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46F648D2-B31A-41B5-9B63-C5246B25F375}" xr6:coauthVersionLast="45" xr6:coauthVersionMax="45" xr10:uidLastSave="{00000000-0000-0000-0000-000000000000}"/>
  <bookViews>
    <workbookView xWindow="-120" yWindow="-120" windowWidth="20730" windowHeight="11310" tabRatio="776" firstSheet="1" activeTab="1" xr2:uid="{00000000-000D-0000-FFFF-FFFF00000000}"/>
  </bookViews>
  <sheets>
    <sheet name="LSConventionsAverageOIS" sheetId="4" state="hidden" r:id="rId1"/>
    <sheet name="ConventionsAverageOIS" sheetId="1" r:id="rId2"/>
    <sheet name="5f91c30735cf44bfa09f7501dcf4dab" sheetId="5" state="hidden" r:id="rId3"/>
    <sheet name="ConventionsCDS" sheetId="2" r:id="rId4"/>
    <sheet name="621b6dffde9b4bb5ab2dc6ca8f78b90" sheetId="6" state="hidden" r:id="rId5"/>
    <sheet name="ConventionsCrossCurrencyBasis" sheetId="3" r:id="rId6"/>
    <sheet name="91e270b310ab446d8ab9d6a1a593beb" sheetId="8" state="hidden" r:id="rId7"/>
    <sheet name="ConventionsDeposit" sheetId="7" r:id="rId8"/>
    <sheet name="804f305c685b4a319d5394cfbf7bc81" sheetId="10" state="hidden" r:id="rId9"/>
    <sheet name="ConventionsFRA" sheetId="9" r:id="rId10"/>
    <sheet name="3b591a486abe4bd6827ec29b6ab1282" sheetId="12" state="hidden" r:id="rId11"/>
    <sheet name="ConventionsFuture" sheetId="11" r:id="rId12"/>
    <sheet name="7d74f8d6c034427da9ab4788ae19230" sheetId="14" state="hidden" r:id="rId13"/>
    <sheet name="ConventionsFX" sheetId="13" r:id="rId14"/>
    <sheet name="6ba5fa1276224ba8a48b4145b2ca74a" sheetId="16" state="hidden" r:id="rId15"/>
    <sheet name="ConventionsInflationSwap" sheetId="15" r:id="rId16"/>
    <sheet name="8ff90953ea89439f9cb3b6e6c3c4810" sheetId="18" state="hidden" r:id="rId17"/>
    <sheet name="ConventionsOIS" sheetId="17" r:id="rId18"/>
    <sheet name="4ada8e45e9a7420f81c6749f29141a8" sheetId="20" state="hidden" r:id="rId19"/>
    <sheet name="ConventionsSwap" sheetId="19" r:id="rId20"/>
    <sheet name="0c088ebdd097401a809d64a5ce57c5c" sheetId="22" state="hidden" r:id="rId21"/>
    <sheet name="ConventionsSwapIndex" sheetId="21" r:id="rId22"/>
    <sheet name="0841d95bb5454b62b99dfde8c153a79" sheetId="24" state="hidden" r:id="rId23"/>
    <sheet name="ConventionsTenorBasisSwap" sheetId="23" r:id="rId24"/>
    <sheet name="0c95d534f2b646a4881b1b8c5f2652d" sheetId="26" state="hidden" r:id="rId25"/>
    <sheet name="ConventionsTenorBasisTwoSwap" sheetId="25" r:id="rId26"/>
    <sheet name="4a941546580f40488698094d37bcb93" sheetId="28" state="hidden" r:id="rId27"/>
    <sheet name="ConventionsZero" sheetId="27" r:id="rId28"/>
  </sheets>
  <definedNames>
    <definedName name="AdditionalSettleCalendarLookup">'7d74f8d6c034427da9ab4788ae19230'!$I$2:$J$115</definedName>
    <definedName name="AdjustInflationObservationDatesLookup">'6ba5fa1276224ba8a48b4145b2ca74a'!$K$2:$L$9</definedName>
    <definedName name="AdvanceCalendarLookup">'7d74f8d6c034427da9ab4788ae19230'!$E$2:$F$115</definedName>
    <definedName name="CalendarLookup">'0c95d534f2b646a4881b1b8c5f2652d'!$A$2:$B$115</definedName>
    <definedName name="CompoundingFrequencyLookup">'4a941546580f40488698094d37bcb93'!$G$2:$H$19</definedName>
    <definedName name="CompoundingLookup">'4a941546580f40488698094d37bcb93'!$E$2:$F$5</definedName>
    <definedName name="ConventionLookup">'91e270b310ab446d8ab9d6a1a593beb'!$G$2:$H$20</definedName>
    <definedName name="ConventionsLookup">'0c088ebdd097401a809d64a5ce57c5c'!$C$2:$D$35</definedName>
    <definedName name="DayCounterLookup">'4a941546580f40488698094d37bcb93'!$C$2:$D$36</definedName>
    <definedName name="DBFsource03cd33c2b6d249ec8d50e6370685222d" hidden="1">'4a941546580f40488698094d37bcb93'!$I$1</definedName>
    <definedName name="DBFsource09190e5523924e698684914a93e50d55" hidden="1">'621b6dffde9b4bb5ab2dc6ca8f78b90'!$I$1</definedName>
    <definedName name="DBFsource0a84ab8f3a5b44e68a5c03adc4bbfaf6" hidden="1">'91e270b310ab446d8ab9d6a1a593beb'!$G$1</definedName>
    <definedName name="DBFsource0c6e68e492d64d09a033322d63352cbf" hidden="1">'8ff90953ea89439f9cb3b6e6c3c4810'!$C$1</definedName>
    <definedName name="DBFsource0e6d1be1119a433fac1f3c6ac13a1bb4" hidden="1">'8ff90953ea89439f9cb3b6e6c3c4810'!$A$1</definedName>
    <definedName name="DBFsource0f3ba41f7e25475ebb245696ed28c075" hidden="1">'6ba5fa1276224ba8a48b4145b2ca74a'!$I$1</definedName>
    <definedName name="DBFsource11134b0cab054a42b1ff345745eb1de8" hidden="1">LSConventionsAverageOIS!$E$1</definedName>
    <definedName name="DBFsource13fb8d8e4cfe4cc69b4a19a3977ee67c" hidden="1">'91e270b310ab446d8ab9d6a1a593beb'!$A$1</definedName>
    <definedName name="DBFsource1531f5e4ed43477ba24d3010bb0dde46" hidden="1">'4ada8e45e9a7420f81c6749f29141a8'!$E$1</definedName>
    <definedName name="DBFsource15974c49db37449abc007517e232a1f9" hidden="1">'4ada8e45e9a7420f81c6749f29141a8'!$M$1</definedName>
    <definedName name="DBFsource1709c1b5bf4d4de58e479ab1edd1e17d" hidden="1">'8ff90953ea89439f9cb3b6e6c3c4810'!$I$1</definedName>
    <definedName name="DBFsource1a5591b2f1d24b7784e24551235989b8" hidden="1">'5f91c30735cf44bfa09f7501dcf4dab'!$G$1</definedName>
    <definedName name="DBFsource1c526a44d2b74f8e933cfde3a9acae8e" hidden="1">ConventionsDeposit!$A$1</definedName>
    <definedName name="DBFsource1c7c3150d45c4dbb81044afbe549e78f" hidden="1">'6ba5fa1276224ba8a48b4145b2ca74a'!$K$1</definedName>
    <definedName name="DBFsource206973359a924698a0c930a0d959ccb5" hidden="1">'0841d95bb5454b62b99dfde8c153a79'!$G$1</definedName>
    <definedName name="DBFsource24254847078d40eebbfc53f5db344c23" hidden="1">'4a941546580f40488698094d37bcb93'!$E$1</definedName>
    <definedName name="DBFsource282ffe2509904e76a3876d4dd397d4e0" hidden="1">ConventionsTenorBasisTwoSwap!$A$1</definedName>
    <definedName name="DBFsource2c288e74ca064d3fab785207bc84ee5e" hidden="1">'91e270b310ab446d8ab9d6a1a593beb'!$I$1</definedName>
    <definedName name="DBFsource2f4a66b92c0843aa8e8cd80606e3c5ac" hidden="1">'0841d95bb5454b62b99dfde8c153a79'!$C$1</definedName>
    <definedName name="DBFsource3044599c3e804d68b740656cd474148c" hidden="1">'4a941546580f40488698094d37bcb93'!$C$1</definedName>
    <definedName name="DBFsource31242be25f8f4d7ba1785dda8eec3eab" hidden="1">ConventionsInflationSwap!$A$1</definedName>
    <definedName name="DBFsource39f5fd18253a4387a4371570866f5349" hidden="1">'91e270b310ab446d8ab9d6a1a593beb'!$E$1</definedName>
    <definedName name="DBFsource3a712c05dd3b4ac6ae808711a8dad414" hidden="1">'0c95d534f2b646a4881b1b8c5f2652d'!$S$1</definedName>
    <definedName name="DBFsource3ac6ebe3088241f8b8de66bd326c12b9" hidden="1">'0c95d534f2b646a4881b1b8c5f2652d'!$I$1</definedName>
    <definedName name="DBFsource3b6e71fd396f401eab3cd72762f7d46e" hidden="1">ConventionsFRA!$A$1</definedName>
    <definedName name="DBFsource3ca17d8517784d2084ecb13311af4e68" hidden="1">'5f91c30735cf44bfa09f7501dcf4dab'!$A$1</definedName>
    <definedName name="DBFsource3f06b486d65b49e88e2ad6abe3101a1c" hidden="1">'8ff90953ea89439f9cb3b6e6c3c4810'!$K$1</definedName>
    <definedName name="DBFsource41832d423c534106b87631785deb0126" hidden="1">'91e270b310ab446d8ab9d6a1a593beb'!$C$1</definedName>
    <definedName name="DBFsource42161b6238e5413aa30a3390a6b9647b" hidden="1">LSConventionsAverageOIS!$A$1</definedName>
    <definedName name="DBFsource434eca7fe1244b9dbb299e86cfc38a33" hidden="1">LSConventionsAverageOIS!$G$1</definedName>
    <definedName name="DBFsource44f68e3cfc354e189e8604286331a0b3" hidden="1">ConventionsFX!$A$1</definedName>
    <definedName name="DBFsource45ba2ce270e64988aef913339ff80278" hidden="1">'621b6dffde9b4bb5ab2dc6ca8f78b90'!$C$1</definedName>
    <definedName name="DBFsource47441a0609614f50a226f5a51b3d3f1f" hidden="1">ConventionsSwapIndex!$A$1</definedName>
    <definedName name="DBFsource49261626d9194bc9994713208d838fb3" hidden="1">'0841d95bb5454b62b99dfde8c153a79'!$E$1</definedName>
    <definedName name="DBFsource49773804b0104b31b8dff6e121122d6b" hidden="1">'4a941546580f40488698094d37bcb93'!$G$1</definedName>
    <definedName name="DBFsource4d952b5b317d41b7ac3c59e69b52e451" hidden="1">'4ada8e45e9a7420f81c6749f29141a8'!$I$1</definedName>
    <definedName name="DBFsource52e220a82c2644fc8445ed807164c829" hidden="1">'4a941546580f40488698094d37bcb93'!$K$1</definedName>
    <definedName name="DBFsource5980a82b86e14c919d71b2f106cec9b0" hidden="1">'4a941546580f40488698094d37bcb93'!$M$1</definedName>
    <definedName name="DBFsource5a197237a3f44b96a289cc470ff78945" hidden="1">'4ada8e45e9a7420f81c6749f29141a8'!$C$1</definedName>
    <definedName name="DBFsource606bc04d81c04e5a86ad5401988ec7a1" hidden="1">ConventionsSwap!$A$1</definedName>
    <definedName name="DBFsource622416d278ff4360850e476923efb4cd" hidden="1">'4ada8e45e9a7420f81c6749f29141a8'!$G$1</definedName>
    <definedName name="DBFsource63e0578b63ee4d10b16adee4a7c26d43" hidden="1">'621b6dffde9b4bb5ab2dc6ca8f78b90'!$G$1</definedName>
    <definedName name="DBFsource653d9604691b41478cb21d110a76a64f" hidden="1">'6ba5fa1276224ba8a48b4145b2ca74a'!$M$1</definedName>
    <definedName name="DBFsource693b6a62c521463a985a5c254eec796d" hidden="1">'8ff90953ea89439f9cb3b6e6c3c4810'!$G$1</definedName>
    <definedName name="DBFsource711de6e6987143e18d4dd84d92458a6d" hidden="1">'7d74f8d6c034427da9ab4788ae19230'!$E$1</definedName>
    <definedName name="DBFsource7dce29394b444c029ab92eece1eb8fc2" hidden="1">'0c95d534f2b646a4881b1b8c5f2652d'!$O$1</definedName>
    <definedName name="DBFsource802e17b2bb9142f6a03e47aca6392a2e" hidden="1">'7d74f8d6c034427da9ab4788ae19230'!$A$1</definedName>
    <definedName name="DBFsource817f3904fd1e447895b0d32be55e86f0" hidden="1">'7d74f8d6c034427da9ab4788ae19230'!$I$1</definedName>
    <definedName name="DBFsource84a88d430cba416191bd7beb87493dcb" hidden="1">'6ba5fa1276224ba8a48b4145b2ca74a'!$A$1</definedName>
    <definedName name="DBFsource88c1c469623347849bf92fa4880a3979" hidden="1">'8ff90953ea89439f9cb3b6e6c3c4810'!$M$1</definedName>
    <definedName name="DBFsource8bea86d5b5cd422da2239507c4dace1c" hidden="1">'0841d95bb5454b62b99dfde8c153a79'!$I$1</definedName>
    <definedName name="DBFsource8c17281c276649359965db492aede931" hidden="1">'0841d95bb5454b62b99dfde8c153a79'!$A$1</definedName>
    <definedName name="DBFsource969b7d9ba51640309e921630c205834e" hidden="1">ConventionsFuture!$A$1</definedName>
    <definedName name="DBFsource9710eba9580e40c39701c80698842793" hidden="1">'0c95d534f2b646a4881b1b8c5f2652d'!$G$1</definedName>
    <definedName name="DBFsource9827669fe78445c59a36ed25b2b34f1c" hidden="1">'7d74f8d6c034427da9ab4788ae19230'!$G$1</definedName>
    <definedName name="DBFsource98891e2d00fb4a88ba257d2886337505" hidden="1">'5f91c30735cf44bfa09f7501dcf4dab'!$C$1</definedName>
    <definedName name="DBFsource9b08d7224e4f4ce8961da02cc7f6fe06" hidden="1">'6ba5fa1276224ba8a48b4145b2ca74a'!$O$1</definedName>
    <definedName name="DBFsource9fe0fa78c3f044aab53a2444a86f30cc" hidden="1">'5f91c30735cf44bfa09f7501dcf4dab'!$I$1</definedName>
    <definedName name="DBFsource9ffac92444f54da1bc4953e2d6ced365" hidden="1">'3b591a486abe4bd6827ec29b6ab1282'!$A$1</definedName>
    <definedName name="DBFsourcea194a2f1ad3d4fbdbcfb425299295894" hidden="1">'6ba5fa1276224ba8a48b4145b2ca74a'!$E$1</definedName>
    <definedName name="DBFsourcea2f97555ff6f4caeb6657cae3005f12a" hidden="1">'0c95d534f2b646a4881b1b8c5f2652d'!$C$1</definedName>
    <definedName name="DBFsourcea500ae88eb974daf95c455f08bff0b47" hidden="1">'804f305c685b4a319d5394cfbf7bc81'!$A$1</definedName>
    <definedName name="DBFsourceab37df5f52754ccc80676913fc96b303" hidden="1">'4a941546580f40488698094d37bcb93'!$A$1</definedName>
    <definedName name="DBFsourceab873605562142eebac96ebcec832c7a" hidden="1">ConventionsAverageOIS!$A$1</definedName>
    <definedName name="DBFsourcead89929ec326453d8991fb783670127a" hidden="1">LSConventionsAverageOIS!$C$1</definedName>
    <definedName name="DBFsourceaf4365ac8fd54d7b816c4c7e645284b7" hidden="1">ConventionsCDS!$A$1</definedName>
    <definedName name="DBFsourceb06449fb72bc4def8c5767558eff8c34" hidden="1">'91e270b310ab446d8ab9d6a1a593beb'!$K$1</definedName>
    <definedName name="DBFsourceb3cfa44305dd4158b86bac1a719d26fd" hidden="1">'7d74f8d6c034427da9ab4788ae19230'!$C$1</definedName>
    <definedName name="DBFsourceb628abaa2f8346188791969dbfc64c51" hidden="1">'0c95d534f2b646a4881b1b8c5f2652d'!$A$1</definedName>
    <definedName name="DBFsourceb74da17d16c443c6b01dea3e8186b155" hidden="1">'621b6dffde9b4bb5ab2dc6ca8f78b90'!$A$1</definedName>
    <definedName name="DBFsourceb7ea91fe84324b62a4aa77035d62badb" hidden="1">'4ada8e45e9a7420f81c6749f29141a8'!$A$1</definedName>
    <definedName name="DBFsourcebd8c22ca416241d9b0242ddcd7c531f8" hidden="1">'0c95d534f2b646a4881b1b8c5f2652d'!$Q$1</definedName>
    <definedName name="DBFsourcec03d227125e04f2a8ebc3056277b8927" hidden="1">'4a941546580f40488698094d37bcb93'!$O$1</definedName>
    <definedName name="DBFsourcec687c0ece46f474281ec5df0497e53c8" hidden="1">'5f91c30735cf44bfa09f7501dcf4dab'!$K$1</definedName>
    <definedName name="DBFsourcec700e6dd945b4891a7de1d768b17b91c" hidden="1">'0c95d534f2b646a4881b1b8c5f2652d'!$E$1</definedName>
    <definedName name="DBFsourcec72a58cc7a1a407f925edda4609521d6" hidden="1">'0c95d534f2b646a4881b1b8c5f2652d'!$K$1</definedName>
    <definedName name="DBFsourcec7b5e54995be4ea2ad6b4ca14733b4f9" hidden="1">'0c95d534f2b646a4881b1b8c5f2652d'!$M$1</definedName>
    <definedName name="DBFsourcec93771d20f0c4cbd9ce283a5cb4abaac" hidden="1">ConventionsCrossCurrencyBasis!$A$1</definedName>
    <definedName name="DBFsourcecfedaac1b65342c7994eaaa817953bc3" hidden="1">'6ba5fa1276224ba8a48b4145b2ca74a'!$G$1</definedName>
    <definedName name="DBFsourcee091014f1013496e99aaedcf84b82021" hidden="1">'621b6dffde9b4bb5ab2dc6ca8f78b90'!$E$1</definedName>
    <definedName name="DBFsourcee5b8a494e39d4118b451f359d261c122" hidden="1">LSConventionsAverageOIS!$I$1</definedName>
    <definedName name="DBFsourcee7e3196422dc4e6e92d5e9de4e040410" hidden="1">'5f91c30735cf44bfa09f7501dcf4dab'!$E$1</definedName>
    <definedName name="DBFsourcee84c9fc287f04d259b7798ce5c624b03" hidden="1">'5f91c30735cf44bfa09f7501dcf4dab'!$M$1</definedName>
    <definedName name="DBFsourceecdc2f9561c34f12b6606d8d664be420" hidden="1">'6ba5fa1276224ba8a48b4145b2ca74a'!$C$1</definedName>
    <definedName name="DBFsourceee0e42b540a74926a678b2637d8f4379" hidden="1">ConventionsTenorBasisSwap!$A$1</definedName>
    <definedName name="DBFsourcef39229b787ae4c3b89a7121099544330" hidden="1">'4ada8e45e9a7420f81c6749f29141a8'!$K$1</definedName>
    <definedName name="DBFsourcef5f5284cc859408bada91a70b3df6100" hidden="1">'0c088ebdd097401a809d64a5ce57c5c'!$A$1</definedName>
    <definedName name="DBFsourcef8aa9a87a595420f93f0e2fac567cbed" hidden="1">ConventionsZero!$A$1</definedName>
    <definedName name="DBFsourcef9e17347e1f640858b23cca227673305" hidden="1">'0c088ebdd097401a809d64a5ce57c5c'!$C$1</definedName>
    <definedName name="DBFsourcefd3ad261de064f87a6289eb2f0f988e2" hidden="1">'8ff90953ea89439f9cb3b6e6c3c4810'!$E$1</definedName>
    <definedName name="DBFsourcefd7701f50bc349d6a088593649a4b280" hidden="1">ConventionsOIS!$A$1</definedName>
    <definedName name="DBFtarget03cd33c2b6d249ec8d50e6370685222d" hidden="1">'4a941546580f40488698094d37bcb93'!$I$2:$J$115</definedName>
    <definedName name="DBFtarget09190e5523924e698684914a93e50d55" hidden="1">'621b6dffde9b4bb5ab2dc6ca8f78b90'!$I$2:$J$9</definedName>
    <definedName name="DBFtarget0a84ab8f3a5b44e68a5c03adc4bbfaf6" hidden="1">'91e270b310ab446d8ab9d6a1a593beb'!$G$2:$H$20</definedName>
    <definedName name="DBFtarget0c6e68e492d64d09a033322d63352cbf" hidden="1">'8ff90953ea89439f9cb3b6e6c3c4810'!$C$2:$D$36</definedName>
    <definedName name="DBFtarget0e6d1be1119a433fac1f3c6ac13a1bb4" hidden="1">'8ff90953ea89439f9cb3b6e6c3c4810'!$A$2:$B$1147</definedName>
    <definedName name="DBFtarget0f3ba41f7e25475ebb245696ed28c075" hidden="1">'6ba5fa1276224ba8a48b4145b2ca74a'!$I$2:$J$9</definedName>
    <definedName name="DBFtarget11134b0cab054a42b1ff345745eb1de8" hidden="1">LSConventionsAverageOIS!$E$2:$F$20</definedName>
    <definedName name="DBFtarget13fb8d8e4cfe4cc69b4a19a3977ee67c" hidden="1">'91e270b310ab446d8ab9d6a1a593beb'!$A$2:$B$9</definedName>
    <definedName name="DBFtarget1531f5e4ed43477ba24d3010bb0dde46" hidden="1">'4ada8e45e9a7420f81c6749f29141a8'!$E$2:$F$20</definedName>
    <definedName name="DBFtarget15974c49db37449abc007517e232a1f9" hidden="1">'4ada8e45e9a7420f81c6749f29141a8'!$M$2:$N$3</definedName>
    <definedName name="DBFtarget1709c1b5bf4d4de58e479ab1edd1e17d" hidden="1">'8ff90953ea89439f9cb3b6e6c3c4810'!$I$2:$J$20</definedName>
    <definedName name="DBFtarget1a5591b2f1d24b7784e24551235989b8" hidden="1">'5f91c30735cf44bfa09f7501dcf4dab'!$G$2:$H$10</definedName>
    <definedName name="DBFtarget1c526a44d2b74f8e933cfde3a9acae8e" hidden="1">ConventionsDeposit!$B$1:$P$26</definedName>
    <definedName name="DBFtarget1c7c3150d45c4dbb81044afbe549e78f" hidden="1">'6ba5fa1276224ba8a48b4145b2ca74a'!$K$2:$L$9</definedName>
    <definedName name="DBFtarget206973359a924698a0c930a0d959ccb5" hidden="1">'0841d95bb5454b62b99dfde8c153a79'!$G$2:$H$9</definedName>
    <definedName name="DBFtarget24254847078d40eebbfc53f5db344c23" hidden="1">'4a941546580f40488698094d37bcb93'!$E$2:$F$5</definedName>
    <definedName name="DBFtarget282ffe2509904e76a3876d4dd397d4e0" hidden="1">ConventionsTenorBasisTwoSwap!$B$1:$W$3</definedName>
    <definedName name="DBFtarget2c288e74ca064d3fab785207bc84ee5e" hidden="1">'91e270b310ab446d8ab9d6a1a593beb'!$I$2:$J$9</definedName>
    <definedName name="DBFtarget2f4a66b92c0843aa8e8cd80606e3c5ac" hidden="1">'0841d95bb5454b62b99dfde8c153a79'!$C$2:$D$1147</definedName>
    <definedName name="DBFtarget3044599c3e804d68b740656cd474148c" hidden="1">'4a941546580f40488698094d37bcb93'!$C$2:$D$36</definedName>
    <definedName name="DBFtarget31242be25f8f4d7ba1785dda8eec3eab" hidden="1">ConventionsInflationSwap!$B$1:$T$7</definedName>
    <definedName name="DBFtarget39f5fd18253a4387a4371570866f5349" hidden="1">'91e270b310ab446d8ab9d6a1a593beb'!$E$2:$F$115</definedName>
    <definedName name="DBFtarget3a712c05dd3b4ac6ae808711a8dad414" hidden="1">'0c95d534f2b646a4881b1b8c5f2652d'!$S$2:$T$9</definedName>
    <definedName name="DBFtarget3ac6ebe3088241f8b8de66bd326c12b9" hidden="1">'0c95d534f2b646a4881b1b8c5f2652d'!$I$2:$J$1147</definedName>
    <definedName name="DBFtarget3b6e71fd396f401eab3cd72762f7d46e" hidden="1">ConventionsFRA!$B$1:$E$22</definedName>
    <definedName name="DBFtarget3ca17d8517784d2084ecb13311af4e68" hidden="1">'5f91c30735cf44bfa09f7501dcf4dab'!$A$2:$B$115</definedName>
    <definedName name="DBFtarget3f06b486d65b49e88e2ad6abe3101a1c" hidden="1">'8ff90953ea89439f9cb3b6e6c3c4810'!$K$2:$L$20</definedName>
    <definedName name="DBFtarget41832d423c534106b87631785deb0126" hidden="1">'91e270b310ab446d8ab9d6a1a593beb'!$C$2:$D$1147</definedName>
    <definedName name="DBFtarget42161b6238e5413aa30a3390a6b9647b" hidden="1">LSConventionsAverageOIS!$A$2:$B$36</definedName>
    <definedName name="DBFtarget434eca7fe1244b9dbb299e86cfc38a33" hidden="1">LSConventionsAverageOIS!$G$2:$H$20</definedName>
    <definedName name="DBFtarget44f68e3cfc354e189e8604286331a0b3" hidden="1">ConventionsFX!$B$1:$O$13</definedName>
    <definedName name="DBFtarget45ba2ce270e64988aef913339ff80278" hidden="1">'621b6dffde9b4bb5ab2dc6ca8f78b90'!$C$2:$D$20</definedName>
    <definedName name="DBFtarget47441a0609614f50a226f5a51b3d3f1f" hidden="1">ConventionsSwapIndex!$B$1:$F$23</definedName>
    <definedName name="DBFtarget49261626d9194bc9994713208d838fb3" hidden="1">'0841d95bb5454b62b99dfde8c153a79'!$E$2:$F$9</definedName>
    <definedName name="DBFtarget49773804b0104b31b8dff6e121122d6b" hidden="1">'4a941546580f40488698094d37bcb93'!$G$2:$H$19</definedName>
    <definedName name="DBFtarget4d952b5b317d41b7ac3c59e69b52e451" hidden="1">'4ada8e45e9a7420f81c6749f29141a8'!$I$2:$J$1147</definedName>
    <definedName name="DBFtarget52e220a82c2644fc8445ed807164c829" hidden="1">'4a941546580f40488698094d37bcb93'!$K$2:$L$115</definedName>
    <definedName name="DBFtarget5980a82b86e14c919d71b2f106cec9b0" hidden="1">'4a941546580f40488698094d37bcb93'!$M$2:$N$20</definedName>
    <definedName name="DBFtarget5a197237a3f44b96a289cc470ff78945" hidden="1">'4ada8e45e9a7420f81c6749f29141a8'!$C$2:$D$19</definedName>
    <definedName name="DBFtarget606bc04d81c04e5a86ad5401988ec7a1" hidden="1">ConventionsSwap!$B$1:$Q$35</definedName>
    <definedName name="DBFtarget622416d278ff4360850e476923efb4cd" hidden="1">'4ada8e45e9a7420f81c6749f29141a8'!$G$2:$H$36</definedName>
    <definedName name="DBFtarget63e0578b63ee4d10b16adee4a7c26d43" hidden="1">'621b6dffde9b4bb5ab2dc6ca8f78b90'!$G$2:$H$1147</definedName>
    <definedName name="DBFtarget653d9604691b41478cb21d110a76a64f" hidden="1">'6ba5fa1276224ba8a48b4145b2ca74a'!$M$2:$N$115</definedName>
    <definedName name="DBFtarget693b6a62c521463a985a5c254eec796d" hidden="1">'8ff90953ea89439f9cb3b6e6c3c4810'!$G$2:$H$19</definedName>
    <definedName name="DBFtarget711de6e6987143e18d4dd84d92458a6d" hidden="1">'7d74f8d6c034427da9ab4788ae19230'!$E$2:$F$115</definedName>
    <definedName name="DBFtarget7dce29394b444c029ab92eece1eb8fc2" hidden="1">'0c95d534f2b646a4881b1b8c5f2652d'!$O$2:$P$36</definedName>
    <definedName name="DBFtarget802e17b2bb9142f6a03e47aca6392a2e" hidden="1">'7d74f8d6c034427da9ab4788ae19230'!$A$2:$B$65</definedName>
    <definedName name="DBFtarget817f3904fd1e447895b0d32be55e86f0" hidden="1">'7d74f8d6c034427da9ab4788ae19230'!$I$2:$J$115</definedName>
    <definedName name="DBFtarget84a88d430cba416191bd7beb87493dcb" hidden="1">'6ba5fa1276224ba8a48b4145b2ca74a'!$A$2:$B$115</definedName>
    <definedName name="DBFtarget88c1c469623347849bf92fa4880a3979" hidden="1">'8ff90953ea89439f9cb3b6e6c3c4810'!$M$2:$N$10</definedName>
    <definedName name="DBFtarget8bea86d5b5cd422da2239507c4dace1c" hidden="1">'0841d95bb5454b62b99dfde8c153a79'!$I$2:$J$3</definedName>
    <definedName name="DBFtarget8c17281c276649359965db492aede931" hidden="1">'0841d95bb5454b62b99dfde8c153a79'!$A$2:$B$1147</definedName>
    <definedName name="DBFtarget969b7d9ba51640309e921630c205834e" hidden="1">ConventionsFuture!$B$1:$E$6</definedName>
    <definedName name="DBFtarget9710eba9580e40c39701c80698842793" hidden="1">'0c95d534f2b646a4881b1b8c5f2652d'!$G$2:$H$36</definedName>
    <definedName name="DBFtarget9827669fe78445c59a36ed25b2b34f1c" hidden="1">'7d74f8d6c034427da9ab4788ae19230'!$G$2:$H$9</definedName>
    <definedName name="DBFtarget98891e2d00fb4a88ba257d2886337505" hidden="1">'5f91c30735cf44bfa09f7501dcf4dab'!$C$2:$D$19</definedName>
    <definedName name="DBFtarget9b08d7224e4f4ce8961da02cc7f6fe06" hidden="1">'6ba5fa1276224ba8a48b4145b2ca74a'!$O$2:$P$20</definedName>
    <definedName name="DBFtarget9fe0fa78c3f044aab53a2444a86f30cc" hidden="1">'5f91c30735cf44bfa09f7501dcf4dab'!$I$2:$J$36</definedName>
    <definedName name="DBFtarget9ffac92444f54da1bc4953e2d6ced365" hidden="1">'3b591a486abe4bd6827ec29b6ab1282'!$A$2:$B$1147</definedName>
    <definedName name="DBFtargeta194a2f1ad3d4fbdbcfb425299295894" hidden="1">'6ba5fa1276224ba8a48b4145b2ca74a'!$E$2:$F$36</definedName>
    <definedName name="DBFtargeta2f97555ff6f4caeb6657cae3005f12a" hidden="1">'0c95d534f2b646a4881b1b8c5f2652d'!$C$2:$D$19</definedName>
    <definedName name="DBFtargeta500ae88eb974daf95c455f08bff0b47" hidden="1">'804f305c685b4a319d5394cfbf7bc81'!$A$2:$B$1147</definedName>
    <definedName name="DBFtargetab37df5f52754ccc80676913fc96b303" hidden="1">'4a941546580f40488698094d37bcb93'!$A$2:$B$9</definedName>
    <definedName name="DBFtargetab873605562142eebac96ebcec832c7a" hidden="1">ConventionsAverageOIS!$B$1:$Q$2</definedName>
    <definedName name="DBFtargetad89929ec326453d8991fb783670127a" hidden="1">LSConventionsAverageOIS!$C$2:$D$115</definedName>
    <definedName name="DBFtargetaf4365ac8fd54d7b816c4c7e645284b7" hidden="1">ConventionsCDS!$B$1:$R$2</definedName>
    <definedName name="DBFtargetb06449fb72bc4def8c5767558eff8c34" hidden="1">'91e270b310ab446d8ab9d6a1a593beb'!$K$2:$L$36</definedName>
    <definedName name="DBFtargetb3cfa44305dd4158b86bac1a719d26fd" hidden="1">'7d74f8d6c034427da9ab4788ae19230'!$C$2:$D$65</definedName>
    <definedName name="DBFtargetb628abaa2f8346188791969dbfc64c51" hidden="1">'0c95d534f2b646a4881b1b8c5f2652d'!$A$2:$B$115</definedName>
    <definedName name="DBFtargetb74da17d16c443c6b01dea3e8186b155" hidden="1">'621b6dffde9b4bb5ab2dc6ca8f78b90'!$A$2:$B$115</definedName>
    <definedName name="DBFtargetb7ea91fe84324b62a4aa77035d62badb" hidden="1">'4ada8e45e9a7420f81c6749f29141a8'!$A$2:$B$115</definedName>
    <definedName name="DBFtargetbd8c22ca416241d9b0242ddcd7c531f8" hidden="1">'0c95d534f2b646a4881b1b8c5f2652d'!$Q$2:$R$1147</definedName>
    <definedName name="DBFtargetc03d227125e04f2a8ebc3056277b8927" hidden="1">'4a941546580f40488698094d37bcb93'!$O$2:$P$9</definedName>
    <definedName name="DBFtargetc687c0ece46f474281ec5df0497e53c8" hidden="1">'5f91c30735cf44bfa09f7501dcf4dab'!$K$2:$L$9</definedName>
    <definedName name="DBFtargetc700e6dd945b4891a7de1d768b17b91c" hidden="1">'0c95d534f2b646a4881b1b8c5f2652d'!$E$2:$F$20</definedName>
    <definedName name="DBFtargetc72a58cc7a1a407f925edda4609521d6" hidden="1">'0c95d534f2b646a4881b1b8c5f2652d'!$K$2:$L$19</definedName>
    <definedName name="DBFtargetc7b5e54995be4ea2ad6b4ca14733b4f9" hidden="1">'0c95d534f2b646a4881b1b8c5f2652d'!$M$2:$N$20</definedName>
    <definedName name="DBFtargetc93771d20f0c4cbd9ce283a5cb4abaac" hidden="1">ConventionsCrossCurrencyBasis!$B$1:$N$12</definedName>
    <definedName name="DBFtargetcfedaac1b65342c7994eaaa817953bc3" hidden="1">'6ba5fa1276224ba8a48b4145b2ca74a'!$G$2:$H$1147</definedName>
    <definedName name="DBFtargete091014f1013496e99aaedcf84b82021" hidden="1">'621b6dffde9b4bb5ab2dc6ca8f78b90'!$E$2:$F$1147</definedName>
    <definedName name="DBFtargete5b8a494e39d4118b451f359d261c122" hidden="1">LSConventionsAverageOIS!$I$2:$J$1147</definedName>
    <definedName name="DBFtargete7e3196422dc4e6e92d5e9de4e040410" hidden="1">'5f91c30735cf44bfa09f7501dcf4dab'!$E$2:$F$20</definedName>
    <definedName name="DBFtargete84c9fc287f04d259b7798ce5c624b03" hidden="1">'5f91c30735cf44bfa09f7501dcf4dab'!$M$2:$N$9</definedName>
    <definedName name="DBFtargetecdc2f9561c34f12b6606d8d664be420" hidden="1">'6ba5fa1276224ba8a48b4145b2ca74a'!$C$2:$D$20</definedName>
    <definedName name="DBFtargetee0e42b540a74926a678b2637d8f4379" hidden="1">ConventionsTenorBasisSwap!$B$1:$N$7</definedName>
    <definedName name="DBFtargetf39229b787ae4c3b89a7121099544330" hidden="1">'4ada8e45e9a7420f81c6749f29141a8'!$K$2:$L$19</definedName>
    <definedName name="DBFtargetf5f5284cc859408bada91a70b3df6100" hidden="1">'0c088ebdd097401a809d64a5ce57c5c'!$A$2:$B$1147</definedName>
    <definedName name="DBFtargetf8aa9a87a595420f93f0e2fac567cbed" hidden="1">ConventionsZero!$B$1:$T$6</definedName>
    <definedName name="DBFtargetf9e17347e1f640858b23cca227673305" hidden="1">'0c088ebdd097401a809d64a5ce57c5c'!$C$2:$D$35</definedName>
    <definedName name="DBFtargetfd3ad261de064f87a6289eb2f0f988e2" hidden="1">'8ff90953ea89439f9cb3b6e6c3c4810'!$E$2:$F$9</definedName>
    <definedName name="DBFtargetfd7701f50bc349d6a088593649a4b280" hidden="1">ConventionsOIS!$B$1:$S$7</definedName>
    <definedName name="DBMapperConventionsAverageOIS">ConventionsAverageOIS!$B$1:$Q$2</definedName>
    <definedName name="DBMapperConventionsCDS">ConventionsCDS!$B$1:$R$2</definedName>
    <definedName name="DBMapperConventionsCrossCurrencyBasis">ConventionsCrossCurrencyBasis!$B$1:$N$12</definedName>
    <definedName name="DBMapperConventionsDeposit">ConventionsDeposit!$B$1:$P$26</definedName>
    <definedName name="DBMapperConventionsFRA">ConventionsFRA!$B$1:$E$22</definedName>
    <definedName name="DBMapperConventionsFuture">ConventionsFuture!$B$1:$E$6</definedName>
    <definedName name="DBMapperConventionsFX">ConventionsFX!$B$1:$O$13</definedName>
    <definedName name="DBMapperConventionsInflationSwap">ConventionsInflationSwap!$B$1:$T$7</definedName>
    <definedName name="DBMapperConventionsOIS">ConventionsOIS!$B$1:$S$7</definedName>
    <definedName name="DBMapperConventionsSwap">ConventionsSwap!$B$1:$Q$35</definedName>
    <definedName name="DBMapperConventionsSwapIndex">ConventionsSwapIndex!$B$1:$F$23</definedName>
    <definedName name="DBMapperConventionsTenorBasisSwap">ConventionsTenorBasisSwap!$B$1:$N$7</definedName>
    <definedName name="DBMapperConventionsTenorBasisTwoSwap">ConventionsTenorBasisTwoSwap!$B$1:$W$3</definedName>
    <definedName name="DBMapperConventionsZero">ConventionsZero!$B$1:$T$6</definedName>
    <definedName name="EOMLookup">'4a941546580f40488698094d37bcb93'!$O$2:$P$9</definedName>
    <definedName name="ExterneDaten_1" localSheetId="1" hidden="1">ConventionsAverageOIS!$B$1:$L$2</definedName>
    <definedName name="ExterneDaten_1" localSheetId="3" hidden="1">ConventionsCDS!$B$1:$K$2</definedName>
    <definedName name="ExterneDaten_1" localSheetId="5" hidden="1">ConventionsCrossCurrencyBasis!$B$1:$I$12</definedName>
    <definedName name="ExterneDaten_1" localSheetId="7" hidden="1">ConventionsDeposit!$B$1:$J$26</definedName>
    <definedName name="ExterneDaten_1" localSheetId="9" hidden="1">ConventionsFRA!$B$1:$D$22</definedName>
    <definedName name="ExterneDaten_1" localSheetId="11" hidden="1">ConventionsFuture!$B$1:$D$6</definedName>
    <definedName name="ExterneDaten_1" localSheetId="13" hidden="1">ConventionsFX!$B$1:$J$13</definedName>
    <definedName name="ExterneDaten_1" localSheetId="15" hidden="1">ConventionsInflationSwap!$B$1:$L$7</definedName>
    <definedName name="ExterneDaten_1" localSheetId="17" hidden="1">ConventionsOIS!$B$1:$L$7</definedName>
    <definedName name="ExterneDaten_1" localSheetId="19" hidden="1">ConventionsSwap!$B$1:$J$35</definedName>
    <definedName name="ExterneDaten_1" localSheetId="21" hidden="1">ConventionsSwapIndex!$B$1:$D$23</definedName>
    <definedName name="ExterneDaten_1" localSheetId="23" hidden="1">ConventionsTenorBasisSwap!$B$1:$I$7</definedName>
    <definedName name="ExterneDaten_1" localSheetId="25" hidden="1">ConventionsTenorBasisTwoSwap!$B$1:$M$3</definedName>
    <definedName name="ExterneDaten_1" localSheetId="27" hidden="1">ConventionsZero!$B$1:$L$6</definedName>
    <definedName name="FixCalendarLookup">'6ba5fa1276224ba8a48b4145b2ca74a'!$A$2:$B$115</definedName>
    <definedName name="FixConventionLookup">'6ba5fa1276224ba8a48b4145b2ca74a'!$C$2:$D$20</definedName>
    <definedName name="FixedCalendarLookup">'4ada8e45e9a7420f81c6749f29141a8'!$A$2:$B$115</definedName>
    <definedName name="FixedConventionLookup">'4ada8e45e9a7420f81c6749f29141a8'!$E$2:$F$20</definedName>
    <definedName name="FixedDayCounterLookup">'4ada8e45e9a7420f81c6749f29141a8'!$G$2:$H$36</definedName>
    <definedName name="FixedFrequencyLookup">'4ada8e45e9a7420f81c6749f29141a8'!$C$2:$D$19</definedName>
    <definedName name="FixedPaymentConventionLookup">'8ff90953ea89439f9cb3b6e6c3c4810'!$K$2:$L$20</definedName>
    <definedName name="FlatIndexLookup">'621b6dffde9b4bb5ab2dc6ca8f78b90'!$E$2:$F$1147</definedName>
    <definedName name="FloatFrequencyLookup">'4ada8e45e9a7420f81c6749f29141a8'!$K$2:$L$19</definedName>
    <definedName name="FrequencyLookup">'5f91c30735cf44bfa09f7501dcf4dab'!$C$2:$D$19</definedName>
    <definedName name="IdLookup">'0c088ebdd097401a809d64a5ce57c5c'!$A$2:$B$1147</definedName>
    <definedName name="IncludeSpreadLookup">'0841d95bb5454b62b99dfde8c153a79'!$G$2:$H$9</definedName>
    <definedName name="IndexBasedLookup">'91e270b310ab446d8ab9d6a1a593beb'!$A$2:$B$9</definedName>
    <definedName name="IndexNameLookup">'4ada8e45e9a7420f81c6749f29141a8'!$I$2:$J$1147</definedName>
    <definedName name="InflationCalendarLookup">'6ba5fa1276224ba8a48b4145b2ca74a'!$M$2:$N$115</definedName>
    <definedName name="InflationConventionLookup">'6ba5fa1276224ba8a48b4145b2ca74a'!$O$2:$P$20</definedName>
    <definedName name="InterpolatedLookup">'6ba5fa1276224ba8a48b4145b2ca74a'!$I$2:$J$9</definedName>
    <definedName name="LongFixedConventionLookup">'0c95d534f2b646a4881b1b8c5f2652d'!$E$2:$F$20</definedName>
    <definedName name="LongFixedDayCounterLookup">'0c95d534f2b646a4881b1b8c5f2652d'!$G$2:$H$36</definedName>
    <definedName name="LongFixedFrequencyLookup">'0c95d534f2b646a4881b1b8c5f2652d'!$C$2:$D$19</definedName>
    <definedName name="LongIndexLookup">'0c95d534f2b646a4881b1b8c5f2652d'!$I$2:$J$1147</definedName>
    <definedName name="LongMinusShortLookup">'0c95d534f2b646a4881b1b8c5f2652d'!$S$2:$T$9</definedName>
    <definedName name="PaymentConventionLookup">'5f91c30735cf44bfa09f7501dcf4dab'!$E$2:$F$20</definedName>
    <definedName name="PaysAtDefaultTimeLookup">'5f91c30735cf44bfa09f7501dcf4dab'!$M$2:$N$9</definedName>
    <definedName name="RollConventionLookup">'4a941546580f40488698094d37bcb93'!$M$2:$N$20</definedName>
    <definedName name="RuleNameLookup">'8ff90953ea89439f9cb3b6e6c3c4810'!$M$2:$N$10</definedName>
    <definedName name="SettlementCalendarLookup">'621b6dffde9b4bb5ab2dc6ca8f78b90'!$A$2:$B$115</definedName>
    <definedName name="SettlesAccrualLookup">'5f91c30735cf44bfa09f7501dcf4dab'!$K$2:$L$9</definedName>
    <definedName name="ShortFixedConventionLookup">'0c95d534f2b646a4881b1b8c5f2652d'!$M$2:$N$20</definedName>
    <definedName name="ShortFixedDayCounterLookup">'0c95d534f2b646a4881b1b8c5f2652d'!$O$2:$P$36</definedName>
    <definedName name="ShortFixedFrequencyLookup">'0c95d534f2b646a4881b1b8c5f2652d'!$K$2:$L$19</definedName>
    <definedName name="ShortIndexLookup">'0c95d534f2b646a4881b1b8c5f2652d'!$Q$2:$R$1147</definedName>
    <definedName name="SourceCurrencyLookup">'7d74f8d6c034427da9ab4788ae19230'!$A$2:$B$65</definedName>
    <definedName name="SpotCalendarLookup">'4a941546580f40488698094d37bcb93'!$K$2:$L$115</definedName>
    <definedName name="SpotRelativeLookup">'7d74f8d6c034427da9ab4788ae19230'!$G$2:$H$9</definedName>
    <definedName name="SpreadIndexLookup">'621b6dffde9b4bb5ab2dc6ca8f78b90'!$G$2:$H$1147</definedName>
    <definedName name="SpreadOnShortLookup">'0841d95bb5454b62b99dfde8c153a79'!$E$2:$F$9</definedName>
    <definedName name="SubPeriodsCouponTypeLookup">'0841d95bb5454b62b99dfde8c153a79'!$I$2:$J$3</definedName>
    <definedName name="TargetCurrencyLookup">'7d74f8d6c034427da9ab4788ae19230'!$C$2:$D$65</definedName>
    <definedName name="TenorBasedLookup">'4a941546580f40488698094d37bcb93'!$A$2:$B$9</definedName>
    <definedName name="TenorCalendarLookup">'4a941546580f40488698094d37bcb93'!$I$2:$J$115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7" l="1"/>
  <c r="M3" i="27"/>
  <c r="M4" i="27"/>
  <c r="M5" i="27"/>
  <c r="M6" i="27"/>
  <c r="N2" i="27"/>
  <c r="N3" i="27"/>
  <c r="N4" i="27"/>
  <c r="N5" i="27"/>
  <c r="N6" i="27"/>
  <c r="O2" i="27"/>
  <c r="O3" i="27"/>
  <c r="O4" i="27"/>
  <c r="O5" i="27"/>
  <c r="O6" i="27"/>
  <c r="P2" i="27"/>
  <c r="P3" i="27"/>
  <c r="P4" i="27"/>
  <c r="P5" i="27"/>
  <c r="P6" i="27"/>
  <c r="Q2" i="27"/>
  <c r="Q3" i="27"/>
  <c r="Q4" i="27"/>
  <c r="Q5" i="27"/>
  <c r="Q6" i="27"/>
  <c r="R2" i="27"/>
  <c r="R3" i="27"/>
  <c r="R4" i="27"/>
  <c r="R5" i="27"/>
  <c r="R6" i="27"/>
  <c r="S2" i="27"/>
  <c r="S3" i="27"/>
  <c r="S4" i="27"/>
  <c r="S5" i="27"/>
  <c r="S6" i="27"/>
  <c r="T2" i="27"/>
  <c r="T3" i="27"/>
  <c r="T4" i="27"/>
  <c r="T5" i="27"/>
  <c r="T6" i="27"/>
  <c r="N2" i="25"/>
  <c r="N3" i="25"/>
  <c r="O2" i="25"/>
  <c r="O3" i="25"/>
  <c r="P2" i="25"/>
  <c r="P3" i="25"/>
  <c r="Q2" i="25"/>
  <c r="Q3" i="25"/>
  <c r="R2" i="25"/>
  <c r="R3" i="25"/>
  <c r="S2" i="25"/>
  <c r="S3" i="25"/>
  <c r="T2" i="25"/>
  <c r="T3" i="25"/>
  <c r="U2" i="25"/>
  <c r="U3" i="25"/>
  <c r="V2" i="25"/>
  <c r="V3" i="25"/>
  <c r="W2" i="25"/>
  <c r="W3" i="25"/>
  <c r="J2" i="23"/>
  <c r="J3" i="23"/>
  <c r="J4" i="23"/>
  <c r="J5" i="23"/>
  <c r="J6" i="23"/>
  <c r="J7" i="23"/>
  <c r="K2" i="23"/>
  <c r="K3" i="23"/>
  <c r="K4" i="23"/>
  <c r="K5" i="23"/>
  <c r="K6" i="23"/>
  <c r="K7" i="23"/>
  <c r="L2" i="23"/>
  <c r="L3" i="23"/>
  <c r="L4" i="23"/>
  <c r="L5" i="23"/>
  <c r="L6" i="23"/>
  <c r="L7" i="23"/>
  <c r="M2" i="23"/>
  <c r="M3" i="23"/>
  <c r="M4" i="23"/>
  <c r="M5" i="23"/>
  <c r="M6" i="23"/>
  <c r="M7" i="23"/>
  <c r="N2" i="23"/>
  <c r="N3" i="23"/>
  <c r="N4" i="23"/>
  <c r="N5" i="23"/>
  <c r="N6" i="23"/>
  <c r="N7" i="23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M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O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P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Q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M2" i="17"/>
  <c r="M3" i="17"/>
  <c r="M4" i="17"/>
  <c r="M5" i="17"/>
  <c r="M6" i="17"/>
  <c r="M7" i="17"/>
  <c r="N2" i="17"/>
  <c r="N3" i="17"/>
  <c r="N4" i="17"/>
  <c r="N5" i="17"/>
  <c r="N6" i="17"/>
  <c r="N7" i="17"/>
  <c r="O2" i="17"/>
  <c r="O3" i="17"/>
  <c r="O4" i="17"/>
  <c r="O5" i="17"/>
  <c r="O6" i="17"/>
  <c r="O7" i="17"/>
  <c r="P2" i="17"/>
  <c r="P3" i="17"/>
  <c r="P4" i="17"/>
  <c r="P5" i="17"/>
  <c r="P6" i="17"/>
  <c r="P7" i="17"/>
  <c r="Q2" i="17"/>
  <c r="Q3" i="17"/>
  <c r="Q4" i="17"/>
  <c r="Q5" i="17"/>
  <c r="Q6" i="17"/>
  <c r="Q7" i="17"/>
  <c r="R2" i="17"/>
  <c r="R3" i="17"/>
  <c r="R4" i="17"/>
  <c r="R5" i="17"/>
  <c r="R6" i="17"/>
  <c r="R7" i="17"/>
  <c r="S2" i="17"/>
  <c r="S3" i="17"/>
  <c r="S4" i="17"/>
  <c r="S5" i="17"/>
  <c r="S6" i="17"/>
  <c r="S7" i="17"/>
  <c r="M2" i="15"/>
  <c r="M3" i="15"/>
  <c r="M4" i="15"/>
  <c r="M5" i="15"/>
  <c r="M6" i="15"/>
  <c r="M7" i="15"/>
  <c r="N2" i="15"/>
  <c r="N3" i="15"/>
  <c r="N4" i="15"/>
  <c r="N5" i="15"/>
  <c r="N6" i="15"/>
  <c r="N7" i="15"/>
  <c r="O2" i="15"/>
  <c r="O3" i="15"/>
  <c r="O4" i="15"/>
  <c r="O5" i="15"/>
  <c r="O6" i="15"/>
  <c r="O7" i="15"/>
  <c r="P2" i="15"/>
  <c r="P3" i="15"/>
  <c r="P4" i="15"/>
  <c r="P5" i="15"/>
  <c r="P6" i="15"/>
  <c r="P7" i="15"/>
  <c r="Q2" i="15"/>
  <c r="Q3" i="15"/>
  <c r="Q4" i="15"/>
  <c r="Q5" i="15"/>
  <c r="Q6" i="15"/>
  <c r="Q7" i="15"/>
  <c r="R2" i="15"/>
  <c r="R3" i="15"/>
  <c r="R4" i="15"/>
  <c r="R5" i="15"/>
  <c r="R6" i="15"/>
  <c r="R7" i="15"/>
  <c r="S2" i="15"/>
  <c r="S3" i="15"/>
  <c r="S4" i="15"/>
  <c r="S5" i="15"/>
  <c r="S6" i="15"/>
  <c r="S7" i="15"/>
  <c r="T2" i="15"/>
  <c r="T3" i="15"/>
  <c r="T4" i="15"/>
  <c r="T5" i="15"/>
  <c r="T6" i="15"/>
  <c r="T7" i="15"/>
  <c r="K2" i="13"/>
  <c r="K3" i="13"/>
  <c r="K4" i="13"/>
  <c r="K5" i="13"/>
  <c r="K6" i="13"/>
  <c r="K7" i="13"/>
  <c r="K8" i="13"/>
  <c r="K9" i="13"/>
  <c r="K10" i="13"/>
  <c r="K11" i="13"/>
  <c r="K12" i="13"/>
  <c r="K13" i="13"/>
  <c r="L2" i="13"/>
  <c r="L3" i="13"/>
  <c r="L4" i="13"/>
  <c r="L5" i="13"/>
  <c r="L6" i="13"/>
  <c r="L7" i="13"/>
  <c r="L8" i="13"/>
  <c r="L9" i="13"/>
  <c r="L10" i="13"/>
  <c r="L11" i="13"/>
  <c r="L12" i="13"/>
  <c r="L13" i="13"/>
  <c r="M2" i="13"/>
  <c r="M3" i="13"/>
  <c r="M4" i="13"/>
  <c r="M5" i="13"/>
  <c r="M6" i="13"/>
  <c r="M7" i="13"/>
  <c r="M8" i="13"/>
  <c r="M9" i="13"/>
  <c r="M10" i="13"/>
  <c r="M11" i="13"/>
  <c r="M12" i="13"/>
  <c r="M13" i="13"/>
  <c r="N2" i="13"/>
  <c r="N3" i="13"/>
  <c r="N4" i="13"/>
  <c r="N5" i="13"/>
  <c r="N6" i="13"/>
  <c r="N7" i="13"/>
  <c r="N8" i="13"/>
  <c r="N9" i="13"/>
  <c r="N10" i="13"/>
  <c r="N11" i="13"/>
  <c r="N12" i="13"/>
  <c r="N13" i="13"/>
  <c r="O2" i="13"/>
  <c r="O3" i="13"/>
  <c r="O4" i="13"/>
  <c r="O5" i="13"/>
  <c r="O6" i="13"/>
  <c r="O7" i="13"/>
  <c r="O8" i="13"/>
  <c r="O9" i="13"/>
  <c r="O10" i="13"/>
  <c r="O11" i="13"/>
  <c r="O12" i="13"/>
  <c r="O13" i="13"/>
  <c r="E2" i="11"/>
  <c r="E3" i="11"/>
  <c r="E4" i="11"/>
  <c r="E5" i="11"/>
  <c r="E6" i="1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J2" i="3"/>
  <c r="J3" i="3"/>
  <c r="J4" i="3"/>
  <c r="J5" i="3"/>
  <c r="J6" i="3"/>
  <c r="J7" i="3"/>
  <c r="J8" i="3"/>
  <c r="J9" i="3"/>
  <c r="J10" i="3"/>
  <c r="J11" i="3"/>
  <c r="J12" i="3"/>
  <c r="K2" i="3"/>
  <c r="K3" i="3"/>
  <c r="K4" i="3"/>
  <c r="K5" i="3"/>
  <c r="K6" i="3"/>
  <c r="K7" i="3"/>
  <c r="K8" i="3"/>
  <c r="K9" i="3"/>
  <c r="K10" i="3"/>
  <c r="K11" i="3"/>
  <c r="K12" i="3"/>
  <c r="L2" i="3"/>
  <c r="L3" i="3"/>
  <c r="L4" i="3"/>
  <c r="L5" i="3"/>
  <c r="L6" i="3"/>
  <c r="L7" i="3"/>
  <c r="L8" i="3"/>
  <c r="L9" i="3"/>
  <c r="L10" i="3"/>
  <c r="L11" i="3"/>
  <c r="L12" i="3"/>
  <c r="M2" i="3"/>
  <c r="M3" i="3"/>
  <c r="M4" i="3"/>
  <c r="M5" i="3"/>
  <c r="M6" i="3"/>
  <c r="M7" i="3"/>
  <c r="M8" i="3"/>
  <c r="M9" i="3"/>
  <c r="M10" i="3"/>
  <c r="M11" i="3"/>
  <c r="M12" i="3"/>
  <c r="N2" i="3"/>
  <c r="N3" i="3"/>
  <c r="N4" i="3"/>
  <c r="N5" i="3"/>
  <c r="N6" i="3"/>
  <c r="N7" i="3"/>
  <c r="N8" i="3"/>
  <c r="N9" i="3"/>
  <c r="N10" i="3"/>
  <c r="N11" i="3"/>
  <c r="N12" i="3"/>
  <c r="L2" i="2"/>
  <c r="M2" i="2"/>
  <c r="N2" i="2"/>
  <c r="O2" i="2"/>
  <c r="P2" i="2"/>
  <c r="Q2" i="2"/>
  <c r="R2" i="2"/>
  <c r="M2" i="1"/>
  <c r="N2" i="1"/>
  <c r="O2" i="1"/>
  <c r="P2" i="1"/>
  <c r="Q2" i="1"/>
  <c r="A1" i="27"/>
  <c r="O1" i="28"/>
  <c r="M1" i="28"/>
  <c r="K1" i="28"/>
  <c r="I1" i="28"/>
  <c r="G1" i="28"/>
  <c r="E1" i="28"/>
  <c r="C1" i="28"/>
  <c r="A1" i="28"/>
  <c r="A1" i="25"/>
  <c r="S1" i="26"/>
  <c r="Q1" i="26"/>
  <c r="O1" i="26"/>
  <c r="M1" i="26"/>
  <c r="K1" i="26"/>
  <c r="I1" i="26"/>
  <c r="G1" i="26"/>
  <c r="E1" i="26"/>
  <c r="C1" i="26"/>
  <c r="A1" i="26"/>
  <c r="A1" i="23"/>
  <c r="I1" i="24"/>
  <c r="G1" i="24"/>
  <c r="E1" i="24"/>
  <c r="C1" i="24"/>
  <c r="A1" i="24"/>
  <c r="A1" i="21"/>
  <c r="C1" i="22"/>
  <c r="A1" i="22"/>
  <c r="A1" i="19"/>
  <c r="M1" i="20"/>
  <c r="K1" i="20"/>
  <c r="I1" i="20"/>
  <c r="G1" i="20"/>
  <c r="E1" i="20"/>
  <c r="C1" i="20"/>
  <c r="A1" i="20"/>
  <c r="A1" i="17"/>
  <c r="M1" i="18"/>
  <c r="K1" i="18"/>
  <c r="I1" i="18"/>
  <c r="G1" i="18"/>
  <c r="E1" i="18"/>
  <c r="C1" i="18"/>
  <c r="A1" i="18"/>
  <c r="A1" i="15"/>
  <c r="O1" i="16"/>
  <c r="M1" i="16"/>
  <c r="K1" i="16"/>
  <c r="I1" i="16"/>
  <c r="G1" i="16"/>
  <c r="E1" i="16"/>
  <c r="C1" i="16"/>
  <c r="A1" i="16"/>
  <c r="A1" i="13"/>
  <c r="I1" i="14"/>
  <c r="G1" i="14"/>
  <c r="E1" i="14"/>
  <c r="C1" i="14"/>
  <c r="A1" i="14"/>
  <c r="A1" i="11"/>
  <c r="A1" i="12"/>
  <c r="A1" i="9"/>
  <c r="A1" i="10"/>
  <c r="A1" i="7"/>
  <c r="K1" i="8"/>
  <c r="I1" i="8"/>
  <c r="G1" i="8"/>
  <c r="E1" i="8"/>
  <c r="C1" i="8"/>
  <c r="A1" i="8"/>
  <c r="A1" i="3"/>
  <c r="I1" i="6"/>
  <c r="G1" i="6"/>
  <c r="E1" i="6"/>
  <c r="C1" i="6"/>
  <c r="A1" i="6"/>
  <c r="A1" i="2"/>
  <c r="M1" i="5"/>
  <c r="K1" i="5"/>
  <c r="I1" i="5"/>
  <c r="G1" i="5"/>
  <c r="E1" i="5"/>
  <c r="C1" i="5"/>
  <c r="A1" i="5"/>
  <c r="A1" i="1"/>
  <c r="A1" i="4"/>
  <c r="I1" i="4"/>
  <c r="G1" i="4"/>
  <c r="E1" i="4"/>
  <c r="C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F0A340-4A83-4BCE-AF34-9313A2452BB8}" keepAlive="1" name="Verbindung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1.SpotLag, T1.FixedTenor, T6.value FixedDayCounterLU, T7.value FixedCalendarLU, T8.value FixedConventionLU, T9.value FixedPaymentConventionLU, T10.value IndexNameLU, T1.OnTenor, T1.RateCutoff_x000d__x000a_FROM ORE.dbo.ConventionsAverageOIS T1 INNER JOIN _x000d__x000a_ORE.dbo.TypesDayCounter T6 ON T1.FixedDayCounter = T6.value INNER JOIN _x000d__x000a_ORE.dbo.TypesCalendar T7 ON T1.FixedCalendar = T7.value INNER JOIN _x000d__x000a_ORE.dbo.TypesBusinessDayConvention T8 ON T1.FixedConvention = T8.value INNER JOIN _x000d__x000a_ORE.dbo.TypesBusinessDayConvention T9 ON T1.FixedPaymentConvention = T9.value INNER JOIN _x000d__x000a_ORE.dbo.TypesIndexName T10 ON T1.IndexName = T10.value_x000d__x000a_"/>
  </connection>
  <connection id="2" xr16:uid="{4FFA7B21-642D-4A4B-9DFB-C816F9664F1B}" keepAlive="1" name="Verbindung1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1.SettlementDays, T5.value CalendarLU, T6.value FrequencyLU, T7.value PaymentConventionLU, T8.value RuleNameLU, T9.value DayCounterLU, T10.value SettlesAccrualLU, T11.value PaysAtDefaultTimeLU_x000d__x000a_FROM ORE.dbo.ConventionsCDS T1 LEFT JOIN _x000d__x000a_ORE.dbo.TypesCalendar T5 ON T1.Calendar = T5.value LEFT JOIN _x000d__x000a_ORE.dbo.TypesFrequencyType T6 ON T1.Frequency = T6.value LEFT JOIN _x000d__x000a_ORE.dbo.TypesBusinessDayConvention T7 ON T1.PaymentConvention = T7.value LEFT JOIN _x000d__x000a_ORE.dbo.TypesDateRule T8 ON T1.RuleName = T8.value LEFT JOIN _x000d__x000a_ORE.dbo.TypesDayCounter T9 ON T1.DayCounter = T9.value LEFT JOIN _x000d__x000a_ORE.dbo.TypesBool T10 ON T1.SettlesAccrual = T10.value LEFT JOIN _x000d__x000a_ORE.dbo.TypesBool T11 ON T1.PaysAtDefaultTime = T11.value_x000d__x000a_"/>
  </connection>
  <connection id="3" xr16:uid="{B9745472-CA1B-4B08-B983-C74FAD1E2478}" keepAlive="1" name="Verbindung10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value IdLU, T1.GroupingId, T4.Id ConventionsLU_x000d__x000a_FROM ORE.dbo.ConventionsSwapIndex T1 INNER JOIN _x000d__x000a_ORE.dbo.TypesIndexName T2 ON T1.Id = T2.value INNER JOIN _x000d__x000a_ORE.dbo.ConventionsSwap T4 ON T1.Conventions = T4.Id_x000d__x000a_ORDER BY 1 ASC"/>
  </connection>
  <connection id="4" xr16:uid="{7FCE7581-E910-40DD-B20B-63BEE9707D81}" keepAlive="1" name="Verbindung11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4.value LongIndexLU, T5.value ShortIndexLU, T1.ShortPayTenor, T7.value SpreadOnShortLU, T8.value IncludeSpreadLU, T9.value SubPeriodsCouponTypeLU_x000d__x000a_FROM ORE.dbo.ConventionsTenorBasisSwap T1 INNER JOIN _x000d__x000a_ORE.dbo.TypesIndexName T4 ON T1.LongIndex = T4.value INNER JOIN _x000d__x000a_ORE.dbo.TypesIndexName T5 ON T1.ShortIndex = T5.value LEFT JOIN _x000d__x000a_ORE.dbo.TypesBool T7 ON T1.SpreadOnShort = T7.value LEFT JOIN _x000d__x000a_ORE.dbo.TypesBool T8 ON T1.IncludeSpread = T8.value LEFT JOIN _x000d__x000a_ORE.dbo.TypesSubPeriodsCouponType T9 ON T1.SubPeriodsCouponType = T9.value_x000d__x000a_"/>
  </connection>
  <connection id="5" xr16:uid="{5491D544-21CD-4AF1-B5D2-940B2942D0BD}" keepAlive="1" name="Verbindung12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4.value CalendarLU, T5.value LongFixedFrequencyLU, T6.value LongFixedConventionLU, T7.value LongFixedDayCounterLU, T8.value LongIndexLU, T9.value ShortFixedFrequencyLU, T10.value ShortFixedConventionLU, T11.value ShortFixedDayCounterLU, T12.value ShortIndexLU, T13.value LongMinusShortLU_x000d__x000a_FROM ORE.dbo.ConventionsTenorBasisTwoSwap T1 LEFT JOIN _x000d__x000a_ORE.dbo.TypesCalendar T4 ON T1.Calendar = T4.value LEFT JOIN _x000d__x000a_ORE.dbo.TypesFrequencyType T5 ON T1.LongFixedFrequency = T5.value LEFT JOIN _x000d__x000a_ORE.dbo.TypesBusinessDayConvention T6 ON T1.LongFixedConvention = T6.value LEFT JOIN _x000d__x000a_ORE.dbo.TypesDayCounter T7 ON T1.LongFixedDayCounter = T7.value LEFT JOIN _x000d__x000a_ORE.dbo.TypesIndexName T8 ON T1.LongIndex = T8.value LEFT JOIN _x000d__x000a_ORE.dbo.TypesFrequencyType T9 ON T1.ShortFixedFrequency = T9.value LEFT JOIN _x000d__x000a_ORE.dbo.TypesBusinessDayConvention T10 ON T1.ShortFixedConvention = T10.value LEFT JOIN _x000d__x000a_ORE.dbo.TypesDayCounter T11 ON T1.ShortFixedDayCounter = T11.value LEFT JOIN _x000d__x000a_ORE.dbo.TypesIndexName T12 ON T1.ShortIndex = T12.value LEFT JOIN _x000d__x000a_ORE.dbo.TypesBool T13 ON T1.LongMinusShort = T13.value_x000d__x000a_"/>
  </connection>
  <connection id="6" xr16:uid="{EA622669-89D4-4C32-9157-E53A11C606EE}" keepAlive="1" name="Verbindung13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4.value TenorBasedLU, T5.value DayCounterLU, T6.value CompoundingLU, T7.value CompoundingFrequencyLU, T8.value TenorCalendarLU, T1.SpotLag, T10.value SpotCalendarLU, T11.value RollConventionLU, T12.value EOMLU_x000d__x000a_FROM ORE.dbo.ConventionsZero T1 INNER JOIN _x000d__x000a_ORE.dbo.TypesBool T4 ON T1.TenorBased = T4.value INNER JOIN _x000d__x000a_ORE.dbo.TypesDayCounter T5 ON T1.DayCounter = T5.value LEFT JOIN _x000d__x000a_ORE.dbo.TypesCompounding T6 ON T1.Compounding = T6.value LEFT JOIN _x000d__x000a_ORE.dbo.TypesFrequencyType T7 ON T1.CompoundingFrequency = T7.value LEFT JOIN _x000d__x000a_ORE.dbo.TypesCalendar T8 ON T1.TenorCalendar = T8.value LEFT JOIN _x000d__x000a_ORE.dbo.TypesCalendar T10 ON T1.SpotCalendar = T10.value LEFT JOIN _x000d__x000a_ORE.dbo.TypesBusinessDayConvention T11 ON T1.RollConvention = T11.value LEFT JOIN _x000d__x000a_ORE.dbo.TypesBool T12 ON T1.EOM = T12.value_x000d__x000a_"/>
  </connection>
  <connection id="7" xr16:uid="{AB86C3E6-FA09-46B9-A282-E170AE2E2637}" keepAlive="1" name="Verbindung2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1.SettlementDays, T5.value SettlementCalendarLU, T6.value RollConventionLU, T7.value FlatIndexLU, T8.value SpreadIndexLU, T9.value EOMLU_x000d__x000a_FROM ORE.dbo.ConventionsCrossCurrencyBasis T1 LEFT JOIN _x000d__x000a_ORE.dbo.TypesCalendar T5 ON T1.SettlementCalendar = T5.value LEFT JOIN _x000d__x000a_ORE.dbo.TypesBusinessDayConvention T6 ON T1.RollConvention = T6.value LEFT JOIN _x000d__x000a_ORE.dbo.TypesIndexName T7 ON T1.FlatIndex = T7.value LEFT JOIN _x000d__x000a_ORE.dbo.TypesIndexName T8 ON T1.SpreadIndex = T8.value LEFT JOIN _x000d__x000a_ORE.dbo.TypesBool T9 ON T1.EOM = T9.value_x000d__x000a_"/>
  </connection>
  <connection id="8" xr16:uid="{993184C0-CC64-4A24-8493-D78A9A7229D7}" keepAlive="1" name="Verbindung3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4.value IndexBasedLU, T5.value IndexNameLU, T6.value CalendarLU, T7.value ConventionLU, T8.value EOMLU, T9.value DayCounterLU, T1.SettlementDays_x000d__x000a_FROM ORE.dbo.ConventionsDeposit T1 INNER JOIN _x000d__x000a_ORE.dbo.TypesBool T4 ON T1.IndexBased = T4.value LEFT JOIN _x000d__x000a_ORE.dbo.TypesIndexName T5 ON T1.IndexName = T5.value LEFT JOIN _x000d__x000a_ORE.dbo.TypesCalendar T6 ON T1.Calendar = T6.value LEFT JOIN _x000d__x000a_ORE.dbo.TypesBusinessDayConvention T7 ON T1.Convention = T7.value LEFT JOIN _x000d__x000a_ORE.dbo.TypesBool T8 ON T1.EOM = T8.value LEFT JOIN _x000d__x000a_ORE.dbo.TypesDayCounter T9 ON T1.DayCounter = T9.value_x000d__x000a_"/>
  </connection>
  <connection id="9" xr16:uid="{FAC456E6-8502-4B60-A268-4B20E2B3E993}" keepAlive="1" name="Verbindung4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4.value IndexNameLU_x000d__x000a_FROM ORE.dbo.ConventionsFRA T1 INNER JOIN _x000d__x000a_ORE.dbo.TypesIndexName T4 ON T1.IndexName = T4.value_x000d__x000a_"/>
  </connection>
  <connection id="10" xr16:uid="{2DBFEAF0-09CA-4347-821F-658C33B3CC85}" keepAlive="1" name="Verbindung5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4.value IndexNameLU_x000d__x000a_FROM ORE.dbo.ConventionsFuture T1 INNER JOIN _x000d__x000a_ORE.dbo.TypesIndexName T4 ON T1.IndexName = T4.value_x000d__x000a_"/>
  </connection>
  <connection id="11" xr16:uid="{BD5E4C66-F27C-4361-BDAE-2D34AD92E00F}" keepAlive="1" name="Verbindung6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1.SpotDays, T5.value SourceCurrencyLU, T6.value TargetCurrencyLU, T1.PointsFactor, T8.value AdvanceCalendarLU, T9.value SpotRelativeLU, T10.value AdditionalSettleCalendarLU_x000d__x000a_FROM ORE.dbo.ConventionsFX T1 INNER JOIN _x000d__x000a_ORE.dbo.TypesCurrencyCode T5 ON T1.SourceCurrency = T5.value INNER JOIN _x000d__x000a_ORE.dbo.TypesCurrencyCode T6 ON T1.TargetCurrency = T6.value LEFT JOIN _x000d__x000a_ORE.dbo.TypesCalendar T8 ON T1.AdvanceCalendar = T8.value LEFT JOIN _x000d__x000a_ORE.dbo.TypesBool T9 ON T1.SpotRelative = T9.value LEFT JOIN _x000d__x000a_ORE.dbo.TypesCalendar T10 ON T1.AdditionalSettleCalendar = T10.value_x000d__x000a_"/>
  </connection>
  <connection id="12" xr16:uid="{F1BFBAB9-7F2D-47A6-9F15-85809DF37468}" keepAlive="1" name="Verbindung7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4.value FixCalendarLU, T5.value FixConventionLU, T6.value DayCounterLU, T7.value IndexNameLU, T8.value InterpolatedLU, T1.ObservationLag, T10.value AdjustInflationObservationDatesLU, T11.value InflationCalendarLU, T12.value InflationConventionLU_x000d__x000a_FROM ORE.dbo.ConventionsInflationSwap T1 INNER JOIN _x000d__x000a_ORE.dbo.TypesCalendar T4 ON T1.FixCalendar = T4.value INNER JOIN _x000d__x000a_ORE.dbo.TypesBusinessDayConvention T5 ON T1.FixConvention = T5.value INNER JOIN _x000d__x000a_ORE.dbo.TypesDayCounter T6 ON T1.DayCounter = T6.value INNER JOIN _x000d__x000a_ORE.dbo.TypesIndexName T7 ON T1.IndexName = T7.value INNER JOIN _x000d__x000a_ORE.dbo.TypesBool T8 ON T1.Interpolated = T8.value INNER JOIN _x000d__x000a_ORE.dbo.TypesBool T10 ON T1.AdjustInflationObservationDates = T10.value INNER JOIN _x000d__x000a_ORE.dbo.TypesCalendar T11 ON T1.InflationCalendar = T11.value INNER JOIN _x000d__x000a_ORE.dbo.TypesBusinessDayConvention T12 ON T1.InflationConvention = T12.value_x000d__x000a_"/>
  </connection>
  <connection id="13" xr16:uid="{918DBE71-E33A-4945-9F27-038858B16874}" keepAlive="1" name="Verbindung8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1.SpotLag, T5.value IndexNameLU, T6.value FixedDayCounterLU, T1.PaymentLag, T8.value EOMLU, T9.value FixedFrequencyLU, T10.value FixedConventionLU, T11.value FixedPaymentConventionLU, T12.value RuleNameLU_x000d__x000a_FROM ORE.dbo.ConventionsOIS T1 LEFT JOIN _x000d__x000a_ORE.dbo.TypesIndexName T5 ON T1.IndexName = T5.value LEFT JOIN _x000d__x000a_ORE.dbo.TypesDayCounter T6 ON T1.FixedDayCounter = T6.value LEFT JOIN _x000d__x000a_ORE.dbo.TypesBool T8 ON T1.EOM = T8.value LEFT JOIN _x000d__x000a_ORE.dbo.TypesFrequencyType T9 ON T1.FixedFrequency = T9.value LEFT JOIN _x000d__x000a_ORE.dbo.TypesBusinessDayConvention T10 ON T1.FixedConvention = T10.value LEFT JOIN _x000d__x000a_ORE.dbo.TypesBusinessDayConvention T11 ON T1.FixedPaymentConvention = T11.value LEFT JOIN _x000d__x000a_ORE.dbo.TypesDateRule T12 ON T1.RuleName = T12.value_x000d__x000a_"/>
  </connection>
  <connection id="14" xr16:uid="{3BF02CDE-387F-45D3-BE7F-C067119BA238}" keepAlive="1" name="Verbindung9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GroupingId, T4.value FixedCalendarLU, T5.value FixedFrequencyLU, T6.value FixedConventionLU, T7.value FixedDayCounterLU, T8.value IndexNameLU, T9.value FloatFrequencyLU, T10.value SubPeriodsCouponTypeLU_x000d__x000a_FROM ORE.dbo.ConventionsSwap T1 INNER JOIN _x000d__x000a_ORE.dbo.TypesCalendar T4 ON T1.FixedCalendar = T4.value INNER JOIN _x000d__x000a_ORE.dbo.TypesFrequencyType T5 ON T1.FixedFrequency = T5.value INNER JOIN _x000d__x000a_ORE.dbo.TypesBusinessDayConvention T6 ON T1.FixedConvention = T6.value INNER JOIN _x000d__x000a_ORE.dbo.TypesDayCounter T7 ON T1.FixedDayCounter = T7.value INNER JOIN _x000d__x000a_ORE.dbo.TypesIndexName T8 ON T1.IndexName = T8.value LEFT JOIN _x000d__x000a_ORE.dbo.TypesFrequencyType T9 ON T1.FloatFrequency = T9.value LEFT JOIN _x000d__x000a_ORE.dbo.TypesSubPeriodsCouponType T10 ON T1.SubPeriodsCouponType = T10.value_x000d__x000a_"/>
  </connection>
</connections>
</file>

<file path=xl/sharedStrings.xml><?xml version="1.0" encoding="utf-8"?>
<sst xmlns="http://schemas.openxmlformats.org/spreadsheetml/2006/main" count="37936" uniqueCount="1686">
  <si>
    <t>SELECT T1.value FixedDayCounter, T1.value FROM ORE.dbo.TypesDayCounter T1 ORDER BY value</t>
  </si>
  <si>
    <t>SELECT  T1.value FixedCalendar, T1.value FROM ORE.dbo.TypesCalendar T1 ORDER BY value</t>
  </si>
  <si>
    <t>SELECT T1.value FixedConvention,T1.value FROM ORE.dbo.TypesBusinessDayConvention T1 ORDER BY value</t>
  </si>
  <si>
    <t>SELECT T1.value FixedPaymentConvention,T1.value FROM ORE.dbo.TypesBusinessDayConvention T1 ORDER BY value</t>
  </si>
  <si>
    <t>SELECT T1.value IndexName,T1.value FROM ORE.dbo.TypesIndexName T1 ORDER BY value</t>
  </si>
  <si>
    <t xml:space="preserve">SELECT T1.Id, T1.GroupingId, T1.SpotLag, T1.FixedTenor, T6.value FixedDayCounterLU, T7.value FixedCalendarLU, T8.value FixedConventionLU, T9.value FixedPaymentConventionLU, T10.value IndexNameLU, T1.OnTenor, T1.RateCutoff_x000D_
FROM ORE.dbo.ConventionsAverageOIS T1 INNER JOIN _x000D_
ORE.dbo.TypesDayCounter T6 ON T1.FixedDayCounter = T6.value INNER JOIN _x000D_
ORE.dbo.TypesCalendar T7 ON T1.FixedCalendar = T7.value INNER JOIN _x000D_
ORE.dbo.TypesBusinessDayConvention T8 ON T1.FixedConvention = T8.value INNER JOIN _x000D_
ORE.dbo.TypesBusinessDayConvention T9 ON T1.FixedPaymentConvention = T9.value INNER JOIN _x000D_
ORE.dbo.TypesIndexName T10 ON T1.IndexName = T10.value_x000D_
</t>
  </si>
  <si>
    <t>1/1</t>
  </si>
  <si>
    <t>30/360</t>
  </si>
  <si>
    <t>30/360 (Bond Basis)</t>
  </si>
  <si>
    <t>30/360 (Italian)</t>
  </si>
  <si>
    <t>30E/360</t>
  </si>
  <si>
    <t>30E/360 (Eurobond Basis)</t>
  </si>
  <si>
    <t>30E/360.ISDA</t>
  </si>
  <si>
    <t>A360</t>
  </si>
  <si>
    <t>A365</t>
  </si>
  <si>
    <t>A365F</t>
  </si>
  <si>
    <t>ACT</t>
  </si>
  <si>
    <t>ACT/360</t>
  </si>
  <si>
    <t>ACT/365</t>
  </si>
  <si>
    <t>Act/365 (NL)</t>
  </si>
  <si>
    <t>ACT/365.FIXED</t>
  </si>
  <si>
    <t>ACT/365L</t>
  </si>
  <si>
    <t>ACT/ACT</t>
  </si>
  <si>
    <t>ACT/ACT.AFB</t>
  </si>
  <si>
    <t>ACT/ACT.ISDA</t>
  </si>
  <si>
    <t>ACT/ACT.ISMA</t>
  </si>
  <si>
    <t>ACT/nACT</t>
  </si>
  <si>
    <t>ActActAFB</t>
  </si>
  <si>
    <t>ActActISDA</t>
  </si>
  <si>
    <t>ActActISMA</t>
  </si>
  <si>
    <t>Actual/360</t>
  </si>
  <si>
    <t>Actual/365 (Fixed)</t>
  </si>
  <si>
    <t>Actual/365 (JGB)</t>
  </si>
  <si>
    <t>Actual/365 (No Leap)</t>
  </si>
  <si>
    <t>Actual/Actual (AFB)</t>
  </si>
  <si>
    <t>Actual/Actual (ISDA)</t>
  </si>
  <si>
    <t>Actual/Actual (ISMA)</t>
  </si>
  <si>
    <t>BUS/252</t>
  </si>
  <si>
    <t>Business/252</t>
  </si>
  <si>
    <t>NL/365</t>
  </si>
  <si>
    <t>T360</t>
  </si>
  <si>
    <t>AED</t>
  </si>
  <si>
    <t>ARS</t>
  </si>
  <si>
    <t>AU</t>
  </si>
  <si>
    <t>AUD</t>
  </si>
  <si>
    <t>BEBR</t>
  </si>
  <si>
    <t>BHD</t>
  </si>
  <si>
    <t>BRL</t>
  </si>
  <si>
    <t>CA</t>
  </si>
  <si>
    <t>CA,TARGET,UK</t>
  </si>
  <si>
    <t>CA,US,UK</t>
  </si>
  <si>
    <t>CAD</t>
  </si>
  <si>
    <t>CATO</t>
  </si>
  <si>
    <t>CHF</t>
  </si>
  <si>
    <t>CHZU</t>
  </si>
  <si>
    <t>CLF</t>
  </si>
  <si>
    <t>CLP</t>
  </si>
  <si>
    <t>CNY</t>
  </si>
  <si>
    <t>COP</t>
  </si>
  <si>
    <t>CZK</t>
  </si>
  <si>
    <t>DEN</t>
  </si>
  <si>
    <t>DKK</t>
  </si>
  <si>
    <t>EGP</t>
  </si>
  <si>
    <t>EUR</t>
  </si>
  <si>
    <t>EUR,GBP</t>
  </si>
  <si>
    <t>EUR,USD,GBP,CHF</t>
  </si>
  <si>
    <t>EUTA</t>
  </si>
  <si>
    <t>FIN</t>
  </si>
  <si>
    <t>GB</t>
  </si>
  <si>
    <t>GBLO</t>
  </si>
  <si>
    <t>GBP</t>
  </si>
  <si>
    <t>HKD</t>
  </si>
  <si>
    <t>HUF</t>
  </si>
  <si>
    <t>IDR</t>
  </si>
  <si>
    <t>ILS</t>
  </si>
  <si>
    <t>INR</t>
  </si>
  <si>
    <t>ISK</t>
  </si>
  <si>
    <t>JP</t>
  </si>
  <si>
    <t>JP,UK</t>
  </si>
  <si>
    <t>JP,US,UK</t>
  </si>
  <si>
    <t>JPTO</t>
  </si>
  <si>
    <t>JPY</t>
  </si>
  <si>
    <t>KRW</t>
  </si>
  <si>
    <t>KWD</t>
  </si>
  <si>
    <t>KZT</t>
  </si>
  <si>
    <t>LNB</t>
  </si>
  <si>
    <t>MAD</t>
  </si>
  <si>
    <t>MXN</t>
  </si>
  <si>
    <t>MXN,US,UK</t>
  </si>
  <si>
    <t>MXV</t>
  </si>
  <si>
    <t>MYR</t>
  </si>
  <si>
    <t>NGN</t>
  </si>
  <si>
    <t>NOK</t>
  </si>
  <si>
    <t>NOK,TARGET,UK</t>
  </si>
  <si>
    <t>NOK,US,UK</t>
  </si>
  <si>
    <t>NYB</t>
  </si>
  <si>
    <t>NZD</t>
  </si>
  <si>
    <t>OMR</t>
  </si>
  <si>
    <t>PEN</t>
  </si>
  <si>
    <t>PHP</t>
  </si>
  <si>
    <t>PLN</t>
  </si>
  <si>
    <t>QAR</t>
  </si>
  <si>
    <t>RON</t>
  </si>
  <si>
    <t>RUB</t>
  </si>
  <si>
    <t>SA</t>
  </si>
  <si>
    <t>SAR</t>
  </si>
  <si>
    <t>SEK</t>
  </si>
  <si>
    <t>SEK,US,UK</t>
  </si>
  <si>
    <t>SEST</t>
  </si>
  <si>
    <t>SGD</t>
  </si>
  <si>
    <t>SS</t>
  </si>
  <si>
    <t>SYB</t>
  </si>
  <si>
    <t>TARGET</t>
  </si>
  <si>
    <t>TARGET,AU</t>
  </si>
  <si>
    <t>TARGET,AU,UK</t>
  </si>
  <si>
    <t>TARGET,JP</t>
  </si>
  <si>
    <t>TARGET,UK</t>
  </si>
  <si>
    <t>TARGET,US</t>
  </si>
  <si>
    <t>TARGET,US,UK</t>
  </si>
  <si>
    <t>TARGET,ZUB</t>
  </si>
  <si>
    <t>TGT</t>
  </si>
  <si>
    <t>THB</t>
  </si>
  <si>
    <t>TKB</t>
  </si>
  <si>
    <t>TKB,TARGET,UK</t>
  </si>
  <si>
    <t>TND</t>
  </si>
  <si>
    <t>TRB</t>
  </si>
  <si>
    <t>TRIS</t>
  </si>
  <si>
    <t>TRY</t>
  </si>
  <si>
    <t>TWD</t>
  </si>
  <si>
    <t>UAH</t>
  </si>
  <si>
    <t>UK</t>
  </si>
  <si>
    <t>UK settlement</t>
  </si>
  <si>
    <t>UK,TARGET</t>
  </si>
  <si>
    <t>UK,US</t>
  </si>
  <si>
    <t>UNMAPPED</t>
  </si>
  <si>
    <t>US</t>
  </si>
  <si>
    <t>US settlement</t>
  </si>
  <si>
    <t>US,CA</t>
  </si>
  <si>
    <t>US,JP</t>
  </si>
  <si>
    <t>US,NOK</t>
  </si>
  <si>
    <t>US,SEK</t>
  </si>
  <si>
    <t>US,UK</t>
  </si>
  <si>
    <t>USD</t>
  </si>
  <si>
    <t>US-GOV</t>
  </si>
  <si>
    <t>US-NERC</t>
  </si>
  <si>
    <t>US-NYSE</t>
  </si>
  <si>
    <t>US-SET</t>
  </si>
  <si>
    <t>VND</t>
  </si>
  <si>
    <t>WeekendsOnly</t>
  </si>
  <si>
    <t>ZAR</t>
  </si>
  <si>
    <t>ZUB</t>
  </si>
  <si>
    <t>ZUB,TARGET,UK</t>
  </si>
  <si>
    <t>ZUB,UK</t>
  </si>
  <si>
    <t>ZUB,US</t>
  </si>
  <si>
    <t>ZUB,US,UK</t>
  </si>
  <si>
    <t>F</t>
  </si>
  <si>
    <t>Following</t>
  </si>
  <si>
    <t>INDIFF</t>
  </si>
  <si>
    <t>MF</t>
  </si>
  <si>
    <t>MODFOLLOWING</t>
  </si>
  <si>
    <t>Modified Following</t>
  </si>
  <si>
    <t>Modified Preceding</t>
  </si>
  <si>
    <t>MODIFIEDF</t>
  </si>
  <si>
    <t>ModifiedFollowing</t>
  </si>
  <si>
    <t>MODIFIEDP</t>
  </si>
  <si>
    <t>ModifiedPreceding</t>
  </si>
  <si>
    <t>MP</t>
  </si>
  <si>
    <t>NEAREST</t>
  </si>
  <si>
    <t>NONE</t>
  </si>
  <si>
    <t>NotApplicable</t>
  </si>
  <si>
    <t>P</t>
  </si>
  <si>
    <t>Preceding</t>
  </si>
  <si>
    <t>U</t>
  </si>
  <si>
    <t>Unadjusted</t>
  </si>
  <si>
    <t>AED-CMS-10Y</t>
  </si>
  <si>
    <t>AED-CMS-1Y</t>
  </si>
  <si>
    <t>AED-CMS-20Y</t>
  </si>
  <si>
    <t>AED-CMS-2Y</t>
  </si>
  <si>
    <t>AED-CMS-30Y</t>
  </si>
  <si>
    <t>AED-CMS-5Y</t>
  </si>
  <si>
    <t>AED-INDEX-12M</t>
  </si>
  <si>
    <t>AED-INDEX-1M</t>
  </si>
  <si>
    <t>AED-INDEX-3M</t>
  </si>
  <si>
    <t>AED-INDEX-6M</t>
  </si>
  <si>
    <t>AED-INDEX-9M</t>
  </si>
  <si>
    <t>ARS-CMS-10Y</t>
  </si>
  <si>
    <t>ARS-CMS-1Y</t>
  </si>
  <si>
    <t>ARS-CMS-20Y</t>
  </si>
  <si>
    <t>ARS-CMS-2Y</t>
  </si>
  <si>
    <t>ARS-CMS-30Y</t>
  </si>
  <si>
    <t>ARS-CMS-5Y</t>
  </si>
  <si>
    <t>ARS-INDEX-12M</t>
  </si>
  <si>
    <t>ARS-INDEX-1M</t>
  </si>
  <si>
    <t>ARS-INDEX-3M</t>
  </si>
  <si>
    <t>ARS-INDEX-6M</t>
  </si>
  <si>
    <t>ARS-INDEX-9M</t>
  </si>
  <si>
    <t>ATS-CMS-10Y</t>
  </si>
  <si>
    <t>ATS-CMS-1Y</t>
  </si>
  <si>
    <t>ATS-CMS-20Y</t>
  </si>
  <si>
    <t>ATS-CMS-2Y</t>
  </si>
  <si>
    <t>ATS-CMS-30Y</t>
  </si>
  <si>
    <t>ATS-CMS-5Y</t>
  </si>
  <si>
    <t>ATS-INDEX-12M</t>
  </si>
  <si>
    <t>ATS-INDEX-1M</t>
  </si>
  <si>
    <t>ATS-INDEX-3M</t>
  </si>
  <si>
    <t>ATS-INDEX-6M</t>
  </si>
  <si>
    <t>ATS-INDEX-9M</t>
  </si>
  <si>
    <t>AUD-BBSW</t>
  </si>
  <si>
    <t>AUD-BBSW-12M</t>
  </si>
  <si>
    <t>AUD-BBSW-1M</t>
  </si>
  <si>
    <t>AUD-BBSW-28D</t>
  </si>
  <si>
    <t>AUD-BBSW-3M</t>
  </si>
  <si>
    <t>AUD-BBSW-6M</t>
  </si>
  <si>
    <t>AUD-BBSW-9M</t>
  </si>
  <si>
    <t>AUD-CMS-10Y</t>
  </si>
  <si>
    <t>AUD-CMS-1Y</t>
  </si>
  <si>
    <t>AUD-CMS-20Y</t>
  </si>
  <si>
    <t>AUD-CMS-2Y</t>
  </si>
  <si>
    <t>AUD-CMS-30Y</t>
  </si>
  <si>
    <t>AUD-CMS-5Y</t>
  </si>
  <si>
    <t>AUD-INDEX-12M</t>
  </si>
  <si>
    <t>AUD-INDEX-1M</t>
  </si>
  <si>
    <t>AUD-INDEX-3M</t>
  </si>
  <si>
    <t>AUD-INDEX-6M</t>
  </si>
  <si>
    <t>AUD-INDEX-9M</t>
  </si>
  <si>
    <t>AUD-LIBOR</t>
  </si>
  <si>
    <t>AUD-LIBOR-12M</t>
  </si>
  <si>
    <t>AUD-LIBOR-1M</t>
  </si>
  <si>
    <t>AUD-LIBOR-28D</t>
  </si>
  <si>
    <t>AUD-LIBOR-3M</t>
  </si>
  <si>
    <t>AUD-LIBOR-6M</t>
  </si>
  <si>
    <t>AUD-LIBOR-9M</t>
  </si>
  <si>
    <t>BEF-CMS-10Y</t>
  </si>
  <si>
    <t>BEF-CMS-1Y</t>
  </si>
  <si>
    <t>BEF-CMS-20Y</t>
  </si>
  <si>
    <t>BEF-CMS-2Y</t>
  </si>
  <si>
    <t>BEF-CMS-30Y</t>
  </si>
  <si>
    <t>BEF-CMS-5Y</t>
  </si>
  <si>
    <t>BEF-INDEX-12M</t>
  </si>
  <si>
    <t>BEF-INDEX-1M</t>
  </si>
  <si>
    <t>BEF-INDEX-3M</t>
  </si>
  <si>
    <t>BEF-INDEX-6M</t>
  </si>
  <si>
    <t>BEF-INDEX-9M</t>
  </si>
  <si>
    <t>BHD-CMS-10Y</t>
  </si>
  <si>
    <t>BHD-CMS-1Y</t>
  </si>
  <si>
    <t>BHD-CMS-20Y</t>
  </si>
  <si>
    <t>BHD-CMS-2Y</t>
  </si>
  <si>
    <t>BHD-CMS-30Y</t>
  </si>
  <si>
    <t>BHD-CMS-5Y</t>
  </si>
  <si>
    <t>BHD-INDEX-12M</t>
  </si>
  <si>
    <t>BHD-INDEX-1M</t>
  </si>
  <si>
    <t>BHD-INDEX-3M</t>
  </si>
  <si>
    <t>BHD-INDEX-6M</t>
  </si>
  <si>
    <t>BHD-INDEX-9M</t>
  </si>
  <si>
    <t>BRL-CMS-10Y</t>
  </si>
  <si>
    <t>BRL-CMS-1Y</t>
  </si>
  <si>
    <t>BRL-CMS-20Y</t>
  </si>
  <si>
    <t>BRL-CMS-2Y</t>
  </si>
  <si>
    <t>BRL-CMS-30Y</t>
  </si>
  <si>
    <t>BRL-CMS-5Y</t>
  </si>
  <si>
    <t>BRL-GENERIC</t>
  </si>
  <si>
    <t>BRL-GENERIC-12M</t>
  </si>
  <si>
    <t>BRL-GENERIC-1M</t>
  </si>
  <si>
    <t>BRL-GENERIC-28D</t>
  </si>
  <si>
    <t>BRL-GENERIC-3M</t>
  </si>
  <si>
    <t>BRL-GENERIC-6M</t>
  </si>
  <si>
    <t>BRL-GENERIC-9M</t>
  </si>
  <si>
    <t>BRL-INDEX-12M</t>
  </si>
  <si>
    <t>BRL-INDEX-1M</t>
  </si>
  <si>
    <t>BRL-INDEX-3M</t>
  </si>
  <si>
    <t>BRL-INDEX-6M</t>
  </si>
  <si>
    <t>BRL-INDEX-9M</t>
  </si>
  <si>
    <t>CAD-BA</t>
  </si>
  <si>
    <t>CAD-BA-12M</t>
  </si>
  <si>
    <t>CAD-BA-1M</t>
  </si>
  <si>
    <t>CAD-BA-28D</t>
  </si>
  <si>
    <t>CAD-BA-3M</t>
  </si>
  <si>
    <t>CAD-BA-6M</t>
  </si>
  <si>
    <t>CAD-BA-9M</t>
  </si>
  <si>
    <t>CAD-CDOR</t>
  </si>
  <si>
    <t>CAD-CDOR-12M</t>
  </si>
  <si>
    <t>CAD-CDOR-1M</t>
  </si>
  <si>
    <t>CAD-CDOR-28D</t>
  </si>
  <si>
    <t>CAD-CDOR-3M</t>
  </si>
  <si>
    <t>CAD-CDOR-6M</t>
  </si>
  <si>
    <t>CAD-CDOR-9M</t>
  </si>
  <si>
    <t>CAD-CMS-10Y</t>
  </si>
  <si>
    <t>CAD-CMS-1Y</t>
  </si>
  <si>
    <t>CAD-CMS-20Y</t>
  </si>
  <si>
    <t>CAD-CMS-2Y</t>
  </si>
  <si>
    <t>CAD-CMS-30Y</t>
  </si>
  <si>
    <t>CAD-CMS-5Y</t>
  </si>
  <si>
    <t>CAD-CORRA</t>
  </si>
  <si>
    <t>CAD-CORRA-12M</t>
  </si>
  <si>
    <t>CAD-CORRA-1M</t>
  </si>
  <si>
    <t>CAD-CORRA-28D</t>
  </si>
  <si>
    <t>CAD-CORRA-3M</t>
  </si>
  <si>
    <t>CAD-CORRA-6M</t>
  </si>
  <si>
    <t>CAD-CORRA-9M</t>
  </si>
  <si>
    <t>CAD-INDEX-12M</t>
  </si>
  <si>
    <t>CAD-INDEX-1M</t>
  </si>
  <si>
    <t>CAD-INDEX-3M</t>
  </si>
  <si>
    <t>CAD-INDEX-6M</t>
  </si>
  <si>
    <t>CAD-INDEX-9M</t>
  </si>
  <si>
    <t>CAD-LIBOR</t>
  </si>
  <si>
    <t>CAD-LIBOR-12M</t>
  </si>
  <si>
    <t>CAD-LIBOR-1M</t>
  </si>
  <si>
    <t>CAD-LIBOR-28D</t>
  </si>
  <si>
    <t>CAD-LIBOR-3M</t>
  </si>
  <si>
    <t>CAD-LIBOR-6M</t>
  </si>
  <si>
    <t>CAD-LIBOR-9M</t>
  </si>
  <si>
    <t>CHF-CMS-10Y</t>
  </si>
  <si>
    <t>CHF-CMS-1Y</t>
  </si>
  <si>
    <t>CHF-CMS-20Y</t>
  </si>
  <si>
    <t>CHF-CMS-2Y</t>
  </si>
  <si>
    <t>CHF-CMS-30Y</t>
  </si>
  <si>
    <t>CHF-CMS-5Y</t>
  </si>
  <si>
    <t>CHF-INDEX-12M</t>
  </si>
  <si>
    <t>CHF-INDEX-1M</t>
  </si>
  <si>
    <t>CHF-INDEX-3M</t>
  </si>
  <si>
    <t>CHF-INDEX-6M</t>
  </si>
  <si>
    <t>CHF-INDEX-9M</t>
  </si>
  <si>
    <t>CHF-LIBOR</t>
  </si>
  <si>
    <t>CHF-LIBOR-12M</t>
  </si>
  <si>
    <t>CHF-LIBOR-1M</t>
  </si>
  <si>
    <t>CHF-LIBOR-28D</t>
  </si>
  <si>
    <t>CHF-LIBOR-3M</t>
  </si>
  <si>
    <t>CHF-LIBOR-6M</t>
  </si>
  <si>
    <t>CHF-LIBOR-9M</t>
  </si>
  <si>
    <t>CHF-SARON</t>
  </si>
  <si>
    <t>CHF-SARON-12M</t>
  </si>
  <si>
    <t>CHF-SARON-1M</t>
  </si>
  <si>
    <t>CHF-SARON-28D</t>
  </si>
  <si>
    <t>CHF-SARON-3M</t>
  </si>
  <si>
    <t>CHF-SARON-6M</t>
  </si>
  <si>
    <t>CHF-SARON-9M</t>
  </si>
  <si>
    <t>CHF-TOIS</t>
  </si>
  <si>
    <t>CHF-TOIS-12M</t>
  </si>
  <si>
    <t>CHF-TOIS-1M</t>
  </si>
  <si>
    <t>CHF-TOIS-28D</t>
  </si>
  <si>
    <t>CHF-TOIS-3M</t>
  </si>
  <si>
    <t>CHF-TOIS-6M</t>
  </si>
  <si>
    <t>CHF-TOIS-9M</t>
  </si>
  <si>
    <t>CLF-CMS-10Y</t>
  </si>
  <si>
    <t>CLF-CMS-1Y</t>
  </si>
  <si>
    <t>CLF-CMS-20Y</t>
  </si>
  <si>
    <t>CLF-CMS-2Y</t>
  </si>
  <si>
    <t>CLF-CMS-30Y</t>
  </si>
  <si>
    <t>CLF-CMS-5Y</t>
  </si>
  <si>
    <t>CLF-INDEX-12M</t>
  </si>
  <si>
    <t>CLF-INDEX-1M</t>
  </si>
  <si>
    <t>CLF-INDEX-3M</t>
  </si>
  <si>
    <t>CLF-INDEX-6M</t>
  </si>
  <si>
    <t>CLF-INDEX-9M</t>
  </si>
  <si>
    <t>CLP-CMS-10Y</t>
  </si>
  <si>
    <t>CLP-CMS-1Y</t>
  </si>
  <si>
    <t>CLP-CMS-20Y</t>
  </si>
  <si>
    <t>CLP-CMS-2Y</t>
  </si>
  <si>
    <t>CLP-CMS-30Y</t>
  </si>
  <si>
    <t>CLP-CMS-5Y</t>
  </si>
  <si>
    <t>CLP-GENERIC</t>
  </si>
  <si>
    <t>CLP-GENERIC-12M</t>
  </si>
  <si>
    <t>CLP-GENERIC-1M</t>
  </si>
  <si>
    <t>CLP-GENERIC-28D</t>
  </si>
  <si>
    <t>CLP-GENERIC-3M</t>
  </si>
  <si>
    <t>CLP-GENERIC-6M</t>
  </si>
  <si>
    <t>CLP-GENERIC-9M</t>
  </si>
  <si>
    <t>CLP-INDEX-12M</t>
  </si>
  <si>
    <t>CLP-INDEX-1M</t>
  </si>
  <si>
    <t>CLP-INDEX-3M</t>
  </si>
  <si>
    <t>CLP-INDEX-6M</t>
  </si>
  <si>
    <t>CLP-INDEX-9M</t>
  </si>
  <si>
    <t>CNY-CMS-10Y</t>
  </si>
  <si>
    <t>CNY-CMS-1Y</t>
  </si>
  <si>
    <t>CNY-CMS-20Y</t>
  </si>
  <si>
    <t>CNY-CMS-2Y</t>
  </si>
  <si>
    <t>CNY-CMS-30Y</t>
  </si>
  <si>
    <t>CNY-CMS-5Y</t>
  </si>
  <si>
    <t>CNY-GENERIC</t>
  </si>
  <si>
    <t>CNY-GENERIC-12M</t>
  </si>
  <si>
    <t>CNY-GENERIC-1M</t>
  </si>
  <si>
    <t>CNY-GENERIC-28D</t>
  </si>
  <si>
    <t>CNY-GENERIC-3M</t>
  </si>
  <si>
    <t>CNY-GENERIC-6M</t>
  </si>
  <si>
    <t>CNY-GENERIC-9M</t>
  </si>
  <si>
    <t>CNY-INDEX-12M</t>
  </si>
  <si>
    <t>CNY-INDEX-1M</t>
  </si>
  <si>
    <t>CNY-INDEX-3M</t>
  </si>
  <si>
    <t>CNY-INDEX-6M</t>
  </si>
  <si>
    <t>CNY-INDEX-9M</t>
  </si>
  <si>
    <t>COP-CMS-10Y</t>
  </si>
  <si>
    <t>COP-CMS-1Y</t>
  </si>
  <si>
    <t>COP-CMS-20Y</t>
  </si>
  <si>
    <t>COP-CMS-2Y</t>
  </si>
  <si>
    <t>COP-CMS-30Y</t>
  </si>
  <si>
    <t>COP-CMS-5Y</t>
  </si>
  <si>
    <t>COP-IBR</t>
  </si>
  <si>
    <t>COP-IBR-12M</t>
  </si>
  <si>
    <t>COP-IBR-1M</t>
  </si>
  <si>
    <t>COP-IBR-28D</t>
  </si>
  <si>
    <t>COP-IBR-3M</t>
  </si>
  <si>
    <t>COP-IBR-6M</t>
  </si>
  <si>
    <t>COP-IBR-9M</t>
  </si>
  <si>
    <t>COP-INDEX-12M</t>
  </si>
  <si>
    <t>COP-INDEX-1M</t>
  </si>
  <si>
    <t>COP-INDEX-3M</t>
  </si>
  <si>
    <t>COP-INDEX-6M</t>
  </si>
  <si>
    <t>COP-INDEX-9M</t>
  </si>
  <si>
    <t>CZK-CMS-10Y</t>
  </si>
  <si>
    <t>CZK-CMS-1Y</t>
  </si>
  <si>
    <t>CZK-CMS-20Y</t>
  </si>
  <si>
    <t>CZK-CMS-2Y</t>
  </si>
  <si>
    <t>CZK-CMS-30Y</t>
  </si>
  <si>
    <t>CZK-CMS-5Y</t>
  </si>
  <si>
    <t>CZK-INDEX-12M</t>
  </si>
  <si>
    <t>CZK-INDEX-1M</t>
  </si>
  <si>
    <t>CZK-INDEX-3M</t>
  </si>
  <si>
    <t>CZK-INDEX-6M</t>
  </si>
  <si>
    <t>CZK-INDEX-9M</t>
  </si>
  <si>
    <t>CZK-PRIBOR</t>
  </si>
  <si>
    <t>CZK-PRIBOR-12M</t>
  </si>
  <si>
    <t>CZK-PRIBOR-1M</t>
  </si>
  <si>
    <t>CZK-PRIBOR-28D</t>
  </si>
  <si>
    <t>CZK-PRIBOR-3M</t>
  </si>
  <si>
    <t>CZK-PRIBOR-6M</t>
  </si>
  <si>
    <t>CZK-PRIBOR-9M</t>
  </si>
  <si>
    <t>DEM-CMS-10Y</t>
  </si>
  <si>
    <t>DEM-CMS-1Y</t>
  </si>
  <si>
    <t>DEM-CMS-20Y</t>
  </si>
  <si>
    <t>DEM-CMS-2Y</t>
  </si>
  <si>
    <t>DEM-CMS-30Y</t>
  </si>
  <si>
    <t>DEM-CMS-5Y</t>
  </si>
  <si>
    <t>DEM-INDEX-12M</t>
  </si>
  <si>
    <t>DEM-INDEX-1M</t>
  </si>
  <si>
    <t>DEM-INDEX-3M</t>
  </si>
  <si>
    <t>DEM-INDEX-6M</t>
  </si>
  <si>
    <t>DEM-INDEX-9M</t>
  </si>
  <si>
    <t>DKK-CIBOR</t>
  </si>
  <si>
    <t>DKK-CIBOR-12M</t>
  </si>
  <si>
    <t>DKK-CIBOR-1M</t>
  </si>
  <si>
    <t>DKK-CIBOR-28D</t>
  </si>
  <si>
    <t>DKK-CIBOR-3M</t>
  </si>
  <si>
    <t>DKK-CIBOR-6M</t>
  </si>
  <si>
    <t>DKK-CIBOR-9M</t>
  </si>
  <si>
    <t>DKK-CMS-10Y</t>
  </si>
  <si>
    <t>DKK-CMS-1Y</t>
  </si>
  <si>
    <t>DKK-CMS-20Y</t>
  </si>
  <si>
    <t>DKK-CMS-2Y</t>
  </si>
  <si>
    <t>DKK-CMS-30Y</t>
  </si>
  <si>
    <t>DKK-CMS-5Y</t>
  </si>
  <si>
    <t>DKK-DKKOIS</t>
  </si>
  <si>
    <t>DKK-DKKOIS-12M</t>
  </si>
  <si>
    <t>DKK-DKKOIS-1M</t>
  </si>
  <si>
    <t>DKK-DKKOIS-28D</t>
  </si>
  <si>
    <t>DKK-DKKOIS-3M</t>
  </si>
  <si>
    <t>DKK-DKKOIS-6M</t>
  </si>
  <si>
    <t>DKK-DKKOIS-9M</t>
  </si>
  <si>
    <t>DKK-INDEX-12M</t>
  </si>
  <si>
    <t>DKK-INDEX-1M</t>
  </si>
  <si>
    <t>DKK-INDEX-3M</t>
  </si>
  <si>
    <t>DKK-INDEX-6M</t>
  </si>
  <si>
    <t>DKK-INDEX-9M</t>
  </si>
  <si>
    <t>DKK-LIBOR</t>
  </si>
  <si>
    <t>DKK-LIBOR-12M</t>
  </si>
  <si>
    <t>DKK-LIBOR-1M</t>
  </si>
  <si>
    <t>DKK-LIBOR-28D</t>
  </si>
  <si>
    <t>DKK-LIBOR-3M</t>
  </si>
  <si>
    <t>DKK-LIBOR-6M</t>
  </si>
  <si>
    <t>DKK-LIBOR-9M</t>
  </si>
  <si>
    <t>EGP-CMS-10Y</t>
  </si>
  <si>
    <t>EGP-CMS-1Y</t>
  </si>
  <si>
    <t>EGP-CMS-20Y</t>
  </si>
  <si>
    <t>EGP-CMS-2Y</t>
  </si>
  <si>
    <t>EGP-CMS-30Y</t>
  </si>
  <si>
    <t>EGP-CMS-5Y</t>
  </si>
  <si>
    <t>EGP-INDEX-12M</t>
  </si>
  <si>
    <t>EGP-INDEX-1M</t>
  </si>
  <si>
    <t>EGP-INDEX-3M</t>
  </si>
  <si>
    <t>EGP-INDEX-6M</t>
  </si>
  <si>
    <t>EGP-INDEX-9M</t>
  </si>
  <si>
    <t>ESP-CMS-10Y</t>
  </si>
  <si>
    <t>ESP-CMS-1Y</t>
  </si>
  <si>
    <t>ESP-CMS-20Y</t>
  </si>
  <si>
    <t>ESP-CMS-2Y</t>
  </si>
  <si>
    <t>ESP-CMS-30Y</t>
  </si>
  <si>
    <t>ESP-CMS-5Y</t>
  </si>
  <si>
    <t>ESP-INDEX-12M</t>
  </si>
  <si>
    <t>ESP-INDEX-1M</t>
  </si>
  <si>
    <t>ESP-INDEX-3M</t>
  </si>
  <si>
    <t>ESP-INDEX-6M</t>
  </si>
  <si>
    <t>ESP-INDEX-9M</t>
  </si>
  <si>
    <t>EUHICP</t>
  </si>
  <si>
    <t>EUHICPXT</t>
  </si>
  <si>
    <t>EUR-CMS-10Y</t>
  </si>
  <si>
    <t>EUR-CMS-1Y</t>
  </si>
  <si>
    <t>EUR-CMS-20Y</t>
  </si>
  <si>
    <t>EUR-CMS-2Y</t>
  </si>
  <si>
    <t>EUR-CMS-30Y</t>
  </si>
  <si>
    <t>EUR-CMS-5Y</t>
  </si>
  <si>
    <t>EUR-EONIA</t>
  </si>
  <si>
    <t>EUR-EONIA-12M</t>
  </si>
  <si>
    <t>EUR-EONIA-1M</t>
  </si>
  <si>
    <t>EUR-EONIA-28D</t>
  </si>
  <si>
    <t>EUR-EONIA-3M</t>
  </si>
  <si>
    <t>EUR-EONIA-6M</t>
  </si>
  <si>
    <t>EUR-EONIA-9M</t>
  </si>
  <si>
    <t>EUR-EURIB</t>
  </si>
  <si>
    <t>EUR-EURIB-12M</t>
  </si>
  <si>
    <t>EUR-EURIB-1M</t>
  </si>
  <si>
    <t>EUR-EURIB-28D</t>
  </si>
  <si>
    <t>EUR-EURIB-3M</t>
  </si>
  <si>
    <t>EUR-EURIB-6M</t>
  </si>
  <si>
    <t>EUR-EURIB-9M</t>
  </si>
  <si>
    <t>EUR-EURIBOR</t>
  </si>
  <si>
    <t>EUR-EURIBOR-12M</t>
  </si>
  <si>
    <t>EUR-EURIBOR-1M</t>
  </si>
  <si>
    <t>EUR-EURIBOR-28D</t>
  </si>
  <si>
    <t>EUR-EURIBOR-3M</t>
  </si>
  <si>
    <t>EUR-EURIBOR-6M</t>
  </si>
  <si>
    <t>EUR-EURIBOR-9M</t>
  </si>
  <si>
    <t>EUR-INDEX-12M</t>
  </si>
  <si>
    <t>EUR-INDEX-1M</t>
  </si>
  <si>
    <t>EUR-INDEX-3M</t>
  </si>
  <si>
    <t>EUR-INDEX-6M</t>
  </si>
  <si>
    <t>EUR-INDEX-9M</t>
  </si>
  <si>
    <t>EUR-LIBOR</t>
  </si>
  <si>
    <t>EUR-LIBOR-12M</t>
  </si>
  <si>
    <t>EUR-LIBOR-1M</t>
  </si>
  <si>
    <t>EUR-LIBOR-28D</t>
  </si>
  <si>
    <t>EUR-LIBOR-3M</t>
  </si>
  <si>
    <t>EUR-LIBOR-6M</t>
  </si>
  <si>
    <t>EUR-LIBOR-9M</t>
  </si>
  <si>
    <t>FIM-CMS-10Y</t>
  </si>
  <si>
    <t>FIM-CMS-1Y</t>
  </si>
  <si>
    <t>FIM-CMS-20Y</t>
  </si>
  <si>
    <t>FIM-CMS-2Y</t>
  </si>
  <si>
    <t>FIM-CMS-30Y</t>
  </si>
  <si>
    <t>FIM-CMS-5Y</t>
  </si>
  <si>
    <t>FIM-INDEX-12M</t>
  </si>
  <si>
    <t>FIM-INDEX-1M</t>
  </si>
  <si>
    <t>FIM-INDEX-3M</t>
  </si>
  <si>
    <t>FIM-INDEX-6M</t>
  </si>
  <si>
    <t>FIM-INDEX-9M</t>
  </si>
  <si>
    <t>FRF-CMS-10Y</t>
  </si>
  <si>
    <t>FRF-CMS-1Y</t>
  </si>
  <si>
    <t>FRF-CMS-20Y</t>
  </si>
  <si>
    <t>FRF-CMS-2Y</t>
  </si>
  <si>
    <t>FRF-CMS-30Y</t>
  </si>
  <si>
    <t>FRF-CMS-5Y</t>
  </si>
  <si>
    <t>FRF-INDEX-12M</t>
  </si>
  <si>
    <t>FRF-INDEX-1M</t>
  </si>
  <si>
    <t>FRF-INDEX-3M</t>
  </si>
  <si>
    <t>FRF-INDEX-6M</t>
  </si>
  <si>
    <t>FRF-INDEX-9M</t>
  </si>
  <si>
    <t>FRHICP</t>
  </si>
  <si>
    <t>FX-ECB-EUR-AED</t>
  </si>
  <si>
    <t>FX-ECB-EUR-ARS</t>
  </si>
  <si>
    <t>FX-ECB-EUR-ATS</t>
  </si>
  <si>
    <t>FX-ECB-EUR-AUD</t>
  </si>
  <si>
    <t>FX-ECB-EUR-BEF</t>
  </si>
  <si>
    <t>FX-ECB-EUR-BHD</t>
  </si>
  <si>
    <t>FX-ECB-EUR-BRL</t>
  </si>
  <si>
    <t>FX-ECB-EUR-CAD</t>
  </si>
  <si>
    <t>FX-ECB-EUR-CHF</t>
  </si>
  <si>
    <t>FX-ECB-EUR-CLF</t>
  </si>
  <si>
    <t>FX-ECB-EUR-CLP</t>
  </si>
  <si>
    <t>FX-ECB-EUR-CNY</t>
  </si>
  <si>
    <t>FX-ECB-EUR-COP</t>
  </si>
  <si>
    <t>FX-ECB-EUR-CZK</t>
  </si>
  <si>
    <t>FX-ECB-EUR-DEM</t>
  </si>
  <si>
    <t>FX-ECB-EUR-DKK</t>
  </si>
  <si>
    <t>FX-ECB-EUR-EGP</t>
  </si>
  <si>
    <t>FX-ECB-EUR-ESP</t>
  </si>
  <si>
    <t>FX-ECB-EUR-FIM</t>
  </si>
  <si>
    <t>FX-ECB-EUR-FRF</t>
  </si>
  <si>
    <t>FX-ECB-EUR-GBP</t>
  </si>
  <si>
    <t>FX-ECB-EUR-GRD</t>
  </si>
  <si>
    <t>FX-ECB-EUR-HKD</t>
  </si>
  <si>
    <t>FX-ECB-EUR-HUF</t>
  </si>
  <si>
    <t>FX-ECB-EUR-IDR</t>
  </si>
  <si>
    <t>FX-ECB-EUR-IEP</t>
  </si>
  <si>
    <t>FX-ECB-EUR-ILS</t>
  </si>
  <si>
    <t>FX-ECB-EUR-INR</t>
  </si>
  <si>
    <t>FX-ECB-EUR-ISK</t>
  </si>
  <si>
    <t>FX-ECB-EUR-ITL</t>
  </si>
  <si>
    <t>FX-ECB-EUR-JPY</t>
  </si>
  <si>
    <t>FX-ECB-EUR-KRW</t>
  </si>
  <si>
    <t>FX-ECB-EUR-KWD</t>
  </si>
  <si>
    <t>FX-ECB-EUR-KZT</t>
  </si>
  <si>
    <t>FX-ECB-EUR-LUF</t>
  </si>
  <si>
    <t>FX-ECB-EUR-MAD</t>
  </si>
  <si>
    <t>FX-ECB-EUR-MXN</t>
  </si>
  <si>
    <t>FX-ECB-EUR-MXV</t>
  </si>
  <si>
    <t>FX-ECB-EUR-MYR</t>
  </si>
  <si>
    <t>FX-ECB-EUR-NGN</t>
  </si>
  <si>
    <t>FX-ECB-EUR-NLG</t>
  </si>
  <si>
    <t>FX-ECB-EUR-NOK</t>
  </si>
  <si>
    <t>FX-ECB-EUR-NZD</t>
  </si>
  <si>
    <t>FX-ECB-EUR-OMR</t>
  </si>
  <si>
    <t>FX-ECB-EUR-PEN</t>
  </si>
  <si>
    <t>FX-ECB-EUR-PHP</t>
  </si>
  <si>
    <t>FX-ECB-EUR-PLN</t>
  </si>
  <si>
    <t>FX-ECB-EUR-PTE</t>
  </si>
  <si>
    <t>FX-ECB-EUR-QAR</t>
  </si>
  <si>
    <t>FX-ECB-EUR-RON</t>
  </si>
  <si>
    <t>FX-ECB-EUR-RUB</t>
  </si>
  <si>
    <t>FX-ECB-EUR-SAR</t>
  </si>
  <si>
    <t>FX-ECB-EUR-SEK</t>
  </si>
  <si>
    <t>FX-ECB-EUR-SGD</t>
  </si>
  <si>
    <t>FX-ECB-EUR-THB</t>
  </si>
  <si>
    <t>FX-ECB-EUR-TND</t>
  </si>
  <si>
    <t>FX-ECB-EUR-TRY</t>
  </si>
  <si>
    <t>FX-ECB-EUR-TWD</t>
  </si>
  <si>
    <t>FX-ECB-EUR-UAH</t>
  </si>
  <si>
    <t>FX-ECB-EUR-USD</t>
  </si>
  <si>
    <t>FX-ECB-EUR-VND</t>
  </si>
  <si>
    <t>FX-ECB-EUR-ZAR</t>
  </si>
  <si>
    <t>GBP-CMS-10Y</t>
  </si>
  <si>
    <t>GBP-CMS-1Y</t>
  </si>
  <si>
    <t>GBP-CMS-20Y</t>
  </si>
  <si>
    <t>GBP-CMS-2Y</t>
  </si>
  <si>
    <t>GBP-CMS-30Y</t>
  </si>
  <si>
    <t>GBP-CMS-5Y</t>
  </si>
  <si>
    <t>GBP-INDEX-12M</t>
  </si>
  <si>
    <t>GBP-INDEX-1M</t>
  </si>
  <si>
    <t>GBP-INDEX-3M</t>
  </si>
  <si>
    <t>GBP-INDEX-6M</t>
  </si>
  <si>
    <t>GBP-INDEX-9M</t>
  </si>
  <si>
    <t>GBP-LIBOR</t>
  </si>
  <si>
    <t>GBP-LIBOR-12M</t>
  </si>
  <si>
    <t>GBP-LIBOR-1M</t>
  </si>
  <si>
    <t>GBP-LIBOR-28D</t>
  </si>
  <si>
    <t>GBP-LIBOR-3M</t>
  </si>
  <si>
    <t>GBP-LIBOR-6M</t>
  </si>
  <si>
    <t>GBP-LIBOR-9M</t>
  </si>
  <si>
    <t>GBP-SONIA</t>
  </si>
  <si>
    <t>GBP-SONIA-12M</t>
  </si>
  <si>
    <t>GBP-SONIA-1M</t>
  </si>
  <si>
    <t>GBP-SONIA-28D</t>
  </si>
  <si>
    <t>GBP-SONIA-3M</t>
  </si>
  <si>
    <t>GBP-SONIA-6M</t>
  </si>
  <si>
    <t>GBP-SONIA-9M</t>
  </si>
  <si>
    <t>GRD-CMS-10Y</t>
  </si>
  <si>
    <t>GRD-CMS-1Y</t>
  </si>
  <si>
    <t>GRD-CMS-20Y</t>
  </si>
  <si>
    <t>GRD-CMS-2Y</t>
  </si>
  <si>
    <t>GRD-CMS-30Y</t>
  </si>
  <si>
    <t>GRD-CMS-5Y</t>
  </si>
  <si>
    <t>GRD-INDEX-12M</t>
  </si>
  <si>
    <t>GRD-INDEX-1M</t>
  </si>
  <si>
    <t>GRD-INDEX-3M</t>
  </si>
  <si>
    <t>GRD-INDEX-6M</t>
  </si>
  <si>
    <t>GRD-INDEX-9M</t>
  </si>
  <si>
    <t>HKD-CMS-10Y</t>
  </si>
  <si>
    <t>HKD-CMS-1Y</t>
  </si>
  <si>
    <t>HKD-CMS-20Y</t>
  </si>
  <si>
    <t>HKD-CMS-2Y</t>
  </si>
  <si>
    <t>HKD-CMS-30Y</t>
  </si>
  <si>
    <t>HKD-CMS-5Y</t>
  </si>
  <si>
    <t>HKD-HIBOR</t>
  </si>
  <si>
    <t>HKD-HIBOR-12M</t>
  </si>
  <si>
    <t>HKD-HIBOR-1M</t>
  </si>
  <si>
    <t>HKD-HIBOR-28D</t>
  </si>
  <si>
    <t>HKD-HIBOR-3M</t>
  </si>
  <si>
    <t>HKD-HIBOR-6M</t>
  </si>
  <si>
    <t>HKD-HIBOR-9M</t>
  </si>
  <si>
    <t>HKD-INDEX-12M</t>
  </si>
  <si>
    <t>HKD-INDEX-1M</t>
  </si>
  <si>
    <t>HKD-INDEX-3M</t>
  </si>
  <si>
    <t>HKD-INDEX-6M</t>
  </si>
  <si>
    <t>HKD-INDEX-9M</t>
  </si>
  <si>
    <t>HUF-BUBOR</t>
  </si>
  <si>
    <t>HUF-BUBOR-12M</t>
  </si>
  <si>
    <t>HUF-BUBOR-1M</t>
  </si>
  <si>
    <t>HUF-BUBOR-28D</t>
  </si>
  <si>
    <t>HUF-BUBOR-3M</t>
  </si>
  <si>
    <t>HUF-BUBOR-6M</t>
  </si>
  <si>
    <t>HUF-BUBOR-9M</t>
  </si>
  <si>
    <t>HUF-CMS-10Y</t>
  </si>
  <si>
    <t>HUF-CMS-1Y</t>
  </si>
  <si>
    <t>HUF-CMS-20Y</t>
  </si>
  <si>
    <t>HUF-CMS-2Y</t>
  </si>
  <si>
    <t>HUF-CMS-30Y</t>
  </si>
  <si>
    <t>HUF-CMS-5Y</t>
  </si>
  <si>
    <t>HUF-INDEX-12M</t>
  </si>
  <si>
    <t>HUF-INDEX-1M</t>
  </si>
  <si>
    <t>HUF-INDEX-3M</t>
  </si>
  <si>
    <t>HUF-INDEX-6M</t>
  </si>
  <si>
    <t>HUF-INDEX-9M</t>
  </si>
  <si>
    <t>IDR-CMS-10Y</t>
  </si>
  <si>
    <t>IDR-CMS-1Y</t>
  </si>
  <si>
    <t>IDR-CMS-20Y</t>
  </si>
  <si>
    <t>IDR-CMS-2Y</t>
  </si>
  <si>
    <t>IDR-CMS-30Y</t>
  </si>
  <si>
    <t>IDR-CMS-5Y</t>
  </si>
  <si>
    <t>IDR-GENERIC</t>
  </si>
  <si>
    <t>IDR-GENERIC-12M</t>
  </si>
  <si>
    <t>IDR-GENERIC-1M</t>
  </si>
  <si>
    <t>IDR-GENERIC-28D</t>
  </si>
  <si>
    <t>IDR-GENERIC-3M</t>
  </si>
  <si>
    <t>IDR-GENERIC-6M</t>
  </si>
  <si>
    <t>IDR-GENERIC-9M</t>
  </si>
  <si>
    <t>IDR-IDRFIX</t>
  </si>
  <si>
    <t>IDR-IDRFIX-12M</t>
  </si>
  <si>
    <t>IDR-IDRFIX-1M</t>
  </si>
  <si>
    <t>IDR-IDRFIX-28D</t>
  </si>
  <si>
    <t>IDR-IDRFIX-3M</t>
  </si>
  <si>
    <t>IDR-IDRFIX-6M</t>
  </si>
  <si>
    <t>IDR-IDRFIX-9M</t>
  </si>
  <si>
    <t>IDR-INDEX-12M</t>
  </si>
  <si>
    <t>IDR-INDEX-1M</t>
  </si>
  <si>
    <t>IDR-INDEX-3M</t>
  </si>
  <si>
    <t>IDR-INDEX-6M</t>
  </si>
  <si>
    <t>IDR-INDEX-9M</t>
  </si>
  <si>
    <t>IEP-CMS-10Y</t>
  </si>
  <si>
    <t>IEP-CMS-1Y</t>
  </si>
  <si>
    <t>IEP-CMS-20Y</t>
  </si>
  <si>
    <t>IEP-CMS-2Y</t>
  </si>
  <si>
    <t>IEP-CMS-30Y</t>
  </si>
  <si>
    <t>IEP-CMS-5Y</t>
  </si>
  <si>
    <t>IEP-INDEX-12M</t>
  </si>
  <si>
    <t>IEP-INDEX-1M</t>
  </si>
  <si>
    <t>IEP-INDEX-3M</t>
  </si>
  <si>
    <t>IEP-INDEX-6M</t>
  </si>
  <si>
    <t>IEP-INDEX-9M</t>
  </si>
  <si>
    <t>ILS-CMS-10Y</t>
  </si>
  <si>
    <t>ILS-CMS-1Y</t>
  </si>
  <si>
    <t>ILS-CMS-20Y</t>
  </si>
  <si>
    <t>ILS-CMS-2Y</t>
  </si>
  <si>
    <t>ILS-CMS-30Y</t>
  </si>
  <si>
    <t>ILS-CMS-5Y</t>
  </si>
  <si>
    <t>ILS-INDEX-12M</t>
  </si>
  <si>
    <t>ILS-INDEX-1M</t>
  </si>
  <si>
    <t>ILS-INDEX-3M</t>
  </si>
  <si>
    <t>ILS-INDEX-6M</t>
  </si>
  <si>
    <t>ILS-INDEX-9M</t>
  </si>
  <si>
    <t>INR-CMS-10Y</t>
  </si>
  <si>
    <t>INR-CMS-1Y</t>
  </si>
  <si>
    <t>INR-CMS-20Y</t>
  </si>
  <si>
    <t>INR-CMS-2Y</t>
  </si>
  <si>
    <t>INR-CMS-30Y</t>
  </si>
  <si>
    <t>INR-CMS-5Y</t>
  </si>
  <si>
    <t>INR-GENERIC</t>
  </si>
  <si>
    <t>INR-GENERIC-12M</t>
  </si>
  <si>
    <t>INR-GENERIC-1M</t>
  </si>
  <si>
    <t>INR-GENERIC-28D</t>
  </si>
  <si>
    <t>INR-GENERIC-3M</t>
  </si>
  <si>
    <t>INR-GENERIC-6M</t>
  </si>
  <si>
    <t>INR-GENERIC-9M</t>
  </si>
  <si>
    <t>INR-INDEX-12M</t>
  </si>
  <si>
    <t>INR-INDEX-1M</t>
  </si>
  <si>
    <t>INR-INDEX-3M</t>
  </si>
  <si>
    <t>INR-INDEX-6M</t>
  </si>
  <si>
    <t>INR-INDEX-9M</t>
  </si>
  <si>
    <t>INR-MIFOR</t>
  </si>
  <si>
    <t>INR-MIFOR-12M</t>
  </si>
  <si>
    <t>INR-MIFOR-1M</t>
  </si>
  <si>
    <t>INR-MIFOR-28D</t>
  </si>
  <si>
    <t>INR-MIFOR-3M</t>
  </si>
  <si>
    <t>INR-MIFOR-6M</t>
  </si>
  <si>
    <t>INR-MIFOR-9M</t>
  </si>
  <si>
    <t>ISK-CMS-10Y</t>
  </si>
  <si>
    <t>ISK-CMS-1Y</t>
  </si>
  <si>
    <t>ISK-CMS-20Y</t>
  </si>
  <si>
    <t>ISK-CMS-2Y</t>
  </si>
  <si>
    <t>ISK-CMS-30Y</t>
  </si>
  <si>
    <t>ISK-CMS-5Y</t>
  </si>
  <si>
    <t>ISK-INDEX-12M</t>
  </si>
  <si>
    <t>ISK-INDEX-1M</t>
  </si>
  <si>
    <t>ISK-INDEX-3M</t>
  </si>
  <si>
    <t>ISK-INDEX-6M</t>
  </si>
  <si>
    <t>ISK-INDEX-9M</t>
  </si>
  <si>
    <t>ITL-CMS-10Y</t>
  </si>
  <si>
    <t>ITL-CMS-1Y</t>
  </si>
  <si>
    <t>ITL-CMS-20Y</t>
  </si>
  <si>
    <t>ITL-CMS-2Y</t>
  </si>
  <si>
    <t>ITL-CMS-30Y</t>
  </si>
  <si>
    <t>ITL-CMS-5Y</t>
  </si>
  <si>
    <t>ITL-INDEX-12M</t>
  </si>
  <si>
    <t>ITL-INDEX-1M</t>
  </si>
  <si>
    <t>ITL-INDEX-3M</t>
  </si>
  <si>
    <t>ITL-INDEX-6M</t>
  </si>
  <si>
    <t>ITL-INDEX-9M</t>
  </si>
  <si>
    <t>JPY-CMS-10Y</t>
  </si>
  <si>
    <t>JPY-CMS-1Y</t>
  </si>
  <si>
    <t>JPY-CMS-20Y</t>
  </si>
  <si>
    <t>JPY-CMS-2Y</t>
  </si>
  <si>
    <t>JPY-CMS-30Y</t>
  </si>
  <si>
    <t>JPY-CMS-5Y</t>
  </si>
  <si>
    <t>JPY-INDEX-12M</t>
  </si>
  <si>
    <t>JPY-INDEX-1M</t>
  </si>
  <si>
    <t>JPY-INDEX-3M</t>
  </si>
  <si>
    <t>JPY-INDEX-6M</t>
  </si>
  <si>
    <t>JPY-INDEX-9M</t>
  </si>
  <si>
    <t>JPY-LIBOR</t>
  </si>
  <si>
    <t>JPY-LIBOR-12M</t>
  </si>
  <si>
    <t>JPY-LIBOR-1M</t>
  </si>
  <si>
    <t>JPY-LIBOR-28D</t>
  </si>
  <si>
    <t>JPY-LIBOR-3M</t>
  </si>
  <si>
    <t>JPY-LIBOR-6M</t>
  </si>
  <si>
    <t>JPY-LIBOR-9M</t>
  </si>
  <si>
    <t>JPY-TIBOR</t>
  </si>
  <si>
    <t>JPY-TIBOR-12M</t>
  </si>
  <si>
    <t>JPY-TIBOR-1M</t>
  </si>
  <si>
    <t>JPY-TIBOR-28D</t>
  </si>
  <si>
    <t>JPY-TIBOR-3M</t>
  </si>
  <si>
    <t>JPY-TIBOR-6M</t>
  </si>
  <si>
    <t>JPY-TIBOR-9M</t>
  </si>
  <si>
    <t>JPY-TONAR</t>
  </si>
  <si>
    <t>JPY-TONAR-12M</t>
  </si>
  <si>
    <t>JPY-TONAR-1M</t>
  </si>
  <si>
    <t>JPY-TONAR-28D</t>
  </si>
  <si>
    <t>JPY-TONAR-3M</t>
  </si>
  <si>
    <t>JPY-TONAR-6M</t>
  </si>
  <si>
    <t>JPY-TONAR-9M</t>
  </si>
  <si>
    <t>KRW-CMS-10Y</t>
  </si>
  <si>
    <t>KRW-CMS-1Y</t>
  </si>
  <si>
    <t>KRW-CMS-20Y</t>
  </si>
  <si>
    <t>KRW-CMS-2Y</t>
  </si>
  <si>
    <t>KRW-CMS-30Y</t>
  </si>
  <si>
    <t>KRW-CMS-5Y</t>
  </si>
  <si>
    <t>KRW-GENERIC</t>
  </si>
  <si>
    <t>KRW-GENERIC-12M</t>
  </si>
  <si>
    <t>KRW-GENERIC-1M</t>
  </si>
  <si>
    <t>KRW-GENERIC-28D</t>
  </si>
  <si>
    <t>KRW-GENERIC-3M</t>
  </si>
  <si>
    <t>KRW-GENERIC-6M</t>
  </si>
  <si>
    <t>KRW-GENERIC-9M</t>
  </si>
  <si>
    <t>KRW-INDEX-12M</t>
  </si>
  <si>
    <t>KRW-INDEX-1M</t>
  </si>
  <si>
    <t>KRW-INDEX-3M</t>
  </si>
  <si>
    <t>KRW-INDEX-6M</t>
  </si>
  <si>
    <t>KRW-INDEX-9M</t>
  </si>
  <si>
    <t>KRW-KORIBOR</t>
  </si>
  <si>
    <t>KRW-KORIBOR-12M</t>
  </si>
  <si>
    <t>KRW-KORIBOR-1M</t>
  </si>
  <si>
    <t>KRW-KORIBOR-28D</t>
  </si>
  <si>
    <t>KRW-KORIBOR-3M</t>
  </si>
  <si>
    <t>KRW-KORIBOR-6M</t>
  </si>
  <si>
    <t>KRW-KORIBOR-9M</t>
  </si>
  <si>
    <t>KWD-CMS-10Y</t>
  </si>
  <si>
    <t>KWD-CMS-1Y</t>
  </si>
  <si>
    <t>KWD-CMS-20Y</t>
  </si>
  <si>
    <t>KWD-CMS-2Y</t>
  </si>
  <si>
    <t>KWD-CMS-30Y</t>
  </si>
  <si>
    <t>KWD-CMS-5Y</t>
  </si>
  <si>
    <t>KWD-INDEX-12M</t>
  </si>
  <si>
    <t>KWD-INDEX-1M</t>
  </si>
  <si>
    <t>KWD-INDEX-3M</t>
  </si>
  <si>
    <t>KWD-INDEX-6M</t>
  </si>
  <si>
    <t>KWD-INDEX-9M</t>
  </si>
  <si>
    <t>KZT-CMS-10Y</t>
  </si>
  <si>
    <t>KZT-CMS-1Y</t>
  </si>
  <si>
    <t>KZT-CMS-20Y</t>
  </si>
  <si>
    <t>KZT-CMS-2Y</t>
  </si>
  <si>
    <t>KZT-CMS-30Y</t>
  </si>
  <si>
    <t>KZT-CMS-5Y</t>
  </si>
  <si>
    <t>KZT-INDEX-12M</t>
  </si>
  <si>
    <t>KZT-INDEX-1M</t>
  </si>
  <si>
    <t>KZT-INDEX-3M</t>
  </si>
  <si>
    <t>KZT-INDEX-6M</t>
  </si>
  <si>
    <t>KZT-INDEX-9M</t>
  </si>
  <si>
    <t>LUF-CMS-10Y</t>
  </si>
  <si>
    <t>LUF-CMS-1Y</t>
  </si>
  <si>
    <t>LUF-CMS-20Y</t>
  </si>
  <si>
    <t>LUF-CMS-2Y</t>
  </si>
  <si>
    <t>LUF-CMS-30Y</t>
  </si>
  <si>
    <t>LUF-CMS-5Y</t>
  </si>
  <si>
    <t>LUF-INDEX-12M</t>
  </si>
  <si>
    <t>LUF-INDEX-1M</t>
  </si>
  <si>
    <t>LUF-INDEX-3M</t>
  </si>
  <si>
    <t>LUF-INDEX-6M</t>
  </si>
  <si>
    <t>LUF-INDEX-9M</t>
  </si>
  <si>
    <t>MAD-CMS-10Y</t>
  </si>
  <si>
    <t>MAD-CMS-1Y</t>
  </si>
  <si>
    <t>MAD-CMS-20Y</t>
  </si>
  <si>
    <t>MAD-CMS-2Y</t>
  </si>
  <si>
    <t>MAD-CMS-30Y</t>
  </si>
  <si>
    <t>MAD-CMS-5Y</t>
  </si>
  <si>
    <t>MAD-INDEX-12M</t>
  </si>
  <si>
    <t>MAD-INDEX-1M</t>
  </si>
  <si>
    <t>MAD-INDEX-3M</t>
  </si>
  <si>
    <t>MAD-INDEX-6M</t>
  </si>
  <si>
    <t>MAD-INDEX-9M</t>
  </si>
  <si>
    <t>MXN-CMS-10Y</t>
  </si>
  <si>
    <t>MXN-CMS-1Y</t>
  </si>
  <si>
    <t>MXN-CMS-20Y</t>
  </si>
  <si>
    <t>MXN-CMS-2Y</t>
  </si>
  <si>
    <t>MXN-CMS-30Y</t>
  </si>
  <si>
    <t>MXN-CMS-5Y</t>
  </si>
  <si>
    <t>MXN-INDEX-12M</t>
  </si>
  <si>
    <t>MXN-INDEX-1M</t>
  </si>
  <si>
    <t>MXN-INDEX-3M</t>
  </si>
  <si>
    <t>MXN-INDEX-6M</t>
  </si>
  <si>
    <t>MXN-INDEX-9M</t>
  </si>
  <si>
    <t>MXN-TIIE</t>
  </si>
  <si>
    <t>MXN-TIIE-12M</t>
  </si>
  <si>
    <t>MXN-TIIE-1M</t>
  </si>
  <si>
    <t>MXN-TIIE-28D</t>
  </si>
  <si>
    <t>MXN-TIIE-3M</t>
  </si>
  <si>
    <t>MXN-TIIE-6M</t>
  </si>
  <si>
    <t>MXN-TIIE-9M</t>
  </si>
  <si>
    <t>MXV-CMS-10Y</t>
  </si>
  <si>
    <t>MXV-CMS-1Y</t>
  </si>
  <si>
    <t>MXV-CMS-20Y</t>
  </si>
  <si>
    <t>MXV-CMS-2Y</t>
  </si>
  <si>
    <t>MXV-CMS-30Y</t>
  </si>
  <si>
    <t>MXV-CMS-5Y</t>
  </si>
  <si>
    <t>MXV-INDEX-12M</t>
  </si>
  <si>
    <t>MXV-INDEX-1M</t>
  </si>
  <si>
    <t>MXV-INDEX-3M</t>
  </si>
  <si>
    <t>MXV-INDEX-6M</t>
  </si>
  <si>
    <t>MXV-INDEX-9M</t>
  </si>
  <si>
    <t>MYR-CMS-10Y</t>
  </si>
  <si>
    <t>MYR-CMS-1Y</t>
  </si>
  <si>
    <t>MYR-CMS-20Y</t>
  </si>
  <si>
    <t>MYR-CMS-2Y</t>
  </si>
  <si>
    <t>MYR-CMS-30Y</t>
  </si>
  <si>
    <t>MYR-CMS-5Y</t>
  </si>
  <si>
    <t>MYR-GENERIC</t>
  </si>
  <si>
    <t>MYR-GENERIC-12M</t>
  </si>
  <si>
    <t>MYR-GENERIC-1M</t>
  </si>
  <si>
    <t>MYR-GENERIC-28D</t>
  </si>
  <si>
    <t>MYR-GENERIC-3M</t>
  </si>
  <si>
    <t>MYR-GENERIC-6M</t>
  </si>
  <si>
    <t>MYR-GENERIC-9M</t>
  </si>
  <si>
    <t>MYR-INDEX-12M</t>
  </si>
  <si>
    <t>MYR-INDEX-1M</t>
  </si>
  <si>
    <t>MYR-INDEX-3M</t>
  </si>
  <si>
    <t>MYR-INDEX-6M</t>
  </si>
  <si>
    <t>MYR-INDEX-9M</t>
  </si>
  <si>
    <t>MYR-KLIBOR</t>
  </si>
  <si>
    <t>MYR-KLIBOR-12M</t>
  </si>
  <si>
    <t>MYR-KLIBOR-1M</t>
  </si>
  <si>
    <t>MYR-KLIBOR-28D</t>
  </si>
  <si>
    <t>MYR-KLIBOR-3M</t>
  </si>
  <si>
    <t>MYR-KLIBOR-6M</t>
  </si>
  <si>
    <t>MYR-KLIBOR-9M</t>
  </si>
  <si>
    <t>NGN-CMS-10Y</t>
  </si>
  <si>
    <t>NGN-CMS-1Y</t>
  </si>
  <si>
    <t>NGN-CMS-20Y</t>
  </si>
  <si>
    <t>NGN-CMS-2Y</t>
  </si>
  <si>
    <t>NGN-CMS-30Y</t>
  </si>
  <si>
    <t>NGN-CMS-5Y</t>
  </si>
  <si>
    <t>NGN-INDEX-12M</t>
  </si>
  <si>
    <t>NGN-INDEX-1M</t>
  </si>
  <si>
    <t>NGN-INDEX-3M</t>
  </si>
  <si>
    <t>NGN-INDEX-6M</t>
  </si>
  <si>
    <t>NGN-INDEX-9M</t>
  </si>
  <si>
    <t>NLG-CMS-10Y</t>
  </si>
  <si>
    <t>NLG-CMS-1Y</t>
  </si>
  <si>
    <t>NLG-CMS-20Y</t>
  </si>
  <si>
    <t>NLG-CMS-2Y</t>
  </si>
  <si>
    <t>NLG-CMS-30Y</t>
  </si>
  <si>
    <t>NLG-CMS-5Y</t>
  </si>
  <si>
    <t>NLG-INDEX-12M</t>
  </si>
  <si>
    <t>NLG-INDEX-1M</t>
  </si>
  <si>
    <t>NLG-INDEX-3M</t>
  </si>
  <si>
    <t>NLG-INDEX-6M</t>
  </si>
  <si>
    <t>NLG-INDEX-9M</t>
  </si>
  <si>
    <t>NOK-CMS-10Y</t>
  </si>
  <si>
    <t>NOK-CMS-1Y</t>
  </si>
  <si>
    <t>NOK-CMS-20Y</t>
  </si>
  <si>
    <t>NOK-CMS-2Y</t>
  </si>
  <si>
    <t>NOK-CMS-30Y</t>
  </si>
  <si>
    <t>NOK-CMS-5Y</t>
  </si>
  <si>
    <t>NOK-INDEX-12M</t>
  </si>
  <si>
    <t>NOK-INDEX-1M</t>
  </si>
  <si>
    <t>NOK-INDEX-3M</t>
  </si>
  <si>
    <t>NOK-INDEX-6M</t>
  </si>
  <si>
    <t>NOK-INDEX-9M</t>
  </si>
  <si>
    <t>NOK-NIBOR</t>
  </si>
  <si>
    <t>NOK-NIBOR-12M</t>
  </si>
  <si>
    <t>NOK-NIBOR-1M</t>
  </si>
  <si>
    <t>NOK-NIBOR-28D</t>
  </si>
  <si>
    <t>NOK-NIBOR-3M</t>
  </si>
  <si>
    <t>NOK-NIBOR-6M</t>
  </si>
  <si>
    <t>NOK-NIBOR-9M</t>
  </si>
  <si>
    <t>NZD-BKBM</t>
  </si>
  <si>
    <t>NZD-BKBM-12M</t>
  </si>
  <si>
    <t>NZD-BKBM-1M</t>
  </si>
  <si>
    <t>NZD-BKBM-28D</t>
  </si>
  <si>
    <t>NZD-BKBM-3M</t>
  </si>
  <si>
    <t>NZD-BKBM-6M</t>
  </si>
  <si>
    <t>NZD-BKBM-9M</t>
  </si>
  <si>
    <t>NZD-CMS-10Y</t>
  </si>
  <si>
    <t>NZD-CMS-1Y</t>
  </si>
  <si>
    <t>NZD-CMS-20Y</t>
  </si>
  <si>
    <t>NZD-CMS-2Y</t>
  </si>
  <si>
    <t>NZD-CMS-30Y</t>
  </si>
  <si>
    <t>NZD-CMS-5Y</t>
  </si>
  <si>
    <t>NZD-INDEX-12M</t>
  </si>
  <si>
    <t>NZD-INDEX-1M</t>
  </si>
  <si>
    <t>NZD-INDEX-3M</t>
  </si>
  <si>
    <t>NZD-INDEX-6M</t>
  </si>
  <si>
    <t>NZD-INDEX-9M</t>
  </si>
  <si>
    <t>OMR-CMS-10Y</t>
  </si>
  <si>
    <t>OMR-CMS-1Y</t>
  </si>
  <si>
    <t>OMR-CMS-20Y</t>
  </si>
  <si>
    <t>OMR-CMS-2Y</t>
  </si>
  <si>
    <t>OMR-CMS-30Y</t>
  </si>
  <si>
    <t>OMR-CMS-5Y</t>
  </si>
  <si>
    <t>OMR-INDEX-12M</t>
  </si>
  <si>
    <t>OMR-INDEX-1M</t>
  </si>
  <si>
    <t>OMR-INDEX-3M</t>
  </si>
  <si>
    <t>OMR-INDEX-6M</t>
  </si>
  <si>
    <t>OMR-INDEX-9M</t>
  </si>
  <si>
    <t>PEN-CMS-10Y</t>
  </si>
  <si>
    <t>PEN-CMS-1Y</t>
  </si>
  <si>
    <t>PEN-CMS-20Y</t>
  </si>
  <si>
    <t>PEN-CMS-2Y</t>
  </si>
  <si>
    <t>PEN-CMS-30Y</t>
  </si>
  <si>
    <t>PEN-CMS-5Y</t>
  </si>
  <si>
    <t>PEN-INDEX-12M</t>
  </si>
  <si>
    <t>PEN-INDEX-1M</t>
  </si>
  <si>
    <t>PEN-INDEX-3M</t>
  </si>
  <si>
    <t>PEN-INDEX-6M</t>
  </si>
  <si>
    <t>PEN-INDEX-9M</t>
  </si>
  <si>
    <t>PHP-CMS-10Y</t>
  </si>
  <si>
    <t>PHP-CMS-1Y</t>
  </si>
  <si>
    <t>PHP-CMS-20Y</t>
  </si>
  <si>
    <t>PHP-CMS-2Y</t>
  </si>
  <si>
    <t>PHP-CMS-30Y</t>
  </si>
  <si>
    <t>PHP-CMS-5Y</t>
  </si>
  <si>
    <t>PHP-GENERIC</t>
  </si>
  <si>
    <t>PHP-GENERIC-12M</t>
  </si>
  <si>
    <t>PHP-GENERIC-1M</t>
  </si>
  <si>
    <t>PHP-GENERIC-28D</t>
  </si>
  <si>
    <t>PHP-GENERIC-3M</t>
  </si>
  <si>
    <t>PHP-GENERIC-6M</t>
  </si>
  <si>
    <t>PHP-GENERIC-9M</t>
  </si>
  <si>
    <t>PHP-INDEX-12M</t>
  </si>
  <si>
    <t>PHP-INDEX-1M</t>
  </si>
  <si>
    <t>PHP-INDEX-3M</t>
  </si>
  <si>
    <t>PHP-INDEX-6M</t>
  </si>
  <si>
    <t>PHP-INDEX-9M</t>
  </si>
  <si>
    <t>PHP-PHIREF</t>
  </si>
  <si>
    <t>PHP-PHIREF-12M</t>
  </si>
  <si>
    <t>PHP-PHIREF-1M</t>
  </si>
  <si>
    <t>PHP-PHIREF-28D</t>
  </si>
  <si>
    <t>PHP-PHIREF-3M</t>
  </si>
  <si>
    <t>PHP-PHIREF-6M</t>
  </si>
  <si>
    <t>PHP-PHIREF-9M</t>
  </si>
  <si>
    <t>PLN-CMS-10Y</t>
  </si>
  <si>
    <t>PLN-CMS-1Y</t>
  </si>
  <si>
    <t>PLN-CMS-20Y</t>
  </si>
  <si>
    <t>PLN-CMS-2Y</t>
  </si>
  <si>
    <t>PLN-CMS-30Y</t>
  </si>
  <si>
    <t>PLN-CMS-5Y</t>
  </si>
  <si>
    <t>PLN-INDEX-12M</t>
  </si>
  <si>
    <t>PLN-INDEX-1M</t>
  </si>
  <si>
    <t>PLN-INDEX-3M</t>
  </si>
  <si>
    <t>PLN-INDEX-6M</t>
  </si>
  <si>
    <t>PLN-INDEX-9M</t>
  </si>
  <si>
    <t>PLN-WIBOR</t>
  </si>
  <si>
    <t>PLN-WIBOR-12M</t>
  </si>
  <si>
    <t>PLN-WIBOR-1M</t>
  </si>
  <si>
    <t>PLN-WIBOR-28D</t>
  </si>
  <si>
    <t>PLN-WIBOR-3M</t>
  </si>
  <si>
    <t>PLN-WIBOR-6M</t>
  </si>
  <si>
    <t>PLN-WIBOR-9M</t>
  </si>
  <si>
    <t>PTE-CMS-10Y</t>
  </si>
  <si>
    <t>PTE-CMS-1Y</t>
  </si>
  <si>
    <t>PTE-CMS-20Y</t>
  </si>
  <si>
    <t>PTE-CMS-2Y</t>
  </si>
  <si>
    <t>PTE-CMS-30Y</t>
  </si>
  <si>
    <t>PTE-CMS-5Y</t>
  </si>
  <si>
    <t>PTE-INDEX-12M</t>
  </si>
  <si>
    <t>PTE-INDEX-1M</t>
  </si>
  <si>
    <t>PTE-INDEX-3M</t>
  </si>
  <si>
    <t>PTE-INDEX-6M</t>
  </si>
  <si>
    <t>PTE-INDEX-9M</t>
  </si>
  <si>
    <t>QAR-CMS-10Y</t>
  </si>
  <si>
    <t>QAR-CMS-1Y</t>
  </si>
  <si>
    <t>QAR-CMS-20Y</t>
  </si>
  <si>
    <t>QAR-CMS-2Y</t>
  </si>
  <si>
    <t>QAR-CMS-30Y</t>
  </si>
  <si>
    <t>QAR-CMS-5Y</t>
  </si>
  <si>
    <t>QAR-INDEX-12M</t>
  </si>
  <si>
    <t>QAR-INDEX-1M</t>
  </si>
  <si>
    <t>QAR-INDEX-3M</t>
  </si>
  <si>
    <t>QAR-INDEX-6M</t>
  </si>
  <si>
    <t>QAR-INDEX-9M</t>
  </si>
  <si>
    <t>RON-CMS-10Y</t>
  </si>
  <si>
    <t>RON-CMS-1Y</t>
  </si>
  <si>
    <t>RON-CMS-20Y</t>
  </si>
  <si>
    <t>RON-CMS-2Y</t>
  </si>
  <si>
    <t>RON-CMS-30Y</t>
  </si>
  <si>
    <t>RON-CMS-5Y</t>
  </si>
  <si>
    <t>RON-INDEX-12M</t>
  </si>
  <si>
    <t>RON-INDEX-1M</t>
  </si>
  <si>
    <t>RON-INDEX-3M</t>
  </si>
  <si>
    <t>RON-INDEX-6M</t>
  </si>
  <si>
    <t>RON-INDEX-9M</t>
  </si>
  <si>
    <t>RUB-CMS-10Y</t>
  </si>
  <si>
    <t>RUB-CMS-1Y</t>
  </si>
  <si>
    <t>RUB-CMS-20Y</t>
  </si>
  <si>
    <t>RUB-CMS-2Y</t>
  </si>
  <si>
    <t>RUB-CMS-30Y</t>
  </si>
  <si>
    <t>RUB-CMS-5Y</t>
  </si>
  <si>
    <t>RUB-INDEX-12M</t>
  </si>
  <si>
    <t>RUB-INDEX-1M</t>
  </si>
  <si>
    <t>RUB-INDEX-3M</t>
  </si>
  <si>
    <t>RUB-INDEX-6M</t>
  </si>
  <si>
    <t>RUB-INDEX-9M</t>
  </si>
  <si>
    <t>RUB-MOSPRIME</t>
  </si>
  <si>
    <t>RUB-MOSPRIME-12M</t>
  </si>
  <si>
    <t>RUB-MOSPRIME-1M</t>
  </si>
  <si>
    <t>RUB-MOSPRIME-28D</t>
  </si>
  <si>
    <t>RUB-MOSPRIME-3M</t>
  </si>
  <si>
    <t>RUB-MOSPRIME-6M</t>
  </si>
  <si>
    <t>RUB-MOSPRIME-9M</t>
  </si>
  <si>
    <t>SAR-CMS-10Y</t>
  </si>
  <si>
    <t>SAR-CMS-1Y</t>
  </si>
  <si>
    <t>SAR-CMS-20Y</t>
  </si>
  <si>
    <t>SAR-CMS-2Y</t>
  </si>
  <si>
    <t>SAR-CMS-30Y</t>
  </si>
  <si>
    <t>SAR-CMS-5Y</t>
  </si>
  <si>
    <t>SAR-INDEX-12M</t>
  </si>
  <si>
    <t>SAR-INDEX-1M</t>
  </si>
  <si>
    <t>SAR-INDEX-3M</t>
  </si>
  <si>
    <t>SAR-INDEX-6M</t>
  </si>
  <si>
    <t>SAR-INDEX-9M</t>
  </si>
  <si>
    <t>SEK-CMS-10Y</t>
  </si>
  <si>
    <t>SEK-CMS-1Y</t>
  </si>
  <si>
    <t>SEK-CMS-20Y</t>
  </si>
  <si>
    <t>SEK-CMS-2Y</t>
  </si>
  <si>
    <t>SEK-CMS-30Y</t>
  </si>
  <si>
    <t>SEK-CMS-5Y</t>
  </si>
  <si>
    <t>SEK-INDEX-12M</t>
  </si>
  <si>
    <t>SEK-INDEX-1M</t>
  </si>
  <si>
    <t>SEK-INDEX-3M</t>
  </si>
  <si>
    <t>SEK-INDEX-6M</t>
  </si>
  <si>
    <t>SEK-INDEX-9M</t>
  </si>
  <si>
    <t>SEK-LIBOR</t>
  </si>
  <si>
    <t>SEK-LIBOR-12M</t>
  </si>
  <si>
    <t>SEK-LIBOR-1M</t>
  </si>
  <si>
    <t>SEK-LIBOR-28D</t>
  </si>
  <si>
    <t>SEK-LIBOR-3M</t>
  </si>
  <si>
    <t>SEK-LIBOR-6M</t>
  </si>
  <si>
    <t>SEK-LIBOR-9M</t>
  </si>
  <si>
    <t>SEK-SIOR</t>
  </si>
  <si>
    <t>SEK-SIOR-12M</t>
  </si>
  <si>
    <t>SEK-SIOR-1M</t>
  </si>
  <si>
    <t>SEK-SIOR-28D</t>
  </si>
  <si>
    <t>SEK-SIOR-3M</t>
  </si>
  <si>
    <t>SEK-SIOR-6M</t>
  </si>
  <si>
    <t>SEK-SIOR-9M</t>
  </si>
  <si>
    <t>SEK-STIBOR</t>
  </si>
  <si>
    <t>SEK-STIBOR-12M</t>
  </si>
  <si>
    <t>SEK-STIBOR-1M</t>
  </si>
  <si>
    <t>SEK-STIBOR-28D</t>
  </si>
  <si>
    <t>SEK-STIBOR-3M</t>
  </si>
  <si>
    <t>SEK-STIBOR-6M</t>
  </si>
  <si>
    <t>SEK-STIBOR-9M</t>
  </si>
  <si>
    <t>SGD-CMS-10Y</t>
  </si>
  <si>
    <t>SGD-CMS-1Y</t>
  </si>
  <si>
    <t>SGD-CMS-20Y</t>
  </si>
  <si>
    <t>SGD-CMS-2Y</t>
  </si>
  <si>
    <t>SGD-CMS-30Y</t>
  </si>
  <si>
    <t>SGD-CMS-5Y</t>
  </si>
  <si>
    <t>SGD-INDEX-12M</t>
  </si>
  <si>
    <t>SGD-INDEX-1M</t>
  </si>
  <si>
    <t>SGD-INDEX-3M</t>
  </si>
  <si>
    <t>SGD-INDEX-6M</t>
  </si>
  <si>
    <t>SGD-INDEX-9M</t>
  </si>
  <si>
    <t>SGD-SIBOR</t>
  </si>
  <si>
    <t>SGD-SIBOR-12M</t>
  </si>
  <si>
    <t>SGD-SIBOR-1M</t>
  </si>
  <si>
    <t>SGD-SIBOR-28D</t>
  </si>
  <si>
    <t>SGD-SIBOR-3M</t>
  </si>
  <si>
    <t>SGD-SIBOR-6M</t>
  </si>
  <si>
    <t>SGD-SIBOR-9M</t>
  </si>
  <si>
    <t>SGD-SOR</t>
  </si>
  <si>
    <t>SGD-SOR-12M</t>
  </si>
  <si>
    <t>SGD-SOR-1M</t>
  </si>
  <si>
    <t>SGD-SOR-28D</t>
  </si>
  <si>
    <t>SGD-SOR-3M</t>
  </si>
  <si>
    <t>SGD-SOR-6M</t>
  </si>
  <si>
    <t>SGD-SOR-9M</t>
  </si>
  <si>
    <t>SKK-BRIBOR</t>
  </si>
  <si>
    <t>SKK-BRIBOR-12M</t>
  </si>
  <si>
    <t>SKK-BRIBOR-1M</t>
  </si>
  <si>
    <t>SKK-BRIBOR-28D</t>
  </si>
  <si>
    <t>SKK-BRIBOR-3M</t>
  </si>
  <si>
    <t>SKK-BRIBOR-6M</t>
  </si>
  <si>
    <t>SKK-BRIBOR-9M</t>
  </si>
  <si>
    <t>THB-BIBOR</t>
  </si>
  <si>
    <t>THB-BIBOR-12M</t>
  </si>
  <si>
    <t>THB-BIBOR-1M</t>
  </si>
  <si>
    <t>THB-BIBOR-28D</t>
  </si>
  <si>
    <t>THB-BIBOR-3M</t>
  </si>
  <si>
    <t>THB-BIBOR-6M</t>
  </si>
  <si>
    <t>THB-BIBOR-9M</t>
  </si>
  <si>
    <t>THB-CMS-10Y</t>
  </si>
  <si>
    <t>THB-CMS-1Y</t>
  </si>
  <si>
    <t>THB-CMS-20Y</t>
  </si>
  <si>
    <t>THB-CMS-2Y</t>
  </si>
  <si>
    <t>THB-CMS-30Y</t>
  </si>
  <si>
    <t>THB-CMS-5Y</t>
  </si>
  <si>
    <t>THB-INDEX-12M</t>
  </si>
  <si>
    <t>THB-INDEX-1M</t>
  </si>
  <si>
    <t>THB-INDEX-3M</t>
  </si>
  <si>
    <t>THB-INDEX-6M</t>
  </si>
  <si>
    <t>THB-INDEX-9M</t>
  </si>
  <si>
    <t>TND-CMS-10Y</t>
  </si>
  <si>
    <t>TND-CMS-1Y</t>
  </si>
  <si>
    <t>TND-CMS-20Y</t>
  </si>
  <si>
    <t>TND-CMS-2Y</t>
  </si>
  <si>
    <t>TND-CMS-30Y</t>
  </si>
  <si>
    <t>TND-CMS-5Y</t>
  </si>
  <si>
    <t>TND-INDEX-12M</t>
  </si>
  <si>
    <t>TND-INDEX-1M</t>
  </si>
  <si>
    <t>TND-INDEX-3M</t>
  </si>
  <si>
    <t>TND-INDEX-6M</t>
  </si>
  <si>
    <t>TND-INDEX-9M</t>
  </si>
  <si>
    <t>TRY-CMS-10Y</t>
  </si>
  <si>
    <t>TRY-CMS-1Y</t>
  </si>
  <si>
    <t>TRY-CMS-20Y</t>
  </si>
  <si>
    <t>TRY-CMS-2Y</t>
  </si>
  <si>
    <t>TRY-CMS-30Y</t>
  </si>
  <si>
    <t>TRY-CMS-5Y</t>
  </si>
  <si>
    <t>TRY-INDEX-12M</t>
  </si>
  <si>
    <t>TRY-INDEX-1M</t>
  </si>
  <si>
    <t>TRY-INDEX-3M</t>
  </si>
  <si>
    <t>TRY-INDEX-6M</t>
  </si>
  <si>
    <t>TRY-INDEX-9M</t>
  </si>
  <si>
    <t>TWD-CMS-10Y</t>
  </si>
  <si>
    <t>TWD-CMS-1Y</t>
  </si>
  <si>
    <t>TWD-CMS-20Y</t>
  </si>
  <si>
    <t>TWD-CMS-2Y</t>
  </si>
  <si>
    <t>TWD-CMS-30Y</t>
  </si>
  <si>
    <t>TWD-CMS-5Y</t>
  </si>
  <si>
    <t>TWD-GENERIC</t>
  </si>
  <si>
    <t>TWD-GENERIC-12M</t>
  </si>
  <si>
    <t>TWD-GENERIC-1M</t>
  </si>
  <si>
    <t>TWD-GENERIC-28D</t>
  </si>
  <si>
    <t>TWD-GENERIC-3M</t>
  </si>
  <si>
    <t>TWD-GENERIC-6M</t>
  </si>
  <si>
    <t>TWD-GENERIC-9M</t>
  </si>
  <si>
    <t>TWD-INDEX-12M</t>
  </si>
  <si>
    <t>TWD-INDEX-1M</t>
  </si>
  <si>
    <t>TWD-INDEX-3M</t>
  </si>
  <si>
    <t>TWD-INDEX-6M</t>
  </si>
  <si>
    <t>TWD-INDEX-9M</t>
  </si>
  <si>
    <t>TWD-TAIBOR</t>
  </si>
  <si>
    <t>TWD-TAIBOR-12M</t>
  </si>
  <si>
    <t>TWD-TAIBOR-1M</t>
  </si>
  <si>
    <t>TWD-TAIBOR-28D</t>
  </si>
  <si>
    <t>TWD-TAIBOR-3M</t>
  </si>
  <si>
    <t>TWD-TAIBOR-6M</t>
  </si>
  <si>
    <t>TWD-TAIBOR-9M</t>
  </si>
  <si>
    <t>UAH-CMS-10Y</t>
  </si>
  <si>
    <t>UAH-CMS-1Y</t>
  </si>
  <si>
    <t>UAH-CMS-20Y</t>
  </si>
  <si>
    <t>UAH-CMS-2Y</t>
  </si>
  <si>
    <t>UAH-CMS-30Y</t>
  </si>
  <si>
    <t>UAH-CMS-5Y</t>
  </si>
  <si>
    <t>UAH-INDEX-12M</t>
  </si>
  <si>
    <t>UAH-INDEX-1M</t>
  </si>
  <si>
    <t>UAH-INDEX-3M</t>
  </si>
  <si>
    <t>UAH-INDEX-6M</t>
  </si>
  <si>
    <t>UAH-INDEX-9M</t>
  </si>
  <si>
    <t>UKRPI</t>
  </si>
  <si>
    <t>USCPI</t>
  </si>
  <si>
    <t>USD-CMS-10Y</t>
  </si>
  <si>
    <t>USD-CMS-1Y</t>
  </si>
  <si>
    <t>USD-CMS-20Y</t>
  </si>
  <si>
    <t>USD-CMS-2Y</t>
  </si>
  <si>
    <t>USD-CMS-30Y</t>
  </si>
  <si>
    <t>USD-CMS-5Y</t>
  </si>
  <si>
    <t>USD-FedFunds</t>
  </si>
  <si>
    <t>USD-FedFunds-12M</t>
  </si>
  <si>
    <t>USD-FedFunds-1M</t>
  </si>
  <si>
    <t>USD-FedFunds-28D</t>
  </si>
  <si>
    <t>USD-FedFunds-3M</t>
  </si>
  <si>
    <t>USD-FedFunds-6M</t>
  </si>
  <si>
    <t>USD-FedFunds-9M</t>
  </si>
  <si>
    <t>USD-INDEX-12M</t>
  </si>
  <si>
    <t>USD-INDEX-1M</t>
  </si>
  <si>
    <t>USD-INDEX-3M</t>
  </si>
  <si>
    <t>USD-INDEX-6M</t>
  </si>
  <si>
    <t>USD-INDEX-9M</t>
  </si>
  <si>
    <t>USD-LIBOR</t>
  </si>
  <si>
    <t>USD-LIBOR-12M</t>
  </si>
  <si>
    <t>USD-LIBOR-1M</t>
  </si>
  <si>
    <t>USD-LIBOR-28D</t>
  </si>
  <si>
    <t>USD-LIBOR-3M</t>
  </si>
  <si>
    <t>USD-LIBOR-6M</t>
  </si>
  <si>
    <t>USD-LIBOR-9M</t>
  </si>
  <si>
    <t>VND-CMS-10Y</t>
  </si>
  <si>
    <t>VND-CMS-1Y</t>
  </si>
  <si>
    <t>VND-CMS-20Y</t>
  </si>
  <si>
    <t>VND-CMS-2Y</t>
  </si>
  <si>
    <t>VND-CMS-30Y</t>
  </si>
  <si>
    <t>VND-CMS-5Y</t>
  </si>
  <si>
    <t>VND-INDEX-12M</t>
  </si>
  <si>
    <t>VND-INDEX-1M</t>
  </si>
  <si>
    <t>VND-INDEX-3M</t>
  </si>
  <si>
    <t>VND-INDEX-6M</t>
  </si>
  <si>
    <t>VND-INDEX-9M</t>
  </si>
  <si>
    <t>ZACPI</t>
  </si>
  <si>
    <t>ZAR-CMS-10Y</t>
  </si>
  <si>
    <t>ZAR-CMS-1Y</t>
  </si>
  <si>
    <t>ZAR-CMS-20Y</t>
  </si>
  <si>
    <t>ZAR-CMS-2Y</t>
  </si>
  <si>
    <t>ZAR-CMS-30Y</t>
  </si>
  <si>
    <t>ZAR-CMS-5Y</t>
  </si>
  <si>
    <t>ZAR-INDEX-12M</t>
  </si>
  <si>
    <t>ZAR-INDEX-1M</t>
  </si>
  <si>
    <t>ZAR-INDEX-3M</t>
  </si>
  <si>
    <t>ZAR-INDEX-6M</t>
  </si>
  <si>
    <t>ZAR-INDEX-9M</t>
  </si>
  <si>
    <t>ZAR-JIBAR</t>
  </si>
  <si>
    <t>ZAR-JIBAR-12M</t>
  </si>
  <si>
    <t>ZAR-JIBAR-1M</t>
  </si>
  <si>
    <t>ZAR-JIBAR-28D</t>
  </si>
  <si>
    <t>ZAR-JIBAR-3M</t>
  </si>
  <si>
    <t>ZAR-JIBAR-6M</t>
  </si>
  <si>
    <t>ZAR-JIBAR-9M</t>
  </si>
  <si>
    <t>Id</t>
  </si>
  <si>
    <t>GroupingId</t>
  </si>
  <si>
    <t>SpotLag</t>
  </si>
  <si>
    <t>FixedTenor</t>
  </si>
  <si>
    <t>FixedDayCounterLU</t>
  </si>
  <si>
    <t>FixedCalendarLU</t>
  </si>
  <si>
    <t>FixedConventionLU</t>
  </si>
  <si>
    <t>FixedPaymentConventionLU</t>
  </si>
  <si>
    <t>IndexNameLU</t>
  </si>
  <si>
    <t>OnTenor</t>
  </si>
  <si>
    <t>RateCutoff</t>
  </si>
  <si>
    <t>USD-AVERAGE-OIS-CONVENTIONS</t>
  </si>
  <si>
    <t>ExampleInput</t>
  </si>
  <si>
    <t>6M</t>
  </si>
  <si>
    <t>3M</t>
  </si>
  <si>
    <t>2</t>
  </si>
  <si>
    <t>FixedDayCounter</t>
  </si>
  <si>
    <t>FixedCalendar</t>
  </si>
  <si>
    <t>FixedConvention</t>
  </si>
  <si>
    <t>FixedPaymentConvention</t>
  </si>
  <si>
    <t>IndexName</t>
  </si>
  <si>
    <t>SELECT  T1.value Calendar, T1.value FROM ORE.dbo.TypesCalendar T1 ORDER BY value</t>
  </si>
  <si>
    <t>SELECT T1.value Frequency, T1.value FROM ORE.dbo.TypesFrequencyType T1 ORDER BY value</t>
  </si>
  <si>
    <t>SELECT T1.value PaymentConvention,T1.value FROM ORE.dbo.TypesBusinessDayConvention T1 ORDER BY value</t>
  </si>
  <si>
    <t>SELECT T1.value RuleName,T1.value FROM ORE.dbo.TypesDateRule T1 ORDER BY value</t>
  </si>
  <si>
    <t>SELECT T1.value DayCounter, T1.value FROM ORE.dbo.TypesDayCounter T1 ORDER BY value</t>
  </si>
  <si>
    <t>SELECT T1.value SettlesAccrual,T1.value FROM ORE.dbo.TypesBool T1 ORDER BY value</t>
  </si>
  <si>
    <t>SELECT T1.value PaysAtDefaultTime,T1.value FROM ORE.dbo.TypesBool T1 ORDER BY value</t>
  </si>
  <si>
    <t xml:space="preserve">SELECT T1.Id, T1.GroupingId, T1.SettlementDays, T5.value CalendarLU, T6.value FrequencyLU, T7.value PaymentConventionLU, T8.value RuleNameLU, T9.value DayCounterLU, T10.value SettlesAccrualLU, T11.value PaysAtDefaultTimeLU_x000D_
FROM ORE.dbo.ConventionsCDS T1 LEFT JOIN _x000D_
ORE.dbo.TypesCalendar T5 ON T1.Calendar = T5.value LEFT JOIN _x000D_
ORE.dbo.TypesFrequencyType T6 ON T1.Frequency = T6.value LEFT JOIN _x000D_
ORE.dbo.TypesBusinessDayConvention T7 ON T1.PaymentConvention = T7.value LEFT JOIN _x000D_
ORE.dbo.TypesDateRule T8 ON T1.RuleName = T8.value LEFT JOIN _x000D_
ORE.dbo.TypesDayCounter T9 ON T1.DayCounter = T9.value LEFT JOIN _x000D_
ORE.dbo.TypesBool T10 ON T1.SettlesAccrual = T10.value LEFT JOIN _x000D_
ORE.dbo.TypesBool T11 ON T1.PaysAtDefaultTime = T11.value_x000D_
</t>
  </si>
  <si>
    <t>A</t>
  </si>
  <si>
    <t>Annual</t>
  </si>
  <si>
    <t>B</t>
  </si>
  <si>
    <t>Bimonthly</t>
  </si>
  <si>
    <t>D</t>
  </si>
  <si>
    <t>Daily</t>
  </si>
  <si>
    <t>L</t>
  </si>
  <si>
    <t>Lunarmonth</t>
  </si>
  <si>
    <t>M</t>
  </si>
  <si>
    <t>Monthly</t>
  </si>
  <si>
    <t>Once</t>
  </si>
  <si>
    <t>Q</t>
  </si>
  <si>
    <t>Quarterly</t>
  </si>
  <si>
    <t>S</t>
  </si>
  <si>
    <t>Semiannual</t>
  </si>
  <si>
    <t>W</t>
  </si>
  <si>
    <t>Weekly</t>
  </si>
  <si>
    <t>Z</t>
  </si>
  <si>
    <t>Backward</t>
  </si>
  <si>
    <t>CDS</t>
  </si>
  <si>
    <t>CDS2015</t>
  </si>
  <si>
    <t>Forward</t>
  </si>
  <si>
    <t>OldCDS</t>
  </si>
  <si>
    <t>ThirdWednesday</t>
  </si>
  <si>
    <t>Twentieth</t>
  </si>
  <si>
    <t>TwentiethIMM</t>
  </si>
  <si>
    <t>Zero</t>
  </si>
  <si>
    <t>0</t>
  </si>
  <si>
    <t>1</t>
  </si>
  <si>
    <t>FALSE</t>
  </si>
  <si>
    <t>N</t>
  </si>
  <si>
    <t>NO</t>
  </si>
  <si>
    <t>TRUE</t>
  </si>
  <si>
    <t>Y</t>
  </si>
  <si>
    <t>YES</t>
  </si>
  <si>
    <t>SettlementDays</t>
  </si>
  <si>
    <t>CalendarLU</t>
  </si>
  <si>
    <t>FrequencyLU</t>
  </si>
  <si>
    <t>PaymentConventionLU</t>
  </si>
  <si>
    <t>RuleNameLU</t>
  </si>
  <si>
    <t>DayCounterLU</t>
  </si>
  <si>
    <t>SettlesAccrualLU</t>
  </si>
  <si>
    <t>PaysAtDefaultTimeLU</t>
  </si>
  <si>
    <t>CDS-STANDARD-CONVENTIONS</t>
  </si>
  <si>
    <t>Calendar</t>
  </si>
  <si>
    <t>Frequency</t>
  </si>
  <si>
    <t>PaymentConvention</t>
  </si>
  <si>
    <t>RuleName</t>
  </si>
  <si>
    <t>DayCounter</t>
  </si>
  <si>
    <t>SettlesAccrual</t>
  </si>
  <si>
    <t>PaysAtDefaultTime</t>
  </si>
  <si>
    <t>SELECT  T1.value SettlementCalendar, T1.value FROM ORE.dbo.TypesCalendar T1 ORDER BY value</t>
  </si>
  <si>
    <t>SELECT T1.value RollConvention,T1.value FROM ORE.dbo.TypesBusinessDayConvention T1 ORDER BY value</t>
  </si>
  <si>
    <t>SELECT T1.value FlatIndex,T1.value FROM ORE.dbo.TypesIndexName T1 ORDER BY value</t>
  </si>
  <si>
    <t>SELECT T1.value SpreadIndex,T1.value FROM ORE.dbo.TypesIndexName T1 ORDER BY value</t>
  </si>
  <si>
    <t>SELECT T1.value EOM, T1.value FROM ORE.dbo.TypesBool T1 ORDER BY value</t>
  </si>
  <si>
    <t xml:space="preserve">SELECT T1.Id, T1.GroupingId, T1.SettlementDays, T5.value SettlementCalendarLU, T6.value RollConventionLU, T7.value FlatIndexLU, T8.value SpreadIndexLU, T9.value EOMLU_x000D_
FROM ORE.dbo.ConventionsCrossCurrencyBasis T1 LEFT JOIN _x000D_
ORE.dbo.TypesCalendar T5 ON T1.SettlementCalendar = T5.value LEFT JOIN _x000D_
ORE.dbo.TypesBusinessDayConvention T6 ON T1.RollConvention = T6.value LEFT JOIN _x000D_
ORE.dbo.TypesIndexName T7 ON T1.FlatIndex = T7.value LEFT JOIN _x000D_
ORE.dbo.TypesIndexName T8 ON T1.SpreadIndex = T8.value LEFT JOIN _x000D_
ORE.dbo.TypesBool T9 ON T1.EOM = T9.value_x000D_
</t>
  </si>
  <si>
    <t>SettlementCalendarLU</t>
  </si>
  <si>
    <t>RollConventionLU</t>
  </si>
  <si>
    <t>FlatIndexLU</t>
  </si>
  <si>
    <t>SpreadIndexLU</t>
  </si>
  <si>
    <t>EOMLU</t>
  </si>
  <si>
    <t>EUR-CHF-XCCY-BASIS-CONVENTIONS</t>
  </si>
  <si>
    <t>EUR-GBP-XCCY-BASIS-CONVENTIONS</t>
  </si>
  <si>
    <t>EUR-USD-XCCY-BASIS-CONVENTIONS</t>
  </si>
  <si>
    <t>USD-CAD-XCCY-BASIS-CONVENTIONS</t>
  </si>
  <si>
    <t>USD-CHF-XCCY-BASIS-CONVENTIONS</t>
  </si>
  <si>
    <t>USD-GBP-XCCY-BASIS-CONVENTIONS</t>
  </si>
  <si>
    <t>USD-JPY-XCCY-BASIS-CONVENTIONS</t>
  </si>
  <si>
    <t>USD-MXN-3M-XCCY-BASIS-CONVENTIONS</t>
  </si>
  <si>
    <t>USD-MXN-XCCY-BASIS-CONVENTIONS</t>
  </si>
  <si>
    <t>USD-NOK-XCCY-BASIS-CONVENTIONS</t>
  </si>
  <si>
    <t>USD-SEK-XCCY-BASIS-CONVENTIONS</t>
  </si>
  <si>
    <t>SettlementCalendar</t>
  </si>
  <si>
    <t>RollConvention</t>
  </si>
  <si>
    <t>FlatIndex</t>
  </si>
  <si>
    <t>SpreadIndex</t>
  </si>
  <si>
    <t>EOM</t>
  </si>
  <si>
    <t>SELECT T1.value IndexBased, T1.value FROM ORE.dbo.TypesBool T1 ORDER BY value</t>
  </si>
  <si>
    <t>SELECT T1.value Convention,T1.value FROM ORE.dbo.TypesBusinessDayConvention T1 ORDER BY value</t>
  </si>
  <si>
    <t xml:space="preserve">SELECT T1.Id, T1.GroupingId, T4.value IndexBasedLU, T5.value IndexNameLU, T6.value CalendarLU, T7.value ConventionLU, T8.value EOMLU, T9.value DayCounterLU, T1.SettlementDays_x000D_
FROM ORE.dbo.ConventionsDeposit T1 INNER JOIN _x000D_
ORE.dbo.TypesBool T4 ON T1.IndexBased = T4.value LEFT JOIN _x000D_
ORE.dbo.TypesIndexName T5 ON T1.IndexName = T5.value LEFT JOIN _x000D_
ORE.dbo.TypesCalendar T6 ON T1.Calendar = T6.value LEFT JOIN _x000D_
ORE.dbo.TypesBusinessDayConvention T7 ON T1.Convention = T7.value LEFT JOIN _x000D_
ORE.dbo.TypesBool T8 ON T1.EOM = T8.value LEFT JOIN _x000D_
ORE.dbo.TypesDayCounter T9 ON T1.DayCounter = T9.value_x000D_
</t>
  </si>
  <si>
    <t>IndexBasedLU</t>
  </si>
  <si>
    <t>ConventionLU</t>
  </si>
  <si>
    <t>AUD-BBSW-CONVENTIONS</t>
  </si>
  <si>
    <t>CAD-CORRA-CONVENTIONS</t>
  </si>
  <si>
    <t>CAD-DEPOSIT</t>
  </si>
  <si>
    <t>CHF-LIBOR-CONVENTIONS</t>
  </si>
  <si>
    <t>CHF-TOIS-CONVENTIONS</t>
  </si>
  <si>
    <t>CZK-DEPOSIT</t>
  </si>
  <si>
    <t>DKK-DEPOSIT</t>
  </si>
  <si>
    <t>EUR-DEPOSIT</t>
  </si>
  <si>
    <t>EUR-EONIA-CONVENTIONS</t>
  </si>
  <si>
    <t>EUR-EURIBOR-CONVENTIONS</t>
  </si>
  <si>
    <t>GBP-DEPOSIT</t>
  </si>
  <si>
    <t>GBP-LIBOR-CONVENTIONS</t>
  </si>
  <si>
    <t>GBP-SONIA-CONVENTIONS</t>
  </si>
  <si>
    <t>HUF-DEPOSIT</t>
  </si>
  <si>
    <t>JPY-LIBOR-CONVENTIONS</t>
  </si>
  <si>
    <t>JPY-TIBOR-CONVENTIONS</t>
  </si>
  <si>
    <t>MXN-TIIE-CONVENTIONS</t>
  </si>
  <si>
    <t>NOK-DEPOSIT</t>
  </si>
  <si>
    <t>NZD-DEPOSIT</t>
  </si>
  <si>
    <t>PLN-DEPOSIT</t>
  </si>
  <si>
    <t>SEK-DEPOSIT</t>
  </si>
  <si>
    <t>SEK-STIBOR-CONVENTIONS</t>
  </si>
  <si>
    <t>SGD-DEPOSIT</t>
  </si>
  <si>
    <t>USD-FED-FUNDS-CONVENTIONS</t>
  </si>
  <si>
    <t>USD-LIBOR-CONVENTIONS</t>
  </si>
  <si>
    <t>IndexBased</t>
  </si>
  <si>
    <t>Convention</t>
  </si>
  <si>
    <t xml:space="preserve">SELECT T1.Id, T1.GroupingId, T4.value IndexNameLU_x000D_
FROM ORE.dbo.ConventionsFRA T1 INNER JOIN _x000D_
ORE.dbo.TypesIndexName T4 ON T1.IndexName = T4.value_x000D_
</t>
  </si>
  <si>
    <t>AUD-3M-FRA-CONVENTIONS</t>
  </si>
  <si>
    <t>CAD-FRA-3M</t>
  </si>
  <si>
    <t>CHF-3M-FRA-CONVENTIONS</t>
  </si>
  <si>
    <t>CHF-6M-FRA-CONVENTIONS</t>
  </si>
  <si>
    <t>CZK-3M-FRA</t>
  </si>
  <si>
    <t>CZK-6M-FRA</t>
  </si>
  <si>
    <t>EUR-12M-FRA-CONVENTIONS</t>
  </si>
  <si>
    <t>EUR-3M-FRA-CONVENTIONS</t>
  </si>
  <si>
    <t>EUR-6M-FRA-CONVENTIONS</t>
  </si>
  <si>
    <t>GBP-3M-FRA</t>
  </si>
  <si>
    <t>GBP-6M-FRA</t>
  </si>
  <si>
    <t>HUF-6M-FRA</t>
  </si>
  <si>
    <t>JPY-3M-FRA-CONVENTIONS</t>
  </si>
  <si>
    <t>JPY-6M-FRA-CONVENTIONS</t>
  </si>
  <si>
    <t>NZD-3M-FRA</t>
  </si>
  <si>
    <t>PLN-3M-FRA</t>
  </si>
  <si>
    <t>PLN-6M-FRA</t>
  </si>
  <si>
    <t>SEK-3M-FRA</t>
  </si>
  <si>
    <t>USD-1M-FRA-CONVENTIONS</t>
  </si>
  <si>
    <t>USD-3M-FRA-CONVENTIONS</t>
  </si>
  <si>
    <t>USD-6M-FRA-CONVENTIONS</t>
  </si>
  <si>
    <t xml:space="preserve">SELECT T1.Id, T1.GroupingId, T4.value IndexNameLU_x000D_
FROM ORE.dbo.ConventionsFuture T1 INNER JOIN _x000D_
ORE.dbo.TypesIndexName T4 ON T1.IndexName = T4.value_x000D_
</t>
  </si>
  <si>
    <t>AUD-BBSW-3M-FUTURES-CONVENTIONS</t>
  </si>
  <si>
    <t>EURIBOR-3M-FUTURES-CONVENTIONS</t>
  </si>
  <si>
    <t>JPY-LIBOR-3M-FUTURES-CONVENTIONS</t>
  </si>
  <si>
    <t>SEK-STIBOR-3M-FUTURES-CONVENTIONS</t>
  </si>
  <si>
    <t>USD-LIBOR-3M-FUTURES-CONVENTIONS</t>
  </si>
  <si>
    <t>SELECT  T1.value SourceCurrency, T1.value FROM ORE.dbo.TypesCurrencyCode T1 ORDER BY value</t>
  </si>
  <si>
    <t>SELECT  T1.value TargetCurrency, T1.value FROM ORE.dbo.TypesCurrencyCode T1 ORDER BY value</t>
  </si>
  <si>
    <t>SELECT  T1.value AdvanceCalendar, T1.value FROM ORE.dbo.TypesCalendar T1 ORDER BY value</t>
  </si>
  <si>
    <t>SELECT T1.value SpotRelative,T1.value FROM ORE.dbo.TypesBool T1 ORDER BY value</t>
  </si>
  <si>
    <t>SELECT  T1.value AdditionalSettleCalendar, T1.value FROM ORE.dbo.TypesCalendar T1 ORDER BY value</t>
  </si>
  <si>
    <t xml:space="preserve">SELECT T1.Id, T1.GroupingId, T1.SpotDays, T5.value SourceCurrencyLU, T6.value TargetCurrencyLU, T1.PointsFactor, T8.value AdvanceCalendarLU, T9.value SpotRelativeLU, T10.value AdditionalSettleCalendarLU_x000D_
FROM ORE.dbo.ConventionsFX T1 INNER JOIN _x000D_
ORE.dbo.TypesCurrencyCode T5 ON T1.SourceCurrency = T5.value INNER JOIN _x000D_
ORE.dbo.TypesCurrencyCode T6 ON T1.TargetCurrency = T6.value LEFT JOIN _x000D_
ORE.dbo.TypesCalendar T8 ON T1.AdvanceCalendar = T8.value LEFT JOIN _x000D_
ORE.dbo.TypesBool T9 ON T1.SpotRelative = T9.value LEFT JOIN _x000D_
ORE.dbo.TypesCalendar T10 ON T1.AdditionalSettleCalendar = T10.value_x000D_
</t>
  </si>
  <si>
    <t>ATS</t>
  </si>
  <si>
    <t>BEF</t>
  </si>
  <si>
    <t>default</t>
  </si>
  <si>
    <t>DEM</t>
  </si>
  <si>
    <t>ESP</t>
  </si>
  <si>
    <t>FIM</t>
  </si>
  <si>
    <t>FRF</t>
  </si>
  <si>
    <t>GRD</t>
  </si>
  <si>
    <t>IEP</t>
  </si>
  <si>
    <t>ITL</t>
  </si>
  <si>
    <t>LUF</t>
  </si>
  <si>
    <t>NLG</t>
  </si>
  <si>
    <t>PTE</t>
  </si>
  <si>
    <t>SpotDays</t>
  </si>
  <si>
    <t>SourceCurrencyLU</t>
  </si>
  <si>
    <t>TargetCurrencyLU</t>
  </si>
  <si>
    <t>PointsFactor</t>
  </si>
  <si>
    <t>AdvanceCalendarLU</t>
  </si>
  <si>
    <t>SpotRelativeLU</t>
  </si>
  <si>
    <t>AdditionalSettleCalendarLU</t>
  </si>
  <si>
    <t>CHF-USD-FX-CONVENTIONS</t>
  </si>
  <si>
    <t>EUR-CHF-FX-CONVENTIONS</t>
  </si>
  <si>
    <t>EUR-GBP-FX-CONVENTIONS</t>
  </si>
  <si>
    <t>EUR-USD-FX-CONVENTIONS</t>
  </si>
  <si>
    <t>GBP-USD-FX-CONVENTIONS</t>
  </si>
  <si>
    <t>USD-CAD-FX-CONVENTIONS</t>
  </si>
  <si>
    <t>USD-CHF-FX-CONVENTIONS</t>
  </si>
  <si>
    <t>USD-GBP-FX-CONVENTIONS</t>
  </si>
  <si>
    <t>USD-JPY-FX-CONVENTIONS</t>
  </si>
  <si>
    <t>USD-MXN-FX-CONVENTIONS</t>
  </si>
  <si>
    <t>USD-NOK-FX-CONVENTIONS</t>
  </si>
  <si>
    <t>USD-SEK-FX-CONVENTIONS</t>
  </si>
  <si>
    <t>SourceCurrency</t>
  </si>
  <si>
    <t>TargetCurrency</t>
  </si>
  <si>
    <t>AdvanceCalendar</t>
  </si>
  <si>
    <t>SpotRelative</t>
  </si>
  <si>
    <t>AdditionalSettleCalendar</t>
  </si>
  <si>
    <t>SELECT  T1.value FixCalendar, T1.value FROM ORE.dbo.TypesCalendar T1 ORDER BY value</t>
  </si>
  <si>
    <t>SELECT T1.value FixConvention,T1.value FROM ORE.dbo.TypesBusinessDayConvention T1 ORDER BY value</t>
  </si>
  <si>
    <t>SELECT T1.value Interpolated,T1.value FROM ORE.dbo.TypesBool T1 ORDER BY value</t>
  </si>
  <si>
    <t>SELECT T1.value AdjustInflationObservationDates,T1.value FROM ORE.dbo.TypesBool T1 ORDER BY value</t>
  </si>
  <si>
    <t>SELECT  T1.value InflationCalendar, T1.value FROM ORE.dbo.TypesCalendar T1 ORDER BY value</t>
  </si>
  <si>
    <t>SELECT T1.value InflationConvention,T1.value FROM ORE.dbo.TypesBusinessDayConvention T1 ORDER BY value</t>
  </si>
  <si>
    <t xml:space="preserve">SELECT T1.Id, T1.GroupingId, T4.value FixCalendarLU, T5.value FixConventionLU, T6.value DayCounterLU, T7.value IndexNameLU, T8.value InterpolatedLU, T1.ObservationLag, T10.value AdjustInflationObservationDatesLU, T11.value InflationCalendarLU, T12.value InflationConventionLU_x000D_
FROM ORE.dbo.ConventionsInflationSwap T1 INNER JOIN _x000D_
ORE.dbo.TypesCalendar T4 ON T1.FixCalendar = T4.value INNER JOIN _x000D_
ORE.dbo.TypesBusinessDayConvention T5 ON T1.FixConvention = T5.value INNER JOIN _x000D_
ORE.dbo.TypesDayCounter T6 ON T1.DayCounter = T6.value INNER JOIN _x000D_
ORE.dbo.TypesIndexName T7 ON T1.IndexName = T7.value INNER JOIN _x000D_
ORE.dbo.TypesBool T8 ON T1.Interpolated = T8.value INNER JOIN _x000D_
ORE.dbo.TypesBool T10 ON T1.AdjustInflationObservationDates = T10.value INNER JOIN _x000D_
ORE.dbo.TypesCalendar T11 ON T1.InflationCalendar = T11.value INNER JOIN _x000D_
ORE.dbo.TypesBusinessDayConvention T12 ON T1.InflationConvention = T12.value_x000D_
</t>
  </si>
  <si>
    <t>FixCalendarLU</t>
  </si>
  <si>
    <t>FixConventionLU</t>
  </si>
  <si>
    <t>InterpolatedLU</t>
  </si>
  <si>
    <t>ObservationLag</t>
  </si>
  <si>
    <t>AdjustInflationObservationDatesLU</t>
  </si>
  <si>
    <t>InflationCalendarLU</t>
  </si>
  <si>
    <t>InflationConventionLU</t>
  </si>
  <si>
    <t>EUHICP_INFLATIONSWAP</t>
  </si>
  <si>
    <t>EUHICPXT_INFLATIONSWAP</t>
  </si>
  <si>
    <t>FRHICP_INFLATIONSWAP</t>
  </si>
  <si>
    <t>UKRPI_INFLATIONSWAP</t>
  </si>
  <si>
    <t>USCPI_INFLATIONSWAP</t>
  </si>
  <si>
    <t>ZACPI_INFLATIONSWAP</t>
  </si>
  <si>
    <t>FixCalendar</t>
  </si>
  <si>
    <t>FixConvention</t>
  </si>
  <si>
    <t>Interpolated</t>
  </si>
  <si>
    <t>AdjustInflationObservationDates</t>
  </si>
  <si>
    <t>InflationCalendar</t>
  </si>
  <si>
    <t>InflationConvention</t>
  </si>
  <si>
    <t>SELECT T1.value FixedFrequency, T1.value FROM ORE.dbo.TypesFrequencyType T1 ORDER BY value</t>
  </si>
  <si>
    <t xml:space="preserve">SELECT T1.Id, T1.GroupingId, T1.SpotLag, T5.value IndexNameLU, T6.value FixedDayCounterLU, T1.PaymentLag, T8.value EOMLU, T9.value FixedFrequencyLU, T10.value FixedConventionLU, T11.value FixedPaymentConventionLU, T12.value RuleNameLU_x000D_
FROM ORE.dbo.ConventionsOIS T1 LEFT JOIN _x000D_
ORE.dbo.TypesIndexName T5 ON T1.IndexName = T5.value LEFT JOIN _x000D_
ORE.dbo.TypesDayCounter T6 ON T1.FixedDayCounter = T6.value LEFT JOIN _x000D_
ORE.dbo.TypesBool T8 ON T1.EOM = T8.value LEFT JOIN _x000D_
ORE.dbo.TypesFrequencyType T9 ON T1.FixedFrequency = T9.value LEFT JOIN _x000D_
ORE.dbo.TypesBusinessDayConvention T10 ON T1.FixedConvention = T10.value LEFT JOIN _x000D_
ORE.dbo.TypesBusinessDayConvention T11 ON T1.FixedPaymentConvention = T11.value LEFT JOIN _x000D_
ORE.dbo.TypesDateRule T12 ON T1.RuleName = T12.value_x000D_
</t>
  </si>
  <si>
    <t>PaymentLag</t>
  </si>
  <si>
    <t>FixedFrequencyLU</t>
  </si>
  <si>
    <t>CAD-OIS-CONVENTIONS</t>
  </si>
  <si>
    <t>CHF-OIS-CONVENTIONS</t>
  </si>
  <si>
    <t>EUR-OIS-CONVENTIONS</t>
  </si>
  <si>
    <t>GBP-OIS-CONVENTIONS</t>
  </si>
  <si>
    <t>JPY-OIS-CONVENTIONS</t>
  </si>
  <si>
    <t>USD-OIS-CONVENTIONS</t>
  </si>
  <si>
    <t>FixedFrequency</t>
  </si>
  <si>
    <t>SELECT T1.value FixedCalendar, T1.value FROM ORE.dbo.TypesCalendar T1 ORDER BY value</t>
  </si>
  <si>
    <t>SELECT T1.value FloatFrequency, T1.value FROM ORE.dbo.TypesFrequencyType T1 ORDER BY value</t>
  </si>
  <si>
    <t>SELECT T1.value SubPeriodsCouponType,T1.value FROM ORE.dbo.TypesSubPeriodsCouponType T1 ORDER BY value</t>
  </si>
  <si>
    <t xml:space="preserve">SELECT T1.Id, T1.GroupingId, T4.value FixedCalendarLU, T5.value FixedFrequencyLU, T6.value FixedConventionLU, T7.value FixedDayCounterLU, T8.value IndexNameLU, T9.value FloatFrequencyLU, T10.value SubPeriodsCouponTypeLU_x000D_
FROM ORE.dbo.ConventionsSwap T1 INNER JOIN _x000D_
ORE.dbo.TypesCalendar T4 ON T1.FixedCalendar = T4.value INNER JOIN _x000D_
ORE.dbo.TypesFrequencyType T5 ON T1.FixedFrequency = T5.value INNER JOIN _x000D_
ORE.dbo.TypesBusinessDayConvention T6 ON T1.FixedConvention = T6.value INNER JOIN _x000D_
ORE.dbo.TypesDayCounter T7 ON T1.FixedDayCounter = T7.value INNER JOIN _x000D_
ORE.dbo.TypesIndexName T8 ON T1.IndexName = T8.value LEFT JOIN _x000D_
ORE.dbo.TypesFrequencyType T9 ON T1.FloatFrequency = T9.value LEFT JOIN _x000D_
ORE.dbo.TypesSubPeriodsCouponType T10 ON T1.SubPeriodsCouponType = T10.value_x000D_
</t>
  </si>
  <si>
    <t>Averaging</t>
  </si>
  <si>
    <t>Compounding</t>
  </si>
  <si>
    <t>FloatFrequencyLU</t>
  </si>
  <si>
    <t>SubPeriodsCouponTypeLU</t>
  </si>
  <si>
    <t>AUD-3M-SWAP-CONVENTIONS</t>
  </si>
  <si>
    <t>AUD-6M-SWAP-CONVENTIONS</t>
  </si>
  <si>
    <t>CAD-3M-SWAP-CONVENTIONS</t>
  </si>
  <si>
    <t>CAD-3M-SWAP-CONVENTIONS-1Y</t>
  </si>
  <si>
    <t>CHF-3M-SWAP-CONVENTIONS</t>
  </si>
  <si>
    <t>CHF-6M-SWAP-CONVENTIONS</t>
  </si>
  <si>
    <t>CZK-3M-SWAP</t>
  </si>
  <si>
    <t>CZK-6M-SWAP</t>
  </si>
  <si>
    <t>DKK-6M-SWAP-CONVENTIONS</t>
  </si>
  <si>
    <t>EUR-12M-SWAP-CONVENTIONS</t>
  </si>
  <si>
    <t>EUR-1M-SWAP-CONVENTIONS</t>
  </si>
  <si>
    <t>EUR-3M-SWAP-CONVENTIONS</t>
  </si>
  <si>
    <t>EUR-6M-SWAP-CONVENTIONS</t>
  </si>
  <si>
    <t>GBP-3M-SWAP-CONVENTIONS</t>
  </si>
  <si>
    <t>GBP-6M-SWAP-CONVENTIONS</t>
  </si>
  <si>
    <t>HUF-6M-SWAP</t>
  </si>
  <si>
    <t>JPY-LIBOR-3M-SWAP-CONVENTIONS</t>
  </si>
  <si>
    <t>JPY-LIBOR-6M-SWAP-CONVENTIONS</t>
  </si>
  <si>
    <t>JPY-TIBOR-3M-SWAP-CONVENTIONS</t>
  </si>
  <si>
    <t>MXN-28D-SWAP-CONVENTIONS</t>
  </si>
  <si>
    <t>NOK-3M-SWAP-CONVENTIONS</t>
  </si>
  <si>
    <t>NOK-6M-SWAP-CONVENTIONS</t>
  </si>
  <si>
    <t>NZD-3M-SWAP</t>
  </si>
  <si>
    <t>NZD-6M-SWAP</t>
  </si>
  <si>
    <t>PLN-3M-SWAP</t>
  </si>
  <si>
    <t>PLN-6M-SWAP</t>
  </si>
  <si>
    <t>SEK-3M-SWAP-CONVENTIONS</t>
  </si>
  <si>
    <t>SEK-6M-SWAP-CONVENTIONS</t>
  </si>
  <si>
    <t>SGD-6M-SWAP-CONVENTIONS</t>
  </si>
  <si>
    <t>USD-1M-SWAP-ANNUAL-CONVENTIONS</t>
  </si>
  <si>
    <t>USD-1M-SWAP-CONVENTIONS</t>
  </si>
  <si>
    <t>USD-3M-SWAP-ANNUAL-CONVENTIONS</t>
  </si>
  <si>
    <t>USD-3M-SWAP-CONVENTIONS</t>
  </si>
  <si>
    <t>USD-6M-SWAP-CONVENTIONS</t>
  </si>
  <si>
    <t>FloatFrequency</t>
  </si>
  <si>
    <t>SubPeriodsCouponType</t>
  </si>
  <si>
    <t>SELECT value Id,value FROM ORE.dbo.TypesIndexName ORDER BY value</t>
  </si>
  <si>
    <t>SELECT T1.Id Conventions,T1.Id FROM ORE.dbo.ConventionsSwap T1 ORDER BY Id</t>
  </si>
  <si>
    <t>SELECT value IdLU, T1.GroupingId, T4.Id ConventionsLU_x000D_
FROM ORE.dbo.ConventionsSwapIndex T1 INNER JOIN _x000D_
ORE.dbo.TypesIndexName T2 ON T1.Id = T2.value INNER JOIN _x000D_
ORE.dbo.ConventionsSwap T4 ON T1.Conventions = T4.Id_x000D_
ORDER BY 1 ASC</t>
  </si>
  <si>
    <t>IdLU</t>
  </si>
  <si>
    <t>ConventionsLU</t>
  </si>
  <si>
    <t>Conventions</t>
  </si>
  <si>
    <t>SELECT T1.value LongIndex,T1.value FROM ORE.dbo.TypesIndexName T1 ORDER BY value</t>
  </si>
  <si>
    <t>SELECT T1.value ShortIndex,T1.value FROM ORE.dbo.TypesIndexName T1 ORDER BY value</t>
  </si>
  <si>
    <t>SELECT T1.value SpreadOnShort, T1.value FROM ORE.dbo.TypesBool T1 ORDER BY value</t>
  </si>
  <si>
    <t>SELECT T1.value IncludeSpread, T1.value FROM ORE.dbo.TypesBool T1 ORDER BY value</t>
  </si>
  <si>
    <t xml:space="preserve">SELECT T1.Id, T1.GroupingId, T4.value LongIndexLU, T5.value ShortIndexLU, T1.ShortPayTenor, T7.value SpreadOnShortLU, T8.value IncludeSpreadLU, T9.value SubPeriodsCouponTypeLU_x000D_
FROM ORE.dbo.ConventionsTenorBasisSwap T1 INNER JOIN _x000D_
ORE.dbo.TypesIndexName T4 ON T1.LongIndex = T4.value INNER JOIN _x000D_
ORE.dbo.TypesIndexName T5 ON T1.ShortIndex = T5.value LEFT JOIN _x000D_
ORE.dbo.TypesBool T7 ON T1.SpreadOnShort = T7.value LEFT JOIN _x000D_
ORE.dbo.TypesBool T8 ON T1.IncludeSpread = T8.value LEFT JOIN _x000D_
ORE.dbo.TypesSubPeriodsCouponType T9 ON T1.SubPeriodsCouponType = T9.value_x000D_
</t>
  </si>
  <si>
    <t>LongIndexLU</t>
  </si>
  <si>
    <t>ShortIndexLU</t>
  </si>
  <si>
    <t>ShortPayTenor</t>
  </si>
  <si>
    <t>SpreadOnShortLU</t>
  </si>
  <si>
    <t>IncludeSpreadLU</t>
  </si>
  <si>
    <t>CHF-LIBOR-3M-6M-BASIS-CONVENTIONS</t>
  </si>
  <si>
    <t>EUR-OIS-1M-BASIS-CONVENTIONS</t>
  </si>
  <si>
    <t>1Y</t>
  </si>
  <si>
    <t>GBP-LIBOR-3M-6M-BASIS-CONVENTIONS</t>
  </si>
  <si>
    <t>JPY-LIBOR-3M-6M-BASIS-CONVENTIONS</t>
  </si>
  <si>
    <t>USD-LIBOR-1M-3M-BASIS-CONVENTIONS</t>
  </si>
  <si>
    <t>USD-LIBOR-3M-6M-BASIS-CONVENTIONS</t>
  </si>
  <si>
    <t>LongIndex</t>
  </si>
  <si>
    <t>ShortIndex</t>
  </si>
  <si>
    <t>SpreadOnShort</t>
  </si>
  <si>
    <t>IncludeSpread</t>
  </si>
  <si>
    <t>SELECT T1.value LongFixedFrequency, T1.value FROM ORE.dbo.TypesFrequencyType T1 ORDER BY value</t>
  </si>
  <si>
    <t>SELECT T1.value LongFixedConvention,T1.value FROM ORE.dbo.TypesBusinessDayConvention T1 ORDER BY value</t>
  </si>
  <si>
    <t>SELECT T1.value LongFixedDayCounter, T1.value FROM ORE.dbo.TypesDayCounter T1 ORDER BY value</t>
  </si>
  <si>
    <t>SELECT T1.value ShortFixedFrequency, T1.value FROM ORE.dbo.TypesFrequencyType T1 ORDER BY value</t>
  </si>
  <si>
    <t>SELECT T1.value ShortFixedConvention,T1.value FROM ORE.dbo.TypesBusinessDayConvention T1 ORDER BY value</t>
  </si>
  <si>
    <t>SELECT T1.value ShortFixedDayCounter, T1.value FROM ORE.dbo.TypesDayCounter T1 ORDER BY value</t>
  </si>
  <si>
    <t>SELECT T1.value LongMinusShort,T1.value FROM ORE.dbo.TypesBool T1 ORDER BY value</t>
  </si>
  <si>
    <t xml:space="preserve">SELECT T1.Id, T1.GroupingId, T4.value CalendarLU, T5.value LongFixedFrequencyLU, T6.value LongFixedConventionLU, T7.value LongFixedDayCounterLU, T8.value LongIndexLU, T9.value ShortFixedFrequencyLU, T10.value ShortFixedConventionLU, T11.value ShortFixedDayCounterLU, T12.value ShortIndexLU, T13.value LongMinusShortLU_x000D_
FROM ORE.dbo.ConventionsTenorBasisTwoSwap T1 LEFT JOIN _x000D_
ORE.dbo.TypesCalendar T4 ON T1.Calendar = T4.value LEFT JOIN _x000D_
ORE.dbo.TypesFrequencyType T5 ON T1.LongFixedFrequency = T5.value LEFT JOIN _x000D_
ORE.dbo.TypesBusinessDayConvention T6 ON T1.LongFixedConvention = T6.value LEFT JOIN _x000D_
ORE.dbo.TypesDayCounter T7 ON T1.LongFixedDayCounter = T7.value LEFT JOIN _x000D_
ORE.dbo.TypesIndexName T8 ON T1.LongIndex = T8.value LEFT JOIN _x000D_
ORE.dbo.TypesFrequencyType T9 ON T1.ShortFixedFrequency = T9.value LEFT JOIN _x000D_
ORE.dbo.TypesBusinessDayConvention T10 ON T1.ShortFixedConvention = T10.value LEFT JOIN _x000D_
ORE.dbo.TypesDayCounter T11 ON T1.ShortFixedDayCounter = T11.value LEFT JOIN _x000D_
ORE.dbo.TypesIndexName T12 ON T1.ShortIndex = T12.value LEFT JOIN _x000D_
ORE.dbo.TypesBool T13 ON T1.LongMinusShort = T13.value_x000D_
</t>
  </si>
  <si>
    <t>LongFixedFrequencyLU</t>
  </si>
  <si>
    <t>LongFixedConventionLU</t>
  </si>
  <si>
    <t>LongFixedDayCounterLU</t>
  </si>
  <si>
    <t>ShortFixedFrequencyLU</t>
  </si>
  <si>
    <t>ShortFixedConventionLU</t>
  </si>
  <si>
    <t>ShortFixedDayCounterLU</t>
  </si>
  <si>
    <t>LongMinusShortLU</t>
  </si>
  <si>
    <t>EUR-EURIBOR-6M-12M-BASIS-CONVENTIONS</t>
  </si>
  <si>
    <t>EURIBOR-3M-6M-BASIS-CONVENTIONS</t>
  </si>
  <si>
    <t>LongFixedFrequency</t>
  </si>
  <si>
    <t>LongFixedConvention</t>
  </si>
  <si>
    <t>LongFixedDayCounter</t>
  </si>
  <si>
    <t>ShortFixedFrequency</t>
  </si>
  <si>
    <t>ShortFixedConvention</t>
  </si>
  <si>
    <t>ShortFixedDayCounter</t>
  </si>
  <si>
    <t>LongMinusShort</t>
  </si>
  <si>
    <t>SELECT T1.value TenorBased, T1.value FROM ORE.dbo.TypesBool T1 ORDER BY value</t>
  </si>
  <si>
    <t>SELECT T1.value Compounding,T1.value FROM ORE.dbo.TypesCompounding T1 ORDER BY value</t>
  </si>
  <si>
    <t>SELECT T1.value CompoundingFrequency, T1.value FROM ORE.dbo.TypesFrequencyType T1 ORDER BY value</t>
  </si>
  <si>
    <t>SELECT  T1.value TenorCalendar, T1.value FROM ORE.dbo.TypesCalendar T1 ORDER BY value</t>
  </si>
  <si>
    <t>SELECT  T1.value SpotCalendar, T1.value FROM ORE.dbo.TypesCalendar T1 ORDER BY value</t>
  </si>
  <si>
    <t xml:space="preserve">SELECT T1.Id, T1.GroupingId, T4.value TenorBasedLU, T5.value DayCounterLU, T6.value CompoundingLU, T7.value CompoundingFrequencyLU, T8.value TenorCalendarLU, T1.SpotLag, T10.value SpotCalendarLU, T11.value RollConventionLU, T12.value EOMLU_x000D_
FROM ORE.dbo.ConventionsZero T1 INNER JOIN _x000D_
ORE.dbo.TypesBool T4 ON T1.TenorBased = T4.value INNER JOIN _x000D_
ORE.dbo.TypesDayCounter T5 ON T1.DayCounter = T5.value LEFT JOIN _x000D_
ORE.dbo.TypesCompounding T6 ON T1.Compounding = T6.value LEFT JOIN _x000D_
ORE.dbo.TypesFrequencyType T7 ON T1.CompoundingFrequency = T7.value LEFT JOIN _x000D_
ORE.dbo.TypesCalendar T8 ON T1.TenorCalendar = T8.value LEFT JOIN _x000D_
ORE.dbo.TypesCalendar T10 ON T1.SpotCalendar = T10.value LEFT JOIN _x000D_
ORE.dbo.TypesBusinessDayConvention T11 ON T1.RollConvention = T11.value LEFT JOIN _x000D_
ORE.dbo.TypesBool T12 ON T1.EOM = T12.value_x000D_
</t>
  </si>
  <si>
    <t>Compounded</t>
  </si>
  <si>
    <t>Continuous</t>
  </si>
  <si>
    <t>Simple</t>
  </si>
  <si>
    <t>SimpleThenCompounded</t>
  </si>
  <si>
    <t>TenorBasedLU</t>
  </si>
  <si>
    <t>CompoundingLU</t>
  </si>
  <si>
    <t>CompoundingFrequencyLU</t>
  </si>
  <si>
    <t>TenorCalendarLU</t>
  </si>
  <si>
    <t>SpotCalendarLU</t>
  </si>
  <si>
    <t>CHF-ZERO-CONVENTIONS</t>
  </si>
  <si>
    <t>EUR-ZERO-CONVENTIONS</t>
  </si>
  <si>
    <t>EUR-ZERO-CONVENTIONS-TENOR-BASED</t>
  </si>
  <si>
    <t>GBP-ZERO-CONVENTIONS</t>
  </si>
  <si>
    <t>USD-ZERO-CONVENTIONS</t>
  </si>
  <si>
    <t>TenorBased</t>
  </si>
  <si>
    <t>CompoundingFrequency</t>
  </si>
  <si>
    <t>TenorCalendar</t>
  </si>
  <si>
    <t>SpotCalendar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</si>
</sst>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</cellXfs>
  <cellStyles count="1">
    <cellStyle name="Standard" xfId="0" builtinId="0"/>
  </cellStyles>
  <dxfs count="223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" xr16:uid="{D2DE4430-1F8F-42AF-9EDB-E2851B00ADEE}" autoFormatId="16" applyNumberFormats="0" applyBorderFormats="0" applyFontFormats="1" applyPatternFormats="1" applyAlignmentFormats="0" applyWidthHeightFormats="0">
  <queryTableRefresh nextId="18" unboundColumnsRight="5">
    <queryTableFields count="16">
      <queryTableField id="2" name="Id" tableColumnId="3"/>
      <queryTableField id="3" name="GroupingId" tableColumnId="4"/>
      <queryTableField id="4" name="SpotLag" tableColumnId="5"/>
      <queryTableField id="5" name="FixedTenor" tableColumnId="6"/>
      <queryTableField id="6" name="FixedDayCounterLU" tableColumnId="7"/>
      <queryTableField id="7" name="FixedCalendarLU" tableColumnId="8"/>
      <queryTableField id="8" name="FixedConventionLU" tableColumnId="9"/>
      <queryTableField id="9" name="FixedPaymentConventionLU" tableColumnId="10"/>
      <queryTableField id="10" name="IndexNameLU" tableColumnId="11"/>
      <queryTableField id="11" name="OnTenor" tableColumnId="12"/>
      <queryTableField id="12" name="RateCutoff" tableColumnId="13"/>
      <queryTableField id="13" dataBound="0" tableColumnId="14"/>
      <queryTableField id="14" dataBound="0" tableColumnId="15"/>
      <queryTableField id="15" dataBound="0" tableColumnId="16"/>
      <queryTableField id="16" dataBound="0" tableColumnId="17"/>
      <queryTableField id="17" dataBound="0" tableColumnId="1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4" xr16:uid="{A99F77E5-A632-4B33-8506-D498C88EBA1D}" autoFormatId="16" applyNumberFormats="0" applyBorderFormats="0" applyFontFormats="1" applyPatternFormats="1" applyAlignmentFormats="0" applyWidthHeightFormats="0">
  <queryTableRefresh nextId="18" unboundColumnsRight="7">
    <queryTableFields count="16">
      <queryTableField id="2" name="Id" tableColumnId="3"/>
      <queryTableField id="3" name="GroupingId" tableColumnId="4"/>
      <queryTableField id="4" name="FixedCalendarLU" tableColumnId="5"/>
      <queryTableField id="5" name="FixedFrequencyLU" tableColumnId="6"/>
      <queryTableField id="6" name="FixedConventionLU" tableColumnId="7"/>
      <queryTableField id="7" name="FixedDayCounterLU" tableColumnId="8"/>
      <queryTableField id="8" name="IndexNameLU" tableColumnId="9"/>
      <queryTableField id="9" name="FloatFrequencyLU" tableColumnId="10"/>
      <queryTableField id="10" name="SubPeriodsCouponTypeLU" tableColumnId="11"/>
      <queryTableField id="11" dataBound="0" tableColumnId="12"/>
      <queryTableField id="12" dataBound="0" tableColumnId="13"/>
      <queryTableField id="13" dataBound="0" tableColumnId="14"/>
      <queryTableField id="14" dataBound="0" tableColumnId="15"/>
      <queryTableField id="15" dataBound="0" tableColumnId="16"/>
      <queryTableField id="16" dataBound="0" tableColumnId="17"/>
      <queryTableField id="17" dataBound="0" tableColumnId="1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3" xr16:uid="{8DD5D64C-5CBF-4084-B4BF-91BA6D57FEBC}" autoFormatId="16" applyNumberFormats="0" applyBorderFormats="0" applyFontFormats="1" applyPatternFormats="1" applyAlignmentFormats="0" applyWidthHeightFormats="0">
  <queryTableRefresh nextId="7" unboundColumnsRight="2">
    <queryTableFields count="5">
      <queryTableField id="2" name="IdLU" tableColumnId="3"/>
      <queryTableField id="3" name="GroupingId" tableColumnId="4"/>
      <queryTableField id="4" name="ConventionsLU" tableColumnId="5"/>
      <queryTableField id="5" dataBound="0" tableColumnId="6"/>
      <queryTableField id="6" dataBound="0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4" xr16:uid="{05744E1B-E288-4BA8-BDDA-E0FEB84AEC29}" autoFormatId="16" applyNumberFormats="0" applyBorderFormats="0" applyFontFormats="1" applyPatternFormats="1" applyAlignmentFormats="0" applyWidthHeightFormats="0">
  <queryTableRefresh nextId="15" unboundColumnsRight="5">
    <queryTableFields count="13">
      <queryTableField id="2" name="Id" tableColumnId="3"/>
      <queryTableField id="3" name="GroupingId" tableColumnId="4"/>
      <queryTableField id="4" name="LongIndexLU" tableColumnId="5"/>
      <queryTableField id="5" name="ShortIndexLU" tableColumnId="6"/>
      <queryTableField id="6" name="ShortPayTenor" tableColumnId="7"/>
      <queryTableField id="7" name="SpreadOnShortLU" tableColumnId="8"/>
      <queryTableField id="8" name="IncludeSpreadLU" tableColumnId="9"/>
      <queryTableField id="9" name="SubPeriodsCouponTypeLU" tableColumnId="10"/>
      <queryTableField id="10" dataBound="0" tableColumnId="11"/>
      <queryTableField id="11" dataBound="0" tableColumnId="12"/>
      <queryTableField id="12" dataBound="0" tableColumnId="13"/>
      <queryTableField id="13" dataBound="0" tableColumnId="14"/>
      <queryTableField id="14" dataBound="0" tableColumnId="1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5" xr16:uid="{86098A81-9A5F-4421-8E8C-BE4CB9F4EF73}" autoFormatId="16" applyNumberFormats="0" applyBorderFormats="0" applyFontFormats="1" applyPatternFormats="1" applyAlignmentFormats="0" applyWidthHeightFormats="0">
  <queryTableRefresh nextId="24" unboundColumnsRight="10">
    <queryTableFields count="22">
      <queryTableField id="2" name="Id" tableColumnId="3"/>
      <queryTableField id="3" name="GroupingId" tableColumnId="4"/>
      <queryTableField id="4" name="CalendarLU" tableColumnId="5"/>
      <queryTableField id="5" name="LongFixedFrequencyLU" tableColumnId="6"/>
      <queryTableField id="6" name="LongFixedConventionLU" tableColumnId="7"/>
      <queryTableField id="7" name="LongFixedDayCounterLU" tableColumnId="8"/>
      <queryTableField id="8" name="LongIndexLU" tableColumnId="9"/>
      <queryTableField id="9" name="ShortFixedFrequencyLU" tableColumnId="10"/>
      <queryTableField id="10" name="ShortFixedConventionLU" tableColumnId="11"/>
      <queryTableField id="11" name="ShortFixedDayCounterLU" tableColumnId="12"/>
      <queryTableField id="12" name="ShortIndexLU" tableColumnId="13"/>
      <queryTableField id="13" name="LongMinusShortLU" tableColumnId="14"/>
      <queryTableField id="14" dataBound="0" tableColumnId="15"/>
      <queryTableField id="15" dataBound="0" tableColumnId="16"/>
      <queryTableField id="16" dataBound="0" tableColumnId="17"/>
      <queryTableField id="17" dataBound="0" tableColumnId="18"/>
      <queryTableField id="18" dataBound="0" tableColumnId="19"/>
      <queryTableField id="19" dataBound="0" tableColumnId="20"/>
      <queryTableField id="20" dataBound="0" tableColumnId="21"/>
      <queryTableField id="21" dataBound="0" tableColumnId="22"/>
      <queryTableField id="22" dataBound="0" tableColumnId="23"/>
      <queryTableField id="23" dataBound="0" tableColumnId="2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6" xr16:uid="{2D63505D-2DC8-426C-96B5-18C4BC43C0CA}" autoFormatId="16" applyNumberFormats="0" applyBorderFormats="0" applyFontFormats="1" applyPatternFormats="1" applyAlignmentFormats="0" applyWidthHeightFormats="0">
  <queryTableRefresh nextId="21" unboundColumnsRight="8">
    <queryTableFields count="19">
      <queryTableField id="2" name="Id" tableColumnId="3"/>
      <queryTableField id="3" name="GroupingId" tableColumnId="4"/>
      <queryTableField id="4" name="TenorBasedLU" tableColumnId="5"/>
      <queryTableField id="5" name="DayCounterLU" tableColumnId="6"/>
      <queryTableField id="6" name="CompoundingLU" tableColumnId="7"/>
      <queryTableField id="7" name="CompoundingFrequencyLU" tableColumnId="8"/>
      <queryTableField id="8" name="TenorCalendarLU" tableColumnId="9"/>
      <queryTableField id="9" name="SpotLag" tableColumnId="10"/>
      <queryTableField id="10" name="SpotCalendarLU" tableColumnId="11"/>
      <queryTableField id="11" name="RollConventionLU" tableColumnId="12"/>
      <queryTableField id="12" name="EOMLU" tableColumnId="13"/>
      <queryTableField id="13" dataBound="0" tableColumnId="14"/>
      <queryTableField id="14" dataBound="0" tableColumnId="15"/>
      <queryTableField id="15" dataBound="0" tableColumnId="16"/>
      <queryTableField id="16" dataBound="0" tableColumnId="17"/>
      <queryTableField id="17" dataBound="0" tableColumnId="18"/>
      <queryTableField id="18" dataBound="0" tableColumnId="19"/>
      <queryTableField id="19" dataBound="0" tableColumnId="20"/>
      <queryTableField id="20" dataBound="0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2" xr16:uid="{3E4C14D2-61BF-4F86-B551-1B65CAFABFEB}" autoFormatId="16" applyNumberFormats="0" applyBorderFormats="0" applyFontFormats="1" applyPatternFormats="1" applyAlignmentFormats="0" applyWidthHeightFormats="0">
  <queryTableRefresh nextId="19" unboundColumnsRight="7">
    <queryTableFields count="17">
      <queryTableField id="2" name="Id" tableColumnId="3"/>
      <queryTableField id="3" name="GroupingId" tableColumnId="4"/>
      <queryTableField id="4" name="SettlementDays" tableColumnId="5"/>
      <queryTableField id="5" name="CalendarLU" tableColumnId="6"/>
      <queryTableField id="6" name="FrequencyLU" tableColumnId="7"/>
      <queryTableField id="7" name="PaymentConventionLU" tableColumnId="8"/>
      <queryTableField id="8" name="RuleNameLU" tableColumnId="9"/>
      <queryTableField id="9" name="DayCounterLU" tableColumnId="10"/>
      <queryTableField id="10" name="SettlesAccrualLU" tableColumnId="11"/>
      <queryTableField id="11" name="PaysAtDefaultTimeLU" tableColumnId="12"/>
      <queryTableField id="12" dataBound="0" tableColumnId="13"/>
      <queryTableField id="13" dataBound="0" tableColumnId="14"/>
      <queryTableField id="14" dataBound="0" tableColumnId="15"/>
      <queryTableField id="15" dataBound="0" tableColumnId="16"/>
      <queryTableField id="16" dataBound="0" tableColumnId="17"/>
      <queryTableField id="17" dataBound="0" tableColumnId="18"/>
      <queryTableField id="18" dataBound="0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7" xr16:uid="{A6E1C957-EC06-44F9-AC3A-B5D0FD59BF6A}" autoFormatId="16" applyNumberFormats="0" applyBorderFormats="0" applyFontFormats="1" applyPatternFormats="1" applyAlignmentFormats="0" applyWidthHeightFormats="0">
  <queryTableRefresh nextId="15" unboundColumnsRight="5">
    <queryTableFields count="13">
      <queryTableField id="2" name="Id" tableColumnId="3"/>
      <queryTableField id="3" name="GroupingId" tableColumnId="4"/>
      <queryTableField id="4" name="SettlementDays" tableColumnId="5"/>
      <queryTableField id="5" name="SettlementCalendarLU" tableColumnId="6"/>
      <queryTableField id="6" name="RollConventionLU" tableColumnId="7"/>
      <queryTableField id="7" name="FlatIndexLU" tableColumnId="8"/>
      <queryTableField id="8" name="SpreadIndexLU" tableColumnId="9"/>
      <queryTableField id="9" name="EOMLU" tableColumnId="10"/>
      <queryTableField id="10" dataBound="0" tableColumnId="11"/>
      <queryTableField id="11" dataBound="0" tableColumnId="12"/>
      <queryTableField id="12" dataBound="0" tableColumnId="13"/>
      <queryTableField id="13" dataBound="0" tableColumnId="14"/>
      <queryTableField id="14" dataBound="0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8" xr16:uid="{225552A0-0106-4416-A0E3-1563801740EA}" autoFormatId="16" applyNumberFormats="0" applyBorderFormats="0" applyFontFormats="1" applyPatternFormats="1" applyAlignmentFormats="0" applyWidthHeightFormats="0">
  <queryTableRefresh nextId="17" unboundColumnsRight="6">
    <queryTableFields count="15">
      <queryTableField id="2" name="Id" tableColumnId="3"/>
      <queryTableField id="3" name="GroupingId" tableColumnId="4"/>
      <queryTableField id="4" name="IndexBasedLU" tableColumnId="5"/>
      <queryTableField id="5" name="IndexNameLU" tableColumnId="6"/>
      <queryTableField id="6" name="CalendarLU" tableColumnId="7"/>
      <queryTableField id="7" name="ConventionLU" tableColumnId="8"/>
      <queryTableField id="8" name="EOMLU" tableColumnId="9"/>
      <queryTableField id="9" name="DayCounterLU" tableColumnId="10"/>
      <queryTableField id="10" name="SettlementDays" tableColumnId="11"/>
      <queryTableField id="11" dataBound="0" tableColumnId="12"/>
      <queryTableField id="12" dataBound="0" tableColumnId="13"/>
      <queryTableField id="13" dataBound="0" tableColumnId="14"/>
      <queryTableField id="14" dataBound="0" tableColumnId="15"/>
      <queryTableField id="15" dataBound="0" tableColumnId="16"/>
      <queryTableField id="16" dataBound="0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9" xr16:uid="{40ACC80C-81A8-463D-BEEF-4DCBD6119FB8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Id" tableColumnId="3"/>
      <queryTableField id="3" name="GroupingId" tableColumnId="4"/>
      <queryTableField id="4" name="IndexNameLU" tableColumnId="5"/>
      <queryTableField id="5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0" xr16:uid="{62DB9F4F-B161-43FC-BDA5-25C930278B09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Id" tableColumnId="3"/>
      <queryTableField id="3" name="GroupingId" tableColumnId="4"/>
      <queryTableField id="4" name="IndexNameLU" tableColumnId="5"/>
      <queryTableField id="5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1" xr16:uid="{582361FD-79A4-4C8D-ACBB-0CFE614BE33C}" autoFormatId="16" applyNumberFormats="0" applyBorderFormats="0" applyFontFormats="1" applyPatternFormats="1" applyAlignmentFormats="0" applyWidthHeightFormats="0">
  <queryTableRefresh nextId="16" unboundColumnsRight="5">
    <queryTableFields count="14">
      <queryTableField id="2" name="Id" tableColumnId="3"/>
      <queryTableField id="3" name="GroupingId" tableColumnId="4"/>
      <queryTableField id="4" name="SpotDays" tableColumnId="5"/>
      <queryTableField id="5" name="SourceCurrencyLU" tableColumnId="6"/>
      <queryTableField id="6" name="TargetCurrencyLU" tableColumnId="7"/>
      <queryTableField id="7" name="PointsFactor" tableColumnId="8"/>
      <queryTableField id="8" name="AdvanceCalendarLU" tableColumnId="9"/>
      <queryTableField id="9" name="SpotRelativeLU" tableColumnId="10"/>
      <queryTableField id="10" name="AdditionalSettleCalendarLU" tableColumnId="11"/>
      <queryTableField id="11" dataBound="0" tableColumnId="12"/>
      <queryTableField id="12" dataBound="0" tableColumnId="13"/>
      <queryTableField id="13" dataBound="0" tableColumnId="14"/>
      <queryTableField id="14" dataBound="0" tableColumnId="15"/>
      <queryTableField id="15" dataBound="0" tableColumnId="1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2" xr16:uid="{C5B37EFC-0BEF-4213-8DEC-7694A84AF05B}" autoFormatId="16" applyNumberFormats="0" applyBorderFormats="0" applyFontFormats="1" applyPatternFormats="1" applyAlignmentFormats="0" applyWidthHeightFormats="0">
  <queryTableRefresh nextId="21" unboundColumnsRight="8">
    <queryTableFields count="19">
      <queryTableField id="2" name="Id" tableColumnId="3"/>
      <queryTableField id="3" name="GroupingId" tableColumnId="4"/>
      <queryTableField id="4" name="FixCalendarLU" tableColumnId="5"/>
      <queryTableField id="5" name="FixConventionLU" tableColumnId="6"/>
      <queryTableField id="6" name="DayCounterLU" tableColumnId="7"/>
      <queryTableField id="7" name="IndexNameLU" tableColumnId="8"/>
      <queryTableField id="8" name="InterpolatedLU" tableColumnId="9"/>
      <queryTableField id="9" name="ObservationLag" tableColumnId="10"/>
      <queryTableField id="10" name="AdjustInflationObservationDatesLU" tableColumnId="11"/>
      <queryTableField id="11" name="InflationCalendarLU" tableColumnId="12"/>
      <queryTableField id="12" name="InflationConventionLU" tableColumnId="13"/>
      <queryTableField id="13" dataBound="0" tableColumnId="14"/>
      <queryTableField id="14" dataBound="0" tableColumnId="15"/>
      <queryTableField id="15" dataBound="0" tableColumnId="16"/>
      <queryTableField id="16" dataBound="0" tableColumnId="17"/>
      <queryTableField id="17" dataBound="0" tableColumnId="18"/>
      <queryTableField id="18" dataBound="0" tableColumnId="19"/>
      <queryTableField id="19" dataBound="0" tableColumnId="20"/>
      <queryTableField id="20" dataBound="0" tableColumnId="2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3" xr16:uid="{AD83F68B-9EAC-4D1F-BD8B-1E8D791780D8}" autoFormatId="16" applyNumberFormats="0" applyBorderFormats="0" applyFontFormats="1" applyPatternFormats="1" applyAlignmentFormats="0" applyWidthHeightFormats="0">
  <queryTableRefresh nextId="20" unboundColumnsRight="7">
    <queryTableFields count="18">
      <queryTableField id="2" name="Id" tableColumnId="3"/>
      <queryTableField id="3" name="GroupingId" tableColumnId="4"/>
      <queryTableField id="4" name="SpotLag" tableColumnId="5"/>
      <queryTableField id="5" name="IndexNameLU" tableColumnId="6"/>
      <queryTableField id="6" name="FixedDayCounterLU" tableColumnId="7"/>
      <queryTableField id="7" name="PaymentLag" tableColumnId="8"/>
      <queryTableField id="8" name="EOMLU" tableColumnId="9"/>
      <queryTableField id="9" name="FixedFrequencyLU" tableColumnId="10"/>
      <queryTableField id="10" name="FixedConventionLU" tableColumnId="11"/>
      <queryTableField id="11" name="FixedPaymentConventionLU" tableColumnId="12"/>
      <queryTableField id="12" name="RuleNameLU" tableColumnId="13"/>
      <queryTableField id="13" dataBound="0" tableColumnId="14"/>
      <queryTableField id="14" dataBound="0" tableColumnId="15"/>
      <queryTableField id="15" dataBound="0" tableColumnId="16"/>
      <queryTableField id="16" dataBound="0" tableColumnId="17"/>
      <queryTableField id="17" dataBound="0" tableColumnId="18"/>
      <queryTableField id="18" dataBound="0" tableColumnId="19"/>
      <queryTableField id="19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216F5-8228-45F9-A932-69CD215A31D6}" name="Tabelle_ExterneDaten_1" displayName="Tabelle_ExterneDaten_1" ref="B1:Q2" tableType="queryTable" totalsRowShown="0" headerRowDxfId="206" dataDxfId="205">
  <tableColumns count="16">
    <tableColumn id="3" xr3:uid="{B70174E1-1E40-4F6B-B15D-F8862FD83E6A}" uniqueName="3" name="Id" queryTableFieldId="2" dataDxfId="222"/>
    <tableColumn id="4" xr3:uid="{9AF644C0-1DB5-4287-A507-0C70EE77BC96}" uniqueName="4" name="GroupingId" queryTableFieldId="3" dataDxfId="221"/>
    <tableColumn id="5" xr3:uid="{9742BAAA-1FB8-4468-90AB-F02660F4D9C6}" uniqueName="5" name="SpotLag" queryTableFieldId="4" dataDxfId="220"/>
    <tableColumn id="6" xr3:uid="{150D4646-F4EF-401F-8038-7FBF98B2E609}" uniqueName="6" name="FixedTenor" queryTableFieldId="5" dataDxfId="219"/>
    <tableColumn id="7" xr3:uid="{34BEE421-D635-4D7B-A379-303D3E9B4032}" uniqueName="7" name="FixedDayCounterLU" queryTableFieldId="6" dataDxfId="218"/>
    <tableColumn id="8" xr3:uid="{0F0D0720-2642-44DA-AF13-C1E5475EF872}" uniqueName="8" name="FixedCalendarLU" queryTableFieldId="7" dataDxfId="217"/>
    <tableColumn id="9" xr3:uid="{A1ACCF11-FE1E-4DD8-91E5-70732C7090B6}" uniqueName="9" name="FixedConventionLU" queryTableFieldId="8" dataDxfId="216"/>
    <tableColumn id="10" xr3:uid="{11786DC5-46B0-4F9A-9DB0-1B1A18B3E739}" uniqueName="10" name="FixedPaymentConventionLU" queryTableFieldId="9" dataDxfId="215"/>
    <tableColumn id="11" xr3:uid="{88A62A95-06B5-4100-844F-2FA0CDED8FF8}" uniqueName="11" name="IndexNameLU" queryTableFieldId="10" dataDxfId="214"/>
    <tableColumn id="12" xr3:uid="{9E857DAE-2E9A-47AA-BF08-BDAAD2590F7E}" uniqueName="12" name="OnTenor" queryTableFieldId="11" dataDxfId="213"/>
    <tableColumn id="13" xr3:uid="{BE8703B4-AC85-4151-9A9D-99D7E5EF46A5}" uniqueName="13" name="RateCutoff" queryTableFieldId="12" dataDxfId="212"/>
    <tableColumn id="14" xr3:uid="{478769CE-87D8-41B0-90D6-4FB096155F6F}" uniqueName="14" name="FixedDayCounter" queryTableFieldId="13" dataDxfId="211">
      <calculatedColumnFormula>IF(Tabelle_ExterneDaten_1[[#This Row],[FixedDayCounterLU]]&lt;&gt;"",VLOOKUP(Tabelle_ExterneDaten_1[[#This Row],[FixedDayCounterLU]],FixedDayCounterLookup,2,FALSE),"")</calculatedColumnFormula>
    </tableColumn>
    <tableColumn id="15" xr3:uid="{B4C7D04E-0C3E-4302-9AD5-D1594633D132}" uniqueName="15" name="FixedCalendar" queryTableFieldId="14" dataDxfId="210">
      <calculatedColumnFormula>IF(Tabelle_ExterneDaten_1[[#This Row],[FixedCalendarLU]]&lt;&gt;"",VLOOKUP(Tabelle_ExterneDaten_1[[#This Row],[FixedCalendarLU]],FixedCalendarLookup,2,FALSE),"")</calculatedColumnFormula>
    </tableColumn>
    <tableColumn id="16" xr3:uid="{4A0343E6-D786-49D3-85AC-7EB6E5B32FDF}" uniqueName="16" name="FixedConvention" queryTableFieldId="15" dataDxfId="209">
      <calculatedColumnFormula>IF(Tabelle_ExterneDaten_1[[#This Row],[FixedConventionLU]]&lt;&gt;"",VLOOKUP(Tabelle_ExterneDaten_1[[#This Row],[FixedConventionLU]],FixedConventionLookup,2,FALSE),"")</calculatedColumnFormula>
    </tableColumn>
    <tableColumn id="17" xr3:uid="{42EAD150-8484-4E65-BF32-D3F7B42755B8}" uniqueName="17" name="FixedPaymentConvention" queryTableFieldId="16" dataDxfId="208">
      <calculatedColumnFormula>IF(Tabelle_ExterneDaten_1[[#This Row],[FixedPaymentConventionLU]]&lt;&gt;"",VLOOKUP(Tabelle_ExterneDaten_1[[#This Row],[FixedPaymentConventionLU]],FixedPaymentConventionLookup,2,FALSE),"")</calculatedColumnFormula>
    </tableColumn>
    <tableColumn id="18" xr3:uid="{0FDA9DB1-D732-43F6-A5BA-1B8192D5F41F}" uniqueName="18" name="IndexName" queryTableFieldId="17" dataDxfId="207">
      <calculatedColumnFormula>IF(Tabelle_ExterneDaten_1[[#This Row],[IndexNameLU]]&lt;&gt;"",VLOOKUP(Tabelle_ExterneDaten_1[[#This Row],[IndexNameLU]],IndexNameLookup,2,FALSE),"")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407BEC-D4CC-40EC-9DD7-4248625EFE44}" name="Tabelle_ExterneDaten_111" displayName="Tabelle_ExterneDaten_111" ref="B1:Q35" tableType="queryTable" totalsRowShown="0" headerRowDxfId="68" dataDxfId="67">
  <tableColumns count="16">
    <tableColumn id="3" xr3:uid="{7FF9C7AD-FED3-496D-9CA2-73CE1975746C}" uniqueName="3" name="Id" queryTableFieldId="2" dataDxfId="84"/>
    <tableColumn id="4" xr3:uid="{DD3E563A-9B2E-4D37-96F7-CCC28FDE12B0}" uniqueName="4" name="GroupingId" queryTableFieldId="3" dataDxfId="83"/>
    <tableColumn id="5" xr3:uid="{B42D7412-2247-47C7-81EE-14901691C79D}" uniqueName="5" name="FixedCalendarLU" queryTableFieldId="4" dataDxfId="82"/>
    <tableColumn id="6" xr3:uid="{404E8955-FB26-4213-AD84-EB5385D52AF1}" uniqueName="6" name="FixedFrequencyLU" queryTableFieldId="5" dataDxfId="81"/>
    <tableColumn id="7" xr3:uid="{78D67DAD-BF52-4A40-B6F1-05BBC330460D}" uniqueName="7" name="FixedConventionLU" queryTableFieldId="6" dataDxfId="80"/>
    <tableColumn id="8" xr3:uid="{D875E1A5-340F-406D-9226-252DE0CE6C91}" uniqueName="8" name="FixedDayCounterLU" queryTableFieldId="7" dataDxfId="79"/>
    <tableColumn id="9" xr3:uid="{910DC38B-C0CB-49EA-B0DC-408B5FB333C4}" uniqueName="9" name="IndexNameLU" queryTableFieldId="8" dataDxfId="78"/>
    <tableColumn id="10" xr3:uid="{63397050-49D1-4B17-873B-D39111B7E31D}" uniqueName="10" name="FloatFrequencyLU" queryTableFieldId="9" dataDxfId="77"/>
    <tableColumn id="11" xr3:uid="{6825AA30-85A4-4847-BD3A-BD4DD25E87A8}" uniqueName="11" name="SubPeriodsCouponTypeLU" queryTableFieldId="10" dataDxfId="76"/>
    <tableColumn id="12" xr3:uid="{C756D61C-30A1-4236-9E58-38E9359A3C05}" uniqueName="12" name="FixedCalendar" queryTableFieldId="11" dataDxfId="75">
      <calculatedColumnFormula>IF(Tabelle_ExterneDaten_111[[#This Row],[FixedCalendarLU]]&lt;&gt;"",VLOOKUP(Tabelle_ExterneDaten_111[[#This Row],[FixedCalendarLU]],FixedCalendarLookup,2,FALSE),"")</calculatedColumnFormula>
    </tableColumn>
    <tableColumn id="13" xr3:uid="{4DC7CDBB-D362-4B8C-9BAF-D5B8985B19E6}" uniqueName="13" name="FixedFrequency" queryTableFieldId="12" dataDxfId="74">
      <calculatedColumnFormula>IF(Tabelle_ExterneDaten_111[[#This Row],[FixedFrequencyLU]]&lt;&gt;"",VLOOKUP(Tabelle_ExterneDaten_111[[#This Row],[FixedFrequencyLU]],FixedFrequencyLookup,2,FALSE),"")</calculatedColumnFormula>
    </tableColumn>
    <tableColumn id="14" xr3:uid="{028742AF-B6AB-49FD-87FC-08F3E607B222}" uniqueName="14" name="FixedConvention" queryTableFieldId="13" dataDxfId="73">
      <calculatedColumnFormula>IF(Tabelle_ExterneDaten_111[[#This Row],[FixedConventionLU]]&lt;&gt;"",VLOOKUP(Tabelle_ExterneDaten_111[[#This Row],[FixedConventionLU]],FixedConventionLookup,2,FALSE),"")</calculatedColumnFormula>
    </tableColumn>
    <tableColumn id="15" xr3:uid="{A620FDF2-91AE-4DE5-A18C-02CDEDE56351}" uniqueName="15" name="FixedDayCounter" queryTableFieldId="14" dataDxfId="72">
      <calculatedColumnFormula>IF(Tabelle_ExterneDaten_111[[#This Row],[FixedDayCounterLU]]&lt;&gt;"",VLOOKUP(Tabelle_ExterneDaten_111[[#This Row],[FixedDayCounterLU]],FixedDayCounterLookup,2,FALSE),"")</calculatedColumnFormula>
    </tableColumn>
    <tableColumn id="16" xr3:uid="{74438307-C3CF-474C-8991-42B8C1CFE3C1}" uniqueName="16" name="IndexName" queryTableFieldId="15" dataDxfId="71">
      <calculatedColumnFormula>IF(Tabelle_ExterneDaten_111[[#This Row],[IndexNameLU]]&lt;&gt;"",VLOOKUP(Tabelle_ExterneDaten_111[[#This Row],[IndexNameLU]],IndexNameLookup,2,FALSE),"")</calculatedColumnFormula>
    </tableColumn>
    <tableColumn id="17" xr3:uid="{94D6CB7E-87ED-4F32-B390-039F8772DCE3}" uniqueName="17" name="FloatFrequency" queryTableFieldId="16" dataDxfId="70">
      <calculatedColumnFormula>IF(Tabelle_ExterneDaten_111[[#This Row],[FloatFrequencyLU]]&lt;&gt;"",VLOOKUP(Tabelle_ExterneDaten_111[[#This Row],[FloatFrequencyLU]],FloatFrequencyLookup,2,FALSE),"")</calculatedColumnFormula>
    </tableColumn>
    <tableColumn id="18" xr3:uid="{4F6519BD-1809-4BF3-B5F7-CC97025B0B05}" uniqueName="18" name="SubPeriodsCouponType" queryTableFieldId="17" dataDxfId="69">
      <calculatedColumnFormula>IF(Tabelle_ExterneDaten_111[[#This Row],[SubPeriodsCouponTypeLU]]&lt;&gt;"",VLOOKUP(Tabelle_ExterneDaten_111[[#This Row],[SubPeriodsCouponTypeLU]],SubPeriodsCouponTypeLookup,2,FALSE),"")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708014-2AB9-4DFD-BAA0-FDAD166669DA}" name="Tabelle_ExterneDaten_112" displayName="Tabelle_ExterneDaten_112" ref="B1:F23" tableType="queryTable" totalsRowShown="0" headerRowDxfId="61" dataDxfId="60">
  <tableColumns count="5">
    <tableColumn id="3" xr3:uid="{3CA925C9-2631-462C-BAFA-B57992C1C705}" uniqueName="3" name="IdLU" queryTableFieldId="2" dataDxfId="66"/>
    <tableColumn id="4" xr3:uid="{DB1E80D7-67F1-4043-8140-5DA0BE073263}" uniqueName="4" name="GroupingId" queryTableFieldId="3" dataDxfId="65"/>
    <tableColumn id="5" xr3:uid="{2F993AE7-28AF-4117-99F2-B46839EA75DC}" uniqueName="5" name="ConventionsLU" queryTableFieldId="4" dataDxfId="64"/>
    <tableColumn id="6" xr3:uid="{6C973673-5B47-4165-B11B-66E93F717901}" uniqueName="6" name="Id" queryTableFieldId="5" dataDxfId="63">
      <calculatedColumnFormula>IF(Tabelle_ExterneDaten_112[[#This Row],[IdLU]]&lt;&gt;"",VLOOKUP(Tabelle_ExterneDaten_112[[#This Row],[IdLU]],IdLookup,2,FALSE),"")</calculatedColumnFormula>
    </tableColumn>
    <tableColumn id="7" xr3:uid="{F64F13F0-E8B5-4365-ACBB-C81833C1BB06}" uniqueName="7" name="Conventions" queryTableFieldId="6" dataDxfId="62">
      <calculatedColumnFormula>IF(Tabelle_ExterneDaten_112[[#This Row],[ConventionsLU]]&lt;&gt;"",VLOOKUP(Tabelle_ExterneDaten_112[[#This Row],[ConventionsLU]],ConventionsLookup,2,FALSE),"")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CE73BAF-CB50-4638-96A9-1D415C0FD90C}" name="Tabelle_ExterneDaten_113" displayName="Tabelle_ExterneDaten_113" ref="B1:N7" tableType="queryTable" totalsRowShown="0" headerRowDxfId="46" dataDxfId="45">
  <tableColumns count="13">
    <tableColumn id="3" xr3:uid="{C0A7D1FA-B531-49A0-8638-C157DE79347A}" uniqueName="3" name="Id" queryTableFieldId="2" dataDxfId="59"/>
    <tableColumn id="4" xr3:uid="{1A4353A5-0BC9-4E95-8B6F-82B186C7EAD1}" uniqueName="4" name="GroupingId" queryTableFieldId="3" dataDxfId="58"/>
    <tableColumn id="5" xr3:uid="{CEBFAF23-6CB1-4F23-83EF-ED9D576C15C8}" uniqueName="5" name="LongIndexLU" queryTableFieldId="4" dataDxfId="57"/>
    <tableColumn id="6" xr3:uid="{C93AE496-4231-446B-AC8F-DD4836959066}" uniqueName="6" name="ShortIndexLU" queryTableFieldId="5" dataDxfId="56"/>
    <tableColumn id="7" xr3:uid="{BF71DA3E-965E-46BD-BCB5-7A3DAC8E1C4C}" uniqueName="7" name="ShortPayTenor" queryTableFieldId="6" dataDxfId="55"/>
    <tableColumn id="8" xr3:uid="{781476C6-EEC2-471E-AECE-A1CB96B042AB}" uniqueName="8" name="SpreadOnShortLU" queryTableFieldId="7" dataDxfId="54"/>
    <tableColumn id="9" xr3:uid="{87847882-5059-4CEE-A903-DC5AE5DD9F56}" uniqueName="9" name="IncludeSpreadLU" queryTableFieldId="8" dataDxfId="53"/>
    <tableColumn id="10" xr3:uid="{EC8981F9-C6FD-4820-9BBD-FA137005DE8F}" uniqueName="10" name="SubPeriodsCouponTypeLU" queryTableFieldId="9" dataDxfId="52"/>
    <tableColumn id="11" xr3:uid="{9E4BD9E0-C3CA-4B08-A8FF-B1A2CAE42638}" uniqueName="11" name="LongIndex" queryTableFieldId="10" dataDxfId="51">
      <calculatedColumnFormula>IF(Tabelle_ExterneDaten_113[[#This Row],[LongIndexLU]]&lt;&gt;"",VLOOKUP(Tabelle_ExterneDaten_113[[#This Row],[LongIndexLU]],LongIndexLookup,2,FALSE),"")</calculatedColumnFormula>
    </tableColumn>
    <tableColumn id="12" xr3:uid="{32BA2C43-0ACB-4E61-BF53-C27956B72F26}" uniqueName="12" name="ShortIndex" queryTableFieldId="11" dataDxfId="50">
      <calculatedColumnFormula>IF(Tabelle_ExterneDaten_113[[#This Row],[ShortIndexLU]]&lt;&gt;"",VLOOKUP(Tabelle_ExterneDaten_113[[#This Row],[ShortIndexLU]],ShortIndexLookup,2,FALSE),"")</calculatedColumnFormula>
    </tableColumn>
    <tableColumn id="13" xr3:uid="{D2793581-B787-4901-BB9D-DAF9C0B8E45F}" uniqueName="13" name="SpreadOnShort" queryTableFieldId="12" dataDxfId="49">
      <calculatedColumnFormula>IF(Tabelle_ExterneDaten_113[[#This Row],[SpreadOnShortLU]]&lt;&gt;"",VLOOKUP(Tabelle_ExterneDaten_113[[#This Row],[SpreadOnShortLU]],SpreadOnShortLookup,2,FALSE),"")</calculatedColumnFormula>
    </tableColumn>
    <tableColumn id="14" xr3:uid="{1FC94AA9-8D36-4BA5-A1BE-CF9C3679B497}" uniqueName="14" name="IncludeSpread" queryTableFieldId="13" dataDxfId="48">
      <calculatedColumnFormula>IF(Tabelle_ExterneDaten_113[[#This Row],[IncludeSpreadLU]]&lt;&gt;"",VLOOKUP(Tabelle_ExterneDaten_113[[#This Row],[IncludeSpreadLU]],IncludeSpreadLookup,2,FALSE),"")</calculatedColumnFormula>
    </tableColumn>
    <tableColumn id="15" xr3:uid="{F5BD2B6A-0894-485F-98D7-2C6B85D4498F}" uniqueName="15" name="SubPeriodsCouponType" queryTableFieldId="14" dataDxfId="47">
      <calculatedColumnFormula>IF(Tabelle_ExterneDaten_113[[#This Row],[SubPeriodsCouponTypeLU]]&lt;&gt;"",VLOOKUP(Tabelle_ExterneDaten_113[[#This Row],[SubPeriodsCouponTypeLU]],SubPeriodsCouponTypeLookup,2,FALSE),"")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FD93C7-B42D-40A1-BE1D-2A5AFDF257A7}" name="Tabelle_ExterneDaten_114" displayName="Tabelle_ExterneDaten_114" ref="B1:W3" tableType="queryTable" totalsRowShown="0" headerRowDxfId="22" dataDxfId="21">
  <tableColumns count="22">
    <tableColumn id="3" xr3:uid="{BDEE112D-CE23-4F0C-B96F-738BBD0D6D0B}" uniqueName="3" name="Id" queryTableFieldId="2" dataDxfId="44"/>
    <tableColumn id="4" xr3:uid="{44C5BB8A-BDE8-4B8B-876B-258B9D0A4E17}" uniqueName="4" name="GroupingId" queryTableFieldId="3" dataDxfId="43"/>
    <tableColumn id="5" xr3:uid="{84811CE2-19BA-4FA2-8232-53838994A089}" uniqueName="5" name="CalendarLU" queryTableFieldId="4" dataDxfId="42"/>
    <tableColumn id="6" xr3:uid="{FDE2539A-660A-4946-B816-AB044BB8E90F}" uniqueName="6" name="LongFixedFrequencyLU" queryTableFieldId="5" dataDxfId="41"/>
    <tableColumn id="7" xr3:uid="{0DCEE872-5798-4C36-BA9B-04777041B647}" uniqueName="7" name="LongFixedConventionLU" queryTableFieldId="6" dataDxfId="40"/>
    <tableColumn id="8" xr3:uid="{7D351510-BF41-4482-A2B1-9820F2857E51}" uniqueName="8" name="LongFixedDayCounterLU" queryTableFieldId="7" dataDxfId="39"/>
    <tableColumn id="9" xr3:uid="{EBCFC701-310F-4A59-B29E-49B348F018E9}" uniqueName="9" name="LongIndexLU" queryTableFieldId="8" dataDxfId="38"/>
    <tableColumn id="10" xr3:uid="{1DA8603B-7722-4CAB-88ED-A3F47120DD02}" uniqueName="10" name="ShortFixedFrequencyLU" queryTableFieldId="9" dataDxfId="37"/>
    <tableColumn id="11" xr3:uid="{2D2B8B2F-9D9E-4304-9195-BD7B1CA99B8A}" uniqueName="11" name="ShortFixedConventionLU" queryTableFieldId="10" dataDxfId="36"/>
    <tableColumn id="12" xr3:uid="{6DFF7E3A-0058-4A03-851C-7DD1BF575DEF}" uniqueName="12" name="ShortFixedDayCounterLU" queryTableFieldId="11" dataDxfId="35"/>
    <tableColumn id="13" xr3:uid="{78764846-6501-4FDE-926A-A5706BE126EC}" uniqueName="13" name="ShortIndexLU" queryTableFieldId="12" dataDxfId="34"/>
    <tableColumn id="14" xr3:uid="{33007FD6-75C4-4B1E-9BBD-7A20C0374D22}" uniqueName="14" name="LongMinusShortLU" queryTableFieldId="13" dataDxfId="33"/>
    <tableColumn id="15" xr3:uid="{53F7682E-0636-4E1A-8540-6C876355486D}" uniqueName="15" name="Calendar" queryTableFieldId="14" dataDxfId="32">
      <calculatedColumnFormula>IF(Tabelle_ExterneDaten_114[[#This Row],[CalendarLU]]&lt;&gt;"",VLOOKUP(Tabelle_ExterneDaten_114[[#This Row],[CalendarLU]],CalendarLookup,2,FALSE),"")</calculatedColumnFormula>
    </tableColumn>
    <tableColumn id="16" xr3:uid="{9168211E-7556-4A9B-8C2F-6F40E1E96EDE}" uniqueName="16" name="LongFixedFrequency" queryTableFieldId="15" dataDxfId="31">
      <calculatedColumnFormula>IF(Tabelle_ExterneDaten_114[[#This Row],[LongFixedFrequencyLU]]&lt;&gt;"",VLOOKUP(Tabelle_ExterneDaten_114[[#This Row],[LongFixedFrequencyLU]],LongFixedFrequencyLookup,2,FALSE),"")</calculatedColumnFormula>
    </tableColumn>
    <tableColumn id="17" xr3:uid="{F39D7452-F51D-49DB-9E24-35F2A5DC822D}" uniqueName="17" name="LongFixedConvention" queryTableFieldId="16" dataDxfId="30">
      <calculatedColumnFormula>IF(Tabelle_ExterneDaten_114[[#This Row],[LongFixedConventionLU]]&lt;&gt;"",VLOOKUP(Tabelle_ExterneDaten_114[[#This Row],[LongFixedConventionLU]],LongFixedConventionLookup,2,FALSE),"")</calculatedColumnFormula>
    </tableColumn>
    <tableColumn id="18" xr3:uid="{05A7B678-C4C7-4799-A349-83B0BF9A8097}" uniqueName="18" name="LongFixedDayCounter" queryTableFieldId="17" dataDxfId="29">
      <calculatedColumnFormula>IF(Tabelle_ExterneDaten_114[[#This Row],[LongFixedDayCounterLU]]&lt;&gt;"",VLOOKUP(Tabelle_ExterneDaten_114[[#This Row],[LongFixedDayCounterLU]],LongFixedDayCounterLookup,2,FALSE),"")</calculatedColumnFormula>
    </tableColumn>
    <tableColumn id="19" xr3:uid="{A22A4908-992B-462F-80A7-609FA5120FFD}" uniqueName="19" name="LongIndex" queryTableFieldId="18" dataDxfId="28">
      <calculatedColumnFormula>IF(Tabelle_ExterneDaten_114[[#This Row],[LongIndexLU]]&lt;&gt;"",VLOOKUP(Tabelle_ExterneDaten_114[[#This Row],[LongIndexLU]],LongIndexLookup,2,FALSE),"")</calculatedColumnFormula>
    </tableColumn>
    <tableColumn id="20" xr3:uid="{83039EC9-266A-4D0E-99BF-558092CDCB8D}" uniqueName="20" name="ShortFixedFrequency" queryTableFieldId="19" dataDxfId="27">
      <calculatedColumnFormula>IF(Tabelle_ExterneDaten_114[[#This Row],[ShortFixedFrequencyLU]]&lt;&gt;"",VLOOKUP(Tabelle_ExterneDaten_114[[#This Row],[ShortFixedFrequencyLU]],ShortFixedFrequencyLookup,2,FALSE),"")</calculatedColumnFormula>
    </tableColumn>
    <tableColumn id="21" xr3:uid="{FB97780E-D165-4FE6-A125-A74A139DFDBD}" uniqueName="21" name="ShortFixedConvention" queryTableFieldId="20" dataDxfId="26">
      <calculatedColumnFormula>IF(Tabelle_ExterneDaten_114[[#This Row],[ShortFixedConventionLU]]&lt;&gt;"",VLOOKUP(Tabelle_ExterneDaten_114[[#This Row],[ShortFixedConventionLU]],ShortFixedConventionLookup,2,FALSE),"")</calculatedColumnFormula>
    </tableColumn>
    <tableColumn id="22" xr3:uid="{13AA8DBC-3A9C-4017-8367-D47102BD5F45}" uniqueName="22" name="ShortFixedDayCounter" queryTableFieldId="21" dataDxfId="25">
      <calculatedColumnFormula>IF(Tabelle_ExterneDaten_114[[#This Row],[ShortFixedDayCounterLU]]&lt;&gt;"",VLOOKUP(Tabelle_ExterneDaten_114[[#This Row],[ShortFixedDayCounterLU]],ShortFixedDayCounterLookup,2,FALSE),"")</calculatedColumnFormula>
    </tableColumn>
    <tableColumn id="23" xr3:uid="{1BC91065-2A11-458D-8E7F-C7F867946771}" uniqueName="23" name="ShortIndex" queryTableFieldId="22" dataDxfId="24">
      <calculatedColumnFormula>IF(Tabelle_ExterneDaten_114[[#This Row],[ShortIndexLU]]&lt;&gt;"",VLOOKUP(Tabelle_ExterneDaten_114[[#This Row],[ShortIndexLU]],ShortIndexLookup,2,FALSE),"")</calculatedColumnFormula>
    </tableColumn>
    <tableColumn id="24" xr3:uid="{4301B0CB-985B-4BAB-8748-1550A72E8A37}" uniqueName="24" name="LongMinusShort" queryTableFieldId="23" dataDxfId="23">
      <calculatedColumnFormula>IF(Tabelle_ExterneDaten_114[[#This Row],[LongMinusShortLU]]&lt;&gt;"",VLOOKUP(Tabelle_ExterneDaten_114[[#This Row],[LongMinusShortLU]],LongMinusShortLookup,2,FALSE),"")</calculatedColumnFormula>
    </tableColumn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C3D749-9BEA-43B3-B7F8-D64DD1367DA9}" name="Tabelle_ExterneDaten_115" displayName="Tabelle_ExterneDaten_115" ref="B1:T6" tableType="queryTable" totalsRowShown="0" headerRowDxfId="1" dataDxfId="0">
  <tableColumns count="19">
    <tableColumn id="3" xr3:uid="{68F71856-6514-403E-A870-1FEA08463659}" uniqueName="3" name="Id" queryTableFieldId="2" dataDxfId="20"/>
    <tableColumn id="4" xr3:uid="{589541BF-9839-4CF5-B6A8-313BF8A02DF1}" uniqueName="4" name="GroupingId" queryTableFieldId="3" dataDxfId="19"/>
    <tableColumn id="5" xr3:uid="{408D65BE-8FCF-439B-BDB3-56C19A234443}" uniqueName="5" name="TenorBasedLU" queryTableFieldId="4" dataDxfId="18"/>
    <tableColumn id="6" xr3:uid="{6925AB6E-4817-4F79-B5DB-38F18311F605}" uniqueName="6" name="DayCounterLU" queryTableFieldId="5" dataDxfId="17"/>
    <tableColumn id="7" xr3:uid="{5B544E46-67DD-4BA8-8384-93D49772CDA6}" uniqueName="7" name="CompoundingLU" queryTableFieldId="6" dataDxfId="16"/>
    <tableColumn id="8" xr3:uid="{09CC55E9-D942-474A-ACF2-650B61E91475}" uniqueName="8" name="CompoundingFrequencyLU" queryTableFieldId="7" dataDxfId="15"/>
    <tableColumn id="9" xr3:uid="{420ED8D5-DB35-4412-B0F6-F387D7DEEBEC}" uniqueName="9" name="TenorCalendarLU" queryTableFieldId="8" dataDxfId="14"/>
    <tableColumn id="10" xr3:uid="{EC8BB8F4-1863-4BD7-AC1B-6023C2A3B27D}" uniqueName="10" name="SpotLag" queryTableFieldId="9" dataDxfId="13"/>
    <tableColumn id="11" xr3:uid="{CD970EE5-81B9-4B68-A4A6-0A7655B3DAD7}" uniqueName="11" name="SpotCalendarLU" queryTableFieldId="10" dataDxfId="12"/>
    <tableColumn id="12" xr3:uid="{C7D1FEC3-C2A0-4099-8EE2-840609687259}" uniqueName="12" name="RollConventionLU" queryTableFieldId="11" dataDxfId="11"/>
    <tableColumn id="13" xr3:uid="{969F8417-1DC4-475F-89A8-10B1699AA5F1}" uniqueName="13" name="EOMLU" queryTableFieldId="12" dataDxfId="10"/>
    <tableColumn id="14" xr3:uid="{ADC3854C-C942-4BA3-ACE9-C42A0D244C21}" uniqueName="14" name="TenorBased" queryTableFieldId="13" dataDxfId="9">
      <calculatedColumnFormula>IF(Tabelle_ExterneDaten_115[[#This Row],[TenorBasedLU]]&lt;&gt;"",VLOOKUP(Tabelle_ExterneDaten_115[[#This Row],[TenorBasedLU]],TenorBasedLookup,2,FALSE),"")</calculatedColumnFormula>
    </tableColumn>
    <tableColumn id="15" xr3:uid="{D20D65AC-9314-4F78-89BC-B5F5ECEC3BC8}" uniqueName="15" name="DayCounter" queryTableFieldId="14" dataDxfId="8">
      <calculatedColumnFormula>IF(Tabelle_ExterneDaten_115[[#This Row],[DayCounterLU]]&lt;&gt;"",VLOOKUP(Tabelle_ExterneDaten_115[[#This Row],[DayCounterLU]],DayCounterLookup,2,FALSE),"")</calculatedColumnFormula>
    </tableColumn>
    <tableColumn id="16" xr3:uid="{D7A4E57B-2309-4979-AE88-1589ADCE44C5}" uniqueName="16" name="Compounding" queryTableFieldId="15" dataDxfId="7">
      <calculatedColumnFormula>IF(Tabelle_ExterneDaten_115[[#This Row],[CompoundingLU]]&lt;&gt;"",VLOOKUP(Tabelle_ExterneDaten_115[[#This Row],[CompoundingLU]],CompoundingLookup,2,FALSE),"")</calculatedColumnFormula>
    </tableColumn>
    <tableColumn id="17" xr3:uid="{35EE04C2-BE60-4043-AE23-E1C490D39FB4}" uniqueName="17" name="CompoundingFrequency" queryTableFieldId="16" dataDxfId="6">
      <calculatedColumnFormula>IF(Tabelle_ExterneDaten_115[[#This Row],[CompoundingFrequencyLU]]&lt;&gt;"",VLOOKUP(Tabelle_ExterneDaten_115[[#This Row],[CompoundingFrequencyLU]],CompoundingFrequencyLookup,2,FALSE),"")</calculatedColumnFormula>
    </tableColumn>
    <tableColumn id="18" xr3:uid="{051BD061-42BA-4CB2-80E7-495F71FB4837}" uniqueName="18" name="TenorCalendar" queryTableFieldId="17" dataDxfId="5">
      <calculatedColumnFormula>IF(Tabelle_ExterneDaten_115[[#This Row],[TenorCalendarLU]]&lt;&gt;"",VLOOKUP(Tabelle_ExterneDaten_115[[#This Row],[TenorCalendarLU]],TenorCalendarLookup,2,FALSE),"")</calculatedColumnFormula>
    </tableColumn>
    <tableColumn id="19" xr3:uid="{75DAAA1A-9B5A-4F4C-A627-2D0C8F33D6FE}" uniqueName="19" name="SpotCalendar" queryTableFieldId="18" dataDxfId="4">
      <calculatedColumnFormula>IF(Tabelle_ExterneDaten_115[[#This Row],[SpotCalendarLU]]&lt;&gt;"",VLOOKUP(Tabelle_ExterneDaten_115[[#This Row],[SpotCalendarLU]],SpotCalendarLookup,2,FALSE),"")</calculatedColumnFormula>
    </tableColumn>
    <tableColumn id="20" xr3:uid="{7FDB3A07-4402-4D38-BBC2-244768B98F63}" uniqueName="20" name="RollConvention" queryTableFieldId="19" dataDxfId="3">
      <calculatedColumnFormula>IF(Tabelle_ExterneDaten_115[[#This Row],[RollConventionLU]]&lt;&gt;"",VLOOKUP(Tabelle_ExterneDaten_115[[#This Row],[RollConventionLU]],RollConventionLookup,2,FALSE),"")</calculatedColumnFormula>
    </tableColumn>
    <tableColumn id="21" xr3:uid="{0B77ECAA-4C9F-499F-8401-C32C1C4DA7F2}" uniqueName="21" name="EOM" queryTableFieldId="20" dataDxfId="2">
      <calculatedColumnFormula>IF(Tabelle_ExterneDaten_115[[#This Row],[EOMLU]]&lt;&gt;"",VLOOKUP(Tabelle_ExterneDaten_115[[#This Row],[EOMLU]],EOMLookup,2,FALSE),"")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89A7AD-7295-4CAD-9374-78150F8FC6C7}" name="Tabelle_ExterneDaten_13" displayName="Tabelle_ExterneDaten_13" ref="B1:R2" tableType="queryTable" totalsRowShown="0" headerRowDxfId="187" dataDxfId="186">
  <tableColumns count="17">
    <tableColumn id="3" xr3:uid="{DF4D6164-FED4-4BFB-B614-1C175E4E361E}" uniqueName="3" name="Id" queryTableFieldId="2" dataDxfId="204"/>
    <tableColumn id="4" xr3:uid="{CF56B6BC-B2E2-4B96-8CCC-7F82660034A1}" uniqueName="4" name="GroupingId" queryTableFieldId="3" dataDxfId="203"/>
    <tableColumn id="5" xr3:uid="{CF5E8C70-F22F-40A0-BED2-B12EAA33F93B}" uniqueName="5" name="SettlementDays" queryTableFieldId="4" dataDxfId="202"/>
    <tableColumn id="6" xr3:uid="{51E4DC2B-9392-4CF7-9D13-F0CA45B02C9C}" uniqueName="6" name="CalendarLU" queryTableFieldId="5" dataDxfId="201"/>
    <tableColumn id="7" xr3:uid="{A11CFF86-C16B-4A6D-9EDC-DCBA19A8420D}" uniqueName="7" name="FrequencyLU" queryTableFieldId="6" dataDxfId="200"/>
    <tableColumn id="8" xr3:uid="{64C21B7E-2398-4066-AEB3-1B2820733CB4}" uniqueName="8" name="PaymentConventionLU" queryTableFieldId="7" dataDxfId="199"/>
    <tableColumn id="9" xr3:uid="{DB6D64D6-908B-4B16-BB74-E1490E91F8BB}" uniqueName="9" name="RuleNameLU" queryTableFieldId="8" dataDxfId="198"/>
    <tableColumn id="10" xr3:uid="{F25E751D-57FF-4B3D-820B-3C118E0CA497}" uniqueName="10" name="DayCounterLU" queryTableFieldId="9" dataDxfId="197"/>
    <tableColumn id="11" xr3:uid="{5B329062-8DD1-467E-8BC0-8030A29DD7DA}" uniqueName="11" name="SettlesAccrualLU" queryTableFieldId="10" dataDxfId="196"/>
    <tableColumn id="12" xr3:uid="{1A20381C-C230-41D7-A32B-683F74A4522E}" uniqueName="12" name="PaysAtDefaultTimeLU" queryTableFieldId="11" dataDxfId="195"/>
    <tableColumn id="13" xr3:uid="{B1CEB21F-AEDA-4F7E-B2A6-19843EC66B68}" uniqueName="13" name="Calendar" queryTableFieldId="12" dataDxfId="194">
      <calculatedColumnFormula>IF(Tabelle_ExterneDaten_13[[#This Row],[CalendarLU]]&lt;&gt;"",VLOOKUP(Tabelle_ExterneDaten_13[[#This Row],[CalendarLU]],CalendarLookup,2,FALSE),"")</calculatedColumnFormula>
    </tableColumn>
    <tableColumn id="14" xr3:uid="{1759857F-F3BB-4A5F-9086-B383CFCC9173}" uniqueName="14" name="Frequency" queryTableFieldId="13" dataDxfId="193">
      <calculatedColumnFormula>IF(Tabelle_ExterneDaten_13[[#This Row],[FrequencyLU]]&lt;&gt;"",VLOOKUP(Tabelle_ExterneDaten_13[[#This Row],[FrequencyLU]],FrequencyLookup,2,FALSE),"")</calculatedColumnFormula>
    </tableColumn>
    <tableColumn id="15" xr3:uid="{EC9C5981-BE16-4FA0-8797-6F5373611D8F}" uniqueName="15" name="PaymentConvention" queryTableFieldId="14" dataDxfId="192">
      <calculatedColumnFormula>IF(Tabelle_ExterneDaten_13[[#This Row],[PaymentConventionLU]]&lt;&gt;"",VLOOKUP(Tabelle_ExterneDaten_13[[#This Row],[PaymentConventionLU]],PaymentConventionLookup,2,FALSE),"")</calculatedColumnFormula>
    </tableColumn>
    <tableColumn id="16" xr3:uid="{777DDD82-FC26-4636-9A7A-EF962AF7E06F}" uniqueName="16" name="RuleName" queryTableFieldId="15" dataDxfId="191">
      <calculatedColumnFormula>IF(Tabelle_ExterneDaten_13[[#This Row],[RuleNameLU]]&lt;&gt;"",VLOOKUP(Tabelle_ExterneDaten_13[[#This Row],[RuleNameLU]],RuleNameLookup,2,FALSE),"")</calculatedColumnFormula>
    </tableColumn>
    <tableColumn id="17" xr3:uid="{C5835547-6ECE-4931-B95E-A44C93597FBE}" uniqueName="17" name="DayCounter" queryTableFieldId="16" dataDxfId="190">
      <calculatedColumnFormula>IF(Tabelle_ExterneDaten_13[[#This Row],[DayCounterLU]]&lt;&gt;"",VLOOKUP(Tabelle_ExterneDaten_13[[#This Row],[DayCounterLU]],DayCounterLookup,2,FALSE),"")</calculatedColumnFormula>
    </tableColumn>
    <tableColumn id="18" xr3:uid="{8999A889-50A2-4DF6-826A-06F79388D723}" uniqueName="18" name="SettlesAccrual" queryTableFieldId="17" dataDxfId="189">
      <calculatedColumnFormula>IF(Tabelle_ExterneDaten_13[[#This Row],[SettlesAccrualLU]]&lt;&gt;"",VLOOKUP(Tabelle_ExterneDaten_13[[#This Row],[SettlesAccrualLU]],SettlesAccrualLookup,2,FALSE),"")</calculatedColumnFormula>
    </tableColumn>
    <tableColumn id="19" xr3:uid="{7D5ECFB5-788E-41A1-A161-286B4A1DB143}" uniqueName="19" name="PaysAtDefaultTime" queryTableFieldId="18" dataDxfId="188">
      <calculatedColumnFormula>IF(Tabelle_ExterneDaten_13[[#This Row],[PaysAtDefaultTimeLU]]&lt;&gt;"",VLOOKUP(Tabelle_ExterneDaten_13[[#This Row],[PaysAtDefaultTimeLU]],PaysAtDefaultTimeLookup,2,FALSE),"")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3DA236-E997-4B89-AAB8-F014CC74FEEB}" name="Tabelle_ExterneDaten_14" displayName="Tabelle_ExterneDaten_14" ref="B1:N12" tableType="queryTable" totalsRowShown="0" headerRowDxfId="172" dataDxfId="171">
  <tableColumns count="13">
    <tableColumn id="3" xr3:uid="{EE85F334-5339-4D1C-9722-9F61C8EB6469}" uniqueName="3" name="Id" queryTableFieldId="2" dataDxfId="185"/>
    <tableColumn id="4" xr3:uid="{1049664E-965A-42A4-8456-0AA02A27C466}" uniqueName="4" name="GroupingId" queryTableFieldId="3" dataDxfId="184"/>
    <tableColumn id="5" xr3:uid="{AB8747EB-DC72-43BD-9A4F-485DEEAD6035}" uniqueName="5" name="SettlementDays" queryTableFieldId="4" dataDxfId="183"/>
    <tableColumn id="6" xr3:uid="{4AA542DF-0FFB-4A80-8913-6F8B5473CC21}" uniqueName="6" name="SettlementCalendarLU" queryTableFieldId="5" dataDxfId="182"/>
    <tableColumn id="7" xr3:uid="{289A5EE6-08F5-4ABB-A2E4-4B0C03355C1C}" uniqueName="7" name="RollConventionLU" queryTableFieldId="6" dataDxfId="181"/>
    <tableColumn id="8" xr3:uid="{05255E77-7C64-4E1B-B226-04B8C0EDEE45}" uniqueName="8" name="FlatIndexLU" queryTableFieldId="7" dataDxfId="180"/>
    <tableColumn id="9" xr3:uid="{5D034717-EACD-4EFA-91CD-A88EC290577A}" uniqueName="9" name="SpreadIndexLU" queryTableFieldId="8" dataDxfId="179"/>
    <tableColumn id="10" xr3:uid="{B9E61020-B8D0-4B3A-B422-8602C2CB98F0}" uniqueName="10" name="EOMLU" queryTableFieldId="9" dataDxfId="178"/>
    <tableColumn id="11" xr3:uid="{46D557EC-B01B-4E81-8494-CACE35113D32}" uniqueName="11" name="SettlementCalendar" queryTableFieldId="10" dataDxfId="177">
      <calculatedColumnFormula>IF(Tabelle_ExterneDaten_14[[#This Row],[SettlementCalendarLU]]&lt;&gt;"",VLOOKUP(Tabelle_ExterneDaten_14[[#This Row],[SettlementCalendarLU]],SettlementCalendarLookup,2,FALSE),"")</calculatedColumnFormula>
    </tableColumn>
    <tableColumn id="12" xr3:uid="{2125AF5D-A48A-477F-9675-8EA2E2D47744}" uniqueName="12" name="RollConvention" queryTableFieldId="11" dataDxfId="176">
      <calculatedColumnFormula>IF(Tabelle_ExterneDaten_14[[#This Row],[RollConventionLU]]&lt;&gt;"",VLOOKUP(Tabelle_ExterneDaten_14[[#This Row],[RollConventionLU]],RollConventionLookup,2,FALSE),"")</calculatedColumnFormula>
    </tableColumn>
    <tableColumn id="13" xr3:uid="{BA9DEC32-4BA8-4555-971E-A7EB3810960C}" uniqueName="13" name="FlatIndex" queryTableFieldId="12" dataDxfId="175">
      <calculatedColumnFormula>IF(Tabelle_ExterneDaten_14[[#This Row],[FlatIndexLU]]&lt;&gt;"",VLOOKUP(Tabelle_ExterneDaten_14[[#This Row],[FlatIndexLU]],FlatIndexLookup,2,FALSE),"")</calculatedColumnFormula>
    </tableColumn>
    <tableColumn id="14" xr3:uid="{FC48E74B-636A-49BB-A512-8519B335EAE9}" uniqueName="14" name="SpreadIndex" queryTableFieldId="13" dataDxfId="174">
      <calculatedColumnFormula>IF(Tabelle_ExterneDaten_14[[#This Row],[SpreadIndexLU]]&lt;&gt;"",VLOOKUP(Tabelle_ExterneDaten_14[[#This Row],[SpreadIndexLU]],SpreadIndexLookup,2,FALSE),"")</calculatedColumnFormula>
    </tableColumn>
    <tableColumn id="15" xr3:uid="{12A9089C-B68F-4E74-B9C3-EBDFDDD90463}" uniqueName="15" name="EOM" queryTableFieldId="14" dataDxfId="173">
      <calculatedColumnFormula>IF(Tabelle_ExterneDaten_14[[#This Row],[EOMLU]]&lt;&gt;"",VLOOKUP(Tabelle_ExterneDaten_14[[#This Row],[EOMLU]],EOMLookup,2,FALSE),"")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891306-9B68-42C9-B4D5-5C3D9F4470A4}" name="Tabelle_ExterneDaten_15" displayName="Tabelle_ExterneDaten_15" ref="B1:P26" tableType="queryTable" totalsRowShown="0" headerRowDxfId="155" dataDxfId="154">
  <tableColumns count="15">
    <tableColumn id="3" xr3:uid="{7B61057B-FE1E-418F-ACBD-885567899134}" uniqueName="3" name="Id" queryTableFieldId="2" dataDxfId="170"/>
    <tableColumn id="4" xr3:uid="{247CFE81-91AE-4986-9C20-501961E000A4}" uniqueName="4" name="GroupingId" queryTableFieldId="3" dataDxfId="169"/>
    <tableColumn id="5" xr3:uid="{A90C791C-A5BB-4D01-9163-34D0FED0F0E1}" uniqueName="5" name="IndexBasedLU" queryTableFieldId="4" dataDxfId="168"/>
    <tableColumn id="6" xr3:uid="{551560DB-880B-4887-957C-72BBA6F45227}" uniqueName="6" name="IndexNameLU" queryTableFieldId="5" dataDxfId="167"/>
    <tableColumn id="7" xr3:uid="{2E09801E-4E88-4D5F-A875-DD6086279145}" uniqueName="7" name="CalendarLU" queryTableFieldId="6" dataDxfId="166"/>
    <tableColumn id="8" xr3:uid="{AC243BF8-D0FB-4627-8862-1BC9F4F4A5BD}" uniqueName="8" name="ConventionLU" queryTableFieldId="7" dataDxfId="165"/>
    <tableColumn id="9" xr3:uid="{82AEB4FF-9F7A-47BA-89CB-8EA744231FF1}" uniqueName="9" name="EOMLU" queryTableFieldId="8" dataDxfId="164"/>
    <tableColumn id="10" xr3:uid="{A4389DA1-3F81-4083-BB19-51970AA33436}" uniqueName="10" name="DayCounterLU" queryTableFieldId="9" dataDxfId="163"/>
    <tableColumn id="11" xr3:uid="{47BA40C1-D5DF-4232-A411-31F35ACE2327}" uniqueName="11" name="SettlementDays" queryTableFieldId="10" dataDxfId="162"/>
    <tableColumn id="12" xr3:uid="{C28F763A-705B-4F65-98BC-105E30101927}" uniqueName="12" name="IndexBased" queryTableFieldId="11" dataDxfId="161">
      <calculatedColumnFormula>IF(Tabelle_ExterneDaten_15[[#This Row],[IndexBasedLU]]&lt;&gt;"",VLOOKUP(Tabelle_ExterneDaten_15[[#This Row],[IndexBasedLU]],IndexBasedLookup,2,FALSE),"")</calculatedColumnFormula>
    </tableColumn>
    <tableColumn id="13" xr3:uid="{D2A5F223-724C-4B33-8F29-8B2907A9E494}" uniqueName="13" name="IndexName" queryTableFieldId="12" dataDxfId="160">
      <calculatedColumnFormula>IF(Tabelle_ExterneDaten_15[[#This Row],[IndexNameLU]]&lt;&gt;"",VLOOKUP(Tabelle_ExterneDaten_15[[#This Row],[IndexNameLU]],IndexNameLookup,2,FALSE),"")</calculatedColumnFormula>
    </tableColumn>
    <tableColumn id="14" xr3:uid="{594EF319-6299-4EB8-BFFF-DD5D5321B200}" uniqueName="14" name="Calendar" queryTableFieldId="13" dataDxfId="159">
      <calculatedColumnFormula>IF(Tabelle_ExterneDaten_15[[#This Row],[CalendarLU]]&lt;&gt;"",VLOOKUP(Tabelle_ExterneDaten_15[[#This Row],[CalendarLU]],CalendarLookup,2,FALSE),"")</calculatedColumnFormula>
    </tableColumn>
    <tableColumn id="15" xr3:uid="{D8537E05-6195-4932-A050-42AF1CB8C418}" uniqueName="15" name="Convention" queryTableFieldId="14" dataDxfId="158">
      <calculatedColumnFormula>IF(Tabelle_ExterneDaten_15[[#This Row],[ConventionLU]]&lt;&gt;"",VLOOKUP(Tabelle_ExterneDaten_15[[#This Row],[ConventionLU]],ConventionLookup,2,FALSE),"")</calculatedColumnFormula>
    </tableColumn>
    <tableColumn id="16" xr3:uid="{83144F55-E2C5-451B-847D-8A28794F202B}" uniqueName="16" name="EOM" queryTableFieldId="15" dataDxfId="157">
      <calculatedColumnFormula>IF(Tabelle_ExterneDaten_15[[#This Row],[EOMLU]]&lt;&gt;"",VLOOKUP(Tabelle_ExterneDaten_15[[#This Row],[EOMLU]],EOMLookup,2,FALSE),"")</calculatedColumnFormula>
    </tableColumn>
    <tableColumn id="17" xr3:uid="{C87A0397-3A67-48A1-9D33-FD01C1DE4F50}" uniqueName="17" name="DayCounter" queryTableFieldId="16" dataDxfId="156">
      <calculatedColumnFormula>IF(Tabelle_ExterneDaten_15[[#This Row],[DayCounterLU]]&lt;&gt;"",VLOOKUP(Tabelle_ExterneDaten_15[[#This Row],[DayCounterLU]],DayCounterLookup,2,FALSE),"")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CA6E77-C272-48C5-8ACE-B419D9ADF333}" name="Tabelle_ExterneDaten_16" displayName="Tabelle_ExterneDaten_16" ref="B1:E22" tableType="queryTable" totalsRowShown="0" headerRowDxfId="149" dataDxfId="148">
  <tableColumns count="4">
    <tableColumn id="3" xr3:uid="{8D5DDDED-9942-4938-8A9A-18F2A03026BE}" uniqueName="3" name="Id" queryTableFieldId="2" dataDxfId="153"/>
    <tableColumn id="4" xr3:uid="{984E6398-FE1E-469E-ADF9-657742A19330}" uniqueName="4" name="GroupingId" queryTableFieldId="3" dataDxfId="152"/>
    <tableColumn id="5" xr3:uid="{01FEB751-7816-4002-A923-3E46D3D1AB12}" uniqueName="5" name="IndexNameLU" queryTableFieldId="4" dataDxfId="151"/>
    <tableColumn id="6" xr3:uid="{803AD429-D39A-4ED1-B2FF-D10BCF15A0E3}" uniqueName="6" name="IndexName" queryTableFieldId="5" dataDxfId="150">
      <calculatedColumnFormula>IF(Tabelle_ExterneDaten_16[[#This Row],[IndexNameLU]]&lt;&gt;"",VLOOKUP(Tabelle_ExterneDaten_16[[#This Row],[IndexNameLU]],IndexNameLookup,2,FALSE),"")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D8F01D-5CAC-4B1C-8CD3-5DE264F80CCE}" name="Tabelle_ExterneDaten_17" displayName="Tabelle_ExterneDaten_17" ref="B1:E6" tableType="queryTable" totalsRowShown="0" headerRowDxfId="143" dataDxfId="142">
  <tableColumns count="4">
    <tableColumn id="3" xr3:uid="{8FAF3F93-C6C9-40A8-ADA8-330E688617BC}" uniqueName="3" name="Id" queryTableFieldId="2" dataDxfId="147"/>
    <tableColumn id="4" xr3:uid="{DC310D69-8C4D-444E-AF1F-FDB0BB467E45}" uniqueName="4" name="GroupingId" queryTableFieldId="3" dataDxfId="146"/>
    <tableColumn id="5" xr3:uid="{859B749B-1452-4642-8E7D-8662468EE2C2}" uniqueName="5" name="IndexNameLU" queryTableFieldId="4" dataDxfId="145"/>
    <tableColumn id="6" xr3:uid="{222AEFFB-D703-4962-A792-93742724CA3B}" uniqueName="6" name="IndexName" queryTableFieldId="5" dataDxfId="144">
      <calculatedColumnFormula>IF(Tabelle_ExterneDaten_17[[#This Row],[IndexNameLU]]&lt;&gt;"",VLOOKUP(Tabelle_ExterneDaten_17[[#This Row],[IndexNameLU]],IndexNameLookup,2,FALSE),"")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5FB68B-A524-43ED-94A6-DE17827946FA}" name="Tabelle_ExterneDaten_18" displayName="Tabelle_ExterneDaten_18" ref="B1:O13" tableType="queryTable" totalsRowShown="0" headerRowDxfId="127" dataDxfId="126">
  <tableColumns count="14">
    <tableColumn id="3" xr3:uid="{1184AFB5-2C5F-44E7-9CC0-D663B2463B38}" uniqueName="3" name="Id" queryTableFieldId="2" dataDxfId="141"/>
    <tableColumn id="4" xr3:uid="{4BA101FA-5DF1-4840-9A15-C1370AA58E79}" uniqueName="4" name="GroupingId" queryTableFieldId="3" dataDxfId="140"/>
    <tableColumn id="5" xr3:uid="{CDC8B1D9-2596-49D9-852F-C2A678E4B1D1}" uniqueName="5" name="SpotDays" queryTableFieldId="4" dataDxfId="139"/>
    <tableColumn id="6" xr3:uid="{77A2A5D5-8AC5-4DFD-A5A3-16FA8C87F76B}" uniqueName="6" name="SourceCurrencyLU" queryTableFieldId="5" dataDxfId="138"/>
    <tableColumn id="7" xr3:uid="{B5D77623-AC81-4A79-9DBD-FD7FED4370B2}" uniqueName="7" name="TargetCurrencyLU" queryTableFieldId="6" dataDxfId="137"/>
    <tableColumn id="8" xr3:uid="{9C250D84-033A-4874-B2BA-2327307BF58A}" uniqueName="8" name="PointsFactor" queryTableFieldId="7" dataDxfId="136"/>
    <tableColumn id="9" xr3:uid="{5C7A4067-2E03-45C7-B590-D4433696D320}" uniqueName="9" name="AdvanceCalendarLU" queryTableFieldId="8" dataDxfId="135"/>
    <tableColumn id="10" xr3:uid="{DDF8BA29-DB84-45CE-BFB9-5AC8FB1638BB}" uniqueName="10" name="SpotRelativeLU" queryTableFieldId="9" dataDxfId="134"/>
    <tableColumn id="11" xr3:uid="{CB361619-D056-4E67-8F2E-BD403C16B18F}" uniqueName="11" name="AdditionalSettleCalendarLU" queryTableFieldId="10" dataDxfId="133"/>
    <tableColumn id="12" xr3:uid="{0DDC4106-788C-4E86-A351-4C9A5A2E6005}" uniqueName="12" name="SourceCurrency" queryTableFieldId="11" dataDxfId="132">
      <calculatedColumnFormula>IF(Tabelle_ExterneDaten_18[[#This Row],[SourceCurrencyLU]]&lt;&gt;"",VLOOKUP(Tabelle_ExterneDaten_18[[#This Row],[SourceCurrencyLU]],SourceCurrencyLookup,2,FALSE),"")</calculatedColumnFormula>
    </tableColumn>
    <tableColumn id="13" xr3:uid="{4EBC9C9D-ED0E-4A3B-8375-5D91F81D3ED7}" uniqueName="13" name="TargetCurrency" queryTableFieldId="12" dataDxfId="131">
      <calculatedColumnFormula>IF(Tabelle_ExterneDaten_18[[#This Row],[TargetCurrencyLU]]&lt;&gt;"",VLOOKUP(Tabelle_ExterneDaten_18[[#This Row],[TargetCurrencyLU]],TargetCurrencyLookup,2,FALSE),"")</calculatedColumnFormula>
    </tableColumn>
    <tableColumn id="14" xr3:uid="{B17A336A-F728-4DBB-B26B-5982AB9E5B15}" uniqueName="14" name="AdvanceCalendar" queryTableFieldId="13" dataDxfId="130">
      <calculatedColumnFormula>IF(Tabelle_ExterneDaten_18[[#This Row],[AdvanceCalendarLU]]&lt;&gt;"",VLOOKUP(Tabelle_ExterneDaten_18[[#This Row],[AdvanceCalendarLU]],AdvanceCalendarLookup,2,FALSE),"")</calculatedColumnFormula>
    </tableColumn>
    <tableColumn id="15" xr3:uid="{4890B820-EE9A-4920-89CC-5D494612575C}" uniqueName="15" name="SpotRelative" queryTableFieldId="14" dataDxfId="129">
      <calculatedColumnFormula>IF(Tabelle_ExterneDaten_18[[#This Row],[SpotRelativeLU]]&lt;&gt;"",VLOOKUP(Tabelle_ExterneDaten_18[[#This Row],[SpotRelativeLU]],SpotRelativeLookup,2,FALSE),"")</calculatedColumnFormula>
    </tableColumn>
    <tableColumn id="16" xr3:uid="{B4740FD7-4897-4021-8C78-F38DE0568457}" uniqueName="16" name="AdditionalSettleCalendar" queryTableFieldId="15" dataDxfId="128">
      <calculatedColumnFormula>IF(Tabelle_ExterneDaten_18[[#This Row],[AdditionalSettleCalendarLU]]&lt;&gt;"",VLOOKUP(Tabelle_ExterneDaten_18[[#This Row],[AdditionalSettleCalendarLU]],AdditionalSettleCalendarLookup,2,FALSE),"")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41B7E4-4DAF-4358-95CD-D7F40E560E70}" name="Tabelle_ExterneDaten_19" displayName="Tabelle_ExterneDaten_19" ref="B1:T7" tableType="queryTable" totalsRowShown="0" headerRowDxfId="106" dataDxfId="105">
  <tableColumns count="19">
    <tableColumn id="3" xr3:uid="{E1493786-CAEF-4BB9-A597-79B9699B048A}" uniqueName="3" name="Id" queryTableFieldId="2" dataDxfId="125"/>
    <tableColumn id="4" xr3:uid="{AE06EF85-093E-4A89-AD23-8ACF7452F597}" uniqueName="4" name="GroupingId" queryTableFieldId="3" dataDxfId="124"/>
    <tableColumn id="5" xr3:uid="{1215525E-2F35-4482-8412-085B10B5BECC}" uniqueName="5" name="FixCalendarLU" queryTableFieldId="4" dataDxfId="123"/>
    <tableColumn id="6" xr3:uid="{48C59384-C27B-4514-82DB-94831DFFD1A0}" uniqueName="6" name="FixConventionLU" queryTableFieldId="5" dataDxfId="122"/>
    <tableColumn id="7" xr3:uid="{46B21D85-DBF8-4E50-B9C9-4A5EA10FEEC8}" uniqueName="7" name="DayCounterLU" queryTableFieldId="6" dataDxfId="121"/>
    <tableColumn id="8" xr3:uid="{F6ADE5BE-5843-4A05-BF47-1C47A95EF92C}" uniqueName="8" name="IndexNameLU" queryTableFieldId="7" dataDxfId="120"/>
    <tableColumn id="9" xr3:uid="{43348492-92F2-423C-A38F-DC09009D8DC6}" uniqueName="9" name="InterpolatedLU" queryTableFieldId="8" dataDxfId="119"/>
    <tableColumn id="10" xr3:uid="{052F7368-8A4C-41B5-974B-930A3A068672}" uniqueName="10" name="ObservationLag" queryTableFieldId="9" dataDxfId="118"/>
    <tableColumn id="11" xr3:uid="{BEB3F9AC-E1BD-4858-9E00-8AD8D55C4790}" uniqueName="11" name="AdjustInflationObservationDatesLU" queryTableFieldId="10" dataDxfId="117"/>
    <tableColumn id="12" xr3:uid="{320BB80B-57E7-4D8A-BBE1-EF5E80CEA401}" uniqueName="12" name="InflationCalendarLU" queryTableFieldId="11" dataDxfId="116"/>
    <tableColumn id="13" xr3:uid="{48EEEE3F-1C43-43CE-9380-119B4B473FE7}" uniqueName="13" name="InflationConventionLU" queryTableFieldId="12" dataDxfId="115"/>
    <tableColumn id="14" xr3:uid="{EDE6BC1C-BFEA-4466-9956-ECC675858182}" uniqueName="14" name="FixCalendar" queryTableFieldId="13" dataDxfId="114">
      <calculatedColumnFormula>IF(Tabelle_ExterneDaten_19[[#This Row],[FixCalendarLU]]&lt;&gt;"",VLOOKUP(Tabelle_ExterneDaten_19[[#This Row],[FixCalendarLU]],FixCalendarLookup,2,FALSE),"")</calculatedColumnFormula>
    </tableColumn>
    <tableColumn id="15" xr3:uid="{FE77448C-ED55-461C-AF57-29C3A7A6CFFE}" uniqueName="15" name="FixConvention" queryTableFieldId="14" dataDxfId="113">
      <calculatedColumnFormula>IF(Tabelle_ExterneDaten_19[[#This Row],[FixConventionLU]]&lt;&gt;"",VLOOKUP(Tabelle_ExterneDaten_19[[#This Row],[FixConventionLU]],FixConventionLookup,2,FALSE),"")</calculatedColumnFormula>
    </tableColumn>
    <tableColumn id="16" xr3:uid="{A1DA1EF9-840A-4318-BD42-28F51327469C}" uniqueName="16" name="DayCounter" queryTableFieldId="15" dataDxfId="112">
      <calculatedColumnFormula>IF(Tabelle_ExterneDaten_19[[#This Row],[DayCounterLU]]&lt;&gt;"",VLOOKUP(Tabelle_ExterneDaten_19[[#This Row],[DayCounterLU]],DayCounterLookup,2,FALSE),"")</calculatedColumnFormula>
    </tableColumn>
    <tableColumn id="17" xr3:uid="{6DE2BD7A-90C2-4FB8-9BF7-7692B45E3FE1}" uniqueName="17" name="IndexName" queryTableFieldId="16" dataDxfId="111">
      <calculatedColumnFormula>IF(Tabelle_ExterneDaten_19[[#This Row],[IndexNameLU]]&lt;&gt;"",VLOOKUP(Tabelle_ExterneDaten_19[[#This Row],[IndexNameLU]],IndexNameLookup,2,FALSE),"")</calculatedColumnFormula>
    </tableColumn>
    <tableColumn id="18" xr3:uid="{A6129BB1-5C87-44FA-8EC9-A9CE405D02F7}" uniqueName="18" name="Interpolated" queryTableFieldId="17" dataDxfId="110">
      <calculatedColumnFormula>IF(Tabelle_ExterneDaten_19[[#This Row],[InterpolatedLU]]&lt;&gt;"",VLOOKUP(Tabelle_ExterneDaten_19[[#This Row],[InterpolatedLU]],InterpolatedLookup,2,FALSE),"")</calculatedColumnFormula>
    </tableColumn>
    <tableColumn id="19" xr3:uid="{26283D5E-42C4-4583-B86C-E2231C95240C}" uniqueName="19" name="AdjustInflationObservationDates" queryTableFieldId="18" dataDxfId="109">
      <calculatedColumnFormula>IF(Tabelle_ExterneDaten_19[[#This Row],[AdjustInflationObservationDatesLU]]&lt;&gt;"",VLOOKUP(Tabelle_ExterneDaten_19[[#This Row],[AdjustInflationObservationDatesLU]],AdjustInflationObservationDatesLookup,2,FALSE),"")</calculatedColumnFormula>
    </tableColumn>
    <tableColumn id="20" xr3:uid="{62F26745-695C-4BAD-8EC6-FA1844DF9BC4}" uniqueName="20" name="InflationCalendar" queryTableFieldId="19" dataDxfId="108">
      <calculatedColumnFormula>IF(Tabelle_ExterneDaten_19[[#This Row],[InflationCalendarLU]]&lt;&gt;"",VLOOKUP(Tabelle_ExterneDaten_19[[#This Row],[InflationCalendarLU]],InflationCalendarLookup,2,FALSE),"")</calculatedColumnFormula>
    </tableColumn>
    <tableColumn id="21" xr3:uid="{6063408A-9F53-476E-9D41-702665965D52}" uniqueName="21" name="InflationConvention" queryTableFieldId="20" dataDxfId="107">
      <calculatedColumnFormula>IF(Tabelle_ExterneDaten_19[[#This Row],[InflationConventionLU]]&lt;&gt;"",VLOOKUP(Tabelle_ExterneDaten_19[[#This Row],[InflationConventionLU]],InflationConventionLookup,2,FALSE),"")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F4EB45-6E58-433B-80F1-8121AE3DFA19}" name="Tabelle_ExterneDaten_110" displayName="Tabelle_ExterneDaten_110" ref="B1:S7" tableType="queryTable" totalsRowShown="0" headerRowDxfId="86" dataDxfId="85">
  <tableColumns count="18">
    <tableColumn id="3" xr3:uid="{9C8B1276-B851-44AD-8F94-EAC46A08E134}" uniqueName="3" name="Id" queryTableFieldId="2" dataDxfId="104"/>
    <tableColumn id="4" xr3:uid="{612719EB-048A-432B-BDF6-5D5DDC2C0A22}" uniqueName="4" name="GroupingId" queryTableFieldId="3" dataDxfId="103"/>
    <tableColumn id="5" xr3:uid="{F818CE0B-1685-4246-BFEF-6DD56CCB5170}" uniqueName="5" name="SpotLag" queryTableFieldId="4" dataDxfId="102"/>
    <tableColumn id="6" xr3:uid="{B790891B-0AED-4A07-9085-D2B2807D13D3}" uniqueName="6" name="IndexNameLU" queryTableFieldId="5" dataDxfId="101"/>
    <tableColumn id="7" xr3:uid="{0128B0E5-5C04-4266-ABEA-481C1CDCA85E}" uniqueName="7" name="FixedDayCounterLU" queryTableFieldId="6" dataDxfId="100"/>
    <tableColumn id="8" xr3:uid="{C6434608-80B6-4DE9-9597-B4C4C74B53EE}" uniqueName="8" name="PaymentLag" queryTableFieldId="7" dataDxfId="99"/>
    <tableColumn id="9" xr3:uid="{4DE4BF89-59C4-4705-A8B8-0A5E197A176D}" uniqueName="9" name="EOMLU" queryTableFieldId="8" dataDxfId="98"/>
    <tableColumn id="10" xr3:uid="{41834A09-553C-4189-9463-284CBE2DB654}" uniqueName="10" name="FixedFrequencyLU" queryTableFieldId="9" dataDxfId="97"/>
    <tableColumn id="11" xr3:uid="{D37AFF92-C824-419D-AD88-12F838102012}" uniqueName="11" name="FixedConventionLU" queryTableFieldId="10" dataDxfId="96"/>
    <tableColumn id="12" xr3:uid="{0B592C84-054A-484A-8770-F6224D66BCCE}" uniqueName="12" name="FixedPaymentConventionLU" queryTableFieldId="11" dataDxfId="95"/>
    <tableColumn id="13" xr3:uid="{C746F561-D83B-4F41-BE35-5AC9EF4E0D97}" uniqueName="13" name="RuleNameLU" queryTableFieldId="12" dataDxfId="94"/>
    <tableColumn id="14" xr3:uid="{F9CE6FB2-7E59-44B9-BD2E-677A6D97BE67}" uniqueName="14" name="IndexName" queryTableFieldId="13" dataDxfId="93">
      <calculatedColumnFormula>IF(Tabelle_ExterneDaten_110[[#This Row],[IndexNameLU]]&lt;&gt;"",VLOOKUP(Tabelle_ExterneDaten_110[[#This Row],[IndexNameLU]],IndexNameLookup,2,FALSE),"")</calculatedColumnFormula>
    </tableColumn>
    <tableColumn id="15" xr3:uid="{6A417300-1C71-42C8-ABAA-BCAC8F74B9CA}" uniqueName="15" name="FixedDayCounter" queryTableFieldId="14" dataDxfId="92">
      <calculatedColumnFormula>IF(Tabelle_ExterneDaten_110[[#This Row],[FixedDayCounterLU]]&lt;&gt;"",VLOOKUP(Tabelle_ExterneDaten_110[[#This Row],[FixedDayCounterLU]],FixedDayCounterLookup,2,FALSE),"")</calculatedColumnFormula>
    </tableColumn>
    <tableColumn id="16" xr3:uid="{7E380186-5896-4FAF-9AFA-E809A7C3ABB7}" uniqueName="16" name="EOM" queryTableFieldId="15" dataDxfId="91">
      <calculatedColumnFormula>IF(Tabelle_ExterneDaten_110[[#This Row],[EOMLU]]&lt;&gt;"",VLOOKUP(Tabelle_ExterneDaten_110[[#This Row],[EOMLU]],EOMLookup,2,FALSE),"")</calculatedColumnFormula>
    </tableColumn>
    <tableColumn id="17" xr3:uid="{F4F7A891-F375-49BE-B452-490D76E4AA3B}" uniqueName="17" name="FixedFrequency" queryTableFieldId="16" dataDxfId="90">
      <calculatedColumnFormula>IF(Tabelle_ExterneDaten_110[[#This Row],[FixedFrequencyLU]]&lt;&gt;"",VLOOKUP(Tabelle_ExterneDaten_110[[#This Row],[FixedFrequencyLU]],FixedFrequencyLookup,2,FALSE),"")</calculatedColumnFormula>
    </tableColumn>
    <tableColumn id="18" xr3:uid="{38609D39-C1AD-4CDB-8C87-DD3DAD240D63}" uniqueName="18" name="FixedConvention" queryTableFieldId="17" dataDxfId="89">
      <calculatedColumnFormula>IF(Tabelle_ExterneDaten_110[[#This Row],[FixedConventionLU]]&lt;&gt;"",VLOOKUP(Tabelle_ExterneDaten_110[[#This Row],[FixedConventionLU]],FixedConventionLookup,2,FALSE),"")</calculatedColumnFormula>
    </tableColumn>
    <tableColumn id="19" xr3:uid="{22EEE1D3-A55B-4F7D-AFD1-F26416DB6581}" uniqueName="19" name="FixedPaymentConvention" queryTableFieldId="18" dataDxfId="88">
      <calculatedColumnFormula>IF(Tabelle_ExterneDaten_110[[#This Row],[FixedPaymentConventionLU]]&lt;&gt;"",VLOOKUP(Tabelle_ExterneDaten_110[[#This Row],[FixedPaymentConventionLU]],FixedPaymentConventionLookup,2,FALSE),"")</calculatedColumnFormula>
    </tableColumn>
    <tableColumn id="20" xr3:uid="{B6C7E687-91F0-440F-8AB9-6D2B9A4904BE}" uniqueName="20" name="RuleName" queryTableFieldId="19" dataDxfId="87">
      <calculatedColumnFormula>IF(Tabelle_ExterneDaten_110[[#This Row],[RuleNameLU]]&lt;&gt;"",VLOOKUP(Tabelle_ExterneDaten_110[[#This Row],[RuleNameLU]],RuleNameLookup,2,FALSE),"")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7D21-060B-4A44-83B5-903F46377DE3}">
  <dimension ref="A1:J1147"/>
  <sheetViews>
    <sheetView workbookViewId="0"/>
  </sheetViews>
  <sheetFormatPr baseColWidth="10" defaultRowHeight="15" x14ac:dyDescent="0.25"/>
  <sheetData>
    <row r="1" spans="1:10" x14ac:dyDescent="0.25">
      <c r="A1" t="str">
        <f>_xll.DBListFetch(B1,"",FixedDayCounterLookup)</f>
        <v>Env:MSSQL, (last result:)Retrieved 35 records from: SELECT T1.value FixedDayCounter, T1.value FROM ORE.dbo.TypesDayCounter T1 ORDER BY value</v>
      </c>
      <c r="B1" s="1" t="s">
        <v>0</v>
      </c>
      <c r="C1" t="str">
        <f>_xll.DBListFetch(D1,"",FixedCalendarLookup)</f>
        <v>Env:MSSQL, (last result:)Retrieved 114 records from: SELECT  T1.value FixedCalendar, T1.value FROM ORE.dbo.TypesCalendar T1 ORDER BY value</v>
      </c>
      <c r="D1" s="1" t="s">
        <v>1</v>
      </c>
      <c r="E1" t="str">
        <f>_xll.DBListFetch(F1,"",FixedConventionLookup)</f>
        <v>Env:MSSQL, (last result:)Retrieved 19 records from: SELECT T1.value FixedConvention,T1.value FROM ORE.dbo.TypesBusinessDayConvention T1 ORDER BY value</v>
      </c>
      <c r="F1" s="1" t="s">
        <v>2</v>
      </c>
      <c r="G1" t="str">
        <f>_xll.DBListFetch(H1,"",FixedPaymentConventionLookup)</f>
        <v>Env:MSSQL, (last result:)Retrieved 19 records from: SELECT T1.value FixedPaymentConvention,T1.value FROM ORE.dbo.TypesBusinessDayConvention T1 ORDER BY value</v>
      </c>
      <c r="H1" s="1" t="s">
        <v>3</v>
      </c>
      <c r="I1" t="str">
        <f>_xll.DBListFetch(J1,"",IndexNameLookup)</f>
        <v>Env:MSSQL, (last result:)Retrieved 1146 records from: SELECT T1.value IndexName,T1.value FROM ORE.dbo.TypesIndexName T1 ORDER BY value</v>
      </c>
      <c r="J1" s="1" t="s">
        <v>4</v>
      </c>
    </row>
    <row r="2" spans="1:10" x14ac:dyDescent="0.25">
      <c r="A2" t="s">
        <v>6</v>
      </c>
      <c r="B2" t="s">
        <v>6</v>
      </c>
      <c r="C2" t="s">
        <v>41</v>
      </c>
      <c r="D2" t="s">
        <v>41</v>
      </c>
      <c r="E2" t="s">
        <v>155</v>
      </c>
      <c r="F2" t="s">
        <v>155</v>
      </c>
      <c r="G2" t="s">
        <v>155</v>
      </c>
      <c r="H2" t="s">
        <v>155</v>
      </c>
      <c r="I2" t="s">
        <v>174</v>
      </c>
      <c r="J2" t="s">
        <v>174</v>
      </c>
    </row>
    <row r="3" spans="1:10" x14ac:dyDescent="0.25">
      <c r="A3" t="s">
        <v>7</v>
      </c>
      <c r="B3" t="s">
        <v>7</v>
      </c>
      <c r="C3" t="s">
        <v>42</v>
      </c>
      <c r="D3" t="s">
        <v>42</v>
      </c>
      <c r="E3" t="s">
        <v>156</v>
      </c>
      <c r="F3" t="s">
        <v>156</v>
      </c>
      <c r="G3" t="s">
        <v>156</v>
      </c>
      <c r="H3" t="s">
        <v>156</v>
      </c>
      <c r="I3" t="s">
        <v>175</v>
      </c>
      <c r="J3" t="s">
        <v>175</v>
      </c>
    </row>
    <row r="4" spans="1:10" x14ac:dyDescent="0.25">
      <c r="A4" t="s">
        <v>8</v>
      </c>
      <c r="B4" t="s">
        <v>8</v>
      </c>
      <c r="C4" t="s">
        <v>43</v>
      </c>
      <c r="D4" t="s">
        <v>43</v>
      </c>
      <c r="E4" t="s">
        <v>157</v>
      </c>
      <c r="F4" t="s">
        <v>157</v>
      </c>
      <c r="G4" t="s">
        <v>157</v>
      </c>
      <c r="H4" t="s">
        <v>157</v>
      </c>
      <c r="I4" t="s">
        <v>176</v>
      </c>
      <c r="J4" t="s">
        <v>176</v>
      </c>
    </row>
    <row r="5" spans="1:10" x14ac:dyDescent="0.25">
      <c r="A5" t="s">
        <v>9</v>
      </c>
      <c r="B5" t="s">
        <v>9</v>
      </c>
      <c r="C5" t="s">
        <v>44</v>
      </c>
      <c r="D5" t="s">
        <v>44</v>
      </c>
      <c r="E5" t="s">
        <v>158</v>
      </c>
      <c r="F5" t="s">
        <v>158</v>
      </c>
      <c r="G5" t="s">
        <v>158</v>
      </c>
      <c r="H5" t="s">
        <v>158</v>
      </c>
      <c r="I5" t="s">
        <v>177</v>
      </c>
      <c r="J5" t="s">
        <v>177</v>
      </c>
    </row>
    <row r="6" spans="1:10" x14ac:dyDescent="0.25">
      <c r="A6" t="s">
        <v>10</v>
      </c>
      <c r="B6" t="s">
        <v>10</v>
      </c>
      <c r="C6" t="s">
        <v>45</v>
      </c>
      <c r="D6" t="s">
        <v>45</v>
      </c>
      <c r="E6" t="s">
        <v>159</v>
      </c>
      <c r="F6" t="s">
        <v>159</v>
      </c>
      <c r="G6" t="s">
        <v>159</v>
      </c>
      <c r="H6" t="s">
        <v>159</v>
      </c>
      <c r="I6" t="s">
        <v>178</v>
      </c>
      <c r="J6" t="s">
        <v>178</v>
      </c>
    </row>
    <row r="7" spans="1:10" x14ac:dyDescent="0.25">
      <c r="A7" t="s">
        <v>11</v>
      </c>
      <c r="B7" t="s">
        <v>11</v>
      </c>
      <c r="C7" t="s">
        <v>46</v>
      </c>
      <c r="D7" t="s">
        <v>46</v>
      </c>
      <c r="E7" t="s">
        <v>160</v>
      </c>
      <c r="F7" t="s">
        <v>160</v>
      </c>
      <c r="G7" t="s">
        <v>160</v>
      </c>
      <c r="H7" t="s">
        <v>160</v>
      </c>
      <c r="I7" t="s">
        <v>179</v>
      </c>
      <c r="J7" t="s">
        <v>179</v>
      </c>
    </row>
    <row r="8" spans="1:10" x14ac:dyDescent="0.25">
      <c r="A8" t="s">
        <v>12</v>
      </c>
      <c r="B8" t="s">
        <v>12</v>
      </c>
      <c r="C8" t="s">
        <v>47</v>
      </c>
      <c r="D8" t="s">
        <v>47</v>
      </c>
      <c r="E8" t="s">
        <v>161</v>
      </c>
      <c r="F8" t="s">
        <v>161</v>
      </c>
      <c r="G8" t="s">
        <v>161</v>
      </c>
      <c r="H8" t="s">
        <v>161</v>
      </c>
      <c r="I8" t="s">
        <v>180</v>
      </c>
      <c r="J8" t="s">
        <v>180</v>
      </c>
    </row>
    <row r="9" spans="1:10" x14ac:dyDescent="0.25">
      <c r="A9" t="s">
        <v>13</v>
      </c>
      <c r="B9" t="s">
        <v>13</v>
      </c>
      <c r="C9" t="s">
        <v>48</v>
      </c>
      <c r="D9" t="s">
        <v>48</v>
      </c>
      <c r="E9" t="s">
        <v>162</v>
      </c>
      <c r="F9" t="s">
        <v>162</v>
      </c>
      <c r="G9" t="s">
        <v>162</v>
      </c>
      <c r="H9" t="s">
        <v>162</v>
      </c>
      <c r="I9" t="s">
        <v>181</v>
      </c>
      <c r="J9" t="s">
        <v>181</v>
      </c>
    </row>
    <row r="10" spans="1:10" x14ac:dyDescent="0.25">
      <c r="A10" t="s">
        <v>14</v>
      </c>
      <c r="B10" t="s">
        <v>14</v>
      </c>
      <c r="C10" t="s">
        <v>49</v>
      </c>
      <c r="D10" t="s">
        <v>49</v>
      </c>
      <c r="E10" t="s">
        <v>163</v>
      </c>
      <c r="F10" t="s">
        <v>163</v>
      </c>
      <c r="G10" t="s">
        <v>163</v>
      </c>
      <c r="H10" t="s">
        <v>163</v>
      </c>
      <c r="I10" t="s">
        <v>182</v>
      </c>
      <c r="J10" t="s">
        <v>182</v>
      </c>
    </row>
    <row r="11" spans="1:10" x14ac:dyDescent="0.25">
      <c r="A11" t="s">
        <v>15</v>
      </c>
      <c r="B11" t="s">
        <v>15</v>
      </c>
      <c r="C11" t="s">
        <v>50</v>
      </c>
      <c r="D11" t="s">
        <v>50</v>
      </c>
      <c r="E11" t="s">
        <v>164</v>
      </c>
      <c r="F11" t="s">
        <v>164</v>
      </c>
      <c r="G11" t="s">
        <v>164</v>
      </c>
      <c r="H11" t="s">
        <v>164</v>
      </c>
      <c r="I11" t="s">
        <v>183</v>
      </c>
      <c r="J11" t="s">
        <v>183</v>
      </c>
    </row>
    <row r="12" spans="1:10" x14ac:dyDescent="0.25">
      <c r="A12" t="s">
        <v>16</v>
      </c>
      <c r="B12" t="s">
        <v>16</v>
      </c>
      <c r="C12" t="s">
        <v>51</v>
      </c>
      <c r="D12" t="s">
        <v>51</v>
      </c>
      <c r="E12" t="s">
        <v>165</v>
      </c>
      <c r="F12" t="s">
        <v>165</v>
      </c>
      <c r="G12" t="s">
        <v>165</v>
      </c>
      <c r="H12" t="s">
        <v>165</v>
      </c>
      <c r="I12" t="s">
        <v>184</v>
      </c>
      <c r="J12" t="s">
        <v>184</v>
      </c>
    </row>
    <row r="13" spans="1:10" x14ac:dyDescent="0.25">
      <c r="A13" t="s">
        <v>17</v>
      </c>
      <c r="B13" t="s">
        <v>17</v>
      </c>
      <c r="C13" t="s">
        <v>52</v>
      </c>
      <c r="D13" t="s">
        <v>52</v>
      </c>
      <c r="E13" t="s">
        <v>166</v>
      </c>
      <c r="F13" t="s">
        <v>166</v>
      </c>
      <c r="G13" t="s">
        <v>166</v>
      </c>
      <c r="H13" t="s">
        <v>166</v>
      </c>
      <c r="I13" t="s">
        <v>185</v>
      </c>
      <c r="J13" t="s">
        <v>185</v>
      </c>
    </row>
    <row r="14" spans="1:10" x14ac:dyDescent="0.25">
      <c r="A14" t="s">
        <v>18</v>
      </c>
      <c r="B14" t="s">
        <v>18</v>
      </c>
      <c r="C14" t="s">
        <v>53</v>
      </c>
      <c r="D14" t="s">
        <v>53</v>
      </c>
      <c r="E14" t="s">
        <v>167</v>
      </c>
      <c r="F14" t="s">
        <v>167</v>
      </c>
      <c r="G14" t="s">
        <v>167</v>
      </c>
      <c r="H14" t="s">
        <v>167</v>
      </c>
      <c r="I14" t="s">
        <v>186</v>
      </c>
      <c r="J14" t="s">
        <v>186</v>
      </c>
    </row>
    <row r="15" spans="1:10" x14ac:dyDescent="0.25">
      <c r="A15" t="s">
        <v>19</v>
      </c>
      <c r="B15" t="s">
        <v>19</v>
      </c>
      <c r="C15" t="s">
        <v>54</v>
      </c>
      <c r="D15" t="s">
        <v>54</v>
      </c>
      <c r="E15" t="s">
        <v>168</v>
      </c>
      <c r="F15" t="s">
        <v>168</v>
      </c>
      <c r="G15" t="s">
        <v>168</v>
      </c>
      <c r="H15" t="s">
        <v>168</v>
      </c>
      <c r="I15" t="s">
        <v>187</v>
      </c>
      <c r="J15" t="s">
        <v>187</v>
      </c>
    </row>
    <row r="16" spans="1:10" x14ac:dyDescent="0.25">
      <c r="A16" t="s">
        <v>20</v>
      </c>
      <c r="B16" t="s">
        <v>20</v>
      </c>
      <c r="C16" t="s">
        <v>55</v>
      </c>
      <c r="D16" t="s">
        <v>55</v>
      </c>
      <c r="E16" t="s">
        <v>169</v>
      </c>
      <c r="F16" t="s">
        <v>169</v>
      </c>
      <c r="G16" t="s">
        <v>169</v>
      </c>
      <c r="H16" t="s">
        <v>169</v>
      </c>
      <c r="I16" t="s">
        <v>188</v>
      </c>
      <c r="J16" t="s">
        <v>188</v>
      </c>
    </row>
    <row r="17" spans="1:10" x14ac:dyDescent="0.25">
      <c r="A17" t="s">
        <v>21</v>
      </c>
      <c r="B17" t="s">
        <v>21</v>
      </c>
      <c r="C17" t="s">
        <v>56</v>
      </c>
      <c r="D17" t="s">
        <v>56</v>
      </c>
      <c r="E17" t="s">
        <v>170</v>
      </c>
      <c r="F17" t="s">
        <v>170</v>
      </c>
      <c r="G17" t="s">
        <v>170</v>
      </c>
      <c r="H17" t="s">
        <v>170</v>
      </c>
      <c r="I17" t="s">
        <v>189</v>
      </c>
      <c r="J17" t="s">
        <v>189</v>
      </c>
    </row>
    <row r="18" spans="1:10" x14ac:dyDescent="0.25">
      <c r="A18" t="s">
        <v>22</v>
      </c>
      <c r="B18" t="s">
        <v>22</v>
      </c>
      <c r="C18" t="s">
        <v>57</v>
      </c>
      <c r="D18" t="s">
        <v>57</v>
      </c>
      <c r="E18" t="s">
        <v>171</v>
      </c>
      <c r="F18" t="s">
        <v>171</v>
      </c>
      <c r="G18" t="s">
        <v>171</v>
      </c>
      <c r="H18" t="s">
        <v>171</v>
      </c>
      <c r="I18" t="s">
        <v>190</v>
      </c>
      <c r="J18" t="s">
        <v>190</v>
      </c>
    </row>
    <row r="19" spans="1:10" x14ac:dyDescent="0.25">
      <c r="A19" t="s">
        <v>23</v>
      </c>
      <c r="B19" t="s">
        <v>23</v>
      </c>
      <c r="C19" t="s">
        <v>58</v>
      </c>
      <c r="D19" t="s">
        <v>58</v>
      </c>
      <c r="E19" t="s">
        <v>172</v>
      </c>
      <c r="F19" t="s">
        <v>172</v>
      </c>
      <c r="G19" t="s">
        <v>172</v>
      </c>
      <c r="H19" t="s">
        <v>172</v>
      </c>
      <c r="I19" t="s">
        <v>191</v>
      </c>
      <c r="J19" t="s">
        <v>191</v>
      </c>
    </row>
    <row r="20" spans="1:10" x14ac:dyDescent="0.25">
      <c r="A20" t="s">
        <v>24</v>
      </c>
      <c r="B20" t="s">
        <v>24</v>
      </c>
      <c r="C20" t="s">
        <v>59</v>
      </c>
      <c r="D20" t="s">
        <v>59</v>
      </c>
      <c r="E20" t="s">
        <v>173</v>
      </c>
      <c r="F20" t="s">
        <v>173</v>
      </c>
      <c r="G20" t="s">
        <v>173</v>
      </c>
      <c r="H20" t="s">
        <v>173</v>
      </c>
      <c r="I20" t="s">
        <v>192</v>
      </c>
      <c r="J20" t="s">
        <v>192</v>
      </c>
    </row>
    <row r="21" spans="1:10" x14ac:dyDescent="0.25">
      <c r="A21" t="s">
        <v>25</v>
      </c>
      <c r="B21" t="s">
        <v>25</v>
      </c>
      <c r="C21" t="s">
        <v>60</v>
      </c>
      <c r="D21" t="s">
        <v>60</v>
      </c>
      <c r="I21" t="s">
        <v>193</v>
      </c>
      <c r="J21" t="s">
        <v>193</v>
      </c>
    </row>
    <row r="22" spans="1:10" x14ac:dyDescent="0.25">
      <c r="A22" t="s">
        <v>26</v>
      </c>
      <c r="B22" t="s">
        <v>26</v>
      </c>
      <c r="C22" t="s">
        <v>61</v>
      </c>
      <c r="D22" t="s">
        <v>61</v>
      </c>
      <c r="I22" t="s">
        <v>194</v>
      </c>
      <c r="J22" t="s">
        <v>194</v>
      </c>
    </row>
    <row r="23" spans="1:10" x14ac:dyDescent="0.25">
      <c r="A23" t="s">
        <v>27</v>
      </c>
      <c r="B23" t="s">
        <v>27</v>
      </c>
      <c r="C23" t="s">
        <v>62</v>
      </c>
      <c r="D23" t="s">
        <v>62</v>
      </c>
      <c r="I23" t="s">
        <v>195</v>
      </c>
      <c r="J23" t="s">
        <v>195</v>
      </c>
    </row>
    <row r="24" spans="1:10" x14ac:dyDescent="0.25">
      <c r="A24" t="s">
        <v>28</v>
      </c>
      <c r="B24" t="s">
        <v>28</v>
      </c>
      <c r="C24" t="s">
        <v>63</v>
      </c>
      <c r="D24" t="s">
        <v>63</v>
      </c>
      <c r="I24" t="s">
        <v>196</v>
      </c>
      <c r="J24" t="s">
        <v>196</v>
      </c>
    </row>
    <row r="25" spans="1:10" x14ac:dyDescent="0.25">
      <c r="A25" t="s">
        <v>29</v>
      </c>
      <c r="B25" t="s">
        <v>29</v>
      </c>
      <c r="C25" t="s">
        <v>64</v>
      </c>
      <c r="D25" t="s">
        <v>64</v>
      </c>
      <c r="I25" t="s">
        <v>197</v>
      </c>
      <c r="J25" t="s">
        <v>197</v>
      </c>
    </row>
    <row r="26" spans="1:10" x14ac:dyDescent="0.25">
      <c r="A26" t="s">
        <v>30</v>
      </c>
      <c r="B26" t="s">
        <v>30</v>
      </c>
      <c r="C26" t="s">
        <v>65</v>
      </c>
      <c r="D26" t="s">
        <v>65</v>
      </c>
      <c r="I26" t="s">
        <v>198</v>
      </c>
      <c r="J26" t="s">
        <v>198</v>
      </c>
    </row>
    <row r="27" spans="1:10" x14ac:dyDescent="0.25">
      <c r="A27" t="s">
        <v>31</v>
      </c>
      <c r="B27" t="s">
        <v>31</v>
      </c>
      <c r="C27" t="s">
        <v>66</v>
      </c>
      <c r="D27" t="s">
        <v>66</v>
      </c>
      <c r="I27" t="s">
        <v>199</v>
      </c>
      <c r="J27" t="s">
        <v>199</v>
      </c>
    </row>
    <row r="28" spans="1:10" x14ac:dyDescent="0.25">
      <c r="A28" t="s">
        <v>32</v>
      </c>
      <c r="B28" t="s">
        <v>32</v>
      </c>
      <c r="C28" t="s">
        <v>67</v>
      </c>
      <c r="D28" t="s">
        <v>67</v>
      </c>
      <c r="I28" t="s">
        <v>200</v>
      </c>
      <c r="J28" t="s">
        <v>200</v>
      </c>
    </row>
    <row r="29" spans="1:10" x14ac:dyDescent="0.25">
      <c r="A29" t="s">
        <v>33</v>
      </c>
      <c r="B29" t="s">
        <v>33</v>
      </c>
      <c r="C29" t="s">
        <v>68</v>
      </c>
      <c r="D29" t="s">
        <v>68</v>
      </c>
      <c r="I29" t="s">
        <v>201</v>
      </c>
      <c r="J29" t="s">
        <v>201</v>
      </c>
    </row>
    <row r="30" spans="1:10" x14ac:dyDescent="0.25">
      <c r="A30" t="s">
        <v>34</v>
      </c>
      <c r="B30" t="s">
        <v>34</v>
      </c>
      <c r="C30" t="s">
        <v>69</v>
      </c>
      <c r="D30" t="s">
        <v>69</v>
      </c>
      <c r="I30" t="s">
        <v>202</v>
      </c>
      <c r="J30" t="s">
        <v>202</v>
      </c>
    </row>
    <row r="31" spans="1:10" x14ac:dyDescent="0.25">
      <c r="A31" t="s">
        <v>35</v>
      </c>
      <c r="B31" t="s">
        <v>35</v>
      </c>
      <c r="C31" t="s">
        <v>70</v>
      </c>
      <c r="D31" t="s">
        <v>70</v>
      </c>
      <c r="I31" t="s">
        <v>203</v>
      </c>
      <c r="J31" t="s">
        <v>203</v>
      </c>
    </row>
    <row r="32" spans="1:10" x14ac:dyDescent="0.25">
      <c r="A32" t="s">
        <v>36</v>
      </c>
      <c r="B32" t="s">
        <v>36</v>
      </c>
      <c r="C32" t="s">
        <v>71</v>
      </c>
      <c r="D32" t="s">
        <v>71</v>
      </c>
      <c r="I32" t="s">
        <v>204</v>
      </c>
      <c r="J32" t="s">
        <v>204</v>
      </c>
    </row>
    <row r="33" spans="1:10" x14ac:dyDescent="0.25">
      <c r="A33" t="s">
        <v>37</v>
      </c>
      <c r="B33" t="s">
        <v>37</v>
      </c>
      <c r="C33" t="s">
        <v>72</v>
      </c>
      <c r="D33" t="s">
        <v>72</v>
      </c>
      <c r="I33" t="s">
        <v>205</v>
      </c>
      <c r="J33" t="s">
        <v>205</v>
      </c>
    </row>
    <row r="34" spans="1:10" x14ac:dyDescent="0.25">
      <c r="A34" t="s">
        <v>38</v>
      </c>
      <c r="B34" t="s">
        <v>38</v>
      </c>
      <c r="C34" t="s">
        <v>73</v>
      </c>
      <c r="D34" t="s">
        <v>73</v>
      </c>
      <c r="I34" t="s">
        <v>206</v>
      </c>
      <c r="J34" t="s">
        <v>206</v>
      </c>
    </row>
    <row r="35" spans="1:10" x14ac:dyDescent="0.25">
      <c r="A35" t="s">
        <v>39</v>
      </c>
      <c r="B35" t="s">
        <v>39</v>
      </c>
      <c r="C35" t="s">
        <v>74</v>
      </c>
      <c r="D35" t="s">
        <v>74</v>
      </c>
      <c r="I35" t="s">
        <v>207</v>
      </c>
      <c r="J35" t="s">
        <v>207</v>
      </c>
    </row>
    <row r="36" spans="1:10" x14ac:dyDescent="0.25">
      <c r="A36" t="s">
        <v>40</v>
      </c>
      <c r="B36" t="s">
        <v>40</v>
      </c>
      <c r="C36" t="s">
        <v>75</v>
      </c>
      <c r="D36" t="s">
        <v>75</v>
      </c>
      <c r="I36" t="s">
        <v>208</v>
      </c>
      <c r="J36" t="s">
        <v>208</v>
      </c>
    </row>
    <row r="37" spans="1:10" x14ac:dyDescent="0.25">
      <c r="C37" t="s">
        <v>76</v>
      </c>
      <c r="D37" t="s">
        <v>76</v>
      </c>
      <c r="I37" t="s">
        <v>209</v>
      </c>
      <c r="J37" t="s">
        <v>209</v>
      </c>
    </row>
    <row r="38" spans="1:10" x14ac:dyDescent="0.25">
      <c r="C38" t="s">
        <v>77</v>
      </c>
      <c r="D38" t="s">
        <v>77</v>
      </c>
      <c r="I38" t="s">
        <v>210</v>
      </c>
      <c r="J38" t="s">
        <v>210</v>
      </c>
    </row>
    <row r="39" spans="1:10" x14ac:dyDescent="0.25">
      <c r="C39" t="s">
        <v>78</v>
      </c>
      <c r="D39" t="s">
        <v>78</v>
      </c>
      <c r="I39" t="s">
        <v>211</v>
      </c>
      <c r="J39" t="s">
        <v>211</v>
      </c>
    </row>
    <row r="40" spans="1:10" x14ac:dyDescent="0.25">
      <c r="C40" t="s">
        <v>79</v>
      </c>
      <c r="D40" t="s">
        <v>79</v>
      </c>
      <c r="I40" t="s">
        <v>212</v>
      </c>
      <c r="J40" t="s">
        <v>212</v>
      </c>
    </row>
    <row r="41" spans="1:10" x14ac:dyDescent="0.25">
      <c r="C41" t="s">
        <v>80</v>
      </c>
      <c r="D41" t="s">
        <v>80</v>
      </c>
      <c r="I41" t="s">
        <v>213</v>
      </c>
      <c r="J41" t="s">
        <v>213</v>
      </c>
    </row>
    <row r="42" spans="1:10" x14ac:dyDescent="0.25">
      <c r="C42" t="s">
        <v>81</v>
      </c>
      <c r="D42" t="s">
        <v>81</v>
      </c>
      <c r="I42" t="s">
        <v>214</v>
      </c>
      <c r="J42" t="s">
        <v>214</v>
      </c>
    </row>
    <row r="43" spans="1:10" x14ac:dyDescent="0.25">
      <c r="C43" t="s">
        <v>82</v>
      </c>
      <c r="D43" t="s">
        <v>82</v>
      </c>
      <c r="I43" t="s">
        <v>215</v>
      </c>
      <c r="J43" t="s">
        <v>215</v>
      </c>
    </row>
    <row r="44" spans="1:10" x14ac:dyDescent="0.25">
      <c r="C44" t="s">
        <v>83</v>
      </c>
      <c r="D44" t="s">
        <v>83</v>
      </c>
      <c r="I44" t="s">
        <v>216</v>
      </c>
      <c r="J44" t="s">
        <v>216</v>
      </c>
    </row>
    <row r="45" spans="1:10" x14ac:dyDescent="0.25">
      <c r="C45" t="s">
        <v>84</v>
      </c>
      <c r="D45" t="s">
        <v>84</v>
      </c>
      <c r="I45" t="s">
        <v>217</v>
      </c>
      <c r="J45" t="s">
        <v>217</v>
      </c>
    </row>
    <row r="46" spans="1:10" x14ac:dyDescent="0.25">
      <c r="C46" t="s">
        <v>85</v>
      </c>
      <c r="D46" t="s">
        <v>85</v>
      </c>
      <c r="I46" t="s">
        <v>218</v>
      </c>
      <c r="J46" t="s">
        <v>218</v>
      </c>
    </row>
    <row r="47" spans="1:10" x14ac:dyDescent="0.25">
      <c r="C47" t="s">
        <v>86</v>
      </c>
      <c r="D47" t="s">
        <v>86</v>
      </c>
      <c r="I47" t="s">
        <v>219</v>
      </c>
      <c r="J47" t="s">
        <v>219</v>
      </c>
    </row>
    <row r="48" spans="1:10" x14ac:dyDescent="0.25">
      <c r="C48" t="s">
        <v>87</v>
      </c>
      <c r="D48" t="s">
        <v>87</v>
      </c>
      <c r="I48" t="s">
        <v>220</v>
      </c>
      <c r="J48" t="s">
        <v>220</v>
      </c>
    </row>
    <row r="49" spans="3:10" x14ac:dyDescent="0.25">
      <c r="C49" t="s">
        <v>88</v>
      </c>
      <c r="D49" t="s">
        <v>88</v>
      </c>
      <c r="I49" t="s">
        <v>221</v>
      </c>
      <c r="J49" t="s">
        <v>221</v>
      </c>
    </row>
    <row r="50" spans="3:10" x14ac:dyDescent="0.25">
      <c r="C50" t="s">
        <v>89</v>
      </c>
      <c r="D50" t="s">
        <v>89</v>
      </c>
      <c r="I50" t="s">
        <v>222</v>
      </c>
      <c r="J50" t="s">
        <v>222</v>
      </c>
    </row>
    <row r="51" spans="3:10" x14ac:dyDescent="0.25">
      <c r="C51" t="s">
        <v>90</v>
      </c>
      <c r="D51" t="s">
        <v>90</v>
      </c>
      <c r="I51" t="s">
        <v>223</v>
      </c>
      <c r="J51" t="s">
        <v>223</v>
      </c>
    </row>
    <row r="52" spans="3:10" x14ac:dyDescent="0.25">
      <c r="C52" t="s">
        <v>91</v>
      </c>
      <c r="D52" t="s">
        <v>91</v>
      </c>
      <c r="I52" t="s">
        <v>224</v>
      </c>
      <c r="J52" t="s">
        <v>224</v>
      </c>
    </row>
    <row r="53" spans="3:10" x14ac:dyDescent="0.25">
      <c r="C53" t="s">
        <v>92</v>
      </c>
      <c r="D53" t="s">
        <v>92</v>
      </c>
      <c r="I53" t="s">
        <v>225</v>
      </c>
      <c r="J53" t="s">
        <v>225</v>
      </c>
    </row>
    <row r="54" spans="3:10" x14ac:dyDescent="0.25">
      <c r="C54" t="s">
        <v>93</v>
      </c>
      <c r="D54" t="s">
        <v>93</v>
      </c>
      <c r="I54" t="s">
        <v>226</v>
      </c>
      <c r="J54" t="s">
        <v>226</v>
      </c>
    </row>
    <row r="55" spans="3:10" x14ac:dyDescent="0.25">
      <c r="C55" t="s">
        <v>94</v>
      </c>
      <c r="D55" t="s">
        <v>94</v>
      </c>
      <c r="I55" t="s">
        <v>227</v>
      </c>
      <c r="J55" t="s">
        <v>227</v>
      </c>
    </row>
    <row r="56" spans="3:10" x14ac:dyDescent="0.25">
      <c r="C56" t="s">
        <v>95</v>
      </c>
      <c r="D56" t="s">
        <v>95</v>
      </c>
      <c r="I56" t="s">
        <v>228</v>
      </c>
      <c r="J56" t="s">
        <v>228</v>
      </c>
    </row>
    <row r="57" spans="3:10" x14ac:dyDescent="0.25">
      <c r="C57" t="s">
        <v>96</v>
      </c>
      <c r="D57" t="s">
        <v>96</v>
      </c>
      <c r="I57" t="s">
        <v>229</v>
      </c>
      <c r="J57" t="s">
        <v>229</v>
      </c>
    </row>
    <row r="58" spans="3:10" x14ac:dyDescent="0.25">
      <c r="C58" t="s">
        <v>97</v>
      </c>
      <c r="D58" t="s">
        <v>97</v>
      </c>
      <c r="I58" t="s">
        <v>230</v>
      </c>
      <c r="J58" t="s">
        <v>230</v>
      </c>
    </row>
    <row r="59" spans="3:10" x14ac:dyDescent="0.25">
      <c r="C59" t="s">
        <v>98</v>
      </c>
      <c r="D59" t="s">
        <v>98</v>
      </c>
      <c r="I59" t="s">
        <v>231</v>
      </c>
      <c r="J59" t="s">
        <v>231</v>
      </c>
    </row>
    <row r="60" spans="3:10" x14ac:dyDescent="0.25">
      <c r="C60" t="s">
        <v>99</v>
      </c>
      <c r="D60" t="s">
        <v>99</v>
      </c>
      <c r="I60" t="s">
        <v>232</v>
      </c>
      <c r="J60" t="s">
        <v>232</v>
      </c>
    </row>
    <row r="61" spans="3:10" x14ac:dyDescent="0.25">
      <c r="C61" t="s">
        <v>100</v>
      </c>
      <c r="D61" t="s">
        <v>100</v>
      </c>
      <c r="I61" t="s">
        <v>233</v>
      </c>
      <c r="J61" t="s">
        <v>233</v>
      </c>
    </row>
    <row r="62" spans="3:10" x14ac:dyDescent="0.25">
      <c r="C62" t="s">
        <v>101</v>
      </c>
      <c r="D62" t="s">
        <v>101</v>
      </c>
      <c r="I62" t="s">
        <v>234</v>
      </c>
      <c r="J62" t="s">
        <v>234</v>
      </c>
    </row>
    <row r="63" spans="3:10" x14ac:dyDescent="0.25">
      <c r="C63" t="s">
        <v>102</v>
      </c>
      <c r="D63" t="s">
        <v>102</v>
      </c>
      <c r="I63" t="s">
        <v>235</v>
      </c>
      <c r="J63" t="s">
        <v>235</v>
      </c>
    </row>
    <row r="64" spans="3:10" x14ac:dyDescent="0.25">
      <c r="C64" t="s">
        <v>103</v>
      </c>
      <c r="D64" t="s">
        <v>103</v>
      </c>
      <c r="I64" t="s">
        <v>236</v>
      </c>
      <c r="J64" t="s">
        <v>236</v>
      </c>
    </row>
    <row r="65" spans="3:10" x14ac:dyDescent="0.25">
      <c r="C65" t="s">
        <v>104</v>
      </c>
      <c r="D65" t="s">
        <v>104</v>
      </c>
      <c r="I65" t="s">
        <v>237</v>
      </c>
      <c r="J65" t="s">
        <v>237</v>
      </c>
    </row>
    <row r="66" spans="3:10" x14ac:dyDescent="0.25">
      <c r="C66" t="s">
        <v>105</v>
      </c>
      <c r="D66" t="s">
        <v>105</v>
      </c>
      <c r="I66" t="s">
        <v>238</v>
      </c>
      <c r="J66" t="s">
        <v>238</v>
      </c>
    </row>
    <row r="67" spans="3:10" x14ac:dyDescent="0.25">
      <c r="C67" t="s">
        <v>106</v>
      </c>
      <c r="D67" t="s">
        <v>106</v>
      </c>
      <c r="I67" t="s">
        <v>239</v>
      </c>
      <c r="J67" t="s">
        <v>239</v>
      </c>
    </row>
    <row r="68" spans="3:10" x14ac:dyDescent="0.25">
      <c r="C68" t="s">
        <v>107</v>
      </c>
      <c r="D68" t="s">
        <v>107</v>
      </c>
      <c r="I68" t="s">
        <v>240</v>
      </c>
      <c r="J68" t="s">
        <v>240</v>
      </c>
    </row>
    <row r="69" spans="3:10" x14ac:dyDescent="0.25">
      <c r="C69" t="s">
        <v>108</v>
      </c>
      <c r="D69" t="s">
        <v>108</v>
      </c>
      <c r="I69" t="s">
        <v>241</v>
      </c>
      <c r="J69" t="s">
        <v>241</v>
      </c>
    </row>
    <row r="70" spans="3:10" x14ac:dyDescent="0.25">
      <c r="C70" t="s">
        <v>109</v>
      </c>
      <c r="D70" t="s">
        <v>109</v>
      </c>
      <c r="I70" t="s">
        <v>242</v>
      </c>
      <c r="J70" t="s">
        <v>242</v>
      </c>
    </row>
    <row r="71" spans="3:10" x14ac:dyDescent="0.25">
      <c r="C71" t="s">
        <v>110</v>
      </c>
      <c r="D71" t="s">
        <v>110</v>
      </c>
      <c r="I71" t="s">
        <v>243</v>
      </c>
      <c r="J71" t="s">
        <v>243</v>
      </c>
    </row>
    <row r="72" spans="3:10" x14ac:dyDescent="0.25">
      <c r="C72" t="s">
        <v>111</v>
      </c>
      <c r="D72" t="s">
        <v>111</v>
      </c>
      <c r="I72" t="s">
        <v>244</v>
      </c>
      <c r="J72" t="s">
        <v>244</v>
      </c>
    </row>
    <row r="73" spans="3:10" x14ac:dyDescent="0.25">
      <c r="C73" t="s">
        <v>112</v>
      </c>
      <c r="D73" t="s">
        <v>112</v>
      </c>
      <c r="I73" t="s">
        <v>245</v>
      </c>
      <c r="J73" t="s">
        <v>245</v>
      </c>
    </row>
    <row r="74" spans="3:10" x14ac:dyDescent="0.25">
      <c r="C74" t="s">
        <v>113</v>
      </c>
      <c r="D74" t="s">
        <v>113</v>
      </c>
      <c r="I74" t="s">
        <v>246</v>
      </c>
      <c r="J74" t="s">
        <v>246</v>
      </c>
    </row>
    <row r="75" spans="3:10" x14ac:dyDescent="0.25">
      <c r="C75" t="s">
        <v>114</v>
      </c>
      <c r="D75" t="s">
        <v>114</v>
      </c>
      <c r="I75" t="s">
        <v>247</v>
      </c>
      <c r="J75" t="s">
        <v>247</v>
      </c>
    </row>
    <row r="76" spans="3:10" x14ac:dyDescent="0.25">
      <c r="C76" t="s">
        <v>115</v>
      </c>
      <c r="D76" t="s">
        <v>115</v>
      </c>
      <c r="I76" t="s">
        <v>248</v>
      </c>
      <c r="J76" t="s">
        <v>248</v>
      </c>
    </row>
    <row r="77" spans="3:10" x14ac:dyDescent="0.25">
      <c r="C77" t="s">
        <v>116</v>
      </c>
      <c r="D77" t="s">
        <v>116</v>
      </c>
      <c r="I77" t="s">
        <v>249</v>
      </c>
      <c r="J77" t="s">
        <v>249</v>
      </c>
    </row>
    <row r="78" spans="3:10" x14ac:dyDescent="0.25">
      <c r="C78" t="s">
        <v>117</v>
      </c>
      <c r="D78" t="s">
        <v>117</v>
      </c>
      <c r="I78" t="s">
        <v>250</v>
      </c>
      <c r="J78" t="s">
        <v>250</v>
      </c>
    </row>
    <row r="79" spans="3:10" x14ac:dyDescent="0.25">
      <c r="C79" t="s">
        <v>118</v>
      </c>
      <c r="D79" t="s">
        <v>118</v>
      </c>
      <c r="I79" t="s">
        <v>251</v>
      </c>
      <c r="J79" t="s">
        <v>251</v>
      </c>
    </row>
    <row r="80" spans="3:10" x14ac:dyDescent="0.25">
      <c r="C80" t="s">
        <v>119</v>
      </c>
      <c r="D80" t="s">
        <v>119</v>
      </c>
      <c r="I80" t="s">
        <v>252</v>
      </c>
      <c r="J80" t="s">
        <v>252</v>
      </c>
    </row>
    <row r="81" spans="3:10" x14ac:dyDescent="0.25">
      <c r="C81" t="s">
        <v>120</v>
      </c>
      <c r="D81" t="s">
        <v>120</v>
      </c>
      <c r="I81" t="s">
        <v>253</v>
      </c>
      <c r="J81" t="s">
        <v>253</v>
      </c>
    </row>
    <row r="82" spans="3:10" x14ac:dyDescent="0.25">
      <c r="C82" t="s">
        <v>121</v>
      </c>
      <c r="D82" t="s">
        <v>121</v>
      </c>
      <c r="I82" t="s">
        <v>254</v>
      </c>
      <c r="J82" t="s">
        <v>254</v>
      </c>
    </row>
    <row r="83" spans="3:10" x14ac:dyDescent="0.25">
      <c r="C83" t="s">
        <v>122</v>
      </c>
      <c r="D83" t="s">
        <v>122</v>
      </c>
      <c r="I83" t="s">
        <v>255</v>
      </c>
      <c r="J83" t="s">
        <v>255</v>
      </c>
    </row>
    <row r="84" spans="3:10" x14ac:dyDescent="0.25">
      <c r="C84" t="s">
        <v>123</v>
      </c>
      <c r="D84" t="s">
        <v>123</v>
      </c>
      <c r="I84" t="s">
        <v>256</v>
      </c>
      <c r="J84" t="s">
        <v>256</v>
      </c>
    </row>
    <row r="85" spans="3:10" x14ac:dyDescent="0.25">
      <c r="C85" t="s">
        <v>124</v>
      </c>
      <c r="D85" t="s">
        <v>124</v>
      </c>
      <c r="I85" t="s">
        <v>257</v>
      </c>
      <c r="J85" t="s">
        <v>257</v>
      </c>
    </row>
    <row r="86" spans="3:10" x14ac:dyDescent="0.25">
      <c r="C86" t="s">
        <v>125</v>
      </c>
      <c r="D86" t="s">
        <v>125</v>
      </c>
      <c r="I86" t="s">
        <v>258</v>
      </c>
      <c r="J86" t="s">
        <v>258</v>
      </c>
    </row>
    <row r="87" spans="3:10" x14ac:dyDescent="0.25">
      <c r="C87" t="s">
        <v>126</v>
      </c>
      <c r="D87" t="s">
        <v>126</v>
      </c>
      <c r="I87" t="s">
        <v>259</v>
      </c>
      <c r="J87" t="s">
        <v>259</v>
      </c>
    </row>
    <row r="88" spans="3:10" x14ac:dyDescent="0.25">
      <c r="C88" t="s">
        <v>127</v>
      </c>
      <c r="D88" t="s">
        <v>127</v>
      </c>
      <c r="I88" t="s">
        <v>260</v>
      </c>
      <c r="J88" t="s">
        <v>260</v>
      </c>
    </row>
    <row r="89" spans="3:10" x14ac:dyDescent="0.25">
      <c r="C89" t="s">
        <v>128</v>
      </c>
      <c r="D89" t="s">
        <v>128</v>
      </c>
      <c r="I89" t="s">
        <v>261</v>
      </c>
      <c r="J89" t="s">
        <v>261</v>
      </c>
    </row>
    <row r="90" spans="3:10" x14ac:dyDescent="0.25">
      <c r="C90" t="s">
        <v>129</v>
      </c>
      <c r="D90" t="s">
        <v>129</v>
      </c>
      <c r="I90" t="s">
        <v>262</v>
      </c>
      <c r="J90" t="s">
        <v>262</v>
      </c>
    </row>
    <row r="91" spans="3:10" x14ac:dyDescent="0.25">
      <c r="C91" t="s">
        <v>130</v>
      </c>
      <c r="D91" t="s">
        <v>130</v>
      </c>
      <c r="I91" t="s">
        <v>263</v>
      </c>
      <c r="J91" t="s">
        <v>263</v>
      </c>
    </row>
    <row r="92" spans="3:10" x14ac:dyDescent="0.25">
      <c r="C92" t="s">
        <v>131</v>
      </c>
      <c r="D92" t="s">
        <v>131</v>
      </c>
      <c r="I92" t="s">
        <v>264</v>
      </c>
      <c r="J92" t="s">
        <v>264</v>
      </c>
    </row>
    <row r="93" spans="3:10" x14ac:dyDescent="0.25">
      <c r="C93" t="s">
        <v>132</v>
      </c>
      <c r="D93" t="s">
        <v>132</v>
      </c>
      <c r="I93" t="s">
        <v>265</v>
      </c>
      <c r="J93" t="s">
        <v>265</v>
      </c>
    </row>
    <row r="94" spans="3:10" x14ac:dyDescent="0.25">
      <c r="C94" t="s">
        <v>133</v>
      </c>
      <c r="D94" t="s">
        <v>133</v>
      </c>
      <c r="I94" t="s">
        <v>266</v>
      </c>
      <c r="J94" t="s">
        <v>266</v>
      </c>
    </row>
    <row r="95" spans="3:10" x14ac:dyDescent="0.25">
      <c r="C95" t="s">
        <v>134</v>
      </c>
      <c r="D95" t="s">
        <v>134</v>
      </c>
      <c r="I95" t="s">
        <v>267</v>
      </c>
      <c r="J95" t="s">
        <v>267</v>
      </c>
    </row>
    <row r="96" spans="3:10" x14ac:dyDescent="0.25">
      <c r="C96" t="s">
        <v>135</v>
      </c>
      <c r="D96" t="s">
        <v>135</v>
      </c>
      <c r="I96" t="s">
        <v>268</v>
      </c>
      <c r="J96" t="s">
        <v>268</v>
      </c>
    </row>
    <row r="97" spans="3:10" x14ac:dyDescent="0.25">
      <c r="C97" t="s">
        <v>136</v>
      </c>
      <c r="D97" t="s">
        <v>136</v>
      </c>
      <c r="I97" t="s">
        <v>269</v>
      </c>
      <c r="J97" t="s">
        <v>269</v>
      </c>
    </row>
    <row r="98" spans="3:10" x14ac:dyDescent="0.25">
      <c r="C98" t="s">
        <v>137</v>
      </c>
      <c r="D98" t="s">
        <v>137</v>
      </c>
      <c r="I98" t="s">
        <v>270</v>
      </c>
      <c r="J98" t="s">
        <v>270</v>
      </c>
    </row>
    <row r="99" spans="3:10" x14ac:dyDescent="0.25">
      <c r="C99" t="s">
        <v>138</v>
      </c>
      <c r="D99" t="s">
        <v>138</v>
      </c>
      <c r="I99" t="s">
        <v>271</v>
      </c>
      <c r="J99" t="s">
        <v>271</v>
      </c>
    </row>
    <row r="100" spans="3:10" x14ac:dyDescent="0.25">
      <c r="C100" t="s">
        <v>139</v>
      </c>
      <c r="D100" t="s">
        <v>139</v>
      </c>
      <c r="I100" t="s">
        <v>272</v>
      </c>
      <c r="J100" t="s">
        <v>272</v>
      </c>
    </row>
    <row r="101" spans="3:10" x14ac:dyDescent="0.25">
      <c r="C101" t="s">
        <v>140</v>
      </c>
      <c r="D101" t="s">
        <v>140</v>
      </c>
      <c r="I101" t="s">
        <v>273</v>
      </c>
      <c r="J101" t="s">
        <v>273</v>
      </c>
    </row>
    <row r="102" spans="3:10" x14ac:dyDescent="0.25">
      <c r="C102" t="s">
        <v>141</v>
      </c>
      <c r="D102" t="s">
        <v>141</v>
      </c>
      <c r="I102" t="s">
        <v>274</v>
      </c>
      <c r="J102" t="s">
        <v>274</v>
      </c>
    </row>
    <row r="103" spans="3:10" x14ac:dyDescent="0.25">
      <c r="C103" t="s">
        <v>142</v>
      </c>
      <c r="D103" t="s">
        <v>142</v>
      </c>
      <c r="I103" t="s">
        <v>275</v>
      </c>
      <c r="J103" t="s">
        <v>275</v>
      </c>
    </row>
    <row r="104" spans="3:10" x14ac:dyDescent="0.25">
      <c r="C104" t="s">
        <v>143</v>
      </c>
      <c r="D104" t="s">
        <v>143</v>
      </c>
      <c r="I104" t="s">
        <v>276</v>
      </c>
      <c r="J104" t="s">
        <v>276</v>
      </c>
    </row>
    <row r="105" spans="3:10" x14ac:dyDescent="0.25">
      <c r="C105" t="s">
        <v>144</v>
      </c>
      <c r="D105" t="s">
        <v>144</v>
      </c>
      <c r="I105" t="s">
        <v>277</v>
      </c>
      <c r="J105" t="s">
        <v>277</v>
      </c>
    </row>
    <row r="106" spans="3:10" x14ac:dyDescent="0.25">
      <c r="C106" t="s">
        <v>145</v>
      </c>
      <c r="D106" t="s">
        <v>145</v>
      </c>
      <c r="I106" t="s">
        <v>278</v>
      </c>
      <c r="J106" t="s">
        <v>278</v>
      </c>
    </row>
    <row r="107" spans="3:10" x14ac:dyDescent="0.25">
      <c r="C107" t="s">
        <v>146</v>
      </c>
      <c r="D107" t="s">
        <v>146</v>
      </c>
      <c r="I107" t="s">
        <v>279</v>
      </c>
      <c r="J107" t="s">
        <v>279</v>
      </c>
    </row>
    <row r="108" spans="3:10" x14ac:dyDescent="0.25">
      <c r="C108" t="s">
        <v>147</v>
      </c>
      <c r="D108" t="s">
        <v>147</v>
      </c>
      <c r="I108" t="s">
        <v>280</v>
      </c>
      <c r="J108" t="s">
        <v>280</v>
      </c>
    </row>
    <row r="109" spans="3:10" x14ac:dyDescent="0.25">
      <c r="C109" t="s">
        <v>148</v>
      </c>
      <c r="D109" t="s">
        <v>148</v>
      </c>
      <c r="I109" t="s">
        <v>281</v>
      </c>
      <c r="J109" t="s">
        <v>281</v>
      </c>
    </row>
    <row r="110" spans="3:10" x14ac:dyDescent="0.25">
      <c r="C110" t="s">
        <v>149</v>
      </c>
      <c r="D110" t="s">
        <v>149</v>
      </c>
      <c r="I110" t="s">
        <v>282</v>
      </c>
      <c r="J110" t="s">
        <v>282</v>
      </c>
    </row>
    <row r="111" spans="3:10" x14ac:dyDescent="0.25">
      <c r="C111" t="s">
        <v>150</v>
      </c>
      <c r="D111" t="s">
        <v>150</v>
      </c>
      <c r="I111" t="s">
        <v>283</v>
      </c>
      <c r="J111" t="s">
        <v>283</v>
      </c>
    </row>
    <row r="112" spans="3:10" x14ac:dyDescent="0.25">
      <c r="C112" t="s">
        <v>151</v>
      </c>
      <c r="D112" t="s">
        <v>151</v>
      </c>
      <c r="I112" t="s">
        <v>284</v>
      </c>
      <c r="J112" t="s">
        <v>284</v>
      </c>
    </row>
    <row r="113" spans="3:10" x14ac:dyDescent="0.25">
      <c r="C113" t="s">
        <v>152</v>
      </c>
      <c r="D113" t="s">
        <v>152</v>
      </c>
      <c r="I113" t="s">
        <v>285</v>
      </c>
      <c r="J113" t="s">
        <v>285</v>
      </c>
    </row>
    <row r="114" spans="3:10" x14ac:dyDescent="0.25">
      <c r="C114" t="s">
        <v>153</v>
      </c>
      <c r="D114" t="s">
        <v>153</v>
      </c>
      <c r="I114" t="s">
        <v>286</v>
      </c>
      <c r="J114" t="s">
        <v>286</v>
      </c>
    </row>
    <row r="115" spans="3:10" x14ac:dyDescent="0.25">
      <c r="C115" t="s">
        <v>154</v>
      </c>
      <c r="D115" t="s">
        <v>154</v>
      </c>
      <c r="I115" t="s">
        <v>287</v>
      </c>
      <c r="J115" t="s">
        <v>287</v>
      </c>
    </row>
    <row r="116" spans="3:10" x14ac:dyDescent="0.25">
      <c r="I116" t="s">
        <v>288</v>
      </c>
      <c r="J116" t="s">
        <v>288</v>
      </c>
    </row>
    <row r="117" spans="3:10" x14ac:dyDescent="0.25">
      <c r="I117" t="s">
        <v>289</v>
      </c>
      <c r="J117" t="s">
        <v>289</v>
      </c>
    </row>
    <row r="118" spans="3:10" x14ac:dyDescent="0.25">
      <c r="I118" t="s">
        <v>290</v>
      </c>
      <c r="J118" t="s">
        <v>290</v>
      </c>
    </row>
    <row r="119" spans="3:10" x14ac:dyDescent="0.25">
      <c r="I119" t="s">
        <v>291</v>
      </c>
      <c r="J119" t="s">
        <v>291</v>
      </c>
    </row>
    <row r="120" spans="3:10" x14ac:dyDescent="0.25">
      <c r="I120" t="s">
        <v>292</v>
      </c>
      <c r="J120" t="s">
        <v>292</v>
      </c>
    </row>
    <row r="121" spans="3:10" x14ac:dyDescent="0.25">
      <c r="I121" t="s">
        <v>293</v>
      </c>
      <c r="J121" t="s">
        <v>293</v>
      </c>
    </row>
    <row r="122" spans="3:10" x14ac:dyDescent="0.25">
      <c r="I122" t="s">
        <v>294</v>
      </c>
      <c r="J122" t="s">
        <v>294</v>
      </c>
    </row>
    <row r="123" spans="3:10" x14ac:dyDescent="0.25">
      <c r="I123" t="s">
        <v>295</v>
      </c>
      <c r="J123" t="s">
        <v>295</v>
      </c>
    </row>
    <row r="124" spans="3:10" x14ac:dyDescent="0.25">
      <c r="I124" t="s">
        <v>296</v>
      </c>
      <c r="J124" t="s">
        <v>296</v>
      </c>
    </row>
    <row r="125" spans="3:10" x14ac:dyDescent="0.25">
      <c r="I125" t="s">
        <v>297</v>
      </c>
      <c r="J125" t="s">
        <v>297</v>
      </c>
    </row>
    <row r="126" spans="3:10" x14ac:dyDescent="0.25">
      <c r="I126" t="s">
        <v>298</v>
      </c>
      <c r="J126" t="s">
        <v>298</v>
      </c>
    </row>
    <row r="127" spans="3:10" x14ac:dyDescent="0.25">
      <c r="I127" t="s">
        <v>299</v>
      </c>
      <c r="J127" t="s">
        <v>299</v>
      </c>
    </row>
    <row r="128" spans="3:10" x14ac:dyDescent="0.25">
      <c r="I128" t="s">
        <v>300</v>
      </c>
      <c r="J128" t="s">
        <v>300</v>
      </c>
    </row>
    <row r="129" spans="9:10" x14ac:dyDescent="0.25">
      <c r="I129" t="s">
        <v>301</v>
      </c>
      <c r="J129" t="s">
        <v>301</v>
      </c>
    </row>
    <row r="130" spans="9:10" x14ac:dyDescent="0.25">
      <c r="I130" t="s">
        <v>302</v>
      </c>
      <c r="J130" t="s">
        <v>302</v>
      </c>
    </row>
    <row r="131" spans="9:10" x14ac:dyDescent="0.25">
      <c r="I131" t="s">
        <v>303</v>
      </c>
      <c r="J131" t="s">
        <v>303</v>
      </c>
    </row>
    <row r="132" spans="9:10" x14ac:dyDescent="0.25">
      <c r="I132" t="s">
        <v>304</v>
      </c>
      <c r="J132" t="s">
        <v>304</v>
      </c>
    </row>
    <row r="133" spans="9:10" x14ac:dyDescent="0.25">
      <c r="I133" t="s">
        <v>305</v>
      </c>
      <c r="J133" t="s">
        <v>305</v>
      </c>
    </row>
    <row r="134" spans="9:10" x14ac:dyDescent="0.25">
      <c r="I134" t="s">
        <v>306</v>
      </c>
      <c r="J134" t="s">
        <v>306</v>
      </c>
    </row>
    <row r="135" spans="9:10" x14ac:dyDescent="0.25">
      <c r="I135" t="s">
        <v>307</v>
      </c>
      <c r="J135" t="s">
        <v>307</v>
      </c>
    </row>
    <row r="136" spans="9:10" x14ac:dyDescent="0.25">
      <c r="I136" t="s">
        <v>308</v>
      </c>
      <c r="J136" t="s">
        <v>308</v>
      </c>
    </row>
    <row r="137" spans="9:10" x14ac:dyDescent="0.25">
      <c r="I137" t="s">
        <v>309</v>
      </c>
      <c r="J137" t="s">
        <v>309</v>
      </c>
    </row>
    <row r="138" spans="9:10" x14ac:dyDescent="0.25">
      <c r="I138" t="s">
        <v>310</v>
      </c>
      <c r="J138" t="s">
        <v>310</v>
      </c>
    </row>
    <row r="139" spans="9:10" x14ac:dyDescent="0.25">
      <c r="I139" t="s">
        <v>311</v>
      </c>
      <c r="J139" t="s">
        <v>311</v>
      </c>
    </row>
    <row r="140" spans="9:10" x14ac:dyDescent="0.25">
      <c r="I140" t="s">
        <v>312</v>
      </c>
      <c r="J140" t="s">
        <v>312</v>
      </c>
    </row>
    <row r="141" spans="9:10" x14ac:dyDescent="0.25">
      <c r="I141" t="s">
        <v>313</v>
      </c>
      <c r="J141" t="s">
        <v>313</v>
      </c>
    </row>
    <row r="142" spans="9:10" x14ac:dyDescent="0.25">
      <c r="I142" t="s">
        <v>314</v>
      </c>
      <c r="J142" t="s">
        <v>314</v>
      </c>
    </row>
    <row r="143" spans="9:10" x14ac:dyDescent="0.25">
      <c r="I143" t="s">
        <v>315</v>
      </c>
      <c r="J143" t="s">
        <v>315</v>
      </c>
    </row>
    <row r="144" spans="9:10" x14ac:dyDescent="0.25">
      <c r="I144" t="s">
        <v>316</v>
      </c>
      <c r="J144" t="s">
        <v>316</v>
      </c>
    </row>
    <row r="145" spans="9:10" x14ac:dyDescent="0.25">
      <c r="I145" t="s">
        <v>317</v>
      </c>
      <c r="J145" t="s">
        <v>317</v>
      </c>
    </row>
    <row r="146" spans="9:10" x14ac:dyDescent="0.25">
      <c r="I146" t="s">
        <v>318</v>
      </c>
      <c r="J146" t="s">
        <v>318</v>
      </c>
    </row>
    <row r="147" spans="9:10" x14ac:dyDescent="0.25">
      <c r="I147" t="s">
        <v>319</v>
      </c>
      <c r="J147" t="s">
        <v>319</v>
      </c>
    </row>
    <row r="148" spans="9:10" x14ac:dyDescent="0.25">
      <c r="I148" t="s">
        <v>320</v>
      </c>
      <c r="J148" t="s">
        <v>320</v>
      </c>
    </row>
    <row r="149" spans="9:10" x14ac:dyDescent="0.25">
      <c r="I149" t="s">
        <v>321</v>
      </c>
      <c r="J149" t="s">
        <v>321</v>
      </c>
    </row>
    <row r="150" spans="9:10" x14ac:dyDescent="0.25">
      <c r="I150" t="s">
        <v>322</v>
      </c>
      <c r="J150" t="s">
        <v>322</v>
      </c>
    </row>
    <row r="151" spans="9:10" x14ac:dyDescent="0.25">
      <c r="I151" t="s">
        <v>323</v>
      </c>
      <c r="J151" t="s">
        <v>323</v>
      </c>
    </row>
    <row r="152" spans="9:10" x14ac:dyDescent="0.25">
      <c r="I152" t="s">
        <v>324</v>
      </c>
      <c r="J152" t="s">
        <v>324</v>
      </c>
    </row>
    <row r="153" spans="9:10" x14ac:dyDescent="0.25">
      <c r="I153" t="s">
        <v>325</v>
      </c>
      <c r="J153" t="s">
        <v>325</v>
      </c>
    </row>
    <row r="154" spans="9:10" x14ac:dyDescent="0.25">
      <c r="I154" t="s">
        <v>326</v>
      </c>
      <c r="J154" t="s">
        <v>326</v>
      </c>
    </row>
    <row r="155" spans="9:10" x14ac:dyDescent="0.25">
      <c r="I155" t="s">
        <v>327</v>
      </c>
      <c r="J155" t="s">
        <v>327</v>
      </c>
    </row>
    <row r="156" spans="9:10" x14ac:dyDescent="0.25">
      <c r="I156" t="s">
        <v>328</v>
      </c>
      <c r="J156" t="s">
        <v>328</v>
      </c>
    </row>
    <row r="157" spans="9:10" x14ac:dyDescent="0.25">
      <c r="I157" t="s">
        <v>329</v>
      </c>
      <c r="J157" t="s">
        <v>329</v>
      </c>
    </row>
    <row r="158" spans="9:10" x14ac:dyDescent="0.25">
      <c r="I158" t="s">
        <v>330</v>
      </c>
      <c r="J158" t="s">
        <v>330</v>
      </c>
    </row>
    <row r="159" spans="9:10" x14ac:dyDescent="0.25">
      <c r="I159" t="s">
        <v>331</v>
      </c>
      <c r="J159" t="s">
        <v>331</v>
      </c>
    </row>
    <row r="160" spans="9:10" x14ac:dyDescent="0.25">
      <c r="I160" t="s">
        <v>332</v>
      </c>
      <c r="J160" t="s">
        <v>332</v>
      </c>
    </row>
    <row r="161" spans="9:10" x14ac:dyDescent="0.25">
      <c r="I161" t="s">
        <v>333</v>
      </c>
      <c r="J161" t="s">
        <v>333</v>
      </c>
    </row>
    <row r="162" spans="9:10" x14ac:dyDescent="0.25">
      <c r="I162" t="s">
        <v>334</v>
      </c>
      <c r="J162" t="s">
        <v>334</v>
      </c>
    </row>
    <row r="163" spans="9:10" x14ac:dyDescent="0.25">
      <c r="I163" t="s">
        <v>335</v>
      </c>
      <c r="J163" t="s">
        <v>335</v>
      </c>
    </row>
    <row r="164" spans="9:10" x14ac:dyDescent="0.25">
      <c r="I164" t="s">
        <v>336</v>
      </c>
      <c r="J164" t="s">
        <v>336</v>
      </c>
    </row>
    <row r="165" spans="9:10" x14ac:dyDescent="0.25">
      <c r="I165" t="s">
        <v>337</v>
      </c>
      <c r="J165" t="s">
        <v>337</v>
      </c>
    </row>
    <row r="166" spans="9:10" x14ac:dyDescent="0.25">
      <c r="I166" t="s">
        <v>338</v>
      </c>
      <c r="J166" t="s">
        <v>338</v>
      </c>
    </row>
    <row r="167" spans="9:10" x14ac:dyDescent="0.25">
      <c r="I167" t="s">
        <v>339</v>
      </c>
      <c r="J167" t="s">
        <v>339</v>
      </c>
    </row>
    <row r="168" spans="9:10" x14ac:dyDescent="0.25">
      <c r="I168" t="s">
        <v>340</v>
      </c>
      <c r="J168" t="s">
        <v>340</v>
      </c>
    </row>
    <row r="169" spans="9:10" x14ac:dyDescent="0.25">
      <c r="I169" t="s">
        <v>341</v>
      </c>
      <c r="J169" t="s">
        <v>341</v>
      </c>
    </row>
    <row r="170" spans="9:10" x14ac:dyDescent="0.25">
      <c r="I170" t="s">
        <v>342</v>
      </c>
      <c r="J170" t="s">
        <v>342</v>
      </c>
    </row>
    <row r="171" spans="9:10" x14ac:dyDescent="0.25">
      <c r="I171" t="s">
        <v>343</v>
      </c>
      <c r="J171" t="s">
        <v>343</v>
      </c>
    </row>
    <row r="172" spans="9:10" x14ac:dyDescent="0.25">
      <c r="I172" t="s">
        <v>344</v>
      </c>
      <c r="J172" t="s">
        <v>344</v>
      </c>
    </row>
    <row r="173" spans="9:10" x14ac:dyDescent="0.25">
      <c r="I173" t="s">
        <v>345</v>
      </c>
      <c r="J173" t="s">
        <v>345</v>
      </c>
    </row>
    <row r="174" spans="9:10" x14ac:dyDescent="0.25">
      <c r="I174" t="s">
        <v>346</v>
      </c>
      <c r="J174" t="s">
        <v>346</v>
      </c>
    </row>
    <row r="175" spans="9:10" x14ac:dyDescent="0.25">
      <c r="I175" t="s">
        <v>347</v>
      </c>
      <c r="J175" t="s">
        <v>347</v>
      </c>
    </row>
    <row r="176" spans="9:10" x14ac:dyDescent="0.25">
      <c r="I176" t="s">
        <v>348</v>
      </c>
      <c r="J176" t="s">
        <v>348</v>
      </c>
    </row>
    <row r="177" spans="9:10" x14ac:dyDescent="0.25">
      <c r="I177" t="s">
        <v>349</v>
      </c>
      <c r="J177" t="s">
        <v>349</v>
      </c>
    </row>
    <row r="178" spans="9:10" x14ac:dyDescent="0.25">
      <c r="I178" t="s">
        <v>350</v>
      </c>
      <c r="J178" t="s">
        <v>350</v>
      </c>
    </row>
    <row r="179" spans="9:10" x14ac:dyDescent="0.25">
      <c r="I179" t="s">
        <v>351</v>
      </c>
      <c r="J179" t="s">
        <v>351</v>
      </c>
    </row>
    <row r="180" spans="9:10" x14ac:dyDescent="0.25">
      <c r="I180" t="s">
        <v>352</v>
      </c>
      <c r="J180" t="s">
        <v>352</v>
      </c>
    </row>
    <row r="181" spans="9:10" x14ac:dyDescent="0.25">
      <c r="I181" t="s">
        <v>353</v>
      </c>
      <c r="J181" t="s">
        <v>353</v>
      </c>
    </row>
    <row r="182" spans="9:10" x14ac:dyDescent="0.25">
      <c r="I182" t="s">
        <v>354</v>
      </c>
      <c r="J182" t="s">
        <v>354</v>
      </c>
    </row>
    <row r="183" spans="9:10" x14ac:dyDescent="0.25">
      <c r="I183" t="s">
        <v>355</v>
      </c>
      <c r="J183" t="s">
        <v>355</v>
      </c>
    </row>
    <row r="184" spans="9:10" x14ac:dyDescent="0.25">
      <c r="I184" t="s">
        <v>356</v>
      </c>
      <c r="J184" t="s">
        <v>356</v>
      </c>
    </row>
    <row r="185" spans="9:10" x14ac:dyDescent="0.25">
      <c r="I185" t="s">
        <v>357</v>
      </c>
      <c r="J185" t="s">
        <v>357</v>
      </c>
    </row>
    <row r="186" spans="9:10" x14ac:dyDescent="0.25">
      <c r="I186" t="s">
        <v>358</v>
      </c>
      <c r="J186" t="s">
        <v>358</v>
      </c>
    </row>
    <row r="187" spans="9:10" x14ac:dyDescent="0.25">
      <c r="I187" t="s">
        <v>359</v>
      </c>
      <c r="J187" t="s">
        <v>359</v>
      </c>
    </row>
    <row r="188" spans="9:10" x14ac:dyDescent="0.25">
      <c r="I188" t="s">
        <v>360</v>
      </c>
      <c r="J188" t="s">
        <v>360</v>
      </c>
    </row>
    <row r="189" spans="9:10" x14ac:dyDescent="0.25">
      <c r="I189" t="s">
        <v>361</v>
      </c>
      <c r="J189" t="s">
        <v>361</v>
      </c>
    </row>
    <row r="190" spans="9:10" x14ac:dyDescent="0.25">
      <c r="I190" t="s">
        <v>362</v>
      </c>
      <c r="J190" t="s">
        <v>362</v>
      </c>
    </row>
    <row r="191" spans="9:10" x14ac:dyDescent="0.25">
      <c r="I191" t="s">
        <v>363</v>
      </c>
      <c r="J191" t="s">
        <v>363</v>
      </c>
    </row>
    <row r="192" spans="9:10" x14ac:dyDescent="0.25">
      <c r="I192" t="s">
        <v>364</v>
      </c>
      <c r="J192" t="s">
        <v>364</v>
      </c>
    </row>
    <row r="193" spans="9:10" x14ac:dyDescent="0.25">
      <c r="I193" t="s">
        <v>365</v>
      </c>
      <c r="J193" t="s">
        <v>365</v>
      </c>
    </row>
    <row r="194" spans="9:10" x14ac:dyDescent="0.25">
      <c r="I194" t="s">
        <v>366</v>
      </c>
      <c r="J194" t="s">
        <v>366</v>
      </c>
    </row>
    <row r="195" spans="9:10" x14ac:dyDescent="0.25">
      <c r="I195" t="s">
        <v>367</v>
      </c>
      <c r="J195" t="s">
        <v>367</v>
      </c>
    </row>
    <row r="196" spans="9:10" x14ac:dyDescent="0.25">
      <c r="I196" t="s">
        <v>368</v>
      </c>
      <c r="J196" t="s">
        <v>368</v>
      </c>
    </row>
    <row r="197" spans="9:10" x14ac:dyDescent="0.25">
      <c r="I197" t="s">
        <v>369</v>
      </c>
      <c r="J197" t="s">
        <v>369</v>
      </c>
    </row>
    <row r="198" spans="9:10" x14ac:dyDescent="0.25">
      <c r="I198" t="s">
        <v>370</v>
      </c>
      <c r="J198" t="s">
        <v>370</v>
      </c>
    </row>
    <row r="199" spans="9:10" x14ac:dyDescent="0.25">
      <c r="I199" t="s">
        <v>371</v>
      </c>
      <c r="J199" t="s">
        <v>371</v>
      </c>
    </row>
    <row r="200" spans="9:10" x14ac:dyDescent="0.25">
      <c r="I200" t="s">
        <v>372</v>
      </c>
      <c r="J200" t="s">
        <v>372</v>
      </c>
    </row>
    <row r="201" spans="9:10" x14ac:dyDescent="0.25">
      <c r="I201" t="s">
        <v>373</v>
      </c>
      <c r="J201" t="s">
        <v>373</v>
      </c>
    </row>
    <row r="202" spans="9:10" x14ac:dyDescent="0.25">
      <c r="I202" t="s">
        <v>374</v>
      </c>
      <c r="J202" t="s">
        <v>374</v>
      </c>
    </row>
    <row r="203" spans="9:10" x14ac:dyDescent="0.25">
      <c r="I203" t="s">
        <v>375</v>
      </c>
      <c r="J203" t="s">
        <v>375</v>
      </c>
    </row>
    <row r="204" spans="9:10" x14ac:dyDescent="0.25">
      <c r="I204" t="s">
        <v>376</v>
      </c>
      <c r="J204" t="s">
        <v>376</v>
      </c>
    </row>
    <row r="205" spans="9:10" x14ac:dyDescent="0.25">
      <c r="I205" t="s">
        <v>377</v>
      </c>
      <c r="J205" t="s">
        <v>377</v>
      </c>
    </row>
    <row r="206" spans="9:10" x14ac:dyDescent="0.25">
      <c r="I206" t="s">
        <v>378</v>
      </c>
      <c r="J206" t="s">
        <v>378</v>
      </c>
    </row>
    <row r="207" spans="9:10" x14ac:dyDescent="0.25">
      <c r="I207" t="s">
        <v>379</v>
      </c>
      <c r="J207" t="s">
        <v>379</v>
      </c>
    </row>
    <row r="208" spans="9:10" x14ac:dyDescent="0.25">
      <c r="I208" t="s">
        <v>380</v>
      </c>
      <c r="J208" t="s">
        <v>380</v>
      </c>
    </row>
    <row r="209" spans="9:10" x14ac:dyDescent="0.25">
      <c r="I209" t="s">
        <v>381</v>
      </c>
      <c r="J209" t="s">
        <v>381</v>
      </c>
    </row>
    <row r="210" spans="9:10" x14ac:dyDescent="0.25">
      <c r="I210" t="s">
        <v>382</v>
      </c>
      <c r="J210" t="s">
        <v>382</v>
      </c>
    </row>
    <row r="211" spans="9:10" x14ac:dyDescent="0.25">
      <c r="I211" t="s">
        <v>383</v>
      </c>
      <c r="J211" t="s">
        <v>383</v>
      </c>
    </row>
    <row r="212" spans="9:10" x14ac:dyDescent="0.25">
      <c r="I212" t="s">
        <v>384</v>
      </c>
      <c r="J212" t="s">
        <v>384</v>
      </c>
    </row>
    <row r="213" spans="9:10" x14ac:dyDescent="0.25">
      <c r="I213" t="s">
        <v>385</v>
      </c>
      <c r="J213" t="s">
        <v>385</v>
      </c>
    </row>
    <row r="214" spans="9:10" x14ac:dyDescent="0.25">
      <c r="I214" t="s">
        <v>386</v>
      </c>
      <c r="J214" t="s">
        <v>386</v>
      </c>
    </row>
    <row r="215" spans="9:10" x14ac:dyDescent="0.25">
      <c r="I215" t="s">
        <v>387</v>
      </c>
      <c r="J215" t="s">
        <v>387</v>
      </c>
    </row>
    <row r="216" spans="9:10" x14ac:dyDescent="0.25">
      <c r="I216" t="s">
        <v>388</v>
      </c>
      <c r="J216" t="s">
        <v>388</v>
      </c>
    </row>
    <row r="217" spans="9:10" x14ac:dyDescent="0.25">
      <c r="I217" t="s">
        <v>389</v>
      </c>
      <c r="J217" t="s">
        <v>389</v>
      </c>
    </row>
    <row r="218" spans="9:10" x14ac:dyDescent="0.25">
      <c r="I218" t="s">
        <v>390</v>
      </c>
      <c r="J218" t="s">
        <v>390</v>
      </c>
    </row>
    <row r="219" spans="9:10" x14ac:dyDescent="0.25">
      <c r="I219" t="s">
        <v>391</v>
      </c>
      <c r="J219" t="s">
        <v>391</v>
      </c>
    </row>
    <row r="220" spans="9:10" x14ac:dyDescent="0.25">
      <c r="I220" t="s">
        <v>392</v>
      </c>
      <c r="J220" t="s">
        <v>392</v>
      </c>
    </row>
    <row r="221" spans="9:10" x14ac:dyDescent="0.25">
      <c r="I221" t="s">
        <v>393</v>
      </c>
      <c r="J221" t="s">
        <v>393</v>
      </c>
    </row>
    <row r="222" spans="9:10" x14ac:dyDescent="0.25">
      <c r="I222" t="s">
        <v>394</v>
      </c>
      <c r="J222" t="s">
        <v>394</v>
      </c>
    </row>
    <row r="223" spans="9:10" x14ac:dyDescent="0.25">
      <c r="I223" t="s">
        <v>395</v>
      </c>
      <c r="J223" t="s">
        <v>395</v>
      </c>
    </row>
    <row r="224" spans="9:10" x14ac:dyDescent="0.25">
      <c r="I224" t="s">
        <v>396</v>
      </c>
      <c r="J224" t="s">
        <v>396</v>
      </c>
    </row>
    <row r="225" spans="9:10" x14ac:dyDescent="0.25">
      <c r="I225" t="s">
        <v>397</v>
      </c>
      <c r="J225" t="s">
        <v>397</v>
      </c>
    </row>
    <row r="226" spans="9:10" x14ac:dyDescent="0.25">
      <c r="I226" t="s">
        <v>398</v>
      </c>
      <c r="J226" t="s">
        <v>398</v>
      </c>
    </row>
    <row r="227" spans="9:10" x14ac:dyDescent="0.25">
      <c r="I227" t="s">
        <v>399</v>
      </c>
      <c r="J227" t="s">
        <v>399</v>
      </c>
    </row>
    <row r="228" spans="9:10" x14ac:dyDescent="0.25">
      <c r="I228" t="s">
        <v>400</v>
      </c>
      <c r="J228" t="s">
        <v>400</v>
      </c>
    </row>
    <row r="229" spans="9:10" x14ac:dyDescent="0.25">
      <c r="I229" t="s">
        <v>401</v>
      </c>
      <c r="J229" t="s">
        <v>401</v>
      </c>
    </row>
    <row r="230" spans="9:10" x14ac:dyDescent="0.25">
      <c r="I230" t="s">
        <v>402</v>
      </c>
      <c r="J230" t="s">
        <v>402</v>
      </c>
    </row>
    <row r="231" spans="9:10" x14ac:dyDescent="0.25">
      <c r="I231" t="s">
        <v>403</v>
      </c>
      <c r="J231" t="s">
        <v>403</v>
      </c>
    </row>
    <row r="232" spans="9:10" x14ac:dyDescent="0.25">
      <c r="I232" t="s">
        <v>404</v>
      </c>
      <c r="J232" t="s">
        <v>404</v>
      </c>
    </row>
    <row r="233" spans="9:10" x14ac:dyDescent="0.25">
      <c r="I233" t="s">
        <v>405</v>
      </c>
      <c r="J233" t="s">
        <v>405</v>
      </c>
    </row>
    <row r="234" spans="9:10" x14ac:dyDescent="0.25">
      <c r="I234" t="s">
        <v>406</v>
      </c>
      <c r="J234" t="s">
        <v>406</v>
      </c>
    </row>
    <row r="235" spans="9:10" x14ac:dyDescent="0.25">
      <c r="I235" t="s">
        <v>407</v>
      </c>
      <c r="J235" t="s">
        <v>407</v>
      </c>
    </row>
    <row r="236" spans="9:10" x14ac:dyDescent="0.25">
      <c r="I236" t="s">
        <v>408</v>
      </c>
      <c r="J236" t="s">
        <v>408</v>
      </c>
    </row>
    <row r="237" spans="9:10" x14ac:dyDescent="0.25">
      <c r="I237" t="s">
        <v>409</v>
      </c>
      <c r="J237" t="s">
        <v>409</v>
      </c>
    </row>
    <row r="238" spans="9:10" x14ac:dyDescent="0.25">
      <c r="I238" t="s">
        <v>410</v>
      </c>
      <c r="J238" t="s">
        <v>410</v>
      </c>
    </row>
    <row r="239" spans="9:10" x14ac:dyDescent="0.25">
      <c r="I239" t="s">
        <v>411</v>
      </c>
      <c r="J239" t="s">
        <v>411</v>
      </c>
    </row>
    <row r="240" spans="9:10" x14ac:dyDescent="0.25">
      <c r="I240" t="s">
        <v>412</v>
      </c>
      <c r="J240" t="s">
        <v>412</v>
      </c>
    </row>
    <row r="241" spans="9:10" x14ac:dyDescent="0.25">
      <c r="I241" t="s">
        <v>413</v>
      </c>
      <c r="J241" t="s">
        <v>413</v>
      </c>
    </row>
    <row r="242" spans="9:10" x14ac:dyDescent="0.25">
      <c r="I242" t="s">
        <v>414</v>
      </c>
      <c r="J242" t="s">
        <v>414</v>
      </c>
    </row>
    <row r="243" spans="9:10" x14ac:dyDescent="0.25">
      <c r="I243" t="s">
        <v>415</v>
      </c>
      <c r="J243" t="s">
        <v>415</v>
      </c>
    </row>
    <row r="244" spans="9:10" x14ac:dyDescent="0.25">
      <c r="I244" t="s">
        <v>416</v>
      </c>
      <c r="J244" t="s">
        <v>416</v>
      </c>
    </row>
    <row r="245" spans="9:10" x14ac:dyDescent="0.25">
      <c r="I245" t="s">
        <v>417</v>
      </c>
      <c r="J245" t="s">
        <v>417</v>
      </c>
    </row>
    <row r="246" spans="9:10" x14ac:dyDescent="0.25">
      <c r="I246" t="s">
        <v>418</v>
      </c>
      <c r="J246" t="s">
        <v>418</v>
      </c>
    </row>
    <row r="247" spans="9:10" x14ac:dyDescent="0.25">
      <c r="I247" t="s">
        <v>419</v>
      </c>
      <c r="J247" t="s">
        <v>419</v>
      </c>
    </row>
    <row r="248" spans="9:10" x14ac:dyDescent="0.25">
      <c r="I248" t="s">
        <v>420</v>
      </c>
      <c r="J248" t="s">
        <v>420</v>
      </c>
    </row>
    <row r="249" spans="9:10" x14ac:dyDescent="0.25">
      <c r="I249" t="s">
        <v>421</v>
      </c>
      <c r="J249" t="s">
        <v>421</v>
      </c>
    </row>
    <row r="250" spans="9:10" x14ac:dyDescent="0.25">
      <c r="I250" t="s">
        <v>422</v>
      </c>
      <c r="J250" t="s">
        <v>422</v>
      </c>
    </row>
    <row r="251" spans="9:10" x14ac:dyDescent="0.25">
      <c r="I251" t="s">
        <v>423</v>
      </c>
      <c r="J251" t="s">
        <v>423</v>
      </c>
    </row>
    <row r="252" spans="9:10" x14ac:dyDescent="0.25">
      <c r="I252" t="s">
        <v>424</v>
      </c>
      <c r="J252" t="s">
        <v>424</v>
      </c>
    </row>
    <row r="253" spans="9:10" x14ac:dyDescent="0.25">
      <c r="I253" t="s">
        <v>425</v>
      </c>
      <c r="J253" t="s">
        <v>425</v>
      </c>
    </row>
    <row r="254" spans="9:10" x14ac:dyDescent="0.25">
      <c r="I254" t="s">
        <v>426</v>
      </c>
      <c r="J254" t="s">
        <v>426</v>
      </c>
    </row>
    <row r="255" spans="9:10" x14ac:dyDescent="0.25">
      <c r="I255" t="s">
        <v>427</v>
      </c>
      <c r="J255" t="s">
        <v>427</v>
      </c>
    </row>
    <row r="256" spans="9:10" x14ac:dyDescent="0.25">
      <c r="I256" t="s">
        <v>428</v>
      </c>
      <c r="J256" t="s">
        <v>428</v>
      </c>
    </row>
    <row r="257" spans="9:10" x14ac:dyDescent="0.25">
      <c r="I257" t="s">
        <v>429</v>
      </c>
      <c r="J257" t="s">
        <v>429</v>
      </c>
    </row>
    <row r="258" spans="9:10" x14ac:dyDescent="0.25">
      <c r="I258" t="s">
        <v>430</v>
      </c>
      <c r="J258" t="s">
        <v>430</v>
      </c>
    </row>
    <row r="259" spans="9:10" x14ac:dyDescent="0.25">
      <c r="I259" t="s">
        <v>431</v>
      </c>
      <c r="J259" t="s">
        <v>431</v>
      </c>
    </row>
    <row r="260" spans="9:10" x14ac:dyDescent="0.25">
      <c r="I260" t="s">
        <v>432</v>
      </c>
      <c r="J260" t="s">
        <v>432</v>
      </c>
    </row>
    <row r="261" spans="9:10" x14ac:dyDescent="0.25">
      <c r="I261" t="s">
        <v>433</v>
      </c>
      <c r="J261" t="s">
        <v>433</v>
      </c>
    </row>
    <row r="262" spans="9:10" x14ac:dyDescent="0.25">
      <c r="I262" t="s">
        <v>434</v>
      </c>
      <c r="J262" t="s">
        <v>434</v>
      </c>
    </row>
    <row r="263" spans="9:10" x14ac:dyDescent="0.25">
      <c r="I263" t="s">
        <v>435</v>
      </c>
      <c r="J263" t="s">
        <v>435</v>
      </c>
    </row>
    <row r="264" spans="9:10" x14ac:dyDescent="0.25">
      <c r="I264" t="s">
        <v>436</v>
      </c>
      <c r="J264" t="s">
        <v>436</v>
      </c>
    </row>
    <row r="265" spans="9:10" x14ac:dyDescent="0.25">
      <c r="I265" t="s">
        <v>437</v>
      </c>
      <c r="J265" t="s">
        <v>437</v>
      </c>
    </row>
    <row r="266" spans="9:10" x14ac:dyDescent="0.25">
      <c r="I266" t="s">
        <v>438</v>
      </c>
      <c r="J266" t="s">
        <v>438</v>
      </c>
    </row>
    <row r="267" spans="9:10" x14ac:dyDescent="0.25">
      <c r="I267" t="s">
        <v>439</v>
      </c>
      <c r="J267" t="s">
        <v>439</v>
      </c>
    </row>
    <row r="268" spans="9:10" x14ac:dyDescent="0.25">
      <c r="I268" t="s">
        <v>440</v>
      </c>
      <c r="J268" t="s">
        <v>440</v>
      </c>
    </row>
    <row r="269" spans="9:10" x14ac:dyDescent="0.25">
      <c r="I269" t="s">
        <v>441</v>
      </c>
      <c r="J269" t="s">
        <v>441</v>
      </c>
    </row>
    <row r="270" spans="9:10" x14ac:dyDescent="0.25">
      <c r="I270" t="s">
        <v>442</v>
      </c>
      <c r="J270" t="s">
        <v>442</v>
      </c>
    </row>
    <row r="271" spans="9:10" x14ac:dyDescent="0.25">
      <c r="I271" t="s">
        <v>443</v>
      </c>
      <c r="J271" t="s">
        <v>443</v>
      </c>
    </row>
    <row r="272" spans="9:10" x14ac:dyDescent="0.25">
      <c r="I272" t="s">
        <v>444</v>
      </c>
      <c r="J272" t="s">
        <v>444</v>
      </c>
    </row>
    <row r="273" spans="9:10" x14ac:dyDescent="0.25">
      <c r="I273" t="s">
        <v>445</v>
      </c>
      <c r="J273" t="s">
        <v>445</v>
      </c>
    </row>
    <row r="274" spans="9:10" x14ac:dyDescent="0.25">
      <c r="I274" t="s">
        <v>446</v>
      </c>
      <c r="J274" t="s">
        <v>446</v>
      </c>
    </row>
    <row r="275" spans="9:10" x14ac:dyDescent="0.25">
      <c r="I275" t="s">
        <v>447</v>
      </c>
      <c r="J275" t="s">
        <v>447</v>
      </c>
    </row>
    <row r="276" spans="9:10" x14ac:dyDescent="0.25">
      <c r="I276" t="s">
        <v>448</v>
      </c>
      <c r="J276" t="s">
        <v>448</v>
      </c>
    </row>
    <row r="277" spans="9:10" x14ac:dyDescent="0.25">
      <c r="I277" t="s">
        <v>449</v>
      </c>
      <c r="J277" t="s">
        <v>449</v>
      </c>
    </row>
    <row r="278" spans="9:10" x14ac:dyDescent="0.25">
      <c r="I278" t="s">
        <v>450</v>
      </c>
      <c r="J278" t="s">
        <v>450</v>
      </c>
    </row>
    <row r="279" spans="9:10" x14ac:dyDescent="0.25">
      <c r="I279" t="s">
        <v>451</v>
      </c>
      <c r="J279" t="s">
        <v>451</v>
      </c>
    </row>
    <row r="280" spans="9:10" x14ac:dyDescent="0.25">
      <c r="I280" t="s">
        <v>452</v>
      </c>
      <c r="J280" t="s">
        <v>452</v>
      </c>
    </row>
    <row r="281" spans="9:10" x14ac:dyDescent="0.25">
      <c r="I281" t="s">
        <v>453</v>
      </c>
      <c r="J281" t="s">
        <v>453</v>
      </c>
    </row>
    <row r="282" spans="9:10" x14ac:dyDescent="0.25">
      <c r="I282" t="s">
        <v>454</v>
      </c>
      <c r="J282" t="s">
        <v>454</v>
      </c>
    </row>
    <row r="283" spans="9:10" x14ac:dyDescent="0.25">
      <c r="I283" t="s">
        <v>455</v>
      </c>
      <c r="J283" t="s">
        <v>455</v>
      </c>
    </row>
    <row r="284" spans="9:10" x14ac:dyDescent="0.25">
      <c r="I284" t="s">
        <v>456</v>
      </c>
      <c r="J284" t="s">
        <v>456</v>
      </c>
    </row>
    <row r="285" spans="9:10" x14ac:dyDescent="0.25">
      <c r="I285" t="s">
        <v>457</v>
      </c>
      <c r="J285" t="s">
        <v>457</v>
      </c>
    </row>
    <row r="286" spans="9:10" x14ac:dyDescent="0.25">
      <c r="I286" t="s">
        <v>458</v>
      </c>
      <c r="J286" t="s">
        <v>458</v>
      </c>
    </row>
    <row r="287" spans="9:10" x14ac:dyDescent="0.25">
      <c r="I287" t="s">
        <v>459</v>
      </c>
      <c r="J287" t="s">
        <v>459</v>
      </c>
    </row>
    <row r="288" spans="9:10" x14ac:dyDescent="0.25">
      <c r="I288" t="s">
        <v>460</v>
      </c>
      <c r="J288" t="s">
        <v>460</v>
      </c>
    </row>
    <row r="289" spans="9:10" x14ac:dyDescent="0.25">
      <c r="I289" t="s">
        <v>461</v>
      </c>
      <c r="J289" t="s">
        <v>461</v>
      </c>
    </row>
    <row r="290" spans="9:10" x14ac:dyDescent="0.25">
      <c r="I290" t="s">
        <v>462</v>
      </c>
      <c r="J290" t="s">
        <v>462</v>
      </c>
    </row>
    <row r="291" spans="9:10" x14ac:dyDescent="0.25">
      <c r="I291" t="s">
        <v>463</v>
      </c>
      <c r="J291" t="s">
        <v>463</v>
      </c>
    </row>
    <row r="292" spans="9:10" x14ac:dyDescent="0.25">
      <c r="I292" t="s">
        <v>464</v>
      </c>
      <c r="J292" t="s">
        <v>464</v>
      </c>
    </row>
    <row r="293" spans="9:10" x14ac:dyDescent="0.25">
      <c r="I293" t="s">
        <v>465</v>
      </c>
      <c r="J293" t="s">
        <v>465</v>
      </c>
    </row>
    <row r="294" spans="9:10" x14ac:dyDescent="0.25">
      <c r="I294" t="s">
        <v>466</v>
      </c>
      <c r="J294" t="s">
        <v>466</v>
      </c>
    </row>
    <row r="295" spans="9:10" x14ac:dyDescent="0.25">
      <c r="I295" t="s">
        <v>467</v>
      </c>
      <c r="J295" t="s">
        <v>467</v>
      </c>
    </row>
    <row r="296" spans="9:10" x14ac:dyDescent="0.25">
      <c r="I296" t="s">
        <v>468</v>
      </c>
      <c r="J296" t="s">
        <v>468</v>
      </c>
    </row>
    <row r="297" spans="9:10" x14ac:dyDescent="0.25">
      <c r="I297" t="s">
        <v>469</v>
      </c>
      <c r="J297" t="s">
        <v>469</v>
      </c>
    </row>
    <row r="298" spans="9:10" x14ac:dyDescent="0.25">
      <c r="I298" t="s">
        <v>470</v>
      </c>
      <c r="J298" t="s">
        <v>470</v>
      </c>
    </row>
    <row r="299" spans="9:10" x14ac:dyDescent="0.25">
      <c r="I299" t="s">
        <v>471</v>
      </c>
      <c r="J299" t="s">
        <v>471</v>
      </c>
    </row>
    <row r="300" spans="9:10" x14ac:dyDescent="0.25">
      <c r="I300" t="s">
        <v>472</v>
      </c>
      <c r="J300" t="s">
        <v>472</v>
      </c>
    </row>
    <row r="301" spans="9:10" x14ac:dyDescent="0.25">
      <c r="I301" t="s">
        <v>473</v>
      </c>
      <c r="J301" t="s">
        <v>473</v>
      </c>
    </row>
    <row r="302" spans="9:10" x14ac:dyDescent="0.25">
      <c r="I302" t="s">
        <v>474</v>
      </c>
      <c r="J302" t="s">
        <v>474</v>
      </c>
    </row>
    <row r="303" spans="9:10" x14ac:dyDescent="0.25">
      <c r="I303" t="s">
        <v>475</v>
      </c>
      <c r="J303" t="s">
        <v>475</v>
      </c>
    </row>
    <row r="304" spans="9:10" x14ac:dyDescent="0.25">
      <c r="I304" t="s">
        <v>476</v>
      </c>
      <c r="J304" t="s">
        <v>476</v>
      </c>
    </row>
    <row r="305" spans="9:10" x14ac:dyDescent="0.25">
      <c r="I305" t="s">
        <v>477</v>
      </c>
      <c r="J305" t="s">
        <v>477</v>
      </c>
    </row>
    <row r="306" spans="9:10" x14ac:dyDescent="0.25">
      <c r="I306" t="s">
        <v>478</v>
      </c>
      <c r="J306" t="s">
        <v>478</v>
      </c>
    </row>
    <row r="307" spans="9:10" x14ac:dyDescent="0.25">
      <c r="I307" t="s">
        <v>479</v>
      </c>
      <c r="J307" t="s">
        <v>479</v>
      </c>
    </row>
    <row r="308" spans="9:10" x14ac:dyDescent="0.25">
      <c r="I308" t="s">
        <v>480</v>
      </c>
      <c r="J308" t="s">
        <v>480</v>
      </c>
    </row>
    <row r="309" spans="9:10" x14ac:dyDescent="0.25">
      <c r="I309" t="s">
        <v>481</v>
      </c>
      <c r="J309" t="s">
        <v>481</v>
      </c>
    </row>
    <row r="310" spans="9:10" x14ac:dyDescent="0.25">
      <c r="I310" t="s">
        <v>482</v>
      </c>
      <c r="J310" t="s">
        <v>482</v>
      </c>
    </row>
    <row r="311" spans="9:10" x14ac:dyDescent="0.25">
      <c r="I311" t="s">
        <v>483</v>
      </c>
      <c r="J311" t="s">
        <v>483</v>
      </c>
    </row>
    <row r="312" spans="9:10" x14ac:dyDescent="0.25">
      <c r="I312" t="s">
        <v>484</v>
      </c>
      <c r="J312" t="s">
        <v>484</v>
      </c>
    </row>
    <row r="313" spans="9:10" x14ac:dyDescent="0.25">
      <c r="I313" t="s">
        <v>485</v>
      </c>
      <c r="J313" t="s">
        <v>485</v>
      </c>
    </row>
    <row r="314" spans="9:10" x14ac:dyDescent="0.25">
      <c r="I314" t="s">
        <v>486</v>
      </c>
      <c r="J314" t="s">
        <v>486</v>
      </c>
    </row>
    <row r="315" spans="9:10" x14ac:dyDescent="0.25">
      <c r="I315" t="s">
        <v>487</v>
      </c>
      <c r="J315" t="s">
        <v>487</v>
      </c>
    </row>
    <row r="316" spans="9:10" x14ac:dyDescent="0.25">
      <c r="I316" t="s">
        <v>488</v>
      </c>
      <c r="J316" t="s">
        <v>488</v>
      </c>
    </row>
    <row r="317" spans="9:10" x14ac:dyDescent="0.25">
      <c r="I317" t="s">
        <v>489</v>
      </c>
      <c r="J317" t="s">
        <v>489</v>
      </c>
    </row>
    <row r="318" spans="9:10" x14ac:dyDescent="0.25">
      <c r="I318" t="s">
        <v>490</v>
      </c>
      <c r="J318" t="s">
        <v>490</v>
      </c>
    </row>
    <row r="319" spans="9:10" x14ac:dyDescent="0.25">
      <c r="I319" t="s">
        <v>491</v>
      </c>
      <c r="J319" t="s">
        <v>491</v>
      </c>
    </row>
    <row r="320" spans="9:10" x14ac:dyDescent="0.25">
      <c r="I320" t="s">
        <v>492</v>
      </c>
      <c r="J320" t="s">
        <v>492</v>
      </c>
    </row>
    <row r="321" spans="9:10" x14ac:dyDescent="0.25">
      <c r="I321" t="s">
        <v>493</v>
      </c>
      <c r="J321" t="s">
        <v>493</v>
      </c>
    </row>
    <row r="322" spans="9:10" x14ac:dyDescent="0.25">
      <c r="I322" t="s">
        <v>494</v>
      </c>
      <c r="J322" t="s">
        <v>494</v>
      </c>
    </row>
    <row r="323" spans="9:10" x14ac:dyDescent="0.25">
      <c r="I323" t="s">
        <v>495</v>
      </c>
      <c r="J323" t="s">
        <v>495</v>
      </c>
    </row>
    <row r="324" spans="9:10" x14ac:dyDescent="0.25">
      <c r="I324" t="s">
        <v>496</v>
      </c>
      <c r="J324" t="s">
        <v>496</v>
      </c>
    </row>
    <row r="325" spans="9:10" x14ac:dyDescent="0.25">
      <c r="I325" t="s">
        <v>497</v>
      </c>
      <c r="J325" t="s">
        <v>497</v>
      </c>
    </row>
    <row r="326" spans="9:10" x14ac:dyDescent="0.25">
      <c r="I326" t="s">
        <v>498</v>
      </c>
      <c r="J326" t="s">
        <v>498</v>
      </c>
    </row>
    <row r="327" spans="9:10" x14ac:dyDescent="0.25">
      <c r="I327" t="s">
        <v>499</v>
      </c>
      <c r="J327" t="s">
        <v>499</v>
      </c>
    </row>
    <row r="328" spans="9:10" x14ac:dyDescent="0.25">
      <c r="I328" t="s">
        <v>500</v>
      </c>
      <c r="J328" t="s">
        <v>500</v>
      </c>
    </row>
    <row r="329" spans="9:10" x14ac:dyDescent="0.25">
      <c r="I329" t="s">
        <v>501</v>
      </c>
      <c r="J329" t="s">
        <v>501</v>
      </c>
    </row>
    <row r="330" spans="9:10" x14ac:dyDescent="0.25">
      <c r="I330" t="s">
        <v>502</v>
      </c>
      <c r="J330" t="s">
        <v>502</v>
      </c>
    </row>
    <row r="331" spans="9:10" x14ac:dyDescent="0.25">
      <c r="I331" t="s">
        <v>503</v>
      </c>
      <c r="J331" t="s">
        <v>503</v>
      </c>
    </row>
    <row r="332" spans="9:10" x14ac:dyDescent="0.25">
      <c r="I332" t="s">
        <v>504</v>
      </c>
      <c r="J332" t="s">
        <v>504</v>
      </c>
    </row>
    <row r="333" spans="9:10" x14ac:dyDescent="0.25">
      <c r="I333" t="s">
        <v>505</v>
      </c>
      <c r="J333" t="s">
        <v>505</v>
      </c>
    </row>
    <row r="334" spans="9:10" x14ac:dyDescent="0.25">
      <c r="I334" t="s">
        <v>506</v>
      </c>
      <c r="J334" t="s">
        <v>506</v>
      </c>
    </row>
    <row r="335" spans="9:10" x14ac:dyDescent="0.25">
      <c r="I335" t="s">
        <v>507</v>
      </c>
      <c r="J335" t="s">
        <v>507</v>
      </c>
    </row>
    <row r="336" spans="9:10" x14ac:dyDescent="0.25">
      <c r="I336" t="s">
        <v>508</v>
      </c>
      <c r="J336" t="s">
        <v>508</v>
      </c>
    </row>
    <row r="337" spans="9:10" x14ac:dyDescent="0.25">
      <c r="I337" t="s">
        <v>509</v>
      </c>
      <c r="J337" t="s">
        <v>509</v>
      </c>
    </row>
    <row r="338" spans="9:10" x14ac:dyDescent="0.25">
      <c r="I338" t="s">
        <v>510</v>
      </c>
      <c r="J338" t="s">
        <v>510</v>
      </c>
    </row>
    <row r="339" spans="9:10" x14ac:dyDescent="0.25">
      <c r="I339" t="s">
        <v>511</v>
      </c>
      <c r="J339" t="s">
        <v>511</v>
      </c>
    </row>
    <row r="340" spans="9:10" x14ac:dyDescent="0.25">
      <c r="I340" t="s">
        <v>512</v>
      </c>
      <c r="J340" t="s">
        <v>512</v>
      </c>
    </row>
    <row r="341" spans="9:10" x14ac:dyDescent="0.25">
      <c r="I341" t="s">
        <v>513</v>
      </c>
      <c r="J341" t="s">
        <v>513</v>
      </c>
    </row>
    <row r="342" spans="9:10" x14ac:dyDescent="0.25">
      <c r="I342" t="s">
        <v>514</v>
      </c>
      <c r="J342" t="s">
        <v>514</v>
      </c>
    </row>
    <row r="343" spans="9:10" x14ac:dyDescent="0.25">
      <c r="I343" t="s">
        <v>515</v>
      </c>
      <c r="J343" t="s">
        <v>515</v>
      </c>
    </row>
    <row r="344" spans="9:10" x14ac:dyDescent="0.25">
      <c r="I344" t="s">
        <v>516</v>
      </c>
      <c r="J344" t="s">
        <v>516</v>
      </c>
    </row>
    <row r="345" spans="9:10" x14ac:dyDescent="0.25">
      <c r="I345" t="s">
        <v>517</v>
      </c>
      <c r="J345" t="s">
        <v>517</v>
      </c>
    </row>
    <row r="346" spans="9:10" x14ac:dyDescent="0.25">
      <c r="I346" t="s">
        <v>518</v>
      </c>
      <c r="J346" t="s">
        <v>518</v>
      </c>
    </row>
    <row r="347" spans="9:10" x14ac:dyDescent="0.25">
      <c r="I347" t="s">
        <v>519</v>
      </c>
      <c r="J347" t="s">
        <v>519</v>
      </c>
    </row>
    <row r="348" spans="9:10" x14ac:dyDescent="0.25">
      <c r="I348" t="s">
        <v>520</v>
      </c>
      <c r="J348" t="s">
        <v>520</v>
      </c>
    </row>
    <row r="349" spans="9:10" x14ac:dyDescent="0.25">
      <c r="I349" t="s">
        <v>521</v>
      </c>
      <c r="J349" t="s">
        <v>521</v>
      </c>
    </row>
    <row r="350" spans="9:10" x14ac:dyDescent="0.25">
      <c r="I350" t="s">
        <v>522</v>
      </c>
      <c r="J350" t="s">
        <v>522</v>
      </c>
    </row>
    <row r="351" spans="9:10" x14ac:dyDescent="0.25">
      <c r="I351" t="s">
        <v>523</v>
      </c>
      <c r="J351" t="s">
        <v>523</v>
      </c>
    </row>
    <row r="352" spans="9:10" x14ac:dyDescent="0.25">
      <c r="I352" t="s">
        <v>524</v>
      </c>
      <c r="J352" t="s">
        <v>524</v>
      </c>
    </row>
    <row r="353" spans="9:10" x14ac:dyDescent="0.25">
      <c r="I353" t="s">
        <v>525</v>
      </c>
      <c r="J353" t="s">
        <v>525</v>
      </c>
    </row>
    <row r="354" spans="9:10" x14ac:dyDescent="0.25">
      <c r="I354" t="s">
        <v>526</v>
      </c>
      <c r="J354" t="s">
        <v>526</v>
      </c>
    </row>
    <row r="355" spans="9:10" x14ac:dyDescent="0.25">
      <c r="I355" t="s">
        <v>527</v>
      </c>
      <c r="J355" t="s">
        <v>527</v>
      </c>
    </row>
    <row r="356" spans="9:10" x14ac:dyDescent="0.25">
      <c r="I356" t="s">
        <v>528</v>
      </c>
      <c r="J356" t="s">
        <v>528</v>
      </c>
    </row>
    <row r="357" spans="9:10" x14ac:dyDescent="0.25">
      <c r="I357" t="s">
        <v>529</v>
      </c>
      <c r="J357" t="s">
        <v>529</v>
      </c>
    </row>
    <row r="358" spans="9:10" x14ac:dyDescent="0.25">
      <c r="I358" t="s">
        <v>530</v>
      </c>
      <c r="J358" t="s">
        <v>530</v>
      </c>
    </row>
    <row r="359" spans="9:10" x14ac:dyDescent="0.25">
      <c r="I359" t="s">
        <v>531</v>
      </c>
      <c r="J359" t="s">
        <v>531</v>
      </c>
    </row>
    <row r="360" spans="9:10" x14ac:dyDescent="0.25">
      <c r="I360" t="s">
        <v>532</v>
      </c>
      <c r="J360" t="s">
        <v>532</v>
      </c>
    </row>
    <row r="361" spans="9:10" x14ac:dyDescent="0.25">
      <c r="I361" t="s">
        <v>533</v>
      </c>
      <c r="J361" t="s">
        <v>533</v>
      </c>
    </row>
    <row r="362" spans="9:10" x14ac:dyDescent="0.25">
      <c r="I362" t="s">
        <v>534</v>
      </c>
      <c r="J362" t="s">
        <v>534</v>
      </c>
    </row>
    <row r="363" spans="9:10" x14ac:dyDescent="0.25">
      <c r="I363" t="s">
        <v>535</v>
      </c>
      <c r="J363" t="s">
        <v>535</v>
      </c>
    </row>
    <row r="364" spans="9:10" x14ac:dyDescent="0.25">
      <c r="I364" t="s">
        <v>536</v>
      </c>
      <c r="J364" t="s">
        <v>536</v>
      </c>
    </row>
    <row r="365" spans="9:10" x14ac:dyDescent="0.25">
      <c r="I365" t="s">
        <v>537</v>
      </c>
      <c r="J365" t="s">
        <v>537</v>
      </c>
    </row>
    <row r="366" spans="9:10" x14ac:dyDescent="0.25">
      <c r="I366" t="s">
        <v>538</v>
      </c>
      <c r="J366" t="s">
        <v>538</v>
      </c>
    </row>
    <row r="367" spans="9:10" x14ac:dyDescent="0.25">
      <c r="I367" t="s">
        <v>539</v>
      </c>
      <c r="J367" t="s">
        <v>539</v>
      </c>
    </row>
    <row r="368" spans="9:10" x14ac:dyDescent="0.25">
      <c r="I368" t="s">
        <v>540</v>
      </c>
      <c r="J368" t="s">
        <v>540</v>
      </c>
    </row>
    <row r="369" spans="9:10" x14ac:dyDescent="0.25">
      <c r="I369" t="s">
        <v>541</v>
      </c>
      <c r="J369" t="s">
        <v>541</v>
      </c>
    </row>
    <row r="370" spans="9:10" x14ac:dyDescent="0.25">
      <c r="I370" t="s">
        <v>542</v>
      </c>
      <c r="J370" t="s">
        <v>542</v>
      </c>
    </row>
    <row r="371" spans="9:10" x14ac:dyDescent="0.25">
      <c r="I371" t="s">
        <v>543</v>
      </c>
      <c r="J371" t="s">
        <v>543</v>
      </c>
    </row>
    <row r="372" spans="9:10" x14ac:dyDescent="0.25">
      <c r="I372" t="s">
        <v>544</v>
      </c>
      <c r="J372" t="s">
        <v>544</v>
      </c>
    </row>
    <row r="373" spans="9:10" x14ac:dyDescent="0.25">
      <c r="I373" t="s">
        <v>545</v>
      </c>
      <c r="J373" t="s">
        <v>545</v>
      </c>
    </row>
    <row r="374" spans="9:10" x14ac:dyDescent="0.25">
      <c r="I374" t="s">
        <v>546</v>
      </c>
      <c r="J374" t="s">
        <v>546</v>
      </c>
    </row>
    <row r="375" spans="9:10" x14ac:dyDescent="0.25">
      <c r="I375" t="s">
        <v>547</v>
      </c>
      <c r="J375" t="s">
        <v>547</v>
      </c>
    </row>
    <row r="376" spans="9:10" x14ac:dyDescent="0.25">
      <c r="I376" t="s">
        <v>548</v>
      </c>
      <c r="J376" t="s">
        <v>548</v>
      </c>
    </row>
    <row r="377" spans="9:10" x14ac:dyDescent="0.25">
      <c r="I377" t="s">
        <v>549</v>
      </c>
      <c r="J377" t="s">
        <v>549</v>
      </c>
    </row>
    <row r="378" spans="9:10" x14ac:dyDescent="0.25">
      <c r="I378" t="s">
        <v>550</v>
      </c>
      <c r="J378" t="s">
        <v>550</v>
      </c>
    </row>
    <row r="379" spans="9:10" x14ac:dyDescent="0.25">
      <c r="I379" t="s">
        <v>551</v>
      </c>
      <c r="J379" t="s">
        <v>551</v>
      </c>
    </row>
    <row r="380" spans="9:10" x14ac:dyDescent="0.25">
      <c r="I380" t="s">
        <v>552</v>
      </c>
      <c r="J380" t="s">
        <v>552</v>
      </c>
    </row>
    <row r="381" spans="9:10" x14ac:dyDescent="0.25">
      <c r="I381" t="s">
        <v>553</v>
      </c>
      <c r="J381" t="s">
        <v>553</v>
      </c>
    </row>
    <row r="382" spans="9:10" x14ac:dyDescent="0.25">
      <c r="I382" t="s">
        <v>554</v>
      </c>
      <c r="J382" t="s">
        <v>554</v>
      </c>
    </row>
    <row r="383" spans="9:10" x14ac:dyDescent="0.25">
      <c r="I383" t="s">
        <v>555</v>
      </c>
      <c r="J383" t="s">
        <v>555</v>
      </c>
    </row>
    <row r="384" spans="9:10" x14ac:dyDescent="0.25">
      <c r="I384" t="s">
        <v>556</v>
      </c>
      <c r="J384" t="s">
        <v>556</v>
      </c>
    </row>
    <row r="385" spans="9:10" x14ac:dyDescent="0.25">
      <c r="I385" t="s">
        <v>557</v>
      </c>
      <c r="J385" t="s">
        <v>557</v>
      </c>
    </row>
    <row r="386" spans="9:10" x14ac:dyDescent="0.25">
      <c r="I386" t="s">
        <v>558</v>
      </c>
      <c r="J386" t="s">
        <v>558</v>
      </c>
    </row>
    <row r="387" spans="9:10" x14ac:dyDescent="0.25">
      <c r="I387" t="s">
        <v>559</v>
      </c>
      <c r="J387" t="s">
        <v>559</v>
      </c>
    </row>
    <row r="388" spans="9:10" x14ac:dyDescent="0.25">
      <c r="I388" t="s">
        <v>560</v>
      </c>
      <c r="J388" t="s">
        <v>560</v>
      </c>
    </row>
    <row r="389" spans="9:10" x14ac:dyDescent="0.25">
      <c r="I389" t="s">
        <v>561</v>
      </c>
      <c r="J389" t="s">
        <v>561</v>
      </c>
    </row>
    <row r="390" spans="9:10" x14ac:dyDescent="0.25">
      <c r="I390" t="s">
        <v>562</v>
      </c>
      <c r="J390" t="s">
        <v>562</v>
      </c>
    </row>
    <row r="391" spans="9:10" x14ac:dyDescent="0.25">
      <c r="I391" t="s">
        <v>563</v>
      </c>
      <c r="J391" t="s">
        <v>563</v>
      </c>
    </row>
    <row r="392" spans="9:10" x14ac:dyDescent="0.25">
      <c r="I392" t="s">
        <v>564</v>
      </c>
      <c r="J392" t="s">
        <v>564</v>
      </c>
    </row>
    <row r="393" spans="9:10" x14ac:dyDescent="0.25">
      <c r="I393" t="s">
        <v>565</v>
      </c>
      <c r="J393" t="s">
        <v>565</v>
      </c>
    </row>
    <row r="394" spans="9:10" x14ac:dyDescent="0.25">
      <c r="I394" t="s">
        <v>566</v>
      </c>
      <c r="J394" t="s">
        <v>566</v>
      </c>
    </row>
    <row r="395" spans="9:10" x14ac:dyDescent="0.25">
      <c r="I395" t="s">
        <v>567</v>
      </c>
      <c r="J395" t="s">
        <v>567</v>
      </c>
    </row>
    <row r="396" spans="9:10" x14ac:dyDescent="0.25">
      <c r="I396" t="s">
        <v>568</v>
      </c>
      <c r="J396" t="s">
        <v>568</v>
      </c>
    </row>
    <row r="397" spans="9:10" x14ac:dyDescent="0.25">
      <c r="I397" t="s">
        <v>569</v>
      </c>
      <c r="J397" t="s">
        <v>569</v>
      </c>
    </row>
    <row r="398" spans="9:10" x14ac:dyDescent="0.25">
      <c r="I398" t="s">
        <v>570</v>
      </c>
      <c r="J398" t="s">
        <v>570</v>
      </c>
    </row>
    <row r="399" spans="9:10" x14ac:dyDescent="0.25">
      <c r="I399" t="s">
        <v>571</v>
      </c>
      <c r="J399" t="s">
        <v>571</v>
      </c>
    </row>
    <row r="400" spans="9:10" x14ac:dyDescent="0.25">
      <c r="I400" t="s">
        <v>572</v>
      </c>
      <c r="J400" t="s">
        <v>572</v>
      </c>
    </row>
    <row r="401" spans="9:10" x14ac:dyDescent="0.25">
      <c r="I401" t="s">
        <v>573</v>
      </c>
      <c r="J401" t="s">
        <v>573</v>
      </c>
    </row>
    <row r="402" spans="9:10" x14ac:dyDescent="0.25">
      <c r="I402" t="s">
        <v>574</v>
      </c>
      <c r="J402" t="s">
        <v>574</v>
      </c>
    </row>
    <row r="403" spans="9:10" x14ac:dyDescent="0.25">
      <c r="I403" t="s">
        <v>575</v>
      </c>
      <c r="J403" t="s">
        <v>575</v>
      </c>
    </row>
    <row r="404" spans="9:10" x14ac:dyDescent="0.25">
      <c r="I404" t="s">
        <v>576</v>
      </c>
      <c r="J404" t="s">
        <v>576</v>
      </c>
    </row>
    <row r="405" spans="9:10" x14ac:dyDescent="0.25">
      <c r="I405" t="s">
        <v>577</v>
      </c>
      <c r="J405" t="s">
        <v>577</v>
      </c>
    </row>
    <row r="406" spans="9:10" x14ac:dyDescent="0.25">
      <c r="I406" t="s">
        <v>578</v>
      </c>
      <c r="J406" t="s">
        <v>578</v>
      </c>
    </row>
    <row r="407" spans="9:10" x14ac:dyDescent="0.25">
      <c r="I407" t="s">
        <v>579</v>
      </c>
      <c r="J407" t="s">
        <v>579</v>
      </c>
    </row>
    <row r="408" spans="9:10" x14ac:dyDescent="0.25">
      <c r="I408" t="s">
        <v>580</v>
      </c>
      <c r="J408" t="s">
        <v>580</v>
      </c>
    </row>
    <row r="409" spans="9:10" x14ac:dyDescent="0.25">
      <c r="I409" t="s">
        <v>581</v>
      </c>
      <c r="J409" t="s">
        <v>581</v>
      </c>
    </row>
    <row r="410" spans="9:10" x14ac:dyDescent="0.25">
      <c r="I410" t="s">
        <v>582</v>
      </c>
      <c r="J410" t="s">
        <v>582</v>
      </c>
    </row>
    <row r="411" spans="9:10" x14ac:dyDescent="0.25">
      <c r="I411" t="s">
        <v>583</v>
      </c>
      <c r="J411" t="s">
        <v>583</v>
      </c>
    </row>
    <row r="412" spans="9:10" x14ac:dyDescent="0.25">
      <c r="I412" t="s">
        <v>584</v>
      </c>
      <c r="J412" t="s">
        <v>584</v>
      </c>
    </row>
    <row r="413" spans="9:10" x14ac:dyDescent="0.25">
      <c r="I413" t="s">
        <v>585</v>
      </c>
      <c r="J413" t="s">
        <v>585</v>
      </c>
    </row>
    <row r="414" spans="9:10" x14ac:dyDescent="0.25">
      <c r="I414" t="s">
        <v>586</v>
      </c>
      <c r="J414" t="s">
        <v>586</v>
      </c>
    </row>
    <row r="415" spans="9:10" x14ac:dyDescent="0.25">
      <c r="I415" t="s">
        <v>587</v>
      </c>
      <c r="J415" t="s">
        <v>587</v>
      </c>
    </row>
    <row r="416" spans="9:10" x14ac:dyDescent="0.25">
      <c r="I416" t="s">
        <v>588</v>
      </c>
      <c r="J416" t="s">
        <v>588</v>
      </c>
    </row>
    <row r="417" spans="9:10" x14ac:dyDescent="0.25">
      <c r="I417" t="s">
        <v>589</v>
      </c>
      <c r="J417" t="s">
        <v>589</v>
      </c>
    </row>
    <row r="418" spans="9:10" x14ac:dyDescent="0.25">
      <c r="I418" t="s">
        <v>590</v>
      </c>
      <c r="J418" t="s">
        <v>590</v>
      </c>
    </row>
    <row r="419" spans="9:10" x14ac:dyDescent="0.25">
      <c r="I419" t="s">
        <v>591</v>
      </c>
      <c r="J419" t="s">
        <v>591</v>
      </c>
    </row>
    <row r="420" spans="9:10" x14ac:dyDescent="0.25">
      <c r="I420" t="s">
        <v>592</v>
      </c>
      <c r="J420" t="s">
        <v>592</v>
      </c>
    </row>
    <row r="421" spans="9:10" x14ac:dyDescent="0.25">
      <c r="I421" t="s">
        <v>593</v>
      </c>
      <c r="J421" t="s">
        <v>593</v>
      </c>
    </row>
    <row r="422" spans="9:10" x14ac:dyDescent="0.25">
      <c r="I422" t="s">
        <v>594</v>
      </c>
      <c r="J422" t="s">
        <v>594</v>
      </c>
    </row>
    <row r="423" spans="9:10" x14ac:dyDescent="0.25">
      <c r="I423" t="s">
        <v>595</v>
      </c>
      <c r="J423" t="s">
        <v>595</v>
      </c>
    </row>
    <row r="424" spans="9:10" x14ac:dyDescent="0.25">
      <c r="I424" t="s">
        <v>596</v>
      </c>
      <c r="J424" t="s">
        <v>596</v>
      </c>
    </row>
    <row r="425" spans="9:10" x14ac:dyDescent="0.25">
      <c r="I425" t="s">
        <v>597</v>
      </c>
      <c r="J425" t="s">
        <v>597</v>
      </c>
    </row>
    <row r="426" spans="9:10" x14ac:dyDescent="0.25">
      <c r="I426" t="s">
        <v>598</v>
      </c>
      <c r="J426" t="s">
        <v>598</v>
      </c>
    </row>
    <row r="427" spans="9:10" x14ac:dyDescent="0.25">
      <c r="I427" t="s">
        <v>599</v>
      </c>
      <c r="J427" t="s">
        <v>599</v>
      </c>
    </row>
    <row r="428" spans="9:10" x14ac:dyDescent="0.25">
      <c r="I428" t="s">
        <v>600</v>
      </c>
      <c r="J428" t="s">
        <v>600</v>
      </c>
    </row>
    <row r="429" spans="9:10" x14ac:dyDescent="0.25">
      <c r="I429" t="s">
        <v>601</v>
      </c>
      <c r="J429" t="s">
        <v>601</v>
      </c>
    </row>
    <row r="430" spans="9:10" x14ac:dyDescent="0.25">
      <c r="I430" t="s">
        <v>602</v>
      </c>
      <c r="J430" t="s">
        <v>602</v>
      </c>
    </row>
    <row r="431" spans="9:10" x14ac:dyDescent="0.25">
      <c r="I431" t="s">
        <v>603</v>
      </c>
      <c r="J431" t="s">
        <v>603</v>
      </c>
    </row>
    <row r="432" spans="9:10" x14ac:dyDescent="0.25">
      <c r="I432" t="s">
        <v>604</v>
      </c>
      <c r="J432" t="s">
        <v>604</v>
      </c>
    </row>
    <row r="433" spans="9:10" x14ac:dyDescent="0.25">
      <c r="I433" t="s">
        <v>605</v>
      </c>
      <c r="J433" t="s">
        <v>605</v>
      </c>
    </row>
    <row r="434" spans="9:10" x14ac:dyDescent="0.25">
      <c r="I434" t="s">
        <v>606</v>
      </c>
      <c r="J434" t="s">
        <v>606</v>
      </c>
    </row>
    <row r="435" spans="9:10" x14ac:dyDescent="0.25">
      <c r="I435" t="s">
        <v>607</v>
      </c>
      <c r="J435" t="s">
        <v>607</v>
      </c>
    </row>
    <row r="436" spans="9:10" x14ac:dyDescent="0.25">
      <c r="I436" t="s">
        <v>608</v>
      </c>
      <c r="J436" t="s">
        <v>608</v>
      </c>
    </row>
    <row r="437" spans="9:10" x14ac:dyDescent="0.25">
      <c r="I437" t="s">
        <v>609</v>
      </c>
      <c r="J437" t="s">
        <v>609</v>
      </c>
    </row>
    <row r="438" spans="9:10" x14ac:dyDescent="0.25">
      <c r="I438" t="s">
        <v>610</v>
      </c>
      <c r="J438" t="s">
        <v>610</v>
      </c>
    </row>
    <row r="439" spans="9:10" x14ac:dyDescent="0.25">
      <c r="I439" t="s">
        <v>611</v>
      </c>
      <c r="J439" t="s">
        <v>611</v>
      </c>
    </row>
    <row r="440" spans="9:10" x14ac:dyDescent="0.25">
      <c r="I440" t="s">
        <v>612</v>
      </c>
      <c r="J440" t="s">
        <v>612</v>
      </c>
    </row>
    <row r="441" spans="9:10" x14ac:dyDescent="0.25">
      <c r="I441" t="s">
        <v>613</v>
      </c>
      <c r="J441" t="s">
        <v>613</v>
      </c>
    </row>
    <row r="442" spans="9:10" x14ac:dyDescent="0.25">
      <c r="I442" t="s">
        <v>614</v>
      </c>
      <c r="J442" t="s">
        <v>614</v>
      </c>
    </row>
    <row r="443" spans="9:10" x14ac:dyDescent="0.25">
      <c r="I443" t="s">
        <v>615</v>
      </c>
      <c r="J443" t="s">
        <v>615</v>
      </c>
    </row>
    <row r="444" spans="9:10" x14ac:dyDescent="0.25">
      <c r="I444" t="s">
        <v>616</v>
      </c>
      <c r="J444" t="s">
        <v>616</v>
      </c>
    </row>
    <row r="445" spans="9:10" x14ac:dyDescent="0.25">
      <c r="I445" t="s">
        <v>617</v>
      </c>
      <c r="J445" t="s">
        <v>617</v>
      </c>
    </row>
    <row r="446" spans="9:10" x14ac:dyDescent="0.25">
      <c r="I446" t="s">
        <v>618</v>
      </c>
      <c r="J446" t="s">
        <v>618</v>
      </c>
    </row>
    <row r="447" spans="9:10" x14ac:dyDescent="0.25">
      <c r="I447" t="s">
        <v>619</v>
      </c>
      <c r="J447" t="s">
        <v>619</v>
      </c>
    </row>
    <row r="448" spans="9:10" x14ac:dyDescent="0.25">
      <c r="I448" t="s">
        <v>620</v>
      </c>
      <c r="J448" t="s">
        <v>620</v>
      </c>
    </row>
    <row r="449" spans="9:10" x14ac:dyDescent="0.25">
      <c r="I449" t="s">
        <v>621</v>
      </c>
      <c r="J449" t="s">
        <v>621</v>
      </c>
    </row>
    <row r="450" spans="9:10" x14ac:dyDescent="0.25">
      <c r="I450" t="s">
        <v>622</v>
      </c>
      <c r="J450" t="s">
        <v>622</v>
      </c>
    </row>
    <row r="451" spans="9:10" x14ac:dyDescent="0.25">
      <c r="I451" t="s">
        <v>623</v>
      </c>
      <c r="J451" t="s">
        <v>623</v>
      </c>
    </row>
    <row r="452" spans="9:10" x14ac:dyDescent="0.25">
      <c r="I452" t="s">
        <v>624</v>
      </c>
      <c r="J452" t="s">
        <v>624</v>
      </c>
    </row>
    <row r="453" spans="9:10" x14ac:dyDescent="0.25">
      <c r="I453" t="s">
        <v>625</v>
      </c>
      <c r="J453" t="s">
        <v>625</v>
      </c>
    </row>
    <row r="454" spans="9:10" x14ac:dyDescent="0.25">
      <c r="I454" t="s">
        <v>626</v>
      </c>
      <c r="J454" t="s">
        <v>626</v>
      </c>
    </row>
    <row r="455" spans="9:10" x14ac:dyDescent="0.25">
      <c r="I455" t="s">
        <v>627</v>
      </c>
      <c r="J455" t="s">
        <v>627</v>
      </c>
    </row>
    <row r="456" spans="9:10" x14ac:dyDescent="0.25">
      <c r="I456" t="s">
        <v>628</v>
      </c>
      <c r="J456" t="s">
        <v>628</v>
      </c>
    </row>
    <row r="457" spans="9:10" x14ac:dyDescent="0.25">
      <c r="I457" t="s">
        <v>629</v>
      </c>
      <c r="J457" t="s">
        <v>629</v>
      </c>
    </row>
    <row r="458" spans="9:10" x14ac:dyDescent="0.25">
      <c r="I458" t="s">
        <v>630</v>
      </c>
      <c r="J458" t="s">
        <v>630</v>
      </c>
    </row>
    <row r="459" spans="9:10" x14ac:dyDescent="0.25">
      <c r="I459" t="s">
        <v>631</v>
      </c>
      <c r="J459" t="s">
        <v>631</v>
      </c>
    </row>
    <row r="460" spans="9:10" x14ac:dyDescent="0.25">
      <c r="I460" t="s">
        <v>632</v>
      </c>
      <c r="J460" t="s">
        <v>632</v>
      </c>
    </row>
    <row r="461" spans="9:10" x14ac:dyDescent="0.25">
      <c r="I461" t="s">
        <v>633</v>
      </c>
      <c r="J461" t="s">
        <v>633</v>
      </c>
    </row>
    <row r="462" spans="9:10" x14ac:dyDescent="0.25">
      <c r="I462" t="s">
        <v>634</v>
      </c>
      <c r="J462" t="s">
        <v>634</v>
      </c>
    </row>
    <row r="463" spans="9:10" x14ac:dyDescent="0.25">
      <c r="I463" t="s">
        <v>635</v>
      </c>
      <c r="J463" t="s">
        <v>635</v>
      </c>
    </row>
    <row r="464" spans="9:10" x14ac:dyDescent="0.25">
      <c r="I464" t="s">
        <v>636</v>
      </c>
      <c r="J464" t="s">
        <v>636</v>
      </c>
    </row>
    <row r="465" spans="9:10" x14ac:dyDescent="0.25">
      <c r="I465" t="s">
        <v>637</v>
      </c>
      <c r="J465" t="s">
        <v>637</v>
      </c>
    </row>
    <row r="466" spans="9:10" x14ac:dyDescent="0.25">
      <c r="I466" t="s">
        <v>638</v>
      </c>
      <c r="J466" t="s">
        <v>638</v>
      </c>
    </row>
    <row r="467" spans="9:10" x14ac:dyDescent="0.25">
      <c r="I467" t="s">
        <v>639</v>
      </c>
      <c r="J467" t="s">
        <v>639</v>
      </c>
    </row>
    <row r="468" spans="9:10" x14ac:dyDescent="0.25">
      <c r="I468" t="s">
        <v>640</v>
      </c>
      <c r="J468" t="s">
        <v>640</v>
      </c>
    </row>
    <row r="469" spans="9:10" x14ac:dyDescent="0.25">
      <c r="I469" t="s">
        <v>641</v>
      </c>
      <c r="J469" t="s">
        <v>641</v>
      </c>
    </row>
    <row r="470" spans="9:10" x14ac:dyDescent="0.25">
      <c r="I470" t="s">
        <v>642</v>
      </c>
      <c r="J470" t="s">
        <v>642</v>
      </c>
    </row>
    <row r="471" spans="9:10" x14ac:dyDescent="0.25">
      <c r="I471" t="s">
        <v>643</v>
      </c>
      <c r="J471" t="s">
        <v>643</v>
      </c>
    </row>
    <row r="472" spans="9:10" x14ac:dyDescent="0.25">
      <c r="I472" t="s">
        <v>644</v>
      </c>
      <c r="J472" t="s">
        <v>644</v>
      </c>
    </row>
    <row r="473" spans="9:10" x14ac:dyDescent="0.25">
      <c r="I473" t="s">
        <v>645</v>
      </c>
      <c r="J473" t="s">
        <v>645</v>
      </c>
    </row>
    <row r="474" spans="9:10" x14ac:dyDescent="0.25">
      <c r="I474" t="s">
        <v>646</v>
      </c>
      <c r="J474" t="s">
        <v>646</v>
      </c>
    </row>
    <row r="475" spans="9:10" x14ac:dyDescent="0.25">
      <c r="I475" t="s">
        <v>647</v>
      </c>
      <c r="J475" t="s">
        <v>647</v>
      </c>
    </row>
    <row r="476" spans="9:10" x14ac:dyDescent="0.25">
      <c r="I476" t="s">
        <v>648</v>
      </c>
      <c r="J476" t="s">
        <v>648</v>
      </c>
    </row>
    <row r="477" spans="9:10" x14ac:dyDescent="0.25">
      <c r="I477" t="s">
        <v>649</v>
      </c>
      <c r="J477" t="s">
        <v>649</v>
      </c>
    </row>
    <row r="478" spans="9:10" x14ac:dyDescent="0.25">
      <c r="I478" t="s">
        <v>650</v>
      </c>
      <c r="J478" t="s">
        <v>650</v>
      </c>
    </row>
    <row r="479" spans="9:10" x14ac:dyDescent="0.25">
      <c r="I479" t="s">
        <v>651</v>
      </c>
      <c r="J479" t="s">
        <v>651</v>
      </c>
    </row>
    <row r="480" spans="9:10" x14ac:dyDescent="0.25">
      <c r="I480" t="s">
        <v>652</v>
      </c>
      <c r="J480" t="s">
        <v>652</v>
      </c>
    </row>
    <row r="481" spans="9:10" x14ac:dyDescent="0.25">
      <c r="I481" t="s">
        <v>653</v>
      </c>
      <c r="J481" t="s">
        <v>653</v>
      </c>
    </row>
    <row r="482" spans="9:10" x14ac:dyDescent="0.25">
      <c r="I482" t="s">
        <v>654</v>
      </c>
      <c r="J482" t="s">
        <v>654</v>
      </c>
    </row>
    <row r="483" spans="9:10" x14ac:dyDescent="0.25">
      <c r="I483" t="s">
        <v>655</v>
      </c>
      <c r="J483" t="s">
        <v>655</v>
      </c>
    </row>
    <row r="484" spans="9:10" x14ac:dyDescent="0.25">
      <c r="I484" t="s">
        <v>656</v>
      </c>
      <c r="J484" t="s">
        <v>656</v>
      </c>
    </row>
    <row r="485" spans="9:10" x14ac:dyDescent="0.25">
      <c r="I485" t="s">
        <v>657</v>
      </c>
      <c r="J485" t="s">
        <v>657</v>
      </c>
    </row>
    <row r="486" spans="9:10" x14ac:dyDescent="0.25">
      <c r="I486" t="s">
        <v>658</v>
      </c>
      <c r="J486" t="s">
        <v>658</v>
      </c>
    </row>
    <row r="487" spans="9:10" x14ac:dyDescent="0.25">
      <c r="I487" t="s">
        <v>659</v>
      </c>
      <c r="J487" t="s">
        <v>659</v>
      </c>
    </row>
    <row r="488" spans="9:10" x14ac:dyDescent="0.25">
      <c r="I488" t="s">
        <v>660</v>
      </c>
      <c r="J488" t="s">
        <v>660</v>
      </c>
    </row>
    <row r="489" spans="9:10" x14ac:dyDescent="0.25">
      <c r="I489" t="s">
        <v>661</v>
      </c>
      <c r="J489" t="s">
        <v>661</v>
      </c>
    </row>
    <row r="490" spans="9:10" x14ac:dyDescent="0.25">
      <c r="I490" t="s">
        <v>662</v>
      </c>
      <c r="J490" t="s">
        <v>662</v>
      </c>
    </row>
    <row r="491" spans="9:10" x14ac:dyDescent="0.25">
      <c r="I491" t="s">
        <v>663</v>
      </c>
      <c r="J491" t="s">
        <v>663</v>
      </c>
    </row>
    <row r="492" spans="9:10" x14ac:dyDescent="0.25">
      <c r="I492" t="s">
        <v>664</v>
      </c>
      <c r="J492" t="s">
        <v>664</v>
      </c>
    </row>
    <row r="493" spans="9:10" x14ac:dyDescent="0.25">
      <c r="I493" t="s">
        <v>665</v>
      </c>
      <c r="J493" t="s">
        <v>665</v>
      </c>
    </row>
    <row r="494" spans="9:10" x14ac:dyDescent="0.25">
      <c r="I494" t="s">
        <v>666</v>
      </c>
      <c r="J494" t="s">
        <v>666</v>
      </c>
    </row>
    <row r="495" spans="9:10" x14ac:dyDescent="0.25">
      <c r="I495" t="s">
        <v>667</v>
      </c>
      <c r="J495" t="s">
        <v>667</v>
      </c>
    </row>
    <row r="496" spans="9:10" x14ac:dyDescent="0.25">
      <c r="I496" t="s">
        <v>668</v>
      </c>
      <c r="J496" t="s">
        <v>668</v>
      </c>
    </row>
    <row r="497" spans="9:10" x14ac:dyDescent="0.25">
      <c r="I497" t="s">
        <v>669</v>
      </c>
      <c r="J497" t="s">
        <v>669</v>
      </c>
    </row>
    <row r="498" spans="9:10" x14ac:dyDescent="0.25">
      <c r="I498" t="s">
        <v>670</v>
      </c>
      <c r="J498" t="s">
        <v>670</v>
      </c>
    </row>
    <row r="499" spans="9:10" x14ac:dyDescent="0.25">
      <c r="I499" t="s">
        <v>671</v>
      </c>
      <c r="J499" t="s">
        <v>671</v>
      </c>
    </row>
    <row r="500" spans="9:10" x14ac:dyDescent="0.25">
      <c r="I500" t="s">
        <v>672</v>
      </c>
      <c r="J500" t="s">
        <v>672</v>
      </c>
    </row>
    <row r="501" spans="9:10" x14ac:dyDescent="0.25">
      <c r="I501" t="s">
        <v>673</v>
      </c>
      <c r="J501" t="s">
        <v>673</v>
      </c>
    </row>
    <row r="502" spans="9:10" x14ac:dyDescent="0.25">
      <c r="I502" t="s">
        <v>674</v>
      </c>
      <c r="J502" t="s">
        <v>674</v>
      </c>
    </row>
    <row r="503" spans="9:10" x14ac:dyDescent="0.25">
      <c r="I503" t="s">
        <v>675</v>
      </c>
      <c r="J503" t="s">
        <v>675</v>
      </c>
    </row>
    <row r="504" spans="9:10" x14ac:dyDescent="0.25">
      <c r="I504" t="s">
        <v>676</v>
      </c>
      <c r="J504" t="s">
        <v>676</v>
      </c>
    </row>
    <row r="505" spans="9:10" x14ac:dyDescent="0.25">
      <c r="I505" t="s">
        <v>677</v>
      </c>
      <c r="J505" t="s">
        <v>677</v>
      </c>
    </row>
    <row r="506" spans="9:10" x14ac:dyDescent="0.25">
      <c r="I506" t="s">
        <v>678</v>
      </c>
      <c r="J506" t="s">
        <v>678</v>
      </c>
    </row>
    <row r="507" spans="9:10" x14ac:dyDescent="0.25">
      <c r="I507" t="s">
        <v>679</v>
      </c>
      <c r="J507" t="s">
        <v>679</v>
      </c>
    </row>
    <row r="508" spans="9:10" x14ac:dyDescent="0.25">
      <c r="I508" t="s">
        <v>680</v>
      </c>
      <c r="J508" t="s">
        <v>680</v>
      </c>
    </row>
    <row r="509" spans="9:10" x14ac:dyDescent="0.25">
      <c r="I509" t="s">
        <v>681</v>
      </c>
      <c r="J509" t="s">
        <v>681</v>
      </c>
    </row>
    <row r="510" spans="9:10" x14ac:dyDescent="0.25">
      <c r="I510" t="s">
        <v>682</v>
      </c>
      <c r="J510" t="s">
        <v>682</v>
      </c>
    </row>
    <row r="511" spans="9:10" x14ac:dyDescent="0.25">
      <c r="I511" t="s">
        <v>683</v>
      </c>
      <c r="J511" t="s">
        <v>683</v>
      </c>
    </row>
    <row r="512" spans="9:10" x14ac:dyDescent="0.25">
      <c r="I512" t="s">
        <v>684</v>
      </c>
      <c r="J512" t="s">
        <v>684</v>
      </c>
    </row>
    <row r="513" spans="9:10" x14ac:dyDescent="0.25">
      <c r="I513" t="s">
        <v>685</v>
      </c>
      <c r="J513" t="s">
        <v>685</v>
      </c>
    </row>
    <row r="514" spans="9:10" x14ac:dyDescent="0.25">
      <c r="I514" t="s">
        <v>686</v>
      </c>
      <c r="J514" t="s">
        <v>686</v>
      </c>
    </row>
    <row r="515" spans="9:10" x14ac:dyDescent="0.25">
      <c r="I515" t="s">
        <v>687</v>
      </c>
      <c r="J515" t="s">
        <v>687</v>
      </c>
    </row>
    <row r="516" spans="9:10" x14ac:dyDescent="0.25">
      <c r="I516" t="s">
        <v>688</v>
      </c>
      <c r="J516" t="s">
        <v>688</v>
      </c>
    </row>
    <row r="517" spans="9:10" x14ac:dyDescent="0.25">
      <c r="I517" t="s">
        <v>689</v>
      </c>
      <c r="J517" t="s">
        <v>689</v>
      </c>
    </row>
    <row r="518" spans="9:10" x14ac:dyDescent="0.25">
      <c r="I518" t="s">
        <v>690</v>
      </c>
      <c r="J518" t="s">
        <v>690</v>
      </c>
    </row>
    <row r="519" spans="9:10" x14ac:dyDescent="0.25">
      <c r="I519" t="s">
        <v>691</v>
      </c>
      <c r="J519" t="s">
        <v>691</v>
      </c>
    </row>
    <row r="520" spans="9:10" x14ac:dyDescent="0.25">
      <c r="I520" t="s">
        <v>692</v>
      </c>
      <c r="J520" t="s">
        <v>692</v>
      </c>
    </row>
    <row r="521" spans="9:10" x14ac:dyDescent="0.25">
      <c r="I521" t="s">
        <v>693</v>
      </c>
      <c r="J521" t="s">
        <v>693</v>
      </c>
    </row>
    <row r="522" spans="9:10" x14ac:dyDescent="0.25">
      <c r="I522" t="s">
        <v>694</v>
      </c>
      <c r="J522" t="s">
        <v>694</v>
      </c>
    </row>
    <row r="523" spans="9:10" x14ac:dyDescent="0.25">
      <c r="I523" t="s">
        <v>695</v>
      </c>
      <c r="J523" t="s">
        <v>695</v>
      </c>
    </row>
    <row r="524" spans="9:10" x14ac:dyDescent="0.25">
      <c r="I524" t="s">
        <v>696</v>
      </c>
      <c r="J524" t="s">
        <v>696</v>
      </c>
    </row>
    <row r="525" spans="9:10" x14ac:dyDescent="0.25">
      <c r="I525" t="s">
        <v>697</v>
      </c>
      <c r="J525" t="s">
        <v>697</v>
      </c>
    </row>
    <row r="526" spans="9:10" x14ac:dyDescent="0.25">
      <c r="I526" t="s">
        <v>698</v>
      </c>
      <c r="J526" t="s">
        <v>698</v>
      </c>
    </row>
    <row r="527" spans="9:10" x14ac:dyDescent="0.25">
      <c r="I527" t="s">
        <v>699</v>
      </c>
      <c r="J527" t="s">
        <v>699</v>
      </c>
    </row>
    <row r="528" spans="9:10" x14ac:dyDescent="0.25">
      <c r="I528" t="s">
        <v>700</v>
      </c>
      <c r="J528" t="s">
        <v>700</v>
      </c>
    </row>
    <row r="529" spans="9:10" x14ac:dyDescent="0.25">
      <c r="I529" t="s">
        <v>701</v>
      </c>
      <c r="J529" t="s">
        <v>701</v>
      </c>
    </row>
    <row r="530" spans="9:10" x14ac:dyDescent="0.25">
      <c r="I530" t="s">
        <v>702</v>
      </c>
      <c r="J530" t="s">
        <v>702</v>
      </c>
    </row>
    <row r="531" spans="9:10" x14ac:dyDescent="0.25">
      <c r="I531" t="s">
        <v>703</v>
      </c>
      <c r="J531" t="s">
        <v>703</v>
      </c>
    </row>
    <row r="532" spans="9:10" x14ac:dyDescent="0.25">
      <c r="I532" t="s">
        <v>704</v>
      </c>
      <c r="J532" t="s">
        <v>704</v>
      </c>
    </row>
    <row r="533" spans="9:10" x14ac:dyDescent="0.25">
      <c r="I533" t="s">
        <v>705</v>
      </c>
      <c r="J533" t="s">
        <v>705</v>
      </c>
    </row>
    <row r="534" spans="9:10" x14ac:dyDescent="0.25">
      <c r="I534" t="s">
        <v>706</v>
      </c>
      <c r="J534" t="s">
        <v>706</v>
      </c>
    </row>
    <row r="535" spans="9:10" x14ac:dyDescent="0.25">
      <c r="I535" t="s">
        <v>707</v>
      </c>
      <c r="J535" t="s">
        <v>707</v>
      </c>
    </row>
    <row r="536" spans="9:10" x14ac:dyDescent="0.25">
      <c r="I536" t="s">
        <v>708</v>
      </c>
      <c r="J536" t="s">
        <v>708</v>
      </c>
    </row>
    <row r="537" spans="9:10" x14ac:dyDescent="0.25">
      <c r="I537" t="s">
        <v>709</v>
      </c>
      <c r="J537" t="s">
        <v>709</v>
      </c>
    </row>
    <row r="538" spans="9:10" x14ac:dyDescent="0.25">
      <c r="I538" t="s">
        <v>710</v>
      </c>
      <c r="J538" t="s">
        <v>710</v>
      </c>
    </row>
    <row r="539" spans="9:10" x14ac:dyDescent="0.25">
      <c r="I539" t="s">
        <v>711</v>
      </c>
      <c r="J539" t="s">
        <v>711</v>
      </c>
    </row>
    <row r="540" spans="9:10" x14ac:dyDescent="0.25">
      <c r="I540" t="s">
        <v>712</v>
      </c>
      <c r="J540" t="s">
        <v>712</v>
      </c>
    </row>
    <row r="541" spans="9:10" x14ac:dyDescent="0.25">
      <c r="I541" t="s">
        <v>713</v>
      </c>
      <c r="J541" t="s">
        <v>713</v>
      </c>
    </row>
    <row r="542" spans="9:10" x14ac:dyDescent="0.25">
      <c r="I542" t="s">
        <v>714</v>
      </c>
      <c r="J542" t="s">
        <v>714</v>
      </c>
    </row>
    <row r="543" spans="9:10" x14ac:dyDescent="0.25">
      <c r="I543" t="s">
        <v>715</v>
      </c>
      <c r="J543" t="s">
        <v>715</v>
      </c>
    </row>
    <row r="544" spans="9:10" x14ac:dyDescent="0.25">
      <c r="I544" t="s">
        <v>716</v>
      </c>
      <c r="J544" t="s">
        <v>716</v>
      </c>
    </row>
    <row r="545" spans="9:10" x14ac:dyDescent="0.25">
      <c r="I545" t="s">
        <v>717</v>
      </c>
      <c r="J545" t="s">
        <v>717</v>
      </c>
    </row>
    <row r="546" spans="9:10" x14ac:dyDescent="0.25">
      <c r="I546" t="s">
        <v>718</v>
      </c>
      <c r="J546" t="s">
        <v>718</v>
      </c>
    </row>
    <row r="547" spans="9:10" x14ac:dyDescent="0.25">
      <c r="I547" t="s">
        <v>719</v>
      </c>
      <c r="J547" t="s">
        <v>719</v>
      </c>
    </row>
    <row r="548" spans="9:10" x14ac:dyDescent="0.25">
      <c r="I548" t="s">
        <v>720</v>
      </c>
      <c r="J548" t="s">
        <v>720</v>
      </c>
    </row>
    <row r="549" spans="9:10" x14ac:dyDescent="0.25">
      <c r="I549" t="s">
        <v>721</v>
      </c>
      <c r="J549" t="s">
        <v>721</v>
      </c>
    </row>
    <row r="550" spans="9:10" x14ac:dyDescent="0.25">
      <c r="I550" t="s">
        <v>722</v>
      </c>
      <c r="J550" t="s">
        <v>722</v>
      </c>
    </row>
    <row r="551" spans="9:10" x14ac:dyDescent="0.25">
      <c r="I551" t="s">
        <v>723</v>
      </c>
      <c r="J551" t="s">
        <v>723</v>
      </c>
    </row>
    <row r="552" spans="9:10" x14ac:dyDescent="0.25">
      <c r="I552" t="s">
        <v>724</v>
      </c>
      <c r="J552" t="s">
        <v>724</v>
      </c>
    </row>
    <row r="553" spans="9:10" x14ac:dyDescent="0.25">
      <c r="I553" t="s">
        <v>725</v>
      </c>
      <c r="J553" t="s">
        <v>725</v>
      </c>
    </row>
    <row r="554" spans="9:10" x14ac:dyDescent="0.25">
      <c r="I554" t="s">
        <v>726</v>
      </c>
      <c r="J554" t="s">
        <v>726</v>
      </c>
    </row>
    <row r="555" spans="9:10" x14ac:dyDescent="0.25">
      <c r="I555" t="s">
        <v>727</v>
      </c>
      <c r="J555" t="s">
        <v>727</v>
      </c>
    </row>
    <row r="556" spans="9:10" x14ac:dyDescent="0.25">
      <c r="I556" t="s">
        <v>728</v>
      </c>
      <c r="J556" t="s">
        <v>728</v>
      </c>
    </row>
    <row r="557" spans="9:10" x14ac:dyDescent="0.25">
      <c r="I557" t="s">
        <v>729</v>
      </c>
      <c r="J557" t="s">
        <v>729</v>
      </c>
    </row>
    <row r="558" spans="9:10" x14ac:dyDescent="0.25">
      <c r="I558" t="s">
        <v>730</v>
      </c>
      <c r="J558" t="s">
        <v>730</v>
      </c>
    </row>
    <row r="559" spans="9:10" x14ac:dyDescent="0.25">
      <c r="I559" t="s">
        <v>731</v>
      </c>
      <c r="J559" t="s">
        <v>731</v>
      </c>
    </row>
    <row r="560" spans="9:10" x14ac:dyDescent="0.25">
      <c r="I560" t="s">
        <v>732</v>
      </c>
      <c r="J560" t="s">
        <v>732</v>
      </c>
    </row>
    <row r="561" spans="9:10" x14ac:dyDescent="0.25">
      <c r="I561" t="s">
        <v>733</v>
      </c>
      <c r="J561" t="s">
        <v>733</v>
      </c>
    </row>
    <row r="562" spans="9:10" x14ac:dyDescent="0.25">
      <c r="I562" t="s">
        <v>734</v>
      </c>
      <c r="J562" t="s">
        <v>734</v>
      </c>
    </row>
    <row r="563" spans="9:10" x14ac:dyDescent="0.25">
      <c r="I563" t="s">
        <v>735</v>
      </c>
      <c r="J563" t="s">
        <v>735</v>
      </c>
    </row>
    <row r="564" spans="9:10" x14ac:dyDescent="0.25">
      <c r="I564" t="s">
        <v>736</v>
      </c>
      <c r="J564" t="s">
        <v>736</v>
      </c>
    </row>
    <row r="565" spans="9:10" x14ac:dyDescent="0.25">
      <c r="I565" t="s">
        <v>737</v>
      </c>
      <c r="J565" t="s">
        <v>737</v>
      </c>
    </row>
    <row r="566" spans="9:10" x14ac:dyDescent="0.25">
      <c r="I566" t="s">
        <v>738</v>
      </c>
      <c r="J566" t="s">
        <v>738</v>
      </c>
    </row>
    <row r="567" spans="9:10" x14ac:dyDescent="0.25">
      <c r="I567" t="s">
        <v>739</v>
      </c>
      <c r="J567" t="s">
        <v>739</v>
      </c>
    </row>
    <row r="568" spans="9:10" x14ac:dyDescent="0.25">
      <c r="I568" t="s">
        <v>740</v>
      </c>
      <c r="J568" t="s">
        <v>740</v>
      </c>
    </row>
    <row r="569" spans="9:10" x14ac:dyDescent="0.25">
      <c r="I569" t="s">
        <v>741</v>
      </c>
      <c r="J569" t="s">
        <v>741</v>
      </c>
    </row>
    <row r="570" spans="9:10" x14ac:dyDescent="0.25">
      <c r="I570" t="s">
        <v>742</v>
      </c>
      <c r="J570" t="s">
        <v>742</v>
      </c>
    </row>
    <row r="571" spans="9:10" x14ac:dyDescent="0.25">
      <c r="I571" t="s">
        <v>743</v>
      </c>
      <c r="J571" t="s">
        <v>743</v>
      </c>
    </row>
    <row r="572" spans="9:10" x14ac:dyDescent="0.25">
      <c r="I572" t="s">
        <v>744</v>
      </c>
      <c r="J572" t="s">
        <v>744</v>
      </c>
    </row>
    <row r="573" spans="9:10" x14ac:dyDescent="0.25">
      <c r="I573" t="s">
        <v>745</v>
      </c>
      <c r="J573" t="s">
        <v>745</v>
      </c>
    </row>
    <row r="574" spans="9:10" x14ac:dyDescent="0.25">
      <c r="I574" t="s">
        <v>746</v>
      </c>
      <c r="J574" t="s">
        <v>746</v>
      </c>
    </row>
    <row r="575" spans="9:10" x14ac:dyDescent="0.25">
      <c r="I575" t="s">
        <v>747</v>
      </c>
      <c r="J575" t="s">
        <v>747</v>
      </c>
    </row>
    <row r="576" spans="9:10" x14ac:dyDescent="0.25">
      <c r="I576" t="s">
        <v>748</v>
      </c>
      <c r="J576" t="s">
        <v>748</v>
      </c>
    </row>
    <row r="577" spans="9:10" x14ac:dyDescent="0.25">
      <c r="I577" t="s">
        <v>749</v>
      </c>
      <c r="J577" t="s">
        <v>749</v>
      </c>
    </row>
    <row r="578" spans="9:10" x14ac:dyDescent="0.25">
      <c r="I578" t="s">
        <v>750</v>
      </c>
      <c r="J578" t="s">
        <v>750</v>
      </c>
    </row>
    <row r="579" spans="9:10" x14ac:dyDescent="0.25">
      <c r="I579" t="s">
        <v>751</v>
      </c>
      <c r="J579" t="s">
        <v>751</v>
      </c>
    </row>
    <row r="580" spans="9:10" x14ac:dyDescent="0.25">
      <c r="I580" t="s">
        <v>752</v>
      </c>
      <c r="J580" t="s">
        <v>752</v>
      </c>
    </row>
    <row r="581" spans="9:10" x14ac:dyDescent="0.25">
      <c r="I581" t="s">
        <v>753</v>
      </c>
      <c r="J581" t="s">
        <v>753</v>
      </c>
    </row>
    <row r="582" spans="9:10" x14ac:dyDescent="0.25">
      <c r="I582" t="s">
        <v>754</v>
      </c>
      <c r="J582" t="s">
        <v>754</v>
      </c>
    </row>
    <row r="583" spans="9:10" x14ac:dyDescent="0.25">
      <c r="I583" t="s">
        <v>755</v>
      </c>
      <c r="J583" t="s">
        <v>755</v>
      </c>
    </row>
    <row r="584" spans="9:10" x14ac:dyDescent="0.25">
      <c r="I584" t="s">
        <v>756</v>
      </c>
      <c r="J584" t="s">
        <v>756</v>
      </c>
    </row>
    <row r="585" spans="9:10" x14ac:dyDescent="0.25">
      <c r="I585" t="s">
        <v>757</v>
      </c>
      <c r="J585" t="s">
        <v>757</v>
      </c>
    </row>
    <row r="586" spans="9:10" x14ac:dyDescent="0.25">
      <c r="I586" t="s">
        <v>758</v>
      </c>
      <c r="J586" t="s">
        <v>758</v>
      </c>
    </row>
    <row r="587" spans="9:10" x14ac:dyDescent="0.25">
      <c r="I587" t="s">
        <v>759</v>
      </c>
      <c r="J587" t="s">
        <v>759</v>
      </c>
    </row>
    <row r="588" spans="9:10" x14ac:dyDescent="0.25">
      <c r="I588" t="s">
        <v>760</v>
      </c>
      <c r="J588" t="s">
        <v>760</v>
      </c>
    </row>
    <row r="589" spans="9:10" x14ac:dyDescent="0.25">
      <c r="I589" t="s">
        <v>761</v>
      </c>
      <c r="J589" t="s">
        <v>761</v>
      </c>
    </row>
    <row r="590" spans="9:10" x14ac:dyDescent="0.25">
      <c r="I590" t="s">
        <v>762</v>
      </c>
      <c r="J590" t="s">
        <v>762</v>
      </c>
    </row>
    <row r="591" spans="9:10" x14ac:dyDescent="0.25">
      <c r="I591" t="s">
        <v>763</v>
      </c>
      <c r="J591" t="s">
        <v>763</v>
      </c>
    </row>
    <row r="592" spans="9:10" x14ac:dyDescent="0.25">
      <c r="I592" t="s">
        <v>764</v>
      </c>
      <c r="J592" t="s">
        <v>764</v>
      </c>
    </row>
    <row r="593" spans="9:10" x14ac:dyDescent="0.25">
      <c r="I593" t="s">
        <v>765</v>
      </c>
      <c r="J593" t="s">
        <v>765</v>
      </c>
    </row>
    <row r="594" spans="9:10" x14ac:dyDescent="0.25">
      <c r="I594" t="s">
        <v>766</v>
      </c>
      <c r="J594" t="s">
        <v>766</v>
      </c>
    </row>
    <row r="595" spans="9:10" x14ac:dyDescent="0.25">
      <c r="I595" t="s">
        <v>767</v>
      </c>
      <c r="J595" t="s">
        <v>767</v>
      </c>
    </row>
    <row r="596" spans="9:10" x14ac:dyDescent="0.25">
      <c r="I596" t="s">
        <v>768</v>
      </c>
      <c r="J596" t="s">
        <v>768</v>
      </c>
    </row>
    <row r="597" spans="9:10" x14ac:dyDescent="0.25">
      <c r="I597" t="s">
        <v>769</v>
      </c>
      <c r="J597" t="s">
        <v>769</v>
      </c>
    </row>
    <row r="598" spans="9:10" x14ac:dyDescent="0.25">
      <c r="I598" t="s">
        <v>770</v>
      </c>
      <c r="J598" t="s">
        <v>770</v>
      </c>
    </row>
    <row r="599" spans="9:10" x14ac:dyDescent="0.25">
      <c r="I599" t="s">
        <v>771</v>
      </c>
      <c r="J599" t="s">
        <v>771</v>
      </c>
    </row>
    <row r="600" spans="9:10" x14ac:dyDescent="0.25">
      <c r="I600" t="s">
        <v>772</v>
      </c>
      <c r="J600" t="s">
        <v>772</v>
      </c>
    </row>
    <row r="601" spans="9:10" x14ac:dyDescent="0.25">
      <c r="I601" t="s">
        <v>773</v>
      </c>
      <c r="J601" t="s">
        <v>773</v>
      </c>
    </row>
    <row r="602" spans="9:10" x14ac:dyDescent="0.25">
      <c r="I602" t="s">
        <v>774</v>
      </c>
      <c r="J602" t="s">
        <v>774</v>
      </c>
    </row>
    <row r="603" spans="9:10" x14ac:dyDescent="0.25">
      <c r="I603" t="s">
        <v>775</v>
      </c>
      <c r="J603" t="s">
        <v>775</v>
      </c>
    </row>
    <row r="604" spans="9:10" x14ac:dyDescent="0.25">
      <c r="I604" t="s">
        <v>776</v>
      </c>
      <c r="J604" t="s">
        <v>776</v>
      </c>
    </row>
    <row r="605" spans="9:10" x14ac:dyDescent="0.25">
      <c r="I605" t="s">
        <v>777</v>
      </c>
      <c r="J605" t="s">
        <v>777</v>
      </c>
    </row>
    <row r="606" spans="9:10" x14ac:dyDescent="0.25">
      <c r="I606" t="s">
        <v>778</v>
      </c>
      <c r="J606" t="s">
        <v>778</v>
      </c>
    </row>
    <row r="607" spans="9:10" x14ac:dyDescent="0.25">
      <c r="I607" t="s">
        <v>779</v>
      </c>
      <c r="J607" t="s">
        <v>779</v>
      </c>
    </row>
    <row r="608" spans="9:10" x14ac:dyDescent="0.25">
      <c r="I608" t="s">
        <v>780</v>
      </c>
      <c r="J608" t="s">
        <v>780</v>
      </c>
    </row>
    <row r="609" spans="9:10" x14ac:dyDescent="0.25">
      <c r="I609" t="s">
        <v>781</v>
      </c>
      <c r="J609" t="s">
        <v>781</v>
      </c>
    </row>
    <row r="610" spans="9:10" x14ac:dyDescent="0.25">
      <c r="I610" t="s">
        <v>782</v>
      </c>
      <c r="J610" t="s">
        <v>782</v>
      </c>
    </row>
    <row r="611" spans="9:10" x14ac:dyDescent="0.25">
      <c r="I611" t="s">
        <v>783</v>
      </c>
      <c r="J611" t="s">
        <v>783</v>
      </c>
    </row>
    <row r="612" spans="9:10" x14ac:dyDescent="0.25">
      <c r="I612" t="s">
        <v>784</v>
      </c>
      <c r="J612" t="s">
        <v>784</v>
      </c>
    </row>
    <row r="613" spans="9:10" x14ac:dyDescent="0.25">
      <c r="I613" t="s">
        <v>785</v>
      </c>
      <c r="J613" t="s">
        <v>785</v>
      </c>
    </row>
    <row r="614" spans="9:10" x14ac:dyDescent="0.25">
      <c r="I614" t="s">
        <v>786</v>
      </c>
      <c r="J614" t="s">
        <v>786</v>
      </c>
    </row>
    <row r="615" spans="9:10" x14ac:dyDescent="0.25">
      <c r="I615" t="s">
        <v>787</v>
      </c>
      <c r="J615" t="s">
        <v>787</v>
      </c>
    </row>
    <row r="616" spans="9:10" x14ac:dyDescent="0.25">
      <c r="I616" t="s">
        <v>788</v>
      </c>
      <c r="J616" t="s">
        <v>788</v>
      </c>
    </row>
    <row r="617" spans="9:10" x14ac:dyDescent="0.25">
      <c r="I617" t="s">
        <v>789</v>
      </c>
      <c r="J617" t="s">
        <v>789</v>
      </c>
    </row>
    <row r="618" spans="9:10" x14ac:dyDescent="0.25">
      <c r="I618" t="s">
        <v>790</v>
      </c>
      <c r="J618" t="s">
        <v>790</v>
      </c>
    </row>
    <row r="619" spans="9:10" x14ac:dyDescent="0.25">
      <c r="I619" t="s">
        <v>791</v>
      </c>
      <c r="J619" t="s">
        <v>791</v>
      </c>
    </row>
    <row r="620" spans="9:10" x14ac:dyDescent="0.25">
      <c r="I620" t="s">
        <v>792</v>
      </c>
      <c r="J620" t="s">
        <v>792</v>
      </c>
    </row>
    <row r="621" spans="9:10" x14ac:dyDescent="0.25">
      <c r="I621" t="s">
        <v>793</v>
      </c>
      <c r="J621" t="s">
        <v>793</v>
      </c>
    </row>
    <row r="622" spans="9:10" x14ac:dyDescent="0.25">
      <c r="I622" t="s">
        <v>794</v>
      </c>
      <c r="J622" t="s">
        <v>794</v>
      </c>
    </row>
    <row r="623" spans="9:10" x14ac:dyDescent="0.25">
      <c r="I623" t="s">
        <v>795</v>
      </c>
      <c r="J623" t="s">
        <v>795</v>
      </c>
    </row>
    <row r="624" spans="9:10" x14ac:dyDescent="0.25">
      <c r="I624" t="s">
        <v>796</v>
      </c>
      <c r="J624" t="s">
        <v>796</v>
      </c>
    </row>
    <row r="625" spans="9:10" x14ac:dyDescent="0.25">
      <c r="I625" t="s">
        <v>797</v>
      </c>
      <c r="J625" t="s">
        <v>797</v>
      </c>
    </row>
    <row r="626" spans="9:10" x14ac:dyDescent="0.25">
      <c r="I626" t="s">
        <v>798</v>
      </c>
      <c r="J626" t="s">
        <v>798</v>
      </c>
    </row>
    <row r="627" spans="9:10" x14ac:dyDescent="0.25">
      <c r="I627" t="s">
        <v>799</v>
      </c>
      <c r="J627" t="s">
        <v>799</v>
      </c>
    </row>
    <row r="628" spans="9:10" x14ac:dyDescent="0.25">
      <c r="I628" t="s">
        <v>800</v>
      </c>
      <c r="J628" t="s">
        <v>800</v>
      </c>
    </row>
    <row r="629" spans="9:10" x14ac:dyDescent="0.25">
      <c r="I629" t="s">
        <v>801</v>
      </c>
      <c r="J629" t="s">
        <v>801</v>
      </c>
    </row>
    <row r="630" spans="9:10" x14ac:dyDescent="0.25">
      <c r="I630" t="s">
        <v>802</v>
      </c>
      <c r="J630" t="s">
        <v>802</v>
      </c>
    </row>
    <row r="631" spans="9:10" x14ac:dyDescent="0.25">
      <c r="I631" t="s">
        <v>803</v>
      </c>
      <c r="J631" t="s">
        <v>803</v>
      </c>
    </row>
    <row r="632" spans="9:10" x14ac:dyDescent="0.25">
      <c r="I632" t="s">
        <v>804</v>
      </c>
      <c r="J632" t="s">
        <v>804</v>
      </c>
    </row>
    <row r="633" spans="9:10" x14ac:dyDescent="0.25">
      <c r="I633" t="s">
        <v>805</v>
      </c>
      <c r="J633" t="s">
        <v>805</v>
      </c>
    </row>
    <row r="634" spans="9:10" x14ac:dyDescent="0.25">
      <c r="I634" t="s">
        <v>806</v>
      </c>
      <c r="J634" t="s">
        <v>806</v>
      </c>
    </row>
    <row r="635" spans="9:10" x14ac:dyDescent="0.25">
      <c r="I635" t="s">
        <v>807</v>
      </c>
      <c r="J635" t="s">
        <v>807</v>
      </c>
    </row>
    <row r="636" spans="9:10" x14ac:dyDescent="0.25">
      <c r="I636" t="s">
        <v>808</v>
      </c>
      <c r="J636" t="s">
        <v>808</v>
      </c>
    </row>
    <row r="637" spans="9:10" x14ac:dyDescent="0.25">
      <c r="I637" t="s">
        <v>809</v>
      </c>
      <c r="J637" t="s">
        <v>809</v>
      </c>
    </row>
    <row r="638" spans="9:10" x14ac:dyDescent="0.25">
      <c r="I638" t="s">
        <v>810</v>
      </c>
      <c r="J638" t="s">
        <v>810</v>
      </c>
    </row>
    <row r="639" spans="9:10" x14ac:dyDescent="0.25">
      <c r="I639" t="s">
        <v>811</v>
      </c>
      <c r="J639" t="s">
        <v>811</v>
      </c>
    </row>
    <row r="640" spans="9:10" x14ac:dyDescent="0.25">
      <c r="I640" t="s">
        <v>812</v>
      </c>
      <c r="J640" t="s">
        <v>812</v>
      </c>
    </row>
    <row r="641" spans="9:10" x14ac:dyDescent="0.25">
      <c r="I641" t="s">
        <v>813</v>
      </c>
      <c r="J641" t="s">
        <v>813</v>
      </c>
    </row>
    <row r="642" spans="9:10" x14ac:dyDescent="0.25">
      <c r="I642" t="s">
        <v>814</v>
      </c>
      <c r="J642" t="s">
        <v>814</v>
      </c>
    </row>
    <row r="643" spans="9:10" x14ac:dyDescent="0.25">
      <c r="I643" t="s">
        <v>815</v>
      </c>
      <c r="J643" t="s">
        <v>815</v>
      </c>
    </row>
    <row r="644" spans="9:10" x14ac:dyDescent="0.25">
      <c r="I644" t="s">
        <v>816</v>
      </c>
      <c r="J644" t="s">
        <v>816</v>
      </c>
    </row>
    <row r="645" spans="9:10" x14ac:dyDescent="0.25">
      <c r="I645" t="s">
        <v>817</v>
      </c>
      <c r="J645" t="s">
        <v>817</v>
      </c>
    </row>
    <row r="646" spans="9:10" x14ac:dyDescent="0.25">
      <c r="I646" t="s">
        <v>818</v>
      </c>
      <c r="J646" t="s">
        <v>818</v>
      </c>
    </row>
    <row r="647" spans="9:10" x14ac:dyDescent="0.25">
      <c r="I647" t="s">
        <v>819</v>
      </c>
      <c r="J647" t="s">
        <v>819</v>
      </c>
    </row>
    <row r="648" spans="9:10" x14ac:dyDescent="0.25">
      <c r="I648" t="s">
        <v>820</v>
      </c>
      <c r="J648" t="s">
        <v>820</v>
      </c>
    </row>
    <row r="649" spans="9:10" x14ac:dyDescent="0.25">
      <c r="I649" t="s">
        <v>821</v>
      </c>
      <c r="J649" t="s">
        <v>821</v>
      </c>
    </row>
    <row r="650" spans="9:10" x14ac:dyDescent="0.25">
      <c r="I650" t="s">
        <v>822</v>
      </c>
      <c r="J650" t="s">
        <v>822</v>
      </c>
    </row>
    <row r="651" spans="9:10" x14ac:dyDescent="0.25">
      <c r="I651" t="s">
        <v>823</v>
      </c>
      <c r="J651" t="s">
        <v>823</v>
      </c>
    </row>
    <row r="652" spans="9:10" x14ac:dyDescent="0.25">
      <c r="I652" t="s">
        <v>824</v>
      </c>
      <c r="J652" t="s">
        <v>824</v>
      </c>
    </row>
    <row r="653" spans="9:10" x14ac:dyDescent="0.25">
      <c r="I653" t="s">
        <v>825</v>
      </c>
      <c r="J653" t="s">
        <v>825</v>
      </c>
    </row>
    <row r="654" spans="9:10" x14ac:dyDescent="0.25">
      <c r="I654" t="s">
        <v>826</v>
      </c>
      <c r="J654" t="s">
        <v>826</v>
      </c>
    </row>
    <row r="655" spans="9:10" x14ac:dyDescent="0.25">
      <c r="I655" t="s">
        <v>827</v>
      </c>
      <c r="J655" t="s">
        <v>827</v>
      </c>
    </row>
    <row r="656" spans="9:10" x14ac:dyDescent="0.25">
      <c r="I656" t="s">
        <v>828</v>
      </c>
      <c r="J656" t="s">
        <v>828</v>
      </c>
    </row>
    <row r="657" spans="9:10" x14ac:dyDescent="0.25">
      <c r="I657" t="s">
        <v>829</v>
      </c>
      <c r="J657" t="s">
        <v>829</v>
      </c>
    </row>
    <row r="658" spans="9:10" x14ac:dyDescent="0.25">
      <c r="I658" t="s">
        <v>830</v>
      </c>
      <c r="J658" t="s">
        <v>830</v>
      </c>
    </row>
    <row r="659" spans="9:10" x14ac:dyDescent="0.25">
      <c r="I659" t="s">
        <v>831</v>
      </c>
      <c r="J659" t="s">
        <v>831</v>
      </c>
    </row>
    <row r="660" spans="9:10" x14ac:dyDescent="0.25">
      <c r="I660" t="s">
        <v>832</v>
      </c>
      <c r="J660" t="s">
        <v>832</v>
      </c>
    </row>
    <row r="661" spans="9:10" x14ac:dyDescent="0.25">
      <c r="I661" t="s">
        <v>833</v>
      </c>
      <c r="J661" t="s">
        <v>833</v>
      </c>
    </row>
    <row r="662" spans="9:10" x14ac:dyDescent="0.25">
      <c r="I662" t="s">
        <v>834</v>
      </c>
      <c r="J662" t="s">
        <v>834</v>
      </c>
    </row>
    <row r="663" spans="9:10" x14ac:dyDescent="0.25">
      <c r="I663" t="s">
        <v>835</v>
      </c>
      <c r="J663" t="s">
        <v>835</v>
      </c>
    </row>
    <row r="664" spans="9:10" x14ac:dyDescent="0.25">
      <c r="I664" t="s">
        <v>836</v>
      </c>
      <c r="J664" t="s">
        <v>836</v>
      </c>
    </row>
    <row r="665" spans="9:10" x14ac:dyDescent="0.25">
      <c r="I665" t="s">
        <v>837</v>
      </c>
      <c r="J665" t="s">
        <v>837</v>
      </c>
    </row>
    <row r="666" spans="9:10" x14ac:dyDescent="0.25">
      <c r="I666" t="s">
        <v>838</v>
      </c>
      <c r="J666" t="s">
        <v>838</v>
      </c>
    </row>
    <row r="667" spans="9:10" x14ac:dyDescent="0.25">
      <c r="I667" t="s">
        <v>839</v>
      </c>
      <c r="J667" t="s">
        <v>839</v>
      </c>
    </row>
    <row r="668" spans="9:10" x14ac:dyDescent="0.25">
      <c r="I668" t="s">
        <v>840</v>
      </c>
      <c r="J668" t="s">
        <v>840</v>
      </c>
    </row>
    <row r="669" spans="9:10" x14ac:dyDescent="0.25">
      <c r="I669" t="s">
        <v>841</v>
      </c>
      <c r="J669" t="s">
        <v>841</v>
      </c>
    </row>
    <row r="670" spans="9:10" x14ac:dyDescent="0.25">
      <c r="I670" t="s">
        <v>842</v>
      </c>
      <c r="J670" t="s">
        <v>842</v>
      </c>
    </row>
    <row r="671" spans="9:10" x14ac:dyDescent="0.25">
      <c r="I671" t="s">
        <v>843</v>
      </c>
      <c r="J671" t="s">
        <v>843</v>
      </c>
    </row>
    <row r="672" spans="9:10" x14ac:dyDescent="0.25">
      <c r="I672" t="s">
        <v>844</v>
      </c>
      <c r="J672" t="s">
        <v>844</v>
      </c>
    </row>
    <row r="673" spans="9:10" x14ac:dyDescent="0.25">
      <c r="I673" t="s">
        <v>845</v>
      </c>
      <c r="J673" t="s">
        <v>845</v>
      </c>
    </row>
    <row r="674" spans="9:10" x14ac:dyDescent="0.25">
      <c r="I674" t="s">
        <v>846</v>
      </c>
      <c r="J674" t="s">
        <v>846</v>
      </c>
    </row>
    <row r="675" spans="9:10" x14ac:dyDescent="0.25">
      <c r="I675" t="s">
        <v>847</v>
      </c>
      <c r="J675" t="s">
        <v>847</v>
      </c>
    </row>
    <row r="676" spans="9:10" x14ac:dyDescent="0.25">
      <c r="I676" t="s">
        <v>848</v>
      </c>
      <c r="J676" t="s">
        <v>848</v>
      </c>
    </row>
    <row r="677" spans="9:10" x14ac:dyDescent="0.25">
      <c r="I677" t="s">
        <v>849</v>
      </c>
      <c r="J677" t="s">
        <v>849</v>
      </c>
    </row>
    <row r="678" spans="9:10" x14ac:dyDescent="0.25">
      <c r="I678" t="s">
        <v>850</v>
      </c>
      <c r="J678" t="s">
        <v>850</v>
      </c>
    </row>
    <row r="679" spans="9:10" x14ac:dyDescent="0.25">
      <c r="I679" t="s">
        <v>851</v>
      </c>
      <c r="J679" t="s">
        <v>851</v>
      </c>
    </row>
    <row r="680" spans="9:10" x14ac:dyDescent="0.25">
      <c r="I680" t="s">
        <v>852</v>
      </c>
      <c r="J680" t="s">
        <v>852</v>
      </c>
    </row>
    <row r="681" spans="9:10" x14ac:dyDescent="0.25">
      <c r="I681" t="s">
        <v>853</v>
      </c>
      <c r="J681" t="s">
        <v>853</v>
      </c>
    </row>
    <row r="682" spans="9:10" x14ac:dyDescent="0.25">
      <c r="I682" t="s">
        <v>854</v>
      </c>
      <c r="J682" t="s">
        <v>854</v>
      </c>
    </row>
    <row r="683" spans="9:10" x14ac:dyDescent="0.25">
      <c r="I683" t="s">
        <v>855</v>
      </c>
      <c r="J683" t="s">
        <v>855</v>
      </c>
    </row>
    <row r="684" spans="9:10" x14ac:dyDescent="0.25">
      <c r="I684" t="s">
        <v>856</v>
      </c>
      <c r="J684" t="s">
        <v>856</v>
      </c>
    </row>
    <row r="685" spans="9:10" x14ac:dyDescent="0.25">
      <c r="I685" t="s">
        <v>857</v>
      </c>
      <c r="J685" t="s">
        <v>857</v>
      </c>
    </row>
    <row r="686" spans="9:10" x14ac:dyDescent="0.25">
      <c r="I686" t="s">
        <v>858</v>
      </c>
      <c r="J686" t="s">
        <v>858</v>
      </c>
    </row>
    <row r="687" spans="9:10" x14ac:dyDescent="0.25">
      <c r="I687" t="s">
        <v>859</v>
      </c>
      <c r="J687" t="s">
        <v>859</v>
      </c>
    </row>
    <row r="688" spans="9:10" x14ac:dyDescent="0.25">
      <c r="I688" t="s">
        <v>860</v>
      </c>
      <c r="J688" t="s">
        <v>860</v>
      </c>
    </row>
    <row r="689" spans="9:10" x14ac:dyDescent="0.25">
      <c r="I689" t="s">
        <v>861</v>
      </c>
      <c r="J689" t="s">
        <v>861</v>
      </c>
    </row>
    <row r="690" spans="9:10" x14ac:dyDescent="0.25">
      <c r="I690" t="s">
        <v>862</v>
      </c>
      <c r="J690" t="s">
        <v>862</v>
      </c>
    </row>
    <row r="691" spans="9:10" x14ac:dyDescent="0.25">
      <c r="I691" t="s">
        <v>863</v>
      </c>
      <c r="J691" t="s">
        <v>863</v>
      </c>
    </row>
    <row r="692" spans="9:10" x14ac:dyDescent="0.25">
      <c r="I692" t="s">
        <v>864</v>
      </c>
      <c r="J692" t="s">
        <v>864</v>
      </c>
    </row>
    <row r="693" spans="9:10" x14ac:dyDescent="0.25">
      <c r="I693" t="s">
        <v>865</v>
      </c>
      <c r="J693" t="s">
        <v>865</v>
      </c>
    </row>
    <row r="694" spans="9:10" x14ac:dyDescent="0.25">
      <c r="I694" t="s">
        <v>866</v>
      </c>
      <c r="J694" t="s">
        <v>866</v>
      </c>
    </row>
    <row r="695" spans="9:10" x14ac:dyDescent="0.25">
      <c r="I695" t="s">
        <v>867</v>
      </c>
      <c r="J695" t="s">
        <v>867</v>
      </c>
    </row>
    <row r="696" spans="9:10" x14ac:dyDescent="0.25">
      <c r="I696" t="s">
        <v>868</v>
      </c>
      <c r="J696" t="s">
        <v>868</v>
      </c>
    </row>
    <row r="697" spans="9:10" x14ac:dyDescent="0.25">
      <c r="I697" t="s">
        <v>869</v>
      </c>
      <c r="J697" t="s">
        <v>869</v>
      </c>
    </row>
    <row r="698" spans="9:10" x14ac:dyDescent="0.25">
      <c r="I698" t="s">
        <v>870</v>
      </c>
      <c r="J698" t="s">
        <v>870</v>
      </c>
    </row>
    <row r="699" spans="9:10" x14ac:dyDescent="0.25">
      <c r="I699" t="s">
        <v>871</v>
      </c>
      <c r="J699" t="s">
        <v>871</v>
      </c>
    </row>
    <row r="700" spans="9:10" x14ac:dyDescent="0.25">
      <c r="I700" t="s">
        <v>872</v>
      </c>
      <c r="J700" t="s">
        <v>872</v>
      </c>
    </row>
    <row r="701" spans="9:10" x14ac:dyDescent="0.25">
      <c r="I701" t="s">
        <v>873</v>
      </c>
      <c r="J701" t="s">
        <v>873</v>
      </c>
    </row>
    <row r="702" spans="9:10" x14ac:dyDescent="0.25">
      <c r="I702" t="s">
        <v>874</v>
      </c>
      <c r="J702" t="s">
        <v>874</v>
      </c>
    </row>
    <row r="703" spans="9:10" x14ac:dyDescent="0.25">
      <c r="I703" t="s">
        <v>875</v>
      </c>
      <c r="J703" t="s">
        <v>875</v>
      </c>
    </row>
    <row r="704" spans="9:10" x14ac:dyDescent="0.25">
      <c r="I704" t="s">
        <v>876</v>
      </c>
      <c r="J704" t="s">
        <v>876</v>
      </c>
    </row>
    <row r="705" spans="9:10" x14ac:dyDescent="0.25">
      <c r="I705" t="s">
        <v>877</v>
      </c>
      <c r="J705" t="s">
        <v>877</v>
      </c>
    </row>
    <row r="706" spans="9:10" x14ac:dyDescent="0.25">
      <c r="I706" t="s">
        <v>878</v>
      </c>
      <c r="J706" t="s">
        <v>878</v>
      </c>
    </row>
    <row r="707" spans="9:10" x14ac:dyDescent="0.25">
      <c r="I707" t="s">
        <v>879</v>
      </c>
      <c r="J707" t="s">
        <v>879</v>
      </c>
    </row>
    <row r="708" spans="9:10" x14ac:dyDescent="0.25">
      <c r="I708" t="s">
        <v>880</v>
      </c>
      <c r="J708" t="s">
        <v>880</v>
      </c>
    </row>
    <row r="709" spans="9:10" x14ac:dyDescent="0.25">
      <c r="I709" t="s">
        <v>881</v>
      </c>
      <c r="J709" t="s">
        <v>881</v>
      </c>
    </row>
    <row r="710" spans="9:10" x14ac:dyDescent="0.25">
      <c r="I710" t="s">
        <v>882</v>
      </c>
      <c r="J710" t="s">
        <v>882</v>
      </c>
    </row>
    <row r="711" spans="9:10" x14ac:dyDescent="0.25">
      <c r="I711" t="s">
        <v>883</v>
      </c>
      <c r="J711" t="s">
        <v>883</v>
      </c>
    </row>
    <row r="712" spans="9:10" x14ac:dyDescent="0.25">
      <c r="I712" t="s">
        <v>884</v>
      </c>
      <c r="J712" t="s">
        <v>884</v>
      </c>
    </row>
    <row r="713" spans="9:10" x14ac:dyDescent="0.25">
      <c r="I713" t="s">
        <v>885</v>
      </c>
      <c r="J713" t="s">
        <v>885</v>
      </c>
    </row>
    <row r="714" spans="9:10" x14ac:dyDescent="0.25">
      <c r="I714" t="s">
        <v>886</v>
      </c>
      <c r="J714" t="s">
        <v>886</v>
      </c>
    </row>
    <row r="715" spans="9:10" x14ac:dyDescent="0.25">
      <c r="I715" t="s">
        <v>887</v>
      </c>
      <c r="J715" t="s">
        <v>887</v>
      </c>
    </row>
    <row r="716" spans="9:10" x14ac:dyDescent="0.25">
      <c r="I716" t="s">
        <v>888</v>
      </c>
      <c r="J716" t="s">
        <v>888</v>
      </c>
    </row>
    <row r="717" spans="9:10" x14ac:dyDescent="0.25">
      <c r="I717" t="s">
        <v>889</v>
      </c>
      <c r="J717" t="s">
        <v>889</v>
      </c>
    </row>
    <row r="718" spans="9:10" x14ac:dyDescent="0.25">
      <c r="I718" t="s">
        <v>890</v>
      </c>
      <c r="J718" t="s">
        <v>890</v>
      </c>
    </row>
    <row r="719" spans="9:10" x14ac:dyDescent="0.25">
      <c r="I719" t="s">
        <v>891</v>
      </c>
      <c r="J719" t="s">
        <v>891</v>
      </c>
    </row>
    <row r="720" spans="9:10" x14ac:dyDescent="0.25">
      <c r="I720" t="s">
        <v>892</v>
      </c>
      <c r="J720" t="s">
        <v>892</v>
      </c>
    </row>
    <row r="721" spans="9:10" x14ac:dyDescent="0.25">
      <c r="I721" t="s">
        <v>893</v>
      </c>
      <c r="J721" t="s">
        <v>893</v>
      </c>
    </row>
    <row r="722" spans="9:10" x14ac:dyDescent="0.25">
      <c r="I722" t="s">
        <v>894</v>
      </c>
      <c r="J722" t="s">
        <v>894</v>
      </c>
    </row>
    <row r="723" spans="9:10" x14ac:dyDescent="0.25">
      <c r="I723" t="s">
        <v>895</v>
      </c>
      <c r="J723" t="s">
        <v>895</v>
      </c>
    </row>
    <row r="724" spans="9:10" x14ac:dyDescent="0.25">
      <c r="I724" t="s">
        <v>896</v>
      </c>
      <c r="J724" t="s">
        <v>896</v>
      </c>
    </row>
    <row r="725" spans="9:10" x14ac:dyDescent="0.25">
      <c r="I725" t="s">
        <v>897</v>
      </c>
      <c r="J725" t="s">
        <v>897</v>
      </c>
    </row>
    <row r="726" spans="9:10" x14ac:dyDescent="0.25">
      <c r="I726" t="s">
        <v>898</v>
      </c>
      <c r="J726" t="s">
        <v>898</v>
      </c>
    </row>
    <row r="727" spans="9:10" x14ac:dyDescent="0.25">
      <c r="I727" t="s">
        <v>899</v>
      </c>
      <c r="J727" t="s">
        <v>899</v>
      </c>
    </row>
    <row r="728" spans="9:10" x14ac:dyDescent="0.25">
      <c r="I728" t="s">
        <v>900</v>
      </c>
      <c r="J728" t="s">
        <v>900</v>
      </c>
    </row>
    <row r="729" spans="9:10" x14ac:dyDescent="0.25">
      <c r="I729" t="s">
        <v>901</v>
      </c>
      <c r="J729" t="s">
        <v>901</v>
      </c>
    </row>
    <row r="730" spans="9:10" x14ac:dyDescent="0.25">
      <c r="I730" t="s">
        <v>902</v>
      </c>
      <c r="J730" t="s">
        <v>902</v>
      </c>
    </row>
    <row r="731" spans="9:10" x14ac:dyDescent="0.25">
      <c r="I731" t="s">
        <v>903</v>
      </c>
      <c r="J731" t="s">
        <v>903</v>
      </c>
    </row>
    <row r="732" spans="9:10" x14ac:dyDescent="0.25">
      <c r="I732" t="s">
        <v>904</v>
      </c>
      <c r="J732" t="s">
        <v>904</v>
      </c>
    </row>
    <row r="733" spans="9:10" x14ac:dyDescent="0.25">
      <c r="I733" t="s">
        <v>905</v>
      </c>
      <c r="J733" t="s">
        <v>905</v>
      </c>
    </row>
    <row r="734" spans="9:10" x14ac:dyDescent="0.25">
      <c r="I734" t="s">
        <v>906</v>
      </c>
      <c r="J734" t="s">
        <v>906</v>
      </c>
    </row>
    <row r="735" spans="9:10" x14ac:dyDescent="0.25">
      <c r="I735" t="s">
        <v>907</v>
      </c>
      <c r="J735" t="s">
        <v>907</v>
      </c>
    </row>
    <row r="736" spans="9:10" x14ac:dyDescent="0.25">
      <c r="I736" t="s">
        <v>908</v>
      </c>
      <c r="J736" t="s">
        <v>908</v>
      </c>
    </row>
    <row r="737" spans="9:10" x14ac:dyDescent="0.25">
      <c r="I737" t="s">
        <v>909</v>
      </c>
      <c r="J737" t="s">
        <v>909</v>
      </c>
    </row>
    <row r="738" spans="9:10" x14ac:dyDescent="0.25">
      <c r="I738" t="s">
        <v>910</v>
      </c>
      <c r="J738" t="s">
        <v>910</v>
      </c>
    </row>
    <row r="739" spans="9:10" x14ac:dyDescent="0.25">
      <c r="I739" t="s">
        <v>911</v>
      </c>
      <c r="J739" t="s">
        <v>911</v>
      </c>
    </row>
    <row r="740" spans="9:10" x14ac:dyDescent="0.25">
      <c r="I740" t="s">
        <v>912</v>
      </c>
      <c r="J740" t="s">
        <v>912</v>
      </c>
    </row>
    <row r="741" spans="9:10" x14ac:dyDescent="0.25">
      <c r="I741" t="s">
        <v>913</v>
      </c>
      <c r="J741" t="s">
        <v>913</v>
      </c>
    </row>
    <row r="742" spans="9:10" x14ac:dyDescent="0.25">
      <c r="I742" t="s">
        <v>914</v>
      </c>
      <c r="J742" t="s">
        <v>914</v>
      </c>
    </row>
    <row r="743" spans="9:10" x14ac:dyDescent="0.25">
      <c r="I743" t="s">
        <v>915</v>
      </c>
      <c r="J743" t="s">
        <v>915</v>
      </c>
    </row>
    <row r="744" spans="9:10" x14ac:dyDescent="0.25">
      <c r="I744" t="s">
        <v>916</v>
      </c>
      <c r="J744" t="s">
        <v>916</v>
      </c>
    </row>
    <row r="745" spans="9:10" x14ac:dyDescent="0.25">
      <c r="I745" t="s">
        <v>917</v>
      </c>
      <c r="J745" t="s">
        <v>917</v>
      </c>
    </row>
    <row r="746" spans="9:10" x14ac:dyDescent="0.25">
      <c r="I746" t="s">
        <v>918</v>
      </c>
      <c r="J746" t="s">
        <v>918</v>
      </c>
    </row>
    <row r="747" spans="9:10" x14ac:dyDescent="0.25">
      <c r="I747" t="s">
        <v>919</v>
      </c>
      <c r="J747" t="s">
        <v>919</v>
      </c>
    </row>
    <row r="748" spans="9:10" x14ac:dyDescent="0.25">
      <c r="I748" t="s">
        <v>920</v>
      </c>
      <c r="J748" t="s">
        <v>920</v>
      </c>
    </row>
    <row r="749" spans="9:10" x14ac:dyDescent="0.25">
      <c r="I749" t="s">
        <v>921</v>
      </c>
      <c r="J749" t="s">
        <v>921</v>
      </c>
    </row>
    <row r="750" spans="9:10" x14ac:dyDescent="0.25">
      <c r="I750" t="s">
        <v>922</v>
      </c>
      <c r="J750" t="s">
        <v>922</v>
      </c>
    </row>
    <row r="751" spans="9:10" x14ac:dyDescent="0.25">
      <c r="I751" t="s">
        <v>923</v>
      </c>
      <c r="J751" t="s">
        <v>923</v>
      </c>
    </row>
    <row r="752" spans="9:10" x14ac:dyDescent="0.25">
      <c r="I752" t="s">
        <v>924</v>
      </c>
      <c r="J752" t="s">
        <v>924</v>
      </c>
    </row>
    <row r="753" spans="9:10" x14ac:dyDescent="0.25">
      <c r="I753" t="s">
        <v>925</v>
      </c>
      <c r="J753" t="s">
        <v>925</v>
      </c>
    </row>
    <row r="754" spans="9:10" x14ac:dyDescent="0.25">
      <c r="I754" t="s">
        <v>926</v>
      </c>
      <c r="J754" t="s">
        <v>926</v>
      </c>
    </row>
    <row r="755" spans="9:10" x14ac:dyDescent="0.25">
      <c r="I755" t="s">
        <v>927</v>
      </c>
      <c r="J755" t="s">
        <v>927</v>
      </c>
    </row>
    <row r="756" spans="9:10" x14ac:dyDescent="0.25">
      <c r="I756" t="s">
        <v>928</v>
      </c>
      <c r="J756" t="s">
        <v>928</v>
      </c>
    </row>
    <row r="757" spans="9:10" x14ac:dyDescent="0.25">
      <c r="I757" t="s">
        <v>929</v>
      </c>
      <c r="J757" t="s">
        <v>929</v>
      </c>
    </row>
    <row r="758" spans="9:10" x14ac:dyDescent="0.25">
      <c r="I758" t="s">
        <v>930</v>
      </c>
      <c r="J758" t="s">
        <v>930</v>
      </c>
    </row>
    <row r="759" spans="9:10" x14ac:dyDescent="0.25">
      <c r="I759" t="s">
        <v>931</v>
      </c>
      <c r="J759" t="s">
        <v>931</v>
      </c>
    </row>
    <row r="760" spans="9:10" x14ac:dyDescent="0.25">
      <c r="I760" t="s">
        <v>932</v>
      </c>
      <c r="J760" t="s">
        <v>932</v>
      </c>
    </row>
    <row r="761" spans="9:10" x14ac:dyDescent="0.25">
      <c r="I761" t="s">
        <v>933</v>
      </c>
      <c r="J761" t="s">
        <v>933</v>
      </c>
    </row>
    <row r="762" spans="9:10" x14ac:dyDescent="0.25">
      <c r="I762" t="s">
        <v>934</v>
      </c>
      <c r="J762" t="s">
        <v>934</v>
      </c>
    </row>
    <row r="763" spans="9:10" x14ac:dyDescent="0.25">
      <c r="I763" t="s">
        <v>935</v>
      </c>
      <c r="J763" t="s">
        <v>935</v>
      </c>
    </row>
    <row r="764" spans="9:10" x14ac:dyDescent="0.25">
      <c r="I764" t="s">
        <v>936</v>
      </c>
      <c r="J764" t="s">
        <v>936</v>
      </c>
    </row>
    <row r="765" spans="9:10" x14ac:dyDescent="0.25">
      <c r="I765" t="s">
        <v>937</v>
      </c>
      <c r="J765" t="s">
        <v>937</v>
      </c>
    </row>
    <row r="766" spans="9:10" x14ac:dyDescent="0.25">
      <c r="I766" t="s">
        <v>938</v>
      </c>
      <c r="J766" t="s">
        <v>938</v>
      </c>
    </row>
    <row r="767" spans="9:10" x14ac:dyDescent="0.25">
      <c r="I767" t="s">
        <v>939</v>
      </c>
      <c r="J767" t="s">
        <v>939</v>
      </c>
    </row>
    <row r="768" spans="9:10" x14ac:dyDescent="0.25">
      <c r="I768" t="s">
        <v>940</v>
      </c>
      <c r="J768" t="s">
        <v>940</v>
      </c>
    </row>
    <row r="769" spans="9:10" x14ac:dyDescent="0.25">
      <c r="I769" t="s">
        <v>941</v>
      </c>
      <c r="J769" t="s">
        <v>941</v>
      </c>
    </row>
    <row r="770" spans="9:10" x14ac:dyDescent="0.25">
      <c r="I770" t="s">
        <v>942</v>
      </c>
      <c r="J770" t="s">
        <v>942</v>
      </c>
    </row>
    <row r="771" spans="9:10" x14ac:dyDescent="0.25">
      <c r="I771" t="s">
        <v>943</v>
      </c>
      <c r="J771" t="s">
        <v>943</v>
      </c>
    </row>
    <row r="772" spans="9:10" x14ac:dyDescent="0.25">
      <c r="I772" t="s">
        <v>944</v>
      </c>
      <c r="J772" t="s">
        <v>944</v>
      </c>
    </row>
    <row r="773" spans="9:10" x14ac:dyDescent="0.25">
      <c r="I773" t="s">
        <v>945</v>
      </c>
      <c r="J773" t="s">
        <v>945</v>
      </c>
    </row>
    <row r="774" spans="9:10" x14ac:dyDescent="0.25">
      <c r="I774" t="s">
        <v>946</v>
      </c>
      <c r="J774" t="s">
        <v>946</v>
      </c>
    </row>
    <row r="775" spans="9:10" x14ac:dyDescent="0.25">
      <c r="I775" t="s">
        <v>947</v>
      </c>
      <c r="J775" t="s">
        <v>947</v>
      </c>
    </row>
    <row r="776" spans="9:10" x14ac:dyDescent="0.25">
      <c r="I776" t="s">
        <v>948</v>
      </c>
      <c r="J776" t="s">
        <v>948</v>
      </c>
    </row>
    <row r="777" spans="9:10" x14ac:dyDescent="0.25">
      <c r="I777" t="s">
        <v>949</v>
      </c>
      <c r="J777" t="s">
        <v>949</v>
      </c>
    </row>
    <row r="778" spans="9:10" x14ac:dyDescent="0.25">
      <c r="I778" t="s">
        <v>950</v>
      </c>
      <c r="J778" t="s">
        <v>950</v>
      </c>
    </row>
    <row r="779" spans="9:10" x14ac:dyDescent="0.25">
      <c r="I779" t="s">
        <v>951</v>
      </c>
      <c r="J779" t="s">
        <v>951</v>
      </c>
    </row>
    <row r="780" spans="9:10" x14ac:dyDescent="0.25">
      <c r="I780" t="s">
        <v>952</v>
      </c>
      <c r="J780" t="s">
        <v>952</v>
      </c>
    </row>
    <row r="781" spans="9:10" x14ac:dyDescent="0.25">
      <c r="I781" t="s">
        <v>953</v>
      </c>
      <c r="J781" t="s">
        <v>953</v>
      </c>
    </row>
    <row r="782" spans="9:10" x14ac:dyDescent="0.25">
      <c r="I782" t="s">
        <v>954</v>
      </c>
      <c r="J782" t="s">
        <v>954</v>
      </c>
    </row>
    <row r="783" spans="9:10" x14ac:dyDescent="0.25">
      <c r="I783" t="s">
        <v>955</v>
      </c>
      <c r="J783" t="s">
        <v>955</v>
      </c>
    </row>
    <row r="784" spans="9:10" x14ac:dyDescent="0.25">
      <c r="I784" t="s">
        <v>956</v>
      </c>
      <c r="J784" t="s">
        <v>956</v>
      </c>
    </row>
    <row r="785" spans="9:10" x14ac:dyDescent="0.25">
      <c r="I785" t="s">
        <v>957</v>
      </c>
      <c r="J785" t="s">
        <v>957</v>
      </c>
    </row>
    <row r="786" spans="9:10" x14ac:dyDescent="0.25">
      <c r="I786" t="s">
        <v>958</v>
      </c>
      <c r="J786" t="s">
        <v>958</v>
      </c>
    </row>
    <row r="787" spans="9:10" x14ac:dyDescent="0.25">
      <c r="I787" t="s">
        <v>959</v>
      </c>
      <c r="J787" t="s">
        <v>959</v>
      </c>
    </row>
    <row r="788" spans="9:10" x14ac:dyDescent="0.25">
      <c r="I788" t="s">
        <v>960</v>
      </c>
      <c r="J788" t="s">
        <v>960</v>
      </c>
    </row>
    <row r="789" spans="9:10" x14ac:dyDescent="0.25">
      <c r="I789" t="s">
        <v>961</v>
      </c>
      <c r="J789" t="s">
        <v>961</v>
      </c>
    </row>
    <row r="790" spans="9:10" x14ac:dyDescent="0.25">
      <c r="I790" t="s">
        <v>962</v>
      </c>
      <c r="J790" t="s">
        <v>962</v>
      </c>
    </row>
    <row r="791" spans="9:10" x14ac:dyDescent="0.25">
      <c r="I791" t="s">
        <v>963</v>
      </c>
      <c r="J791" t="s">
        <v>963</v>
      </c>
    </row>
    <row r="792" spans="9:10" x14ac:dyDescent="0.25">
      <c r="I792" t="s">
        <v>964</v>
      </c>
      <c r="J792" t="s">
        <v>964</v>
      </c>
    </row>
    <row r="793" spans="9:10" x14ac:dyDescent="0.25">
      <c r="I793" t="s">
        <v>965</v>
      </c>
      <c r="J793" t="s">
        <v>965</v>
      </c>
    </row>
    <row r="794" spans="9:10" x14ac:dyDescent="0.25">
      <c r="I794" t="s">
        <v>966</v>
      </c>
      <c r="J794" t="s">
        <v>966</v>
      </c>
    </row>
    <row r="795" spans="9:10" x14ac:dyDescent="0.25">
      <c r="I795" t="s">
        <v>967</v>
      </c>
      <c r="J795" t="s">
        <v>967</v>
      </c>
    </row>
    <row r="796" spans="9:10" x14ac:dyDescent="0.25">
      <c r="I796" t="s">
        <v>968</v>
      </c>
      <c r="J796" t="s">
        <v>968</v>
      </c>
    </row>
    <row r="797" spans="9:10" x14ac:dyDescent="0.25">
      <c r="I797" t="s">
        <v>969</v>
      </c>
      <c r="J797" t="s">
        <v>969</v>
      </c>
    </row>
    <row r="798" spans="9:10" x14ac:dyDescent="0.25">
      <c r="I798" t="s">
        <v>970</v>
      </c>
      <c r="J798" t="s">
        <v>970</v>
      </c>
    </row>
    <row r="799" spans="9:10" x14ac:dyDescent="0.25">
      <c r="I799" t="s">
        <v>971</v>
      </c>
      <c r="J799" t="s">
        <v>971</v>
      </c>
    </row>
    <row r="800" spans="9:10" x14ac:dyDescent="0.25">
      <c r="I800" t="s">
        <v>972</v>
      </c>
      <c r="J800" t="s">
        <v>972</v>
      </c>
    </row>
    <row r="801" spans="9:10" x14ac:dyDescent="0.25">
      <c r="I801" t="s">
        <v>973</v>
      </c>
      <c r="J801" t="s">
        <v>973</v>
      </c>
    </row>
    <row r="802" spans="9:10" x14ac:dyDescent="0.25">
      <c r="I802" t="s">
        <v>974</v>
      </c>
      <c r="J802" t="s">
        <v>974</v>
      </c>
    </row>
    <row r="803" spans="9:10" x14ac:dyDescent="0.25">
      <c r="I803" t="s">
        <v>975</v>
      </c>
      <c r="J803" t="s">
        <v>975</v>
      </c>
    </row>
    <row r="804" spans="9:10" x14ac:dyDescent="0.25">
      <c r="I804" t="s">
        <v>976</v>
      </c>
      <c r="J804" t="s">
        <v>976</v>
      </c>
    </row>
    <row r="805" spans="9:10" x14ac:dyDescent="0.25">
      <c r="I805" t="s">
        <v>977</v>
      </c>
      <c r="J805" t="s">
        <v>977</v>
      </c>
    </row>
    <row r="806" spans="9:10" x14ac:dyDescent="0.25">
      <c r="I806" t="s">
        <v>978</v>
      </c>
      <c r="J806" t="s">
        <v>978</v>
      </c>
    </row>
    <row r="807" spans="9:10" x14ac:dyDescent="0.25">
      <c r="I807" t="s">
        <v>979</v>
      </c>
      <c r="J807" t="s">
        <v>979</v>
      </c>
    </row>
    <row r="808" spans="9:10" x14ac:dyDescent="0.25">
      <c r="I808" t="s">
        <v>980</v>
      </c>
      <c r="J808" t="s">
        <v>980</v>
      </c>
    </row>
    <row r="809" spans="9:10" x14ac:dyDescent="0.25">
      <c r="I809" t="s">
        <v>981</v>
      </c>
      <c r="J809" t="s">
        <v>981</v>
      </c>
    </row>
    <row r="810" spans="9:10" x14ac:dyDescent="0.25">
      <c r="I810" t="s">
        <v>982</v>
      </c>
      <c r="J810" t="s">
        <v>982</v>
      </c>
    </row>
    <row r="811" spans="9:10" x14ac:dyDescent="0.25">
      <c r="I811" t="s">
        <v>983</v>
      </c>
      <c r="J811" t="s">
        <v>983</v>
      </c>
    </row>
    <row r="812" spans="9:10" x14ac:dyDescent="0.25">
      <c r="I812" t="s">
        <v>984</v>
      </c>
      <c r="J812" t="s">
        <v>984</v>
      </c>
    </row>
    <row r="813" spans="9:10" x14ac:dyDescent="0.25">
      <c r="I813" t="s">
        <v>985</v>
      </c>
      <c r="J813" t="s">
        <v>985</v>
      </c>
    </row>
    <row r="814" spans="9:10" x14ac:dyDescent="0.25">
      <c r="I814" t="s">
        <v>986</v>
      </c>
      <c r="J814" t="s">
        <v>986</v>
      </c>
    </row>
    <row r="815" spans="9:10" x14ac:dyDescent="0.25">
      <c r="I815" t="s">
        <v>987</v>
      </c>
      <c r="J815" t="s">
        <v>987</v>
      </c>
    </row>
    <row r="816" spans="9:10" x14ac:dyDescent="0.25">
      <c r="I816" t="s">
        <v>988</v>
      </c>
      <c r="J816" t="s">
        <v>988</v>
      </c>
    </row>
    <row r="817" spans="9:10" x14ac:dyDescent="0.25">
      <c r="I817" t="s">
        <v>989</v>
      </c>
      <c r="J817" t="s">
        <v>989</v>
      </c>
    </row>
    <row r="818" spans="9:10" x14ac:dyDescent="0.25">
      <c r="I818" t="s">
        <v>990</v>
      </c>
      <c r="J818" t="s">
        <v>990</v>
      </c>
    </row>
    <row r="819" spans="9:10" x14ac:dyDescent="0.25">
      <c r="I819" t="s">
        <v>991</v>
      </c>
      <c r="J819" t="s">
        <v>991</v>
      </c>
    </row>
    <row r="820" spans="9:10" x14ac:dyDescent="0.25">
      <c r="I820" t="s">
        <v>992</v>
      </c>
      <c r="J820" t="s">
        <v>992</v>
      </c>
    </row>
    <row r="821" spans="9:10" x14ac:dyDescent="0.25">
      <c r="I821" t="s">
        <v>993</v>
      </c>
      <c r="J821" t="s">
        <v>993</v>
      </c>
    </row>
    <row r="822" spans="9:10" x14ac:dyDescent="0.25">
      <c r="I822" t="s">
        <v>994</v>
      </c>
      <c r="J822" t="s">
        <v>994</v>
      </c>
    </row>
    <row r="823" spans="9:10" x14ac:dyDescent="0.25">
      <c r="I823" t="s">
        <v>995</v>
      </c>
      <c r="J823" t="s">
        <v>995</v>
      </c>
    </row>
    <row r="824" spans="9:10" x14ac:dyDescent="0.25">
      <c r="I824" t="s">
        <v>996</v>
      </c>
      <c r="J824" t="s">
        <v>996</v>
      </c>
    </row>
    <row r="825" spans="9:10" x14ac:dyDescent="0.25">
      <c r="I825" t="s">
        <v>997</v>
      </c>
      <c r="J825" t="s">
        <v>997</v>
      </c>
    </row>
    <row r="826" spans="9:10" x14ac:dyDescent="0.25">
      <c r="I826" t="s">
        <v>998</v>
      </c>
      <c r="J826" t="s">
        <v>998</v>
      </c>
    </row>
    <row r="827" spans="9:10" x14ac:dyDescent="0.25">
      <c r="I827" t="s">
        <v>999</v>
      </c>
      <c r="J827" t="s">
        <v>999</v>
      </c>
    </row>
    <row r="828" spans="9:10" x14ac:dyDescent="0.25">
      <c r="I828" t="s">
        <v>1000</v>
      </c>
      <c r="J828" t="s">
        <v>1000</v>
      </c>
    </row>
    <row r="829" spans="9:10" x14ac:dyDescent="0.25">
      <c r="I829" t="s">
        <v>1001</v>
      </c>
      <c r="J829" t="s">
        <v>1001</v>
      </c>
    </row>
    <row r="830" spans="9:10" x14ac:dyDescent="0.25">
      <c r="I830" t="s">
        <v>1002</v>
      </c>
      <c r="J830" t="s">
        <v>1002</v>
      </c>
    </row>
    <row r="831" spans="9:10" x14ac:dyDescent="0.25">
      <c r="I831" t="s">
        <v>1003</v>
      </c>
      <c r="J831" t="s">
        <v>1003</v>
      </c>
    </row>
    <row r="832" spans="9:10" x14ac:dyDescent="0.25">
      <c r="I832" t="s">
        <v>1004</v>
      </c>
      <c r="J832" t="s">
        <v>1004</v>
      </c>
    </row>
    <row r="833" spans="9:10" x14ac:dyDescent="0.25">
      <c r="I833" t="s">
        <v>1005</v>
      </c>
      <c r="J833" t="s">
        <v>1005</v>
      </c>
    </row>
    <row r="834" spans="9:10" x14ac:dyDescent="0.25">
      <c r="I834" t="s">
        <v>1006</v>
      </c>
      <c r="J834" t="s">
        <v>1006</v>
      </c>
    </row>
    <row r="835" spans="9:10" x14ac:dyDescent="0.25">
      <c r="I835" t="s">
        <v>1007</v>
      </c>
      <c r="J835" t="s">
        <v>1007</v>
      </c>
    </row>
    <row r="836" spans="9:10" x14ac:dyDescent="0.25">
      <c r="I836" t="s">
        <v>1008</v>
      </c>
      <c r="J836" t="s">
        <v>1008</v>
      </c>
    </row>
    <row r="837" spans="9:10" x14ac:dyDescent="0.25">
      <c r="I837" t="s">
        <v>1009</v>
      </c>
      <c r="J837" t="s">
        <v>1009</v>
      </c>
    </row>
    <row r="838" spans="9:10" x14ac:dyDescent="0.25">
      <c r="I838" t="s">
        <v>1010</v>
      </c>
      <c r="J838" t="s">
        <v>1010</v>
      </c>
    </row>
    <row r="839" spans="9:10" x14ac:dyDescent="0.25">
      <c r="I839" t="s">
        <v>1011</v>
      </c>
      <c r="J839" t="s">
        <v>1011</v>
      </c>
    </row>
    <row r="840" spans="9:10" x14ac:dyDescent="0.25">
      <c r="I840" t="s">
        <v>1012</v>
      </c>
      <c r="J840" t="s">
        <v>1012</v>
      </c>
    </row>
    <row r="841" spans="9:10" x14ac:dyDescent="0.25">
      <c r="I841" t="s">
        <v>1013</v>
      </c>
      <c r="J841" t="s">
        <v>1013</v>
      </c>
    </row>
    <row r="842" spans="9:10" x14ac:dyDescent="0.25">
      <c r="I842" t="s">
        <v>1014</v>
      </c>
      <c r="J842" t="s">
        <v>1014</v>
      </c>
    </row>
    <row r="843" spans="9:10" x14ac:dyDescent="0.25">
      <c r="I843" t="s">
        <v>1015</v>
      </c>
      <c r="J843" t="s">
        <v>1015</v>
      </c>
    </row>
    <row r="844" spans="9:10" x14ac:dyDescent="0.25">
      <c r="I844" t="s">
        <v>1016</v>
      </c>
      <c r="J844" t="s">
        <v>1016</v>
      </c>
    </row>
    <row r="845" spans="9:10" x14ac:dyDescent="0.25">
      <c r="I845" t="s">
        <v>1017</v>
      </c>
      <c r="J845" t="s">
        <v>1017</v>
      </c>
    </row>
    <row r="846" spans="9:10" x14ac:dyDescent="0.25">
      <c r="I846" t="s">
        <v>1018</v>
      </c>
      <c r="J846" t="s">
        <v>1018</v>
      </c>
    </row>
    <row r="847" spans="9:10" x14ac:dyDescent="0.25">
      <c r="I847" t="s">
        <v>1019</v>
      </c>
      <c r="J847" t="s">
        <v>1019</v>
      </c>
    </row>
    <row r="848" spans="9:10" x14ac:dyDescent="0.25">
      <c r="I848" t="s">
        <v>1020</v>
      </c>
      <c r="J848" t="s">
        <v>1020</v>
      </c>
    </row>
    <row r="849" spans="9:10" x14ac:dyDescent="0.25">
      <c r="I849" t="s">
        <v>1021</v>
      </c>
      <c r="J849" t="s">
        <v>1021</v>
      </c>
    </row>
    <row r="850" spans="9:10" x14ac:dyDescent="0.25">
      <c r="I850" t="s">
        <v>1022</v>
      </c>
      <c r="J850" t="s">
        <v>1022</v>
      </c>
    </row>
    <row r="851" spans="9:10" x14ac:dyDescent="0.25">
      <c r="I851" t="s">
        <v>1023</v>
      </c>
      <c r="J851" t="s">
        <v>1023</v>
      </c>
    </row>
    <row r="852" spans="9:10" x14ac:dyDescent="0.25">
      <c r="I852" t="s">
        <v>1024</v>
      </c>
      <c r="J852" t="s">
        <v>1024</v>
      </c>
    </row>
    <row r="853" spans="9:10" x14ac:dyDescent="0.25">
      <c r="I853" t="s">
        <v>1025</v>
      </c>
      <c r="J853" t="s">
        <v>1025</v>
      </c>
    </row>
    <row r="854" spans="9:10" x14ac:dyDescent="0.25">
      <c r="I854" t="s">
        <v>1026</v>
      </c>
      <c r="J854" t="s">
        <v>1026</v>
      </c>
    </row>
    <row r="855" spans="9:10" x14ac:dyDescent="0.25">
      <c r="I855" t="s">
        <v>1027</v>
      </c>
      <c r="J855" t="s">
        <v>1027</v>
      </c>
    </row>
    <row r="856" spans="9:10" x14ac:dyDescent="0.25">
      <c r="I856" t="s">
        <v>1028</v>
      </c>
      <c r="J856" t="s">
        <v>1028</v>
      </c>
    </row>
    <row r="857" spans="9:10" x14ac:dyDescent="0.25">
      <c r="I857" t="s">
        <v>1029</v>
      </c>
      <c r="J857" t="s">
        <v>1029</v>
      </c>
    </row>
    <row r="858" spans="9:10" x14ac:dyDescent="0.25">
      <c r="I858" t="s">
        <v>1030</v>
      </c>
      <c r="J858" t="s">
        <v>1030</v>
      </c>
    </row>
    <row r="859" spans="9:10" x14ac:dyDescent="0.25">
      <c r="I859" t="s">
        <v>1031</v>
      </c>
      <c r="J859" t="s">
        <v>1031</v>
      </c>
    </row>
    <row r="860" spans="9:10" x14ac:dyDescent="0.25">
      <c r="I860" t="s">
        <v>1032</v>
      </c>
      <c r="J860" t="s">
        <v>1032</v>
      </c>
    </row>
    <row r="861" spans="9:10" x14ac:dyDescent="0.25">
      <c r="I861" t="s">
        <v>1033</v>
      </c>
      <c r="J861" t="s">
        <v>1033</v>
      </c>
    </row>
    <row r="862" spans="9:10" x14ac:dyDescent="0.25">
      <c r="I862" t="s">
        <v>1034</v>
      </c>
      <c r="J862" t="s">
        <v>1034</v>
      </c>
    </row>
    <row r="863" spans="9:10" x14ac:dyDescent="0.25">
      <c r="I863" t="s">
        <v>1035</v>
      </c>
      <c r="J863" t="s">
        <v>1035</v>
      </c>
    </row>
    <row r="864" spans="9:10" x14ac:dyDescent="0.25">
      <c r="I864" t="s">
        <v>1036</v>
      </c>
      <c r="J864" t="s">
        <v>1036</v>
      </c>
    </row>
    <row r="865" spans="9:10" x14ac:dyDescent="0.25">
      <c r="I865" t="s">
        <v>1037</v>
      </c>
      <c r="J865" t="s">
        <v>1037</v>
      </c>
    </row>
    <row r="866" spans="9:10" x14ac:dyDescent="0.25">
      <c r="I866" t="s">
        <v>1038</v>
      </c>
      <c r="J866" t="s">
        <v>1038</v>
      </c>
    </row>
    <row r="867" spans="9:10" x14ac:dyDescent="0.25">
      <c r="I867" t="s">
        <v>1039</v>
      </c>
      <c r="J867" t="s">
        <v>1039</v>
      </c>
    </row>
    <row r="868" spans="9:10" x14ac:dyDescent="0.25">
      <c r="I868" t="s">
        <v>1040</v>
      </c>
      <c r="J868" t="s">
        <v>1040</v>
      </c>
    </row>
    <row r="869" spans="9:10" x14ac:dyDescent="0.25">
      <c r="I869" t="s">
        <v>1041</v>
      </c>
      <c r="J869" t="s">
        <v>1041</v>
      </c>
    </row>
    <row r="870" spans="9:10" x14ac:dyDescent="0.25">
      <c r="I870" t="s">
        <v>1042</v>
      </c>
      <c r="J870" t="s">
        <v>1042</v>
      </c>
    </row>
    <row r="871" spans="9:10" x14ac:dyDescent="0.25">
      <c r="I871" t="s">
        <v>1043</v>
      </c>
      <c r="J871" t="s">
        <v>1043</v>
      </c>
    </row>
    <row r="872" spans="9:10" x14ac:dyDescent="0.25">
      <c r="I872" t="s">
        <v>1044</v>
      </c>
      <c r="J872" t="s">
        <v>1044</v>
      </c>
    </row>
    <row r="873" spans="9:10" x14ac:dyDescent="0.25">
      <c r="I873" t="s">
        <v>1045</v>
      </c>
      <c r="J873" t="s">
        <v>1045</v>
      </c>
    </row>
    <row r="874" spans="9:10" x14ac:dyDescent="0.25">
      <c r="I874" t="s">
        <v>1046</v>
      </c>
      <c r="J874" t="s">
        <v>1046</v>
      </c>
    </row>
    <row r="875" spans="9:10" x14ac:dyDescent="0.25">
      <c r="I875" t="s">
        <v>1047</v>
      </c>
      <c r="J875" t="s">
        <v>1047</v>
      </c>
    </row>
    <row r="876" spans="9:10" x14ac:dyDescent="0.25">
      <c r="I876" t="s">
        <v>1048</v>
      </c>
      <c r="J876" t="s">
        <v>1048</v>
      </c>
    </row>
    <row r="877" spans="9:10" x14ac:dyDescent="0.25">
      <c r="I877" t="s">
        <v>1049</v>
      </c>
      <c r="J877" t="s">
        <v>1049</v>
      </c>
    </row>
    <row r="878" spans="9:10" x14ac:dyDescent="0.25">
      <c r="I878" t="s">
        <v>1050</v>
      </c>
      <c r="J878" t="s">
        <v>1050</v>
      </c>
    </row>
    <row r="879" spans="9:10" x14ac:dyDescent="0.25">
      <c r="I879" t="s">
        <v>1051</v>
      </c>
      <c r="J879" t="s">
        <v>1051</v>
      </c>
    </row>
    <row r="880" spans="9:10" x14ac:dyDescent="0.25">
      <c r="I880" t="s">
        <v>1052</v>
      </c>
      <c r="J880" t="s">
        <v>1052</v>
      </c>
    </row>
    <row r="881" spans="9:10" x14ac:dyDescent="0.25">
      <c r="I881" t="s">
        <v>1053</v>
      </c>
      <c r="J881" t="s">
        <v>1053</v>
      </c>
    </row>
    <row r="882" spans="9:10" x14ac:dyDescent="0.25">
      <c r="I882" t="s">
        <v>1054</v>
      </c>
      <c r="J882" t="s">
        <v>1054</v>
      </c>
    </row>
    <row r="883" spans="9:10" x14ac:dyDescent="0.25">
      <c r="I883" t="s">
        <v>1055</v>
      </c>
      <c r="J883" t="s">
        <v>1055</v>
      </c>
    </row>
    <row r="884" spans="9:10" x14ac:dyDescent="0.25">
      <c r="I884" t="s">
        <v>1056</v>
      </c>
      <c r="J884" t="s">
        <v>1056</v>
      </c>
    </row>
    <row r="885" spans="9:10" x14ac:dyDescent="0.25">
      <c r="I885" t="s">
        <v>1057</v>
      </c>
      <c r="J885" t="s">
        <v>1057</v>
      </c>
    </row>
    <row r="886" spans="9:10" x14ac:dyDescent="0.25">
      <c r="I886" t="s">
        <v>1058</v>
      </c>
      <c r="J886" t="s">
        <v>1058</v>
      </c>
    </row>
    <row r="887" spans="9:10" x14ac:dyDescent="0.25">
      <c r="I887" t="s">
        <v>1059</v>
      </c>
      <c r="J887" t="s">
        <v>1059</v>
      </c>
    </row>
    <row r="888" spans="9:10" x14ac:dyDescent="0.25">
      <c r="I888" t="s">
        <v>1060</v>
      </c>
      <c r="J888" t="s">
        <v>1060</v>
      </c>
    </row>
    <row r="889" spans="9:10" x14ac:dyDescent="0.25">
      <c r="I889" t="s">
        <v>1061</v>
      </c>
      <c r="J889" t="s">
        <v>1061</v>
      </c>
    </row>
    <row r="890" spans="9:10" x14ac:dyDescent="0.25">
      <c r="I890" t="s">
        <v>1062</v>
      </c>
      <c r="J890" t="s">
        <v>1062</v>
      </c>
    </row>
    <row r="891" spans="9:10" x14ac:dyDescent="0.25">
      <c r="I891" t="s">
        <v>1063</v>
      </c>
      <c r="J891" t="s">
        <v>1063</v>
      </c>
    </row>
    <row r="892" spans="9:10" x14ac:dyDescent="0.25">
      <c r="I892" t="s">
        <v>1064</v>
      </c>
      <c r="J892" t="s">
        <v>1064</v>
      </c>
    </row>
    <row r="893" spans="9:10" x14ac:dyDescent="0.25">
      <c r="I893" t="s">
        <v>1065</v>
      </c>
      <c r="J893" t="s">
        <v>1065</v>
      </c>
    </row>
    <row r="894" spans="9:10" x14ac:dyDescent="0.25">
      <c r="I894" t="s">
        <v>1066</v>
      </c>
      <c r="J894" t="s">
        <v>1066</v>
      </c>
    </row>
    <row r="895" spans="9:10" x14ac:dyDescent="0.25">
      <c r="I895" t="s">
        <v>1067</v>
      </c>
      <c r="J895" t="s">
        <v>1067</v>
      </c>
    </row>
    <row r="896" spans="9:10" x14ac:dyDescent="0.25">
      <c r="I896" t="s">
        <v>1068</v>
      </c>
      <c r="J896" t="s">
        <v>1068</v>
      </c>
    </row>
    <row r="897" spans="9:10" x14ac:dyDescent="0.25">
      <c r="I897" t="s">
        <v>1069</v>
      </c>
      <c r="J897" t="s">
        <v>1069</v>
      </c>
    </row>
    <row r="898" spans="9:10" x14ac:dyDescent="0.25">
      <c r="I898" t="s">
        <v>1070</v>
      </c>
      <c r="J898" t="s">
        <v>1070</v>
      </c>
    </row>
    <row r="899" spans="9:10" x14ac:dyDescent="0.25">
      <c r="I899" t="s">
        <v>1071</v>
      </c>
      <c r="J899" t="s">
        <v>1071</v>
      </c>
    </row>
    <row r="900" spans="9:10" x14ac:dyDescent="0.25">
      <c r="I900" t="s">
        <v>1072</v>
      </c>
      <c r="J900" t="s">
        <v>1072</v>
      </c>
    </row>
    <row r="901" spans="9:10" x14ac:dyDescent="0.25">
      <c r="I901" t="s">
        <v>1073</v>
      </c>
      <c r="J901" t="s">
        <v>1073</v>
      </c>
    </row>
    <row r="902" spans="9:10" x14ac:dyDescent="0.25">
      <c r="I902" t="s">
        <v>1074</v>
      </c>
      <c r="J902" t="s">
        <v>1074</v>
      </c>
    </row>
    <row r="903" spans="9:10" x14ac:dyDescent="0.25">
      <c r="I903" t="s">
        <v>1075</v>
      </c>
      <c r="J903" t="s">
        <v>1075</v>
      </c>
    </row>
    <row r="904" spans="9:10" x14ac:dyDescent="0.25">
      <c r="I904" t="s">
        <v>1076</v>
      </c>
      <c r="J904" t="s">
        <v>1076</v>
      </c>
    </row>
    <row r="905" spans="9:10" x14ac:dyDescent="0.25">
      <c r="I905" t="s">
        <v>1077</v>
      </c>
      <c r="J905" t="s">
        <v>1077</v>
      </c>
    </row>
    <row r="906" spans="9:10" x14ac:dyDescent="0.25">
      <c r="I906" t="s">
        <v>1078</v>
      </c>
      <c r="J906" t="s">
        <v>1078</v>
      </c>
    </row>
    <row r="907" spans="9:10" x14ac:dyDescent="0.25">
      <c r="I907" t="s">
        <v>1079</v>
      </c>
      <c r="J907" t="s">
        <v>1079</v>
      </c>
    </row>
    <row r="908" spans="9:10" x14ac:dyDescent="0.25">
      <c r="I908" t="s">
        <v>1080</v>
      </c>
      <c r="J908" t="s">
        <v>1080</v>
      </c>
    </row>
    <row r="909" spans="9:10" x14ac:dyDescent="0.25">
      <c r="I909" t="s">
        <v>1081</v>
      </c>
      <c r="J909" t="s">
        <v>1081</v>
      </c>
    </row>
    <row r="910" spans="9:10" x14ac:dyDescent="0.25">
      <c r="I910" t="s">
        <v>1082</v>
      </c>
      <c r="J910" t="s">
        <v>1082</v>
      </c>
    </row>
    <row r="911" spans="9:10" x14ac:dyDescent="0.25">
      <c r="I911" t="s">
        <v>1083</v>
      </c>
      <c r="J911" t="s">
        <v>1083</v>
      </c>
    </row>
    <row r="912" spans="9:10" x14ac:dyDescent="0.25">
      <c r="I912" t="s">
        <v>1084</v>
      </c>
      <c r="J912" t="s">
        <v>1084</v>
      </c>
    </row>
    <row r="913" spans="9:10" x14ac:dyDescent="0.25">
      <c r="I913" t="s">
        <v>1085</v>
      </c>
      <c r="J913" t="s">
        <v>1085</v>
      </c>
    </row>
    <row r="914" spans="9:10" x14ac:dyDescent="0.25">
      <c r="I914" t="s">
        <v>1086</v>
      </c>
      <c r="J914" t="s">
        <v>1086</v>
      </c>
    </row>
    <row r="915" spans="9:10" x14ac:dyDescent="0.25">
      <c r="I915" t="s">
        <v>1087</v>
      </c>
      <c r="J915" t="s">
        <v>1087</v>
      </c>
    </row>
    <row r="916" spans="9:10" x14ac:dyDescent="0.25">
      <c r="I916" t="s">
        <v>1088</v>
      </c>
      <c r="J916" t="s">
        <v>1088</v>
      </c>
    </row>
    <row r="917" spans="9:10" x14ac:dyDescent="0.25">
      <c r="I917" t="s">
        <v>1089</v>
      </c>
      <c r="J917" t="s">
        <v>1089</v>
      </c>
    </row>
    <row r="918" spans="9:10" x14ac:dyDescent="0.25">
      <c r="I918" t="s">
        <v>1090</v>
      </c>
      <c r="J918" t="s">
        <v>1090</v>
      </c>
    </row>
    <row r="919" spans="9:10" x14ac:dyDescent="0.25">
      <c r="I919" t="s">
        <v>1091</v>
      </c>
      <c r="J919" t="s">
        <v>1091</v>
      </c>
    </row>
    <row r="920" spans="9:10" x14ac:dyDescent="0.25">
      <c r="I920" t="s">
        <v>1092</v>
      </c>
      <c r="J920" t="s">
        <v>1092</v>
      </c>
    </row>
    <row r="921" spans="9:10" x14ac:dyDescent="0.25">
      <c r="I921" t="s">
        <v>1093</v>
      </c>
      <c r="J921" t="s">
        <v>1093</v>
      </c>
    </row>
    <row r="922" spans="9:10" x14ac:dyDescent="0.25">
      <c r="I922" t="s">
        <v>1094</v>
      </c>
      <c r="J922" t="s">
        <v>1094</v>
      </c>
    </row>
    <row r="923" spans="9:10" x14ac:dyDescent="0.25">
      <c r="I923" t="s">
        <v>1095</v>
      </c>
      <c r="J923" t="s">
        <v>1095</v>
      </c>
    </row>
    <row r="924" spans="9:10" x14ac:dyDescent="0.25">
      <c r="I924" t="s">
        <v>1096</v>
      </c>
      <c r="J924" t="s">
        <v>1096</v>
      </c>
    </row>
    <row r="925" spans="9:10" x14ac:dyDescent="0.25">
      <c r="I925" t="s">
        <v>1097</v>
      </c>
      <c r="J925" t="s">
        <v>1097</v>
      </c>
    </row>
    <row r="926" spans="9:10" x14ac:dyDescent="0.25">
      <c r="I926" t="s">
        <v>1098</v>
      </c>
      <c r="J926" t="s">
        <v>1098</v>
      </c>
    </row>
    <row r="927" spans="9:10" x14ac:dyDescent="0.25">
      <c r="I927" t="s">
        <v>1099</v>
      </c>
      <c r="J927" t="s">
        <v>1099</v>
      </c>
    </row>
    <row r="928" spans="9:10" x14ac:dyDescent="0.25">
      <c r="I928" t="s">
        <v>1100</v>
      </c>
      <c r="J928" t="s">
        <v>1100</v>
      </c>
    </row>
    <row r="929" spans="9:10" x14ac:dyDescent="0.25">
      <c r="I929" t="s">
        <v>1101</v>
      </c>
      <c r="J929" t="s">
        <v>1101</v>
      </c>
    </row>
    <row r="930" spans="9:10" x14ac:dyDescent="0.25">
      <c r="I930" t="s">
        <v>1102</v>
      </c>
      <c r="J930" t="s">
        <v>1102</v>
      </c>
    </row>
    <row r="931" spans="9:10" x14ac:dyDescent="0.25">
      <c r="I931" t="s">
        <v>1103</v>
      </c>
      <c r="J931" t="s">
        <v>1103</v>
      </c>
    </row>
    <row r="932" spans="9:10" x14ac:dyDescent="0.25">
      <c r="I932" t="s">
        <v>1104</v>
      </c>
      <c r="J932" t="s">
        <v>1104</v>
      </c>
    </row>
    <row r="933" spans="9:10" x14ac:dyDescent="0.25">
      <c r="I933" t="s">
        <v>1105</v>
      </c>
      <c r="J933" t="s">
        <v>1105</v>
      </c>
    </row>
    <row r="934" spans="9:10" x14ac:dyDescent="0.25">
      <c r="I934" t="s">
        <v>1106</v>
      </c>
      <c r="J934" t="s">
        <v>1106</v>
      </c>
    </row>
    <row r="935" spans="9:10" x14ac:dyDescent="0.25">
      <c r="I935" t="s">
        <v>1107</v>
      </c>
      <c r="J935" t="s">
        <v>1107</v>
      </c>
    </row>
    <row r="936" spans="9:10" x14ac:dyDescent="0.25">
      <c r="I936" t="s">
        <v>1108</v>
      </c>
      <c r="J936" t="s">
        <v>1108</v>
      </c>
    </row>
    <row r="937" spans="9:10" x14ac:dyDescent="0.25">
      <c r="I937" t="s">
        <v>1109</v>
      </c>
      <c r="J937" t="s">
        <v>1109</v>
      </c>
    </row>
    <row r="938" spans="9:10" x14ac:dyDescent="0.25">
      <c r="I938" t="s">
        <v>1110</v>
      </c>
      <c r="J938" t="s">
        <v>1110</v>
      </c>
    </row>
    <row r="939" spans="9:10" x14ac:dyDescent="0.25">
      <c r="I939" t="s">
        <v>1111</v>
      </c>
      <c r="J939" t="s">
        <v>1111</v>
      </c>
    </row>
    <row r="940" spans="9:10" x14ac:dyDescent="0.25">
      <c r="I940" t="s">
        <v>1112</v>
      </c>
      <c r="J940" t="s">
        <v>1112</v>
      </c>
    </row>
    <row r="941" spans="9:10" x14ac:dyDescent="0.25">
      <c r="I941" t="s">
        <v>1113</v>
      </c>
      <c r="J941" t="s">
        <v>1113</v>
      </c>
    </row>
    <row r="942" spans="9:10" x14ac:dyDescent="0.25">
      <c r="I942" t="s">
        <v>1114</v>
      </c>
      <c r="J942" t="s">
        <v>1114</v>
      </c>
    </row>
    <row r="943" spans="9:10" x14ac:dyDescent="0.25">
      <c r="I943" t="s">
        <v>1115</v>
      </c>
      <c r="J943" t="s">
        <v>1115</v>
      </c>
    </row>
    <row r="944" spans="9:10" x14ac:dyDescent="0.25">
      <c r="I944" t="s">
        <v>1116</v>
      </c>
      <c r="J944" t="s">
        <v>1116</v>
      </c>
    </row>
    <row r="945" spans="9:10" x14ac:dyDescent="0.25">
      <c r="I945" t="s">
        <v>1117</v>
      </c>
      <c r="J945" t="s">
        <v>1117</v>
      </c>
    </row>
    <row r="946" spans="9:10" x14ac:dyDescent="0.25">
      <c r="I946" t="s">
        <v>1118</v>
      </c>
      <c r="J946" t="s">
        <v>1118</v>
      </c>
    </row>
    <row r="947" spans="9:10" x14ac:dyDescent="0.25">
      <c r="I947" t="s">
        <v>1119</v>
      </c>
      <c r="J947" t="s">
        <v>1119</v>
      </c>
    </row>
    <row r="948" spans="9:10" x14ac:dyDescent="0.25">
      <c r="I948" t="s">
        <v>1120</v>
      </c>
      <c r="J948" t="s">
        <v>1120</v>
      </c>
    </row>
    <row r="949" spans="9:10" x14ac:dyDescent="0.25">
      <c r="I949" t="s">
        <v>1121</v>
      </c>
      <c r="J949" t="s">
        <v>1121</v>
      </c>
    </row>
    <row r="950" spans="9:10" x14ac:dyDescent="0.25">
      <c r="I950" t="s">
        <v>1122</v>
      </c>
      <c r="J950" t="s">
        <v>1122</v>
      </c>
    </row>
    <row r="951" spans="9:10" x14ac:dyDescent="0.25">
      <c r="I951" t="s">
        <v>1123</v>
      </c>
      <c r="J951" t="s">
        <v>1123</v>
      </c>
    </row>
    <row r="952" spans="9:10" x14ac:dyDescent="0.25">
      <c r="I952" t="s">
        <v>1124</v>
      </c>
      <c r="J952" t="s">
        <v>1124</v>
      </c>
    </row>
    <row r="953" spans="9:10" x14ac:dyDescent="0.25">
      <c r="I953" t="s">
        <v>1125</v>
      </c>
      <c r="J953" t="s">
        <v>1125</v>
      </c>
    </row>
    <row r="954" spans="9:10" x14ac:dyDescent="0.25">
      <c r="I954" t="s">
        <v>1126</v>
      </c>
      <c r="J954" t="s">
        <v>1126</v>
      </c>
    </row>
    <row r="955" spans="9:10" x14ac:dyDescent="0.25">
      <c r="I955" t="s">
        <v>1127</v>
      </c>
      <c r="J955" t="s">
        <v>1127</v>
      </c>
    </row>
    <row r="956" spans="9:10" x14ac:dyDescent="0.25">
      <c r="I956" t="s">
        <v>1128</v>
      </c>
      <c r="J956" t="s">
        <v>1128</v>
      </c>
    </row>
    <row r="957" spans="9:10" x14ac:dyDescent="0.25">
      <c r="I957" t="s">
        <v>1129</v>
      </c>
      <c r="J957" t="s">
        <v>1129</v>
      </c>
    </row>
    <row r="958" spans="9:10" x14ac:dyDescent="0.25">
      <c r="I958" t="s">
        <v>1130</v>
      </c>
      <c r="J958" t="s">
        <v>1130</v>
      </c>
    </row>
    <row r="959" spans="9:10" x14ac:dyDescent="0.25">
      <c r="I959" t="s">
        <v>1131</v>
      </c>
      <c r="J959" t="s">
        <v>1131</v>
      </c>
    </row>
    <row r="960" spans="9:10" x14ac:dyDescent="0.25">
      <c r="I960" t="s">
        <v>1132</v>
      </c>
      <c r="J960" t="s">
        <v>1132</v>
      </c>
    </row>
    <row r="961" spans="9:10" x14ac:dyDescent="0.25">
      <c r="I961" t="s">
        <v>1133</v>
      </c>
      <c r="J961" t="s">
        <v>1133</v>
      </c>
    </row>
    <row r="962" spans="9:10" x14ac:dyDescent="0.25">
      <c r="I962" t="s">
        <v>1134</v>
      </c>
      <c r="J962" t="s">
        <v>1134</v>
      </c>
    </row>
    <row r="963" spans="9:10" x14ac:dyDescent="0.25">
      <c r="I963" t="s">
        <v>1135</v>
      </c>
      <c r="J963" t="s">
        <v>1135</v>
      </c>
    </row>
    <row r="964" spans="9:10" x14ac:dyDescent="0.25">
      <c r="I964" t="s">
        <v>1136</v>
      </c>
      <c r="J964" t="s">
        <v>1136</v>
      </c>
    </row>
    <row r="965" spans="9:10" x14ac:dyDescent="0.25">
      <c r="I965" t="s">
        <v>1137</v>
      </c>
      <c r="J965" t="s">
        <v>1137</v>
      </c>
    </row>
    <row r="966" spans="9:10" x14ac:dyDescent="0.25">
      <c r="I966" t="s">
        <v>1138</v>
      </c>
      <c r="J966" t="s">
        <v>1138</v>
      </c>
    </row>
    <row r="967" spans="9:10" x14ac:dyDescent="0.25">
      <c r="I967" t="s">
        <v>1139</v>
      </c>
      <c r="J967" t="s">
        <v>1139</v>
      </c>
    </row>
    <row r="968" spans="9:10" x14ac:dyDescent="0.25">
      <c r="I968" t="s">
        <v>1140</v>
      </c>
      <c r="J968" t="s">
        <v>1140</v>
      </c>
    </row>
    <row r="969" spans="9:10" x14ac:dyDescent="0.25">
      <c r="I969" t="s">
        <v>1141</v>
      </c>
      <c r="J969" t="s">
        <v>1141</v>
      </c>
    </row>
    <row r="970" spans="9:10" x14ac:dyDescent="0.25">
      <c r="I970" t="s">
        <v>1142</v>
      </c>
      <c r="J970" t="s">
        <v>1142</v>
      </c>
    </row>
    <row r="971" spans="9:10" x14ac:dyDescent="0.25">
      <c r="I971" t="s">
        <v>1143</v>
      </c>
      <c r="J971" t="s">
        <v>1143</v>
      </c>
    </row>
    <row r="972" spans="9:10" x14ac:dyDescent="0.25">
      <c r="I972" t="s">
        <v>1144</v>
      </c>
      <c r="J972" t="s">
        <v>1144</v>
      </c>
    </row>
    <row r="973" spans="9:10" x14ac:dyDescent="0.25">
      <c r="I973" t="s">
        <v>1145</v>
      </c>
      <c r="J973" t="s">
        <v>1145</v>
      </c>
    </row>
    <row r="974" spans="9:10" x14ac:dyDescent="0.25">
      <c r="I974" t="s">
        <v>1146</v>
      </c>
      <c r="J974" t="s">
        <v>1146</v>
      </c>
    </row>
    <row r="975" spans="9:10" x14ac:dyDescent="0.25">
      <c r="I975" t="s">
        <v>1147</v>
      </c>
      <c r="J975" t="s">
        <v>1147</v>
      </c>
    </row>
    <row r="976" spans="9:10" x14ac:dyDescent="0.25">
      <c r="I976" t="s">
        <v>1148</v>
      </c>
      <c r="J976" t="s">
        <v>1148</v>
      </c>
    </row>
    <row r="977" spans="9:10" x14ac:dyDescent="0.25">
      <c r="I977" t="s">
        <v>1149</v>
      </c>
      <c r="J977" t="s">
        <v>1149</v>
      </c>
    </row>
    <row r="978" spans="9:10" x14ac:dyDescent="0.25">
      <c r="I978" t="s">
        <v>1150</v>
      </c>
      <c r="J978" t="s">
        <v>1150</v>
      </c>
    </row>
    <row r="979" spans="9:10" x14ac:dyDescent="0.25">
      <c r="I979" t="s">
        <v>1151</v>
      </c>
      <c r="J979" t="s">
        <v>1151</v>
      </c>
    </row>
    <row r="980" spans="9:10" x14ac:dyDescent="0.25">
      <c r="I980" t="s">
        <v>1152</v>
      </c>
      <c r="J980" t="s">
        <v>1152</v>
      </c>
    </row>
    <row r="981" spans="9:10" x14ac:dyDescent="0.25">
      <c r="I981" t="s">
        <v>1153</v>
      </c>
      <c r="J981" t="s">
        <v>1153</v>
      </c>
    </row>
    <row r="982" spans="9:10" x14ac:dyDescent="0.25">
      <c r="I982" t="s">
        <v>1154</v>
      </c>
      <c r="J982" t="s">
        <v>1154</v>
      </c>
    </row>
    <row r="983" spans="9:10" x14ac:dyDescent="0.25">
      <c r="I983" t="s">
        <v>1155</v>
      </c>
      <c r="J983" t="s">
        <v>1155</v>
      </c>
    </row>
    <row r="984" spans="9:10" x14ac:dyDescent="0.25">
      <c r="I984" t="s">
        <v>1156</v>
      </c>
      <c r="J984" t="s">
        <v>1156</v>
      </c>
    </row>
    <row r="985" spans="9:10" x14ac:dyDescent="0.25">
      <c r="I985" t="s">
        <v>1157</v>
      </c>
      <c r="J985" t="s">
        <v>1157</v>
      </c>
    </row>
    <row r="986" spans="9:10" x14ac:dyDescent="0.25">
      <c r="I986" t="s">
        <v>1158</v>
      </c>
      <c r="J986" t="s">
        <v>1158</v>
      </c>
    </row>
    <row r="987" spans="9:10" x14ac:dyDescent="0.25">
      <c r="I987" t="s">
        <v>1159</v>
      </c>
      <c r="J987" t="s">
        <v>1159</v>
      </c>
    </row>
    <row r="988" spans="9:10" x14ac:dyDescent="0.25">
      <c r="I988" t="s">
        <v>1160</v>
      </c>
      <c r="J988" t="s">
        <v>1160</v>
      </c>
    </row>
    <row r="989" spans="9:10" x14ac:dyDescent="0.25">
      <c r="I989" t="s">
        <v>1161</v>
      </c>
      <c r="J989" t="s">
        <v>1161</v>
      </c>
    </row>
    <row r="990" spans="9:10" x14ac:dyDescent="0.25">
      <c r="I990" t="s">
        <v>1162</v>
      </c>
      <c r="J990" t="s">
        <v>1162</v>
      </c>
    </row>
    <row r="991" spans="9:10" x14ac:dyDescent="0.25">
      <c r="I991" t="s">
        <v>1163</v>
      </c>
      <c r="J991" t="s">
        <v>1163</v>
      </c>
    </row>
    <row r="992" spans="9:10" x14ac:dyDescent="0.25">
      <c r="I992" t="s">
        <v>1164</v>
      </c>
      <c r="J992" t="s">
        <v>1164</v>
      </c>
    </row>
    <row r="993" spans="9:10" x14ac:dyDescent="0.25">
      <c r="I993" t="s">
        <v>1165</v>
      </c>
      <c r="J993" t="s">
        <v>1165</v>
      </c>
    </row>
    <row r="994" spans="9:10" x14ac:dyDescent="0.25">
      <c r="I994" t="s">
        <v>1166</v>
      </c>
      <c r="J994" t="s">
        <v>1166</v>
      </c>
    </row>
    <row r="995" spans="9:10" x14ac:dyDescent="0.25">
      <c r="I995" t="s">
        <v>1167</v>
      </c>
      <c r="J995" t="s">
        <v>1167</v>
      </c>
    </row>
    <row r="996" spans="9:10" x14ac:dyDescent="0.25">
      <c r="I996" t="s">
        <v>1168</v>
      </c>
      <c r="J996" t="s">
        <v>1168</v>
      </c>
    </row>
    <row r="997" spans="9:10" x14ac:dyDescent="0.25">
      <c r="I997" t="s">
        <v>1169</v>
      </c>
      <c r="J997" t="s">
        <v>1169</v>
      </c>
    </row>
    <row r="998" spans="9:10" x14ac:dyDescent="0.25">
      <c r="I998" t="s">
        <v>1170</v>
      </c>
      <c r="J998" t="s">
        <v>1170</v>
      </c>
    </row>
    <row r="999" spans="9:10" x14ac:dyDescent="0.25">
      <c r="I999" t="s">
        <v>1171</v>
      </c>
      <c r="J999" t="s">
        <v>1171</v>
      </c>
    </row>
    <row r="1000" spans="9:10" x14ac:dyDescent="0.25">
      <c r="I1000" t="s">
        <v>1172</v>
      </c>
      <c r="J1000" t="s">
        <v>1172</v>
      </c>
    </row>
    <row r="1001" spans="9:10" x14ac:dyDescent="0.25">
      <c r="I1001" t="s">
        <v>1173</v>
      </c>
      <c r="J1001" t="s">
        <v>1173</v>
      </c>
    </row>
    <row r="1002" spans="9:10" x14ac:dyDescent="0.25">
      <c r="I1002" t="s">
        <v>1174</v>
      </c>
      <c r="J1002" t="s">
        <v>1174</v>
      </c>
    </row>
    <row r="1003" spans="9:10" x14ac:dyDescent="0.25">
      <c r="I1003" t="s">
        <v>1175</v>
      </c>
      <c r="J1003" t="s">
        <v>1175</v>
      </c>
    </row>
    <row r="1004" spans="9:10" x14ac:dyDescent="0.25">
      <c r="I1004" t="s">
        <v>1176</v>
      </c>
      <c r="J1004" t="s">
        <v>1176</v>
      </c>
    </row>
    <row r="1005" spans="9:10" x14ac:dyDescent="0.25">
      <c r="I1005" t="s">
        <v>1177</v>
      </c>
      <c r="J1005" t="s">
        <v>1177</v>
      </c>
    </row>
    <row r="1006" spans="9:10" x14ac:dyDescent="0.25">
      <c r="I1006" t="s">
        <v>1178</v>
      </c>
      <c r="J1006" t="s">
        <v>1178</v>
      </c>
    </row>
    <row r="1007" spans="9:10" x14ac:dyDescent="0.25">
      <c r="I1007" t="s">
        <v>1179</v>
      </c>
      <c r="J1007" t="s">
        <v>1179</v>
      </c>
    </row>
    <row r="1008" spans="9:10" x14ac:dyDescent="0.25">
      <c r="I1008" t="s">
        <v>1180</v>
      </c>
      <c r="J1008" t="s">
        <v>1180</v>
      </c>
    </row>
    <row r="1009" spans="9:10" x14ac:dyDescent="0.25">
      <c r="I1009" t="s">
        <v>1181</v>
      </c>
      <c r="J1009" t="s">
        <v>1181</v>
      </c>
    </row>
    <row r="1010" spans="9:10" x14ac:dyDescent="0.25">
      <c r="I1010" t="s">
        <v>1182</v>
      </c>
      <c r="J1010" t="s">
        <v>1182</v>
      </c>
    </row>
    <row r="1011" spans="9:10" x14ac:dyDescent="0.25">
      <c r="I1011" t="s">
        <v>1183</v>
      </c>
      <c r="J1011" t="s">
        <v>1183</v>
      </c>
    </row>
    <row r="1012" spans="9:10" x14ac:dyDescent="0.25">
      <c r="I1012" t="s">
        <v>1184</v>
      </c>
      <c r="J1012" t="s">
        <v>1184</v>
      </c>
    </row>
    <row r="1013" spans="9:10" x14ac:dyDescent="0.25">
      <c r="I1013" t="s">
        <v>1185</v>
      </c>
      <c r="J1013" t="s">
        <v>1185</v>
      </c>
    </row>
    <row r="1014" spans="9:10" x14ac:dyDescent="0.25">
      <c r="I1014" t="s">
        <v>1186</v>
      </c>
      <c r="J1014" t="s">
        <v>1186</v>
      </c>
    </row>
    <row r="1015" spans="9:10" x14ac:dyDescent="0.25">
      <c r="I1015" t="s">
        <v>1187</v>
      </c>
      <c r="J1015" t="s">
        <v>1187</v>
      </c>
    </row>
    <row r="1016" spans="9:10" x14ac:dyDescent="0.25">
      <c r="I1016" t="s">
        <v>1188</v>
      </c>
      <c r="J1016" t="s">
        <v>1188</v>
      </c>
    </row>
    <row r="1017" spans="9:10" x14ac:dyDescent="0.25">
      <c r="I1017" t="s">
        <v>1189</v>
      </c>
      <c r="J1017" t="s">
        <v>1189</v>
      </c>
    </row>
    <row r="1018" spans="9:10" x14ac:dyDescent="0.25">
      <c r="I1018" t="s">
        <v>1190</v>
      </c>
      <c r="J1018" t="s">
        <v>1190</v>
      </c>
    </row>
    <row r="1019" spans="9:10" x14ac:dyDescent="0.25">
      <c r="I1019" t="s">
        <v>1191</v>
      </c>
      <c r="J1019" t="s">
        <v>1191</v>
      </c>
    </row>
    <row r="1020" spans="9:10" x14ac:dyDescent="0.25">
      <c r="I1020" t="s">
        <v>1192</v>
      </c>
      <c r="J1020" t="s">
        <v>1192</v>
      </c>
    </row>
    <row r="1021" spans="9:10" x14ac:dyDescent="0.25">
      <c r="I1021" t="s">
        <v>1193</v>
      </c>
      <c r="J1021" t="s">
        <v>1193</v>
      </c>
    </row>
    <row r="1022" spans="9:10" x14ac:dyDescent="0.25">
      <c r="I1022" t="s">
        <v>1194</v>
      </c>
      <c r="J1022" t="s">
        <v>1194</v>
      </c>
    </row>
    <row r="1023" spans="9:10" x14ac:dyDescent="0.25">
      <c r="I1023" t="s">
        <v>1195</v>
      </c>
      <c r="J1023" t="s">
        <v>1195</v>
      </c>
    </row>
    <row r="1024" spans="9:10" x14ac:dyDescent="0.25">
      <c r="I1024" t="s">
        <v>1196</v>
      </c>
      <c r="J1024" t="s">
        <v>1196</v>
      </c>
    </row>
    <row r="1025" spans="9:10" x14ac:dyDescent="0.25">
      <c r="I1025" t="s">
        <v>1197</v>
      </c>
      <c r="J1025" t="s">
        <v>1197</v>
      </c>
    </row>
    <row r="1026" spans="9:10" x14ac:dyDescent="0.25">
      <c r="I1026" t="s">
        <v>1198</v>
      </c>
      <c r="J1026" t="s">
        <v>1198</v>
      </c>
    </row>
    <row r="1027" spans="9:10" x14ac:dyDescent="0.25">
      <c r="I1027" t="s">
        <v>1199</v>
      </c>
      <c r="J1027" t="s">
        <v>1199</v>
      </c>
    </row>
    <row r="1028" spans="9:10" x14ac:dyDescent="0.25">
      <c r="I1028" t="s">
        <v>1200</v>
      </c>
      <c r="J1028" t="s">
        <v>1200</v>
      </c>
    </row>
    <row r="1029" spans="9:10" x14ac:dyDescent="0.25">
      <c r="I1029" t="s">
        <v>1201</v>
      </c>
      <c r="J1029" t="s">
        <v>1201</v>
      </c>
    </row>
    <row r="1030" spans="9:10" x14ac:dyDescent="0.25">
      <c r="I1030" t="s">
        <v>1202</v>
      </c>
      <c r="J1030" t="s">
        <v>1202</v>
      </c>
    </row>
    <row r="1031" spans="9:10" x14ac:dyDescent="0.25">
      <c r="I1031" t="s">
        <v>1203</v>
      </c>
      <c r="J1031" t="s">
        <v>1203</v>
      </c>
    </row>
    <row r="1032" spans="9:10" x14ac:dyDescent="0.25">
      <c r="I1032" t="s">
        <v>1204</v>
      </c>
      <c r="J1032" t="s">
        <v>1204</v>
      </c>
    </row>
    <row r="1033" spans="9:10" x14ac:dyDescent="0.25">
      <c r="I1033" t="s">
        <v>1205</v>
      </c>
      <c r="J1033" t="s">
        <v>1205</v>
      </c>
    </row>
    <row r="1034" spans="9:10" x14ac:dyDescent="0.25">
      <c r="I1034" t="s">
        <v>1206</v>
      </c>
      <c r="J1034" t="s">
        <v>1206</v>
      </c>
    </row>
    <row r="1035" spans="9:10" x14ac:dyDescent="0.25">
      <c r="I1035" t="s">
        <v>1207</v>
      </c>
      <c r="J1035" t="s">
        <v>1207</v>
      </c>
    </row>
    <row r="1036" spans="9:10" x14ac:dyDescent="0.25">
      <c r="I1036" t="s">
        <v>1208</v>
      </c>
      <c r="J1036" t="s">
        <v>1208</v>
      </c>
    </row>
    <row r="1037" spans="9:10" x14ac:dyDescent="0.25">
      <c r="I1037" t="s">
        <v>1209</v>
      </c>
      <c r="J1037" t="s">
        <v>1209</v>
      </c>
    </row>
    <row r="1038" spans="9:10" x14ac:dyDescent="0.25">
      <c r="I1038" t="s">
        <v>1210</v>
      </c>
      <c r="J1038" t="s">
        <v>1210</v>
      </c>
    </row>
    <row r="1039" spans="9:10" x14ac:dyDescent="0.25">
      <c r="I1039" t="s">
        <v>1211</v>
      </c>
      <c r="J1039" t="s">
        <v>1211</v>
      </c>
    </row>
    <row r="1040" spans="9:10" x14ac:dyDescent="0.25">
      <c r="I1040" t="s">
        <v>1212</v>
      </c>
      <c r="J1040" t="s">
        <v>1212</v>
      </c>
    </row>
    <row r="1041" spans="9:10" x14ac:dyDescent="0.25">
      <c r="I1041" t="s">
        <v>1213</v>
      </c>
      <c r="J1041" t="s">
        <v>1213</v>
      </c>
    </row>
    <row r="1042" spans="9:10" x14ac:dyDescent="0.25">
      <c r="I1042" t="s">
        <v>1214</v>
      </c>
      <c r="J1042" t="s">
        <v>1214</v>
      </c>
    </row>
    <row r="1043" spans="9:10" x14ac:dyDescent="0.25">
      <c r="I1043" t="s">
        <v>1215</v>
      </c>
      <c r="J1043" t="s">
        <v>1215</v>
      </c>
    </row>
    <row r="1044" spans="9:10" x14ac:dyDescent="0.25">
      <c r="I1044" t="s">
        <v>1216</v>
      </c>
      <c r="J1044" t="s">
        <v>1216</v>
      </c>
    </row>
    <row r="1045" spans="9:10" x14ac:dyDescent="0.25">
      <c r="I1045" t="s">
        <v>1217</v>
      </c>
      <c r="J1045" t="s">
        <v>1217</v>
      </c>
    </row>
    <row r="1046" spans="9:10" x14ac:dyDescent="0.25">
      <c r="I1046" t="s">
        <v>1218</v>
      </c>
      <c r="J1046" t="s">
        <v>1218</v>
      </c>
    </row>
    <row r="1047" spans="9:10" x14ac:dyDescent="0.25">
      <c r="I1047" t="s">
        <v>1219</v>
      </c>
      <c r="J1047" t="s">
        <v>1219</v>
      </c>
    </row>
    <row r="1048" spans="9:10" x14ac:dyDescent="0.25">
      <c r="I1048" t="s">
        <v>1220</v>
      </c>
      <c r="J1048" t="s">
        <v>1220</v>
      </c>
    </row>
    <row r="1049" spans="9:10" x14ac:dyDescent="0.25">
      <c r="I1049" t="s">
        <v>1221</v>
      </c>
      <c r="J1049" t="s">
        <v>1221</v>
      </c>
    </row>
    <row r="1050" spans="9:10" x14ac:dyDescent="0.25">
      <c r="I1050" t="s">
        <v>1222</v>
      </c>
      <c r="J1050" t="s">
        <v>1222</v>
      </c>
    </row>
    <row r="1051" spans="9:10" x14ac:dyDescent="0.25">
      <c r="I1051" t="s">
        <v>1223</v>
      </c>
      <c r="J1051" t="s">
        <v>1223</v>
      </c>
    </row>
    <row r="1052" spans="9:10" x14ac:dyDescent="0.25">
      <c r="I1052" t="s">
        <v>1224</v>
      </c>
      <c r="J1052" t="s">
        <v>1224</v>
      </c>
    </row>
    <row r="1053" spans="9:10" x14ac:dyDescent="0.25">
      <c r="I1053" t="s">
        <v>1225</v>
      </c>
      <c r="J1053" t="s">
        <v>1225</v>
      </c>
    </row>
    <row r="1054" spans="9:10" x14ac:dyDescent="0.25">
      <c r="I1054" t="s">
        <v>1226</v>
      </c>
      <c r="J1054" t="s">
        <v>1226</v>
      </c>
    </row>
    <row r="1055" spans="9:10" x14ac:dyDescent="0.25">
      <c r="I1055" t="s">
        <v>1227</v>
      </c>
      <c r="J1055" t="s">
        <v>1227</v>
      </c>
    </row>
    <row r="1056" spans="9:10" x14ac:dyDescent="0.25">
      <c r="I1056" t="s">
        <v>1228</v>
      </c>
      <c r="J1056" t="s">
        <v>1228</v>
      </c>
    </row>
    <row r="1057" spans="9:10" x14ac:dyDescent="0.25">
      <c r="I1057" t="s">
        <v>1229</v>
      </c>
      <c r="J1057" t="s">
        <v>1229</v>
      </c>
    </row>
    <row r="1058" spans="9:10" x14ac:dyDescent="0.25">
      <c r="I1058" t="s">
        <v>1230</v>
      </c>
      <c r="J1058" t="s">
        <v>1230</v>
      </c>
    </row>
    <row r="1059" spans="9:10" x14ac:dyDescent="0.25">
      <c r="I1059" t="s">
        <v>1231</v>
      </c>
      <c r="J1059" t="s">
        <v>1231</v>
      </c>
    </row>
    <row r="1060" spans="9:10" x14ac:dyDescent="0.25">
      <c r="I1060" t="s">
        <v>1232</v>
      </c>
      <c r="J1060" t="s">
        <v>1232</v>
      </c>
    </row>
    <row r="1061" spans="9:10" x14ac:dyDescent="0.25">
      <c r="I1061" t="s">
        <v>1233</v>
      </c>
      <c r="J1061" t="s">
        <v>1233</v>
      </c>
    </row>
    <row r="1062" spans="9:10" x14ac:dyDescent="0.25">
      <c r="I1062" t="s">
        <v>1234</v>
      </c>
      <c r="J1062" t="s">
        <v>1234</v>
      </c>
    </row>
    <row r="1063" spans="9:10" x14ac:dyDescent="0.25">
      <c r="I1063" t="s">
        <v>1235</v>
      </c>
      <c r="J1063" t="s">
        <v>1235</v>
      </c>
    </row>
    <row r="1064" spans="9:10" x14ac:dyDescent="0.25">
      <c r="I1064" t="s">
        <v>1236</v>
      </c>
      <c r="J1064" t="s">
        <v>1236</v>
      </c>
    </row>
    <row r="1065" spans="9:10" x14ac:dyDescent="0.25">
      <c r="I1065" t="s">
        <v>1237</v>
      </c>
      <c r="J1065" t="s">
        <v>1237</v>
      </c>
    </row>
    <row r="1066" spans="9:10" x14ac:dyDescent="0.25">
      <c r="I1066" t="s">
        <v>1238</v>
      </c>
      <c r="J1066" t="s">
        <v>1238</v>
      </c>
    </row>
    <row r="1067" spans="9:10" x14ac:dyDescent="0.25">
      <c r="I1067" t="s">
        <v>1239</v>
      </c>
      <c r="J1067" t="s">
        <v>1239</v>
      </c>
    </row>
    <row r="1068" spans="9:10" x14ac:dyDescent="0.25">
      <c r="I1068" t="s">
        <v>1240</v>
      </c>
      <c r="J1068" t="s">
        <v>1240</v>
      </c>
    </row>
    <row r="1069" spans="9:10" x14ac:dyDescent="0.25">
      <c r="I1069" t="s">
        <v>1241</v>
      </c>
      <c r="J1069" t="s">
        <v>1241</v>
      </c>
    </row>
    <row r="1070" spans="9:10" x14ac:dyDescent="0.25">
      <c r="I1070" t="s">
        <v>1242</v>
      </c>
      <c r="J1070" t="s">
        <v>1242</v>
      </c>
    </row>
    <row r="1071" spans="9:10" x14ac:dyDescent="0.25">
      <c r="I1071" t="s">
        <v>1243</v>
      </c>
      <c r="J1071" t="s">
        <v>1243</v>
      </c>
    </row>
    <row r="1072" spans="9:10" x14ac:dyDescent="0.25">
      <c r="I1072" t="s">
        <v>1244</v>
      </c>
      <c r="J1072" t="s">
        <v>1244</v>
      </c>
    </row>
    <row r="1073" spans="9:10" x14ac:dyDescent="0.25">
      <c r="I1073" t="s">
        <v>1245</v>
      </c>
      <c r="J1073" t="s">
        <v>1245</v>
      </c>
    </row>
    <row r="1074" spans="9:10" x14ac:dyDescent="0.25">
      <c r="I1074" t="s">
        <v>1246</v>
      </c>
      <c r="J1074" t="s">
        <v>1246</v>
      </c>
    </row>
    <row r="1075" spans="9:10" x14ac:dyDescent="0.25">
      <c r="I1075" t="s">
        <v>1247</v>
      </c>
      <c r="J1075" t="s">
        <v>1247</v>
      </c>
    </row>
    <row r="1076" spans="9:10" x14ac:dyDescent="0.25">
      <c r="I1076" t="s">
        <v>1248</v>
      </c>
      <c r="J1076" t="s">
        <v>1248</v>
      </c>
    </row>
    <row r="1077" spans="9:10" x14ac:dyDescent="0.25">
      <c r="I1077" t="s">
        <v>1249</v>
      </c>
      <c r="J1077" t="s">
        <v>1249</v>
      </c>
    </row>
    <row r="1078" spans="9:10" x14ac:dyDescent="0.25">
      <c r="I1078" t="s">
        <v>1250</v>
      </c>
      <c r="J1078" t="s">
        <v>1250</v>
      </c>
    </row>
    <row r="1079" spans="9:10" x14ac:dyDescent="0.25">
      <c r="I1079" t="s">
        <v>1251</v>
      </c>
      <c r="J1079" t="s">
        <v>1251</v>
      </c>
    </row>
    <row r="1080" spans="9:10" x14ac:dyDescent="0.25">
      <c r="I1080" t="s">
        <v>1252</v>
      </c>
      <c r="J1080" t="s">
        <v>1252</v>
      </c>
    </row>
    <row r="1081" spans="9:10" x14ac:dyDescent="0.25">
      <c r="I1081" t="s">
        <v>1253</v>
      </c>
      <c r="J1081" t="s">
        <v>1253</v>
      </c>
    </row>
    <row r="1082" spans="9:10" x14ac:dyDescent="0.25">
      <c r="I1082" t="s">
        <v>1254</v>
      </c>
      <c r="J1082" t="s">
        <v>1254</v>
      </c>
    </row>
    <row r="1083" spans="9:10" x14ac:dyDescent="0.25">
      <c r="I1083" t="s">
        <v>1255</v>
      </c>
      <c r="J1083" t="s">
        <v>1255</v>
      </c>
    </row>
    <row r="1084" spans="9:10" x14ac:dyDescent="0.25">
      <c r="I1084" t="s">
        <v>1256</v>
      </c>
      <c r="J1084" t="s">
        <v>1256</v>
      </c>
    </row>
    <row r="1085" spans="9:10" x14ac:dyDescent="0.25">
      <c r="I1085" t="s">
        <v>1257</v>
      </c>
      <c r="J1085" t="s">
        <v>1257</v>
      </c>
    </row>
    <row r="1086" spans="9:10" x14ac:dyDescent="0.25">
      <c r="I1086" t="s">
        <v>1258</v>
      </c>
      <c r="J1086" t="s">
        <v>1258</v>
      </c>
    </row>
    <row r="1087" spans="9:10" x14ac:dyDescent="0.25">
      <c r="I1087" t="s">
        <v>1259</v>
      </c>
      <c r="J1087" t="s">
        <v>1259</v>
      </c>
    </row>
    <row r="1088" spans="9:10" x14ac:dyDescent="0.25">
      <c r="I1088" t="s">
        <v>1260</v>
      </c>
      <c r="J1088" t="s">
        <v>1260</v>
      </c>
    </row>
    <row r="1089" spans="9:10" x14ac:dyDescent="0.25">
      <c r="I1089" t="s">
        <v>1261</v>
      </c>
      <c r="J1089" t="s">
        <v>1261</v>
      </c>
    </row>
    <row r="1090" spans="9:10" x14ac:dyDescent="0.25">
      <c r="I1090" t="s">
        <v>1262</v>
      </c>
      <c r="J1090" t="s">
        <v>1262</v>
      </c>
    </row>
    <row r="1091" spans="9:10" x14ac:dyDescent="0.25">
      <c r="I1091" t="s">
        <v>1263</v>
      </c>
      <c r="J1091" t="s">
        <v>1263</v>
      </c>
    </row>
    <row r="1092" spans="9:10" x14ac:dyDescent="0.25">
      <c r="I1092" t="s">
        <v>1264</v>
      </c>
      <c r="J1092" t="s">
        <v>1264</v>
      </c>
    </row>
    <row r="1093" spans="9:10" x14ac:dyDescent="0.25">
      <c r="I1093" t="s">
        <v>1265</v>
      </c>
      <c r="J1093" t="s">
        <v>1265</v>
      </c>
    </row>
    <row r="1094" spans="9:10" x14ac:dyDescent="0.25">
      <c r="I1094" t="s">
        <v>1266</v>
      </c>
      <c r="J1094" t="s">
        <v>1266</v>
      </c>
    </row>
    <row r="1095" spans="9:10" x14ac:dyDescent="0.25">
      <c r="I1095" t="s">
        <v>1267</v>
      </c>
      <c r="J1095" t="s">
        <v>1267</v>
      </c>
    </row>
    <row r="1096" spans="9:10" x14ac:dyDescent="0.25">
      <c r="I1096" t="s">
        <v>1268</v>
      </c>
      <c r="J1096" t="s">
        <v>1268</v>
      </c>
    </row>
    <row r="1097" spans="9:10" x14ac:dyDescent="0.25">
      <c r="I1097" t="s">
        <v>1269</v>
      </c>
      <c r="J1097" t="s">
        <v>1269</v>
      </c>
    </row>
    <row r="1098" spans="9:10" x14ac:dyDescent="0.25">
      <c r="I1098" t="s">
        <v>1270</v>
      </c>
      <c r="J1098" t="s">
        <v>1270</v>
      </c>
    </row>
    <row r="1099" spans="9:10" x14ac:dyDescent="0.25">
      <c r="I1099" t="s">
        <v>1271</v>
      </c>
      <c r="J1099" t="s">
        <v>1271</v>
      </c>
    </row>
    <row r="1100" spans="9:10" x14ac:dyDescent="0.25">
      <c r="I1100" t="s">
        <v>1272</v>
      </c>
      <c r="J1100" t="s">
        <v>1272</v>
      </c>
    </row>
    <row r="1101" spans="9:10" x14ac:dyDescent="0.25">
      <c r="I1101" t="s">
        <v>1273</v>
      </c>
      <c r="J1101" t="s">
        <v>1273</v>
      </c>
    </row>
    <row r="1102" spans="9:10" x14ac:dyDescent="0.25">
      <c r="I1102" t="s">
        <v>1274</v>
      </c>
      <c r="J1102" t="s">
        <v>1274</v>
      </c>
    </row>
    <row r="1103" spans="9:10" x14ac:dyDescent="0.25">
      <c r="I1103" t="s">
        <v>1275</v>
      </c>
      <c r="J1103" t="s">
        <v>1275</v>
      </c>
    </row>
    <row r="1104" spans="9:10" x14ac:dyDescent="0.25">
      <c r="I1104" t="s">
        <v>1276</v>
      </c>
      <c r="J1104" t="s">
        <v>1276</v>
      </c>
    </row>
    <row r="1105" spans="9:10" x14ac:dyDescent="0.25">
      <c r="I1105" t="s">
        <v>1277</v>
      </c>
      <c r="J1105" t="s">
        <v>1277</v>
      </c>
    </row>
    <row r="1106" spans="9:10" x14ac:dyDescent="0.25">
      <c r="I1106" t="s">
        <v>1278</v>
      </c>
      <c r="J1106" t="s">
        <v>1278</v>
      </c>
    </row>
    <row r="1107" spans="9:10" x14ac:dyDescent="0.25">
      <c r="I1107" t="s">
        <v>1279</v>
      </c>
      <c r="J1107" t="s">
        <v>1279</v>
      </c>
    </row>
    <row r="1108" spans="9:10" x14ac:dyDescent="0.25">
      <c r="I1108" t="s">
        <v>1280</v>
      </c>
      <c r="J1108" t="s">
        <v>1280</v>
      </c>
    </row>
    <row r="1109" spans="9:10" x14ac:dyDescent="0.25">
      <c r="I1109" t="s">
        <v>1281</v>
      </c>
      <c r="J1109" t="s">
        <v>1281</v>
      </c>
    </row>
    <row r="1110" spans="9:10" x14ac:dyDescent="0.25">
      <c r="I1110" t="s">
        <v>1282</v>
      </c>
      <c r="J1110" t="s">
        <v>1282</v>
      </c>
    </row>
    <row r="1111" spans="9:10" x14ac:dyDescent="0.25">
      <c r="I1111" t="s">
        <v>1283</v>
      </c>
      <c r="J1111" t="s">
        <v>1283</v>
      </c>
    </row>
    <row r="1112" spans="9:10" x14ac:dyDescent="0.25">
      <c r="I1112" t="s">
        <v>1284</v>
      </c>
      <c r="J1112" t="s">
        <v>1284</v>
      </c>
    </row>
    <row r="1113" spans="9:10" x14ac:dyDescent="0.25">
      <c r="I1113" t="s">
        <v>1285</v>
      </c>
      <c r="J1113" t="s">
        <v>1285</v>
      </c>
    </row>
    <row r="1114" spans="9:10" x14ac:dyDescent="0.25">
      <c r="I1114" t="s">
        <v>1286</v>
      </c>
      <c r="J1114" t="s">
        <v>1286</v>
      </c>
    </row>
    <row r="1115" spans="9:10" x14ac:dyDescent="0.25">
      <c r="I1115" t="s">
        <v>1287</v>
      </c>
      <c r="J1115" t="s">
        <v>1287</v>
      </c>
    </row>
    <row r="1116" spans="9:10" x14ac:dyDescent="0.25">
      <c r="I1116" t="s">
        <v>1288</v>
      </c>
      <c r="J1116" t="s">
        <v>1288</v>
      </c>
    </row>
    <row r="1117" spans="9:10" x14ac:dyDescent="0.25">
      <c r="I1117" t="s">
        <v>1289</v>
      </c>
      <c r="J1117" t="s">
        <v>1289</v>
      </c>
    </row>
    <row r="1118" spans="9:10" x14ac:dyDescent="0.25">
      <c r="I1118" t="s">
        <v>1290</v>
      </c>
      <c r="J1118" t="s">
        <v>1290</v>
      </c>
    </row>
    <row r="1119" spans="9:10" x14ac:dyDescent="0.25">
      <c r="I1119" t="s">
        <v>1291</v>
      </c>
      <c r="J1119" t="s">
        <v>1291</v>
      </c>
    </row>
    <row r="1120" spans="9:10" x14ac:dyDescent="0.25">
      <c r="I1120" t="s">
        <v>1292</v>
      </c>
      <c r="J1120" t="s">
        <v>1292</v>
      </c>
    </row>
    <row r="1121" spans="9:10" x14ac:dyDescent="0.25">
      <c r="I1121" t="s">
        <v>1293</v>
      </c>
      <c r="J1121" t="s">
        <v>1293</v>
      </c>
    </row>
    <row r="1122" spans="9:10" x14ac:dyDescent="0.25">
      <c r="I1122" t="s">
        <v>1294</v>
      </c>
      <c r="J1122" t="s">
        <v>1294</v>
      </c>
    </row>
    <row r="1123" spans="9:10" x14ac:dyDescent="0.25">
      <c r="I1123" t="s">
        <v>1295</v>
      </c>
      <c r="J1123" t="s">
        <v>1295</v>
      </c>
    </row>
    <row r="1124" spans="9:10" x14ac:dyDescent="0.25">
      <c r="I1124" t="s">
        <v>1296</v>
      </c>
      <c r="J1124" t="s">
        <v>1296</v>
      </c>
    </row>
    <row r="1125" spans="9:10" x14ac:dyDescent="0.25">
      <c r="I1125" t="s">
        <v>1297</v>
      </c>
      <c r="J1125" t="s">
        <v>1297</v>
      </c>
    </row>
    <row r="1126" spans="9:10" x14ac:dyDescent="0.25">
      <c r="I1126" t="s">
        <v>1298</v>
      </c>
      <c r="J1126" t="s">
        <v>1298</v>
      </c>
    </row>
    <row r="1127" spans="9:10" x14ac:dyDescent="0.25">
      <c r="I1127" t="s">
        <v>1299</v>
      </c>
      <c r="J1127" t="s">
        <v>1299</v>
      </c>
    </row>
    <row r="1128" spans="9:10" x14ac:dyDescent="0.25">
      <c r="I1128" t="s">
        <v>1300</v>
      </c>
      <c r="J1128" t="s">
        <v>1300</v>
      </c>
    </row>
    <row r="1129" spans="9:10" x14ac:dyDescent="0.25">
      <c r="I1129" t="s">
        <v>1301</v>
      </c>
      <c r="J1129" t="s">
        <v>1301</v>
      </c>
    </row>
    <row r="1130" spans="9:10" x14ac:dyDescent="0.25">
      <c r="I1130" t="s">
        <v>1302</v>
      </c>
      <c r="J1130" t="s">
        <v>1302</v>
      </c>
    </row>
    <row r="1131" spans="9:10" x14ac:dyDescent="0.25">
      <c r="I1131" t="s">
        <v>1303</v>
      </c>
      <c r="J1131" t="s">
        <v>1303</v>
      </c>
    </row>
    <row r="1132" spans="9:10" x14ac:dyDescent="0.25">
      <c r="I1132" t="s">
        <v>1304</v>
      </c>
      <c r="J1132" t="s">
        <v>1304</v>
      </c>
    </row>
    <row r="1133" spans="9:10" x14ac:dyDescent="0.25">
      <c r="I1133" t="s">
        <v>1305</v>
      </c>
      <c r="J1133" t="s">
        <v>1305</v>
      </c>
    </row>
    <row r="1134" spans="9:10" x14ac:dyDescent="0.25">
      <c r="I1134" t="s">
        <v>1306</v>
      </c>
      <c r="J1134" t="s">
        <v>1306</v>
      </c>
    </row>
    <row r="1135" spans="9:10" x14ac:dyDescent="0.25">
      <c r="I1135" t="s">
        <v>1307</v>
      </c>
      <c r="J1135" t="s">
        <v>1307</v>
      </c>
    </row>
    <row r="1136" spans="9:10" x14ac:dyDescent="0.25">
      <c r="I1136" t="s">
        <v>1308</v>
      </c>
      <c r="J1136" t="s">
        <v>1308</v>
      </c>
    </row>
    <row r="1137" spans="9:10" x14ac:dyDescent="0.25">
      <c r="I1137" t="s">
        <v>1309</v>
      </c>
      <c r="J1137" t="s">
        <v>1309</v>
      </c>
    </row>
    <row r="1138" spans="9:10" x14ac:dyDescent="0.25">
      <c r="I1138" t="s">
        <v>1310</v>
      </c>
      <c r="J1138" t="s">
        <v>1310</v>
      </c>
    </row>
    <row r="1139" spans="9:10" x14ac:dyDescent="0.25">
      <c r="I1139" t="s">
        <v>1311</v>
      </c>
      <c r="J1139" t="s">
        <v>1311</v>
      </c>
    </row>
    <row r="1140" spans="9:10" x14ac:dyDescent="0.25">
      <c r="I1140" t="s">
        <v>1312</v>
      </c>
      <c r="J1140" t="s">
        <v>1312</v>
      </c>
    </row>
    <row r="1141" spans="9:10" x14ac:dyDescent="0.25">
      <c r="I1141" t="s">
        <v>1313</v>
      </c>
      <c r="J1141" t="s">
        <v>1313</v>
      </c>
    </row>
    <row r="1142" spans="9:10" x14ac:dyDescent="0.25">
      <c r="I1142" t="s">
        <v>1314</v>
      </c>
      <c r="J1142" t="s">
        <v>1314</v>
      </c>
    </row>
    <row r="1143" spans="9:10" x14ac:dyDescent="0.25">
      <c r="I1143" t="s">
        <v>1315</v>
      </c>
      <c r="J1143" t="s">
        <v>1315</v>
      </c>
    </row>
    <row r="1144" spans="9:10" x14ac:dyDescent="0.25">
      <c r="I1144" t="s">
        <v>1316</v>
      </c>
      <c r="J1144" t="s">
        <v>1316</v>
      </c>
    </row>
    <row r="1145" spans="9:10" x14ac:dyDescent="0.25">
      <c r="I1145" t="s">
        <v>1317</v>
      </c>
      <c r="J1145" t="s">
        <v>1317</v>
      </c>
    </row>
    <row r="1146" spans="9:10" x14ac:dyDescent="0.25">
      <c r="I1146" t="s">
        <v>1318</v>
      </c>
      <c r="J1146" t="s">
        <v>1318</v>
      </c>
    </row>
    <row r="1147" spans="9:10" x14ac:dyDescent="0.25">
      <c r="I1147" t="s">
        <v>1319</v>
      </c>
      <c r="J1147" t="s">
        <v>1319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C89D-669E-4AF8-9E33-8CEE26B21C8D}">
  <dimension ref="A1:E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T1.Id, T1.GroupingId, T4.value IndexNameLU_x000D_
FROM ORE.dbo.ConventionsFRA T1 INNER JOIN _x000D_
ORE.dbo.TypesIndexName T4 ON T1.IndexName = T4.value_x000D_
</v>
      </c>
      <c r="B1" s="2" t="s">
        <v>1320</v>
      </c>
      <c r="C1" s="2" t="s">
        <v>1321</v>
      </c>
      <c r="D1" s="2" t="s">
        <v>1328</v>
      </c>
      <c r="E1" s="2" t="s">
        <v>1340</v>
      </c>
    </row>
    <row r="2" spans="1:5" x14ac:dyDescent="0.25">
      <c r="A2" s="1" t="s">
        <v>1459</v>
      </c>
      <c r="B2" s="3" t="s">
        <v>1460</v>
      </c>
      <c r="C2" s="3" t="s">
        <v>1332</v>
      </c>
      <c r="D2" s="3" t="s">
        <v>211</v>
      </c>
      <c r="E2" s="3" t="str">
        <f>IF(Tabelle_ExterneDaten_16[[#This Row],[IndexNameLU]]&lt;&gt;"",VLOOKUP(Tabelle_ExterneDaten_16[[#This Row],[IndexNameLU]],IndexNameLookup,2,FALSE),"")</f>
        <v>AUD-BBSW-3M</v>
      </c>
    </row>
    <row r="3" spans="1:5" x14ac:dyDescent="0.25">
      <c r="B3" s="2" t="s">
        <v>1461</v>
      </c>
      <c r="C3" s="2" t="s">
        <v>1332</v>
      </c>
      <c r="D3" s="2" t="s">
        <v>283</v>
      </c>
      <c r="E3" s="2" t="str">
        <f>IF(Tabelle_ExterneDaten_16[[#This Row],[IndexNameLU]]&lt;&gt;"",VLOOKUP(Tabelle_ExterneDaten_16[[#This Row],[IndexNameLU]],IndexNameLookup,2,FALSE),"")</f>
        <v>CAD-CDOR-3M</v>
      </c>
    </row>
    <row r="4" spans="1:5" x14ac:dyDescent="0.25">
      <c r="B4" s="2" t="s">
        <v>1462</v>
      </c>
      <c r="C4" s="2" t="s">
        <v>1332</v>
      </c>
      <c r="D4" s="2" t="s">
        <v>326</v>
      </c>
      <c r="E4" s="2" t="str">
        <f>IF(Tabelle_ExterneDaten_16[[#This Row],[IndexNameLU]]&lt;&gt;"",VLOOKUP(Tabelle_ExterneDaten_16[[#This Row],[IndexNameLU]],IndexNameLookup,2,FALSE),"")</f>
        <v>CHF-LIBOR-3M</v>
      </c>
    </row>
    <row r="5" spans="1:5" x14ac:dyDescent="0.25">
      <c r="B5" s="2" t="s">
        <v>1463</v>
      </c>
      <c r="C5" s="2" t="s">
        <v>1332</v>
      </c>
      <c r="D5" s="2" t="s">
        <v>327</v>
      </c>
      <c r="E5" s="2" t="str">
        <f>IF(Tabelle_ExterneDaten_16[[#This Row],[IndexNameLU]]&lt;&gt;"",VLOOKUP(Tabelle_ExterneDaten_16[[#This Row],[IndexNameLU]],IndexNameLookup,2,FALSE),"")</f>
        <v>CHF-LIBOR-6M</v>
      </c>
    </row>
    <row r="6" spans="1:5" x14ac:dyDescent="0.25">
      <c r="B6" s="2" t="s">
        <v>1464</v>
      </c>
      <c r="C6" s="2" t="s">
        <v>1332</v>
      </c>
      <c r="D6" s="2" t="s">
        <v>423</v>
      </c>
      <c r="E6" s="2" t="str">
        <f>IF(Tabelle_ExterneDaten_16[[#This Row],[IndexNameLU]]&lt;&gt;"",VLOOKUP(Tabelle_ExterneDaten_16[[#This Row],[IndexNameLU]],IndexNameLookup,2,FALSE),"")</f>
        <v>CZK-PRIBOR-3M</v>
      </c>
    </row>
    <row r="7" spans="1:5" x14ac:dyDescent="0.25">
      <c r="B7" s="2" t="s">
        <v>1465</v>
      </c>
      <c r="C7" s="2" t="s">
        <v>1332</v>
      </c>
      <c r="D7" s="2" t="s">
        <v>424</v>
      </c>
      <c r="E7" s="2" t="str">
        <f>IF(Tabelle_ExterneDaten_16[[#This Row],[IndexNameLU]]&lt;&gt;"",VLOOKUP(Tabelle_ExterneDaten_16[[#This Row],[IndexNameLU]],IndexNameLookup,2,FALSE),"")</f>
        <v>CZK-PRIBOR-6M</v>
      </c>
    </row>
    <row r="8" spans="1:5" x14ac:dyDescent="0.25">
      <c r="B8" s="2" t="s">
        <v>1466</v>
      </c>
      <c r="C8" s="2" t="s">
        <v>1332</v>
      </c>
      <c r="D8" s="2" t="s">
        <v>514</v>
      </c>
      <c r="E8" s="2" t="str">
        <f>IF(Tabelle_ExterneDaten_16[[#This Row],[IndexNameLU]]&lt;&gt;"",VLOOKUP(Tabelle_ExterneDaten_16[[#This Row],[IndexNameLU]],IndexNameLookup,2,FALSE),"")</f>
        <v>EUR-EURIBOR-12M</v>
      </c>
    </row>
    <row r="9" spans="1:5" x14ac:dyDescent="0.25">
      <c r="B9" s="2" t="s">
        <v>1467</v>
      </c>
      <c r="C9" s="2" t="s">
        <v>1332</v>
      </c>
      <c r="D9" s="2" t="s">
        <v>517</v>
      </c>
      <c r="E9" s="2" t="str">
        <f>IF(Tabelle_ExterneDaten_16[[#This Row],[IndexNameLU]]&lt;&gt;"",VLOOKUP(Tabelle_ExterneDaten_16[[#This Row],[IndexNameLU]],IndexNameLookup,2,FALSE),"")</f>
        <v>EUR-EURIBOR-3M</v>
      </c>
    </row>
    <row r="10" spans="1:5" x14ac:dyDescent="0.25">
      <c r="B10" s="2" t="s">
        <v>1468</v>
      </c>
      <c r="C10" s="2" t="s">
        <v>1332</v>
      </c>
      <c r="D10" s="2" t="s">
        <v>518</v>
      </c>
      <c r="E10" s="2" t="str">
        <f>IF(Tabelle_ExterneDaten_16[[#This Row],[IndexNameLU]]&lt;&gt;"",VLOOKUP(Tabelle_ExterneDaten_16[[#This Row],[IndexNameLU]],IndexNameLookup,2,FALSE),"")</f>
        <v>EUR-EURIBOR-6M</v>
      </c>
    </row>
    <row r="11" spans="1:5" x14ac:dyDescent="0.25">
      <c r="B11" s="2" t="s">
        <v>1469</v>
      </c>
      <c r="C11" s="2" t="s">
        <v>1332</v>
      </c>
      <c r="D11" s="2" t="s">
        <v>632</v>
      </c>
      <c r="E11" s="2" t="str">
        <f>IF(Tabelle_ExterneDaten_16[[#This Row],[IndexNameLU]]&lt;&gt;"",VLOOKUP(Tabelle_ExterneDaten_16[[#This Row],[IndexNameLU]],IndexNameLookup,2,FALSE),"")</f>
        <v>GBP-LIBOR-3M</v>
      </c>
    </row>
    <row r="12" spans="1:5" x14ac:dyDescent="0.25">
      <c r="B12" s="2" t="s">
        <v>1470</v>
      </c>
      <c r="C12" s="2" t="s">
        <v>1332</v>
      </c>
      <c r="D12" s="2" t="s">
        <v>633</v>
      </c>
      <c r="E12" s="2" t="str">
        <f>IF(Tabelle_ExterneDaten_16[[#This Row],[IndexNameLU]]&lt;&gt;"",VLOOKUP(Tabelle_ExterneDaten_16[[#This Row],[IndexNameLU]],IndexNameLookup,2,FALSE),"")</f>
        <v>GBP-LIBOR-6M</v>
      </c>
    </row>
    <row r="13" spans="1:5" x14ac:dyDescent="0.25">
      <c r="B13" s="2" t="s">
        <v>1471</v>
      </c>
      <c r="C13" s="2" t="s">
        <v>1332</v>
      </c>
      <c r="D13" s="2" t="s">
        <v>676</v>
      </c>
      <c r="E13" s="2" t="str">
        <f>IF(Tabelle_ExterneDaten_16[[#This Row],[IndexNameLU]]&lt;&gt;"",VLOOKUP(Tabelle_ExterneDaten_16[[#This Row],[IndexNameLU]],IndexNameLookup,2,FALSE),"")</f>
        <v>HUF-BUBOR-6M</v>
      </c>
    </row>
    <row r="14" spans="1:5" x14ac:dyDescent="0.25">
      <c r="B14" s="2" t="s">
        <v>1472</v>
      </c>
      <c r="C14" s="2" t="s">
        <v>1332</v>
      </c>
      <c r="D14" s="2" t="s">
        <v>798</v>
      </c>
      <c r="E14" s="2" t="str">
        <f>IF(Tabelle_ExterneDaten_16[[#This Row],[IndexNameLU]]&lt;&gt;"",VLOOKUP(Tabelle_ExterneDaten_16[[#This Row],[IndexNameLU]],IndexNameLookup,2,FALSE),"")</f>
        <v>JPY-LIBOR-3M</v>
      </c>
    </row>
    <row r="15" spans="1:5" x14ac:dyDescent="0.25">
      <c r="B15" s="2" t="s">
        <v>1473</v>
      </c>
      <c r="C15" s="2" t="s">
        <v>1332</v>
      </c>
      <c r="D15" s="2" t="s">
        <v>799</v>
      </c>
      <c r="E15" s="2" t="str">
        <f>IF(Tabelle_ExterneDaten_16[[#This Row],[IndexNameLU]]&lt;&gt;"",VLOOKUP(Tabelle_ExterneDaten_16[[#This Row],[IndexNameLU]],IndexNameLookup,2,FALSE),"")</f>
        <v>JPY-LIBOR-6M</v>
      </c>
    </row>
    <row r="16" spans="1:5" x14ac:dyDescent="0.25">
      <c r="B16" s="2" t="s">
        <v>1474</v>
      </c>
      <c r="C16" s="2" t="s">
        <v>1332</v>
      </c>
      <c r="D16" s="2" t="s">
        <v>982</v>
      </c>
      <c r="E16" s="2" t="str">
        <f>IF(Tabelle_ExterneDaten_16[[#This Row],[IndexNameLU]]&lt;&gt;"",VLOOKUP(Tabelle_ExterneDaten_16[[#This Row],[IndexNameLU]],IndexNameLookup,2,FALSE),"")</f>
        <v>NZD-BKBM-3M</v>
      </c>
    </row>
    <row r="17" spans="2:5" x14ac:dyDescent="0.25">
      <c r="B17" s="2" t="s">
        <v>1475</v>
      </c>
      <c r="C17" s="2" t="s">
        <v>1332</v>
      </c>
      <c r="D17" s="2" t="s">
        <v>1058</v>
      </c>
      <c r="E17" s="2" t="str">
        <f>IF(Tabelle_ExterneDaten_16[[#This Row],[IndexNameLU]]&lt;&gt;"",VLOOKUP(Tabelle_ExterneDaten_16[[#This Row],[IndexNameLU]],IndexNameLookup,2,FALSE),"")</f>
        <v>PLN-WIBOR-3M</v>
      </c>
    </row>
    <row r="18" spans="2:5" x14ac:dyDescent="0.25">
      <c r="B18" s="2" t="s">
        <v>1476</v>
      </c>
      <c r="C18" s="2" t="s">
        <v>1332</v>
      </c>
      <c r="D18" s="2" t="s">
        <v>1059</v>
      </c>
      <c r="E18" s="2" t="str">
        <f>IF(Tabelle_ExterneDaten_16[[#This Row],[IndexNameLU]]&lt;&gt;"",VLOOKUP(Tabelle_ExterneDaten_16[[#This Row],[IndexNameLU]],IndexNameLookup,2,FALSE),"")</f>
        <v>PLN-WIBOR-6M</v>
      </c>
    </row>
    <row r="19" spans="2:5" x14ac:dyDescent="0.25">
      <c r="B19" s="2" t="s">
        <v>1477</v>
      </c>
      <c r="C19" s="2" t="s">
        <v>1332</v>
      </c>
      <c r="D19" s="2" t="s">
        <v>1152</v>
      </c>
      <c r="E19" s="2" t="str">
        <f>IF(Tabelle_ExterneDaten_16[[#This Row],[IndexNameLU]]&lt;&gt;"",VLOOKUP(Tabelle_ExterneDaten_16[[#This Row],[IndexNameLU]],IndexNameLookup,2,FALSE),"")</f>
        <v>SEK-STIBOR-3M</v>
      </c>
    </row>
    <row r="20" spans="2:5" x14ac:dyDescent="0.25">
      <c r="B20" s="2" t="s">
        <v>1478</v>
      </c>
      <c r="C20" s="2" t="s">
        <v>1332</v>
      </c>
      <c r="D20" s="2" t="s">
        <v>1285</v>
      </c>
      <c r="E20" s="2" t="str">
        <f>IF(Tabelle_ExterneDaten_16[[#This Row],[IndexNameLU]]&lt;&gt;"",VLOOKUP(Tabelle_ExterneDaten_16[[#This Row],[IndexNameLU]],IndexNameLookup,2,FALSE),"")</f>
        <v>USD-LIBOR-1M</v>
      </c>
    </row>
    <row r="21" spans="2:5" x14ac:dyDescent="0.25">
      <c r="B21" s="2" t="s">
        <v>1479</v>
      </c>
      <c r="C21" s="2" t="s">
        <v>1332</v>
      </c>
      <c r="D21" s="2" t="s">
        <v>1287</v>
      </c>
      <c r="E21" s="2" t="str">
        <f>IF(Tabelle_ExterneDaten_16[[#This Row],[IndexNameLU]]&lt;&gt;"",VLOOKUP(Tabelle_ExterneDaten_16[[#This Row],[IndexNameLU]],IndexNameLookup,2,FALSE),"")</f>
        <v>USD-LIBOR-3M</v>
      </c>
    </row>
    <row r="22" spans="2:5" x14ac:dyDescent="0.25">
      <c r="B22" s="2" t="s">
        <v>1480</v>
      </c>
      <c r="C22" s="2" t="s">
        <v>1332</v>
      </c>
      <c r="D22" s="2" t="s">
        <v>1288</v>
      </c>
      <c r="E22" s="2" t="str">
        <f>IF(Tabelle_ExterneDaten_16[[#This Row],[IndexNameLU]]&lt;&gt;"",VLOOKUP(Tabelle_ExterneDaten_16[[#This Row],[IndexNameLU]],IndexNameLookup,2,FALSE),"")</f>
        <v>USD-LIBOR-6M</v>
      </c>
    </row>
  </sheetData>
  <dataValidations count="1">
    <dataValidation type="list" allowBlank="1" showInputMessage="1" showErrorMessage="1" sqref="D2:E22" xr:uid="{3102F745-0FB4-4ADF-B4C1-A2FDE90C5336}">
      <formula1>OFFSET(IndexNameLookup,0,0,,1)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9E3A-443A-46F6-A739-571F9BFF1857}">
  <dimension ref="A1:B1147"/>
  <sheetViews>
    <sheetView workbookViewId="0"/>
  </sheetViews>
  <sheetFormatPr baseColWidth="10" defaultRowHeight="15" x14ac:dyDescent="0.25"/>
  <sheetData>
    <row r="1" spans="1:2" x14ac:dyDescent="0.25">
      <c r="A1" t="str">
        <f>_xll.DBListFetch(B1,"",IndexNameLookup)</f>
        <v>Env:MSSQL, (last result:)Retrieved 1146 records from: SELECT T1.value IndexName,T1.value FROM ORE.dbo.TypesIndexName T1 ORDER BY value</v>
      </c>
      <c r="B1" s="1" t="s">
        <v>4</v>
      </c>
    </row>
    <row r="2" spans="1:2" x14ac:dyDescent="0.25">
      <c r="A2" t="s">
        <v>174</v>
      </c>
      <c r="B2" t="s">
        <v>174</v>
      </c>
    </row>
    <row r="3" spans="1:2" x14ac:dyDescent="0.25">
      <c r="A3" t="s">
        <v>175</v>
      </c>
      <c r="B3" t="s">
        <v>175</v>
      </c>
    </row>
    <row r="4" spans="1:2" x14ac:dyDescent="0.25">
      <c r="A4" t="s">
        <v>176</v>
      </c>
      <c r="B4" t="s">
        <v>176</v>
      </c>
    </row>
    <row r="5" spans="1:2" x14ac:dyDescent="0.25">
      <c r="A5" t="s">
        <v>177</v>
      </c>
      <c r="B5" t="s">
        <v>177</v>
      </c>
    </row>
    <row r="6" spans="1:2" x14ac:dyDescent="0.25">
      <c r="A6" t="s">
        <v>178</v>
      </c>
      <c r="B6" t="s">
        <v>178</v>
      </c>
    </row>
    <row r="7" spans="1:2" x14ac:dyDescent="0.25">
      <c r="A7" t="s">
        <v>179</v>
      </c>
      <c r="B7" t="s">
        <v>179</v>
      </c>
    </row>
    <row r="8" spans="1:2" x14ac:dyDescent="0.25">
      <c r="A8" t="s">
        <v>180</v>
      </c>
      <c r="B8" t="s">
        <v>180</v>
      </c>
    </row>
    <row r="9" spans="1:2" x14ac:dyDescent="0.25">
      <c r="A9" t="s">
        <v>181</v>
      </c>
      <c r="B9" t="s">
        <v>181</v>
      </c>
    </row>
    <row r="10" spans="1:2" x14ac:dyDescent="0.25">
      <c r="A10" t="s">
        <v>182</v>
      </c>
      <c r="B10" t="s">
        <v>182</v>
      </c>
    </row>
    <row r="11" spans="1:2" x14ac:dyDescent="0.25">
      <c r="A11" t="s">
        <v>183</v>
      </c>
      <c r="B11" t="s">
        <v>183</v>
      </c>
    </row>
    <row r="12" spans="1:2" x14ac:dyDescent="0.25">
      <c r="A12" t="s">
        <v>184</v>
      </c>
      <c r="B12" t="s">
        <v>184</v>
      </c>
    </row>
    <row r="13" spans="1:2" x14ac:dyDescent="0.25">
      <c r="A13" t="s">
        <v>185</v>
      </c>
      <c r="B13" t="s">
        <v>185</v>
      </c>
    </row>
    <row r="14" spans="1:2" x14ac:dyDescent="0.25">
      <c r="A14" t="s">
        <v>186</v>
      </c>
      <c r="B14" t="s">
        <v>186</v>
      </c>
    </row>
    <row r="15" spans="1:2" x14ac:dyDescent="0.25">
      <c r="A15" t="s">
        <v>187</v>
      </c>
      <c r="B15" t="s">
        <v>187</v>
      </c>
    </row>
    <row r="16" spans="1:2" x14ac:dyDescent="0.25">
      <c r="A16" t="s">
        <v>188</v>
      </c>
      <c r="B16" t="s">
        <v>188</v>
      </c>
    </row>
    <row r="17" spans="1:2" x14ac:dyDescent="0.25">
      <c r="A17" t="s">
        <v>189</v>
      </c>
      <c r="B17" t="s">
        <v>189</v>
      </c>
    </row>
    <row r="18" spans="1:2" x14ac:dyDescent="0.25">
      <c r="A18" t="s">
        <v>190</v>
      </c>
      <c r="B18" t="s">
        <v>190</v>
      </c>
    </row>
    <row r="19" spans="1:2" x14ac:dyDescent="0.25">
      <c r="A19" t="s">
        <v>191</v>
      </c>
      <c r="B19" t="s">
        <v>191</v>
      </c>
    </row>
    <row r="20" spans="1:2" x14ac:dyDescent="0.25">
      <c r="A20" t="s">
        <v>192</v>
      </c>
      <c r="B20" t="s">
        <v>192</v>
      </c>
    </row>
    <row r="21" spans="1:2" x14ac:dyDescent="0.25">
      <c r="A21" t="s">
        <v>193</v>
      </c>
      <c r="B21" t="s">
        <v>193</v>
      </c>
    </row>
    <row r="22" spans="1:2" x14ac:dyDescent="0.25">
      <c r="A22" t="s">
        <v>194</v>
      </c>
      <c r="B22" t="s">
        <v>194</v>
      </c>
    </row>
    <row r="23" spans="1:2" x14ac:dyDescent="0.25">
      <c r="A23" t="s">
        <v>195</v>
      </c>
      <c r="B23" t="s">
        <v>195</v>
      </c>
    </row>
    <row r="24" spans="1:2" x14ac:dyDescent="0.25">
      <c r="A24" t="s">
        <v>196</v>
      </c>
      <c r="B24" t="s">
        <v>196</v>
      </c>
    </row>
    <row r="25" spans="1:2" x14ac:dyDescent="0.25">
      <c r="A25" t="s">
        <v>197</v>
      </c>
      <c r="B25" t="s">
        <v>197</v>
      </c>
    </row>
    <row r="26" spans="1:2" x14ac:dyDescent="0.25">
      <c r="A26" t="s">
        <v>198</v>
      </c>
      <c r="B26" t="s">
        <v>198</v>
      </c>
    </row>
    <row r="27" spans="1:2" x14ac:dyDescent="0.25">
      <c r="A27" t="s">
        <v>199</v>
      </c>
      <c r="B27" t="s">
        <v>199</v>
      </c>
    </row>
    <row r="28" spans="1:2" x14ac:dyDescent="0.25">
      <c r="A28" t="s">
        <v>200</v>
      </c>
      <c r="B28" t="s">
        <v>200</v>
      </c>
    </row>
    <row r="29" spans="1:2" x14ac:dyDescent="0.25">
      <c r="A29" t="s">
        <v>201</v>
      </c>
      <c r="B29" t="s">
        <v>201</v>
      </c>
    </row>
    <row r="30" spans="1:2" x14ac:dyDescent="0.25">
      <c r="A30" t="s">
        <v>202</v>
      </c>
      <c r="B30" t="s">
        <v>202</v>
      </c>
    </row>
    <row r="31" spans="1:2" x14ac:dyDescent="0.25">
      <c r="A31" t="s">
        <v>203</v>
      </c>
      <c r="B31" t="s">
        <v>203</v>
      </c>
    </row>
    <row r="32" spans="1:2" x14ac:dyDescent="0.25">
      <c r="A32" t="s">
        <v>204</v>
      </c>
      <c r="B32" t="s">
        <v>204</v>
      </c>
    </row>
    <row r="33" spans="1:2" x14ac:dyDescent="0.25">
      <c r="A33" t="s">
        <v>205</v>
      </c>
      <c r="B33" t="s">
        <v>205</v>
      </c>
    </row>
    <row r="34" spans="1:2" x14ac:dyDescent="0.25">
      <c r="A34" t="s">
        <v>206</v>
      </c>
      <c r="B34" t="s">
        <v>206</v>
      </c>
    </row>
    <row r="35" spans="1:2" x14ac:dyDescent="0.25">
      <c r="A35" t="s">
        <v>207</v>
      </c>
      <c r="B35" t="s">
        <v>207</v>
      </c>
    </row>
    <row r="36" spans="1:2" x14ac:dyDescent="0.25">
      <c r="A36" t="s">
        <v>208</v>
      </c>
      <c r="B36" t="s">
        <v>208</v>
      </c>
    </row>
    <row r="37" spans="1:2" x14ac:dyDescent="0.25">
      <c r="A37" t="s">
        <v>209</v>
      </c>
      <c r="B37" t="s">
        <v>209</v>
      </c>
    </row>
    <row r="38" spans="1:2" x14ac:dyDescent="0.25">
      <c r="A38" t="s">
        <v>210</v>
      </c>
      <c r="B38" t="s">
        <v>210</v>
      </c>
    </row>
    <row r="39" spans="1:2" x14ac:dyDescent="0.25">
      <c r="A39" t="s">
        <v>211</v>
      </c>
      <c r="B39" t="s">
        <v>211</v>
      </c>
    </row>
    <row r="40" spans="1:2" x14ac:dyDescent="0.25">
      <c r="A40" t="s">
        <v>212</v>
      </c>
      <c r="B40" t="s">
        <v>212</v>
      </c>
    </row>
    <row r="41" spans="1:2" x14ac:dyDescent="0.25">
      <c r="A41" t="s">
        <v>213</v>
      </c>
      <c r="B41" t="s">
        <v>213</v>
      </c>
    </row>
    <row r="42" spans="1:2" x14ac:dyDescent="0.25">
      <c r="A42" t="s">
        <v>214</v>
      </c>
      <c r="B42" t="s">
        <v>214</v>
      </c>
    </row>
    <row r="43" spans="1:2" x14ac:dyDescent="0.25">
      <c r="A43" t="s">
        <v>215</v>
      </c>
      <c r="B43" t="s">
        <v>215</v>
      </c>
    </row>
    <row r="44" spans="1:2" x14ac:dyDescent="0.25">
      <c r="A44" t="s">
        <v>216</v>
      </c>
      <c r="B44" t="s">
        <v>216</v>
      </c>
    </row>
    <row r="45" spans="1:2" x14ac:dyDescent="0.25">
      <c r="A45" t="s">
        <v>217</v>
      </c>
      <c r="B45" t="s">
        <v>217</v>
      </c>
    </row>
    <row r="46" spans="1:2" x14ac:dyDescent="0.25">
      <c r="A46" t="s">
        <v>218</v>
      </c>
      <c r="B46" t="s">
        <v>218</v>
      </c>
    </row>
    <row r="47" spans="1:2" x14ac:dyDescent="0.25">
      <c r="A47" t="s">
        <v>219</v>
      </c>
      <c r="B47" t="s">
        <v>219</v>
      </c>
    </row>
    <row r="48" spans="1:2" x14ac:dyDescent="0.25">
      <c r="A48" t="s">
        <v>220</v>
      </c>
      <c r="B48" t="s">
        <v>220</v>
      </c>
    </row>
    <row r="49" spans="1:2" x14ac:dyDescent="0.25">
      <c r="A49" t="s">
        <v>221</v>
      </c>
      <c r="B49" t="s">
        <v>221</v>
      </c>
    </row>
    <row r="50" spans="1:2" x14ac:dyDescent="0.25">
      <c r="A50" t="s">
        <v>222</v>
      </c>
      <c r="B50" t="s">
        <v>222</v>
      </c>
    </row>
    <row r="51" spans="1:2" x14ac:dyDescent="0.25">
      <c r="A51" t="s">
        <v>223</v>
      </c>
      <c r="B51" t="s">
        <v>223</v>
      </c>
    </row>
    <row r="52" spans="1:2" x14ac:dyDescent="0.25">
      <c r="A52" t="s">
        <v>224</v>
      </c>
      <c r="B52" t="s">
        <v>224</v>
      </c>
    </row>
    <row r="53" spans="1:2" x14ac:dyDescent="0.25">
      <c r="A53" t="s">
        <v>225</v>
      </c>
      <c r="B53" t="s">
        <v>225</v>
      </c>
    </row>
    <row r="54" spans="1:2" x14ac:dyDescent="0.25">
      <c r="A54" t="s">
        <v>226</v>
      </c>
      <c r="B54" t="s">
        <v>226</v>
      </c>
    </row>
    <row r="55" spans="1:2" x14ac:dyDescent="0.25">
      <c r="A55" t="s">
        <v>227</v>
      </c>
      <c r="B55" t="s">
        <v>227</v>
      </c>
    </row>
    <row r="56" spans="1:2" x14ac:dyDescent="0.25">
      <c r="A56" t="s">
        <v>228</v>
      </c>
      <c r="B56" t="s">
        <v>228</v>
      </c>
    </row>
    <row r="57" spans="1:2" x14ac:dyDescent="0.25">
      <c r="A57" t="s">
        <v>229</v>
      </c>
      <c r="B57" t="s">
        <v>229</v>
      </c>
    </row>
    <row r="58" spans="1:2" x14ac:dyDescent="0.25">
      <c r="A58" t="s">
        <v>230</v>
      </c>
      <c r="B58" t="s">
        <v>230</v>
      </c>
    </row>
    <row r="59" spans="1:2" x14ac:dyDescent="0.25">
      <c r="A59" t="s">
        <v>231</v>
      </c>
      <c r="B59" t="s">
        <v>231</v>
      </c>
    </row>
    <row r="60" spans="1:2" x14ac:dyDescent="0.25">
      <c r="A60" t="s">
        <v>232</v>
      </c>
      <c r="B60" t="s">
        <v>232</v>
      </c>
    </row>
    <row r="61" spans="1:2" x14ac:dyDescent="0.25">
      <c r="A61" t="s">
        <v>233</v>
      </c>
      <c r="B61" t="s">
        <v>233</v>
      </c>
    </row>
    <row r="62" spans="1:2" x14ac:dyDescent="0.25">
      <c r="A62" t="s">
        <v>234</v>
      </c>
      <c r="B62" t="s">
        <v>234</v>
      </c>
    </row>
    <row r="63" spans="1:2" x14ac:dyDescent="0.25">
      <c r="A63" t="s">
        <v>235</v>
      </c>
      <c r="B63" t="s">
        <v>235</v>
      </c>
    </row>
    <row r="64" spans="1:2" x14ac:dyDescent="0.25">
      <c r="A64" t="s">
        <v>236</v>
      </c>
      <c r="B64" t="s">
        <v>236</v>
      </c>
    </row>
    <row r="65" spans="1:2" x14ac:dyDescent="0.25">
      <c r="A65" t="s">
        <v>237</v>
      </c>
      <c r="B65" t="s">
        <v>237</v>
      </c>
    </row>
    <row r="66" spans="1:2" x14ac:dyDescent="0.25">
      <c r="A66" t="s">
        <v>238</v>
      </c>
      <c r="B66" t="s">
        <v>238</v>
      </c>
    </row>
    <row r="67" spans="1:2" x14ac:dyDescent="0.25">
      <c r="A67" t="s">
        <v>239</v>
      </c>
      <c r="B67" t="s">
        <v>239</v>
      </c>
    </row>
    <row r="68" spans="1:2" x14ac:dyDescent="0.25">
      <c r="A68" t="s">
        <v>240</v>
      </c>
      <c r="B68" t="s">
        <v>240</v>
      </c>
    </row>
    <row r="69" spans="1:2" x14ac:dyDescent="0.25">
      <c r="A69" t="s">
        <v>241</v>
      </c>
      <c r="B69" t="s">
        <v>241</v>
      </c>
    </row>
    <row r="70" spans="1:2" x14ac:dyDescent="0.25">
      <c r="A70" t="s">
        <v>242</v>
      </c>
      <c r="B70" t="s">
        <v>242</v>
      </c>
    </row>
    <row r="71" spans="1:2" x14ac:dyDescent="0.25">
      <c r="A71" t="s">
        <v>243</v>
      </c>
      <c r="B71" t="s">
        <v>243</v>
      </c>
    </row>
    <row r="72" spans="1:2" x14ac:dyDescent="0.25">
      <c r="A72" t="s">
        <v>244</v>
      </c>
      <c r="B72" t="s">
        <v>244</v>
      </c>
    </row>
    <row r="73" spans="1:2" x14ac:dyDescent="0.25">
      <c r="A73" t="s">
        <v>245</v>
      </c>
      <c r="B73" t="s">
        <v>245</v>
      </c>
    </row>
    <row r="74" spans="1:2" x14ac:dyDescent="0.25">
      <c r="A74" t="s">
        <v>246</v>
      </c>
      <c r="B74" t="s">
        <v>246</v>
      </c>
    </row>
    <row r="75" spans="1:2" x14ac:dyDescent="0.25">
      <c r="A75" t="s">
        <v>247</v>
      </c>
      <c r="B75" t="s">
        <v>247</v>
      </c>
    </row>
    <row r="76" spans="1:2" x14ac:dyDescent="0.25">
      <c r="A76" t="s">
        <v>248</v>
      </c>
      <c r="B76" t="s">
        <v>248</v>
      </c>
    </row>
    <row r="77" spans="1:2" x14ac:dyDescent="0.25">
      <c r="A77" t="s">
        <v>249</v>
      </c>
      <c r="B77" t="s">
        <v>249</v>
      </c>
    </row>
    <row r="78" spans="1:2" x14ac:dyDescent="0.25">
      <c r="A78" t="s">
        <v>250</v>
      </c>
      <c r="B78" t="s">
        <v>250</v>
      </c>
    </row>
    <row r="79" spans="1:2" x14ac:dyDescent="0.25">
      <c r="A79" t="s">
        <v>251</v>
      </c>
      <c r="B79" t="s">
        <v>251</v>
      </c>
    </row>
    <row r="80" spans="1:2" x14ac:dyDescent="0.25">
      <c r="A80" t="s">
        <v>252</v>
      </c>
      <c r="B80" t="s">
        <v>252</v>
      </c>
    </row>
    <row r="81" spans="1:2" x14ac:dyDescent="0.25">
      <c r="A81" t="s">
        <v>253</v>
      </c>
      <c r="B81" t="s">
        <v>253</v>
      </c>
    </row>
    <row r="82" spans="1:2" x14ac:dyDescent="0.25">
      <c r="A82" t="s">
        <v>254</v>
      </c>
      <c r="B82" t="s">
        <v>254</v>
      </c>
    </row>
    <row r="83" spans="1:2" x14ac:dyDescent="0.25">
      <c r="A83" t="s">
        <v>255</v>
      </c>
      <c r="B83" t="s">
        <v>255</v>
      </c>
    </row>
    <row r="84" spans="1:2" x14ac:dyDescent="0.25">
      <c r="A84" t="s">
        <v>256</v>
      </c>
      <c r="B84" t="s">
        <v>256</v>
      </c>
    </row>
    <row r="85" spans="1:2" x14ac:dyDescent="0.25">
      <c r="A85" t="s">
        <v>257</v>
      </c>
      <c r="B85" t="s">
        <v>257</v>
      </c>
    </row>
    <row r="86" spans="1:2" x14ac:dyDescent="0.25">
      <c r="A86" t="s">
        <v>258</v>
      </c>
      <c r="B86" t="s">
        <v>258</v>
      </c>
    </row>
    <row r="87" spans="1:2" x14ac:dyDescent="0.25">
      <c r="A87" t="s">
        <v>259</v>
      </c>
      <c r="B87" t="s">
        <v>259</v>
      </c>
    </row>
    <row r="88" spans="1:2" x14ac:dyDescent="0.25">
      <c r="A88" t="s">
        <v>260</v>
      </c>
      <c r="B88" t="s">
        <v>260</v>
      </c>
    </row>
    <row r="89" spans="1:2" x14ac:dyDescent="0.25">
      <c r="A89" t="s">
        <v>261</v>
      </c>
      <c r="B89" t="s">
        <v>261</v>
      </c>
    </row>
    <row r="90" spans="1:2" x14ac:dyDescent="0.25">
      <c r="A90" t="s">
        <v>262</v>
      </c>
      <c r="B90" t="s">
        <v>262</v>
      </c>
    </row>
    <row r="91" spans="1:2" x14ac:dyDescent="0.25">
      <c r="A91" t="s">
        <v>263</v>
      </c>
      <c r="B91" t="s">
        <v>263</v>
      </c>
    </row>
    <row r="92" spans="1:2" x14ac:dyDescent="0.25">
      <c r="A92" t="s">
        <v>264</v>
      </c>
      <c r="B92" t="s">
        <v>264</v>
      </c>
    </row>
    <row r="93" spans="1:2" x14ac:dyDescent="0.25">
      <c r="A93" t="s">
        <v>265</v>
      </c>
      <c r="B93" t="s">
        <v>265</v>
      </c>
    </row>
    <row r="94" spans="1:2" x14ac:dyDescent="0.25">
      <c r="A94" t="s">
        <v>266</v>
      </c>
      <c r="B94" t="s">
        <v>266</v>
      </c>
    </row>
    <row r="95" spans="1:2" x14ac:dyDescent="0.25">
      <c r="A95" t="s">
        <v>267</v>
      </c>
      <c r="B95" t="s">
        <v>267</v>
      </c>
    </row>
    <row r="96" spans="1:2" x14ac:dyDescent="0.25">
      <c r="A96" t="s">
        <v>268</v>
      </c>
      <c r="B96" t="s">
        <v>268</v>
      </c>
    </row>
    <row r="97" spans="1:2" x14ac:dyDescent="0.25">
      <c r="A97" t="s">
        <v>269</v>
      </c>
      <c r="B97" t="s">
        <v>269</v>
      </c>
    </row>
    <row r="98" spans="1:2" x14ac:dyDescent="0.25">
      <c r="A98" t="s">
        <v>270</v>
      </c>
      <c r="B98" t="s">
        <v>270</v>
      </c>
    </row>
    <row r="99" spans="1:2" x14ac:dyDescent="0.25">
      <c r="A99" t="s">
        <v>271</v>
      </c>
      <c r="B99" t="s">
        <v>271</v>
      </c>
    </row>
    <row r="100" spans="1:2" x14ac:dyDescent="0.25">
      <c r="A100" t="s">
        <v>272</v>
      </c>
      <c r="B100" t="s">
        <v>272</v>
      </c>
    </row>
    <row r="101" spans="1:2" x14ac:dyDescent="0.25">
      <c r="A101" t="s">
        <v>273</v>
      </c>
      <c r="B101" t="s">
        <v>273</v>
      </c>
    </row>
    <row r="102" spans="1:2" x14ac:dyDescent="0.25">
      <c r="A102" t="s">
        <v>274</v>
      </c>
      <c r="B102" t="s">
        <v>274</v>
      </c>
    </row>
    <row r="103" spans="1:2" x14ac:dyDescent="0.25">
      <c r="A103" t="s">
        <v>275</v>
      </c>
      <c r="B103" t="s">
        <v>275</v>
      </c>
    </row>
    <row r="104" spans="1:2" x14ac:dyDescent="0.25">
      <c r="A104" t="s">
        <v>276</v>
      </c>
      <c r="B104" t="s">
        <v>276</v>
      </c>
    </row>
    <row r="105" spans="1:2" x14ac:dyDescent="0.25">
      <c r="A105" t="s">
        <v>277</v>
      </c>
      <c r="B105" t="s">
        <v>277</v>
      </c>
    </row>
    <row r="106" spans="1:2" x14ac:dyDescent="0.25">
      <c r="A106" t="s">
        <v>278</v>
      </c>
      <c r="B106" t="s">
        <v>278</v>
      </c>
    </row>
    <row r="107" spans="1:2" x14ac:dyDescent="0.25">
      <c r="A107" t="s">
        <v>279</v>
      </c>
      <c r="B107" t="s">
        <v>279</v>
      </c>
    </row>
    <row r="108" spans="1:2" x14ac:dyDescent="0.25">
      <c r="A108" t="s">
        <v>280</v>
      </c>
      <c r="B108" t="s">
        <v>280</v>
      </c>
    </row>
    <row r="109" spans="1:2" x14ac:dyDescent="0.25">
      <c r="A109" t="s">
        <v>281</v>
      </c>
      <c r="B109" t="s">
        <v>281</v>
      </c>
    </row>
    <row r="110" spans="1:2" x14ac:dyDescent="0.25">
      <c r="A110" t="s">
        <v>282</v>
      </c>
      <c r="B110" t="s">
        <v>282</v>
      </c>
    </row>
    <row r="111" spans="1:2" x14ac:dyDescent="0.25">
      <c r="A111" t="s">
        <v>283</v>
      </c>
      <c r="B111" t="s">
        <v>283</v>
      </c>
    </row>
    <row r="112" spans="1:2" x14ac:dyDescent="0.25">
      <c r="A112" t="s">
        <v>284</v>
      </c>
      <c r="B112" t="s">
        <v>284</v>
      </c>
    </row>
    <row r="113" spans="1:2" x14ac:dyDescent="0.25">
      <c r="A113" t="s">
        <v>285</v>
      </c>
      <c r="B113" t="s">
        <v>285</v>
      </c>
    </row>
    <row r="114" spans="1:2" x14ac:dyDescent="0.25">
      <c r="A114" t="s">
        <v>286</v>
      </c>
      <c r="B114" t="s">
        <v>286</v>
      </c>
    </row>
    <row r="115" spans="1:2" x14ac:dyDescent="0.25">
      <c r="A115" t="s">
        <v>287</v>
      </c>
      <c r="B115" t="s">
        <v>287</v>
      </c>
    </row>
    <row r="116" spans="1:2" x14ac:dyDescent="0.25">
      <c r="A116" t="s">
        <v>288</v>
      </c>
      <c r="B116" t="s">
        <v>288</v>
      </c>
    </row>
    <row r="117" spans="1:2" x14ac:dyDescent="0.25">
      <c r="A117" t="s">
        <v>289</v>
      </c>
      <c r="B117" t="s">
        <v>289</v>
      </c>
    </row>
    <row r="118" spans="1:2" x14ac:dyDescent="0.25">
      <c r="A118" t="s">
        <v>290</v>
      </c>
      <c r="B118" t="s">
        <v>290</v>
      </c>
    </row>
    <row r="119" spans="1:2" x14ac:dyDescent="0.25">
      <c r="A119" t="s">
        <v>291</v>
      </c>
      <c r="B119" t="s">
        <v>291</v>
      </c>
    </row>
    <row r="120" spans="1:2" x14ac:dyDescent="0.25">
      <c r="A120" t="s">
        <v>292</v>
      </c>
      <c r="B120" t="s">
        <v>292</v>
      </c>
    </row>
    <row r="121" spans="1:2" x14ac:dyDescent="0.25">
      <c r="A121" t="s">
        <v>293</v>
      </c>
      <c r="B121" t="s">
        <v>293</v>
      </c>
    </row>
    <row r="122" spans="1:2" x14ac:dyDescent="0.25">
      <c r="A122" t="s">
        <v>294</v>
      </c>
      <c r="B122" t="s">
        <v>294</v>
      </c>
    </row>
    <row r="123" spans="1:2" x14ac:dyDescent="0.25">
      <c r="A123" t="s">
        <v>295</v>
      </c>
      <c r="B123" t="s">
        <v>295</v>
      </c>
    </row>
    <row r="124" spans="1:2" x14ac:dyDescent="0.25">
      <c r="A124" t="s">
        <v>296</v>
      </c>
      <c r="B124" t="s">
        <v>296</v>
      </c>
    </row>
    <row r="125" spans="1:2" x14ac:dyDescent="0.25">
      <c r="A125" t="s">
        <v>297</v>
      </c>
      <c r="B125" t="s">
        <v>297</v>
      </c>
    </row>
    <row r="126" spans="1:2" x14ac:dyDescent="0.25">
      <c r="A126" t="s">
        <v>298</v>
      </c>
      <c r="B126" t="s">
        <v>298</v>
      </c>
    </row>
    <row r="127" spans="1:2" x14ac:dyDescent="0.25">
      <c r="A127" t="s">
        <v>299</v>
      </c>
      <c r="B127" t="s">
        <v>299</v>
      </c>
    </row>
    <row r="128" spans="1:2" x14ac:dyDescent="0.25">
      <c r="A128" t="s">
        <v>300</v>
      </c>
      <c r="B128" t="s">
        <v>300</v>
      </c>
    </row>
    <row r="129" spans="1:2" x14ac:dyDescent="0.25">
      <c r="A129" t="s">
        <v>301</v>
      </c>
      <c r="B129" t="s">
        <v>301</v>
      </c>
    </row>
    <row r="130" spans="1:2" x14ac:dyDescent="0.25">
      <c r="A130" t="s">
        <v>302</v>
      </c>
      <c r="B130" t="s">
        <v>302</v>
      </c>
    </row>
    <row r="131" spans="1:2" x14ac:dyDescent="0.25">
      <c r="A131" t="s">
        <v>303</v>
      </c>
      <c r="B131" t="s">
        <v>303</v>
      </c>
    </row>
    <row r="132" spans="1:2" x14ac:dyDescent="0.25">
      <c r="A132" t="s">
        <v>304</v>
      </c>
      <c r="B132" t="s">
        <v>304</v>
      </c>
    </row>
    <row r="133" spans="1:2" x14ac:dyDescent="0.25">
      <c r="A133" t="s">
        <v>305</v>
      </c>
      <c r="B133" t="s">
        <v>305</v>
      </c>
    </row>
    <row r="134" spans="1:2" x14ac:dyDescent="0.25">
      <c r="A134" t="s">
        <v>306</v>
      </c>
      <c r="B134" t="s">
        <v>306</v>
      </c>
    </row>
    <row r="135" spans="1:2" x14ac:dyDescent="0.25">
      <c r="A135" t="s">
        <v>307</v>
      </c>
      <c r="B135" t="s">
        <v>307</v>
      </c>
    </row>
    <row r="136" spans="1:2" x14ac:dyDescent="0.25">
      <c r="A136" t="s">
        <v>308</v>
      </c>
      <c r="B136" t="s">
        <v>308</v>
      </c>
    </row>
    <row r="137" spans="1:2" x14ac:dyDescent="0.25">
      <c r="A137" t="s">
        <v>309</v>
      </c>
      <c r="B137" t="s">
        <v>309</v>
      </c>
    </row>
    <row r="138" spans="1:2" x14ac:dyDescent="0.25">
      <c r="A138" t="s">
        <v>310</v>
      </c>
      <c r="B138" t="s">
        <v>310</v>
      </c>
    </row>
    <row r="139" spans="1:2" x14ac:dyDescent="0.25">
      <c r="A139" t="s">
        <v>311</v>
      </c>
      <c r="B139" t="s">
        <v>311</v>
      </c>
    </row>
    <row r="140" spans="1:2" x14ac:dyDescent="0.25">
      <c r="A140" t="s">
        <v>312</v>
      </c>
      <c r="B140" t="s">
        <v>312</v>
      </c>
    </row>
    <row r="141" spans="1:2" x14ac:dyDescent="0.25">
      <c r="A141" t="s">
        <v>313</v>
      </c>
      <c r="B141" t="s">
        <v>313</v>
      </c>
    </row>
    <row r="142" spans="1:2" x14ac:dyDescent="0.25">
      <c r="A142" t="s">
        <v>314</v>
      </c>
      <c r="B142" t="s">
        <v>314</v>
      </c>
    </row>
    <row r="143" spans="1:2" x14ac:dyDescent="0.25">
      <c r="A143" t="s">
        <v>315</v>
      </c>
      <c r="B143" t="s">
        <v>315</v>
      </c>
    </row>
    <row r="144" spans="1:2" x14ac:dyDescent="0.25">
      <c r="A144" t="s">
        <v>316</v>
      </c>
      <c r="B144" t="s">
        <v>316</v>
      </c>
    </row>
    <row r="145" spans="1:2" x14ac:dyDescent="0.25">
      <c r="A145" t="s">
        <v>317</v>
      </c>
      <c r="B145" t="s">
        <v>317</v>
      </c>
    </row>
    <row r="146" spans="1:2" x14ac:dyDescent="0.25">
      <c r="A146" t="s">
        <v>318</v>
      </c>
      <c r="B146" t="s">
        <v>318</v>
      </c>
    </row>
    <row r="147" spans="1:2" x14ac:dyDescent="0.25">
      <c r="A147" t="s">
        <v>319</v>
      </c>
      <c r="B147" t="s">
        <v>319</v>
      </c>
    </row>
    <row r="148" spans="1:2" x14ac:dyDescent="0.25">
      <c r="A148" t="s">
        <v>320</v>
      </c>
      <c r="B148" t="s">
        <v>320</v>
      </c>
    </row>
    <row r="149" spans="1:2" x14ac:dyDescent="0.25">
      <c r="A149" t="s">
        <v>321</v>
      </c>
      <c r="B149" t="s">
        <v>321</v>
      </c>
    </row>
    <row r="150" spans="1:2" x14ac:dyDescent="0.25">
      <c r="A150" t="s">
        <v>322</v>
      </c>
      <c r="B150" t="s">
        <v>322</v>
      </c>
    </row>
    <row r="151" spans="1:2" x14ac:dyDescent="0.25">
      <c r="A151" t="s">
        <v>323</v>
      </c>
      <c r="B151" t="s">
        <v>323</v>
      </c>
    </row>
    <row r="152" spans="1:2" x14ac:dyDescent="0.25">
      <c r="A152" t="s">
        <v>324</v>
      </c>
      <c r="B152" t="s">
        <v>324</v>
      </c>
    </row>
    <row r="153" spans="1:2" x14ac:dyDescent="0.25">
      <c r="A153" t="s">
        <v>325</v>
      </c>
      <c r="B153" t="s">
        <v>325</v>
      </c>
    </row>
    <row r="154" spans="1:2" x14ac:dyDescent="0.25">
      <c r="A154" t="s">
        <v>326</v>
      </c>
      <c r="B154" t="s">
        <v>326</v>
      </c>
    </row>
    <row r="155" spans="1:2" x14ac:dyDescent="0.25">
      <c r="A155" t="s">
        <v>327</v>
      </c>
      <c r="B155" t="s">
        <v>327</v>
      </c>
    </row>
    <row r="156" spans="1:2" x14ac:dyDescent="0.25">
      <c r="A156" t="s">
        <v>328</v>
      </c>
      <c r="B156" t="s">
        <v>328</v>
      </c>
    </row>
    <row r="157" spans="1:2" x14ac:dyDescent="0.25">
      <c r="A157" t="s">
        <v>329</v>
      </c>
      <c r="B157" t="s">
        <v>329</v>
      </c>
    </row>
    <row r="158" spans="1:2" x14ac:dyDescent="0.25">
      <c r="A158" t="s">
        <v>330</v>
      </c>
      <c r="B158" t="s">
        <v>330</v>
      </c>
    </row>
    <row r="159" spans="1:2" x14ac:dyDescent="0.25">
      <c r="A159" t="s">
        <v>331</v>
      </c>
      <c r="B159" t="s">
        <v>331</v>
      </c>
    </row>
    <row r="160" spans="1:2" x14ac:dyDescent="0.25">
      <c r="A160" t="s">
        <v>332</v>
      </c>
      <c r="B160" t="s">
        <v>332</v>
      </c>
    </row>
    <row r="161" spans="1:2" x14ac:dyDescent="0.25">
      <c r="A161" t="s">
        <v>333</v>
      </c>
      <c r="B161" t="s">
        <v>333</v>
      </c>
    </row>
    <row r="162" spans="1:2" x14ac:dyDescent="0.25">
      <c r="A162" t="s">
        <v>334</v>
      </c>
      <c r="B162" t="s">
        <v>334</v>
      </c>
    </row>
    <row r="163" spans="1:2" x14ac:dyDescent="0.25">
      <c r="A163" t="s">
        <v>335</v>
      </c>
      <c r="B163" t="s">
        <v>335</v>
      </c>
    </row>
    <row r="164" spans="1:2" x14ac:dyDescent="0.25">
      <c r="A164" t="s">
        <v>336</v>
      </c>
      <c r="B164" t="s">
        <v>336</v>
      </c>
    </row>
    <row r="165" spans="1:2" x14ac:dyDescent="0.25">
      <c r="A165" t="s">
        <v>337</v>
      </c>
      <c r="B165" t="s">
        <v>337</v>
      </c>
    </row>
    <row r="166" spans="1:2" x14ac:dyDescent="0.25">
      <c r="A166" t="s">
        <v>338</v>
      </c>
      <c r="B166" t="s">
        <v>338</v>
      </c>
    </row>
    <row r="167" spans="1:2" x14ac:dyDescent="0.25">
      <c r="A167" t="s">
        <v>339</v>
      </c>
      <c r="B167" t="s">
        <v>339</v>
      </c>
    </row>
    <row r="168" spans="1:2" x14ac:dyDescent="0.25">
      <c r="A168" t="s">
        <v>340</v>
      </c>
      <c r="B168" t="s">
        <v>340</v>
      </c>
    </row>
    <row r="169" spans="1:2" x14ac:dyDescent="0.25">
      <c r="A169" t="s">
        <v>341</v>
      </c>
      <c r="B169" t="s">
        <v>341</v>
      </c>
    </row>
    <row r="170" spans="1:2" x14ac:dyDescent="0.25">
      <c r="A170" t="s">
        <v>342</v>
      </c>
      <c r="B170" t="s">
        <v>342</v>
      </c>
    </row>
    <row r="171" spans="1:2" x14ac:dyDescent="0.25">
      <c r="A171" t="s">
        <v>343</v>
      </c>
      <c r="B171" t="s">
        <v>343</v>
      </c>
    </row>
    <row r="172" spans="1:2" x14ac:dyDescent="0.25">
      <c r="A172" t="s">
        <v>344</v>
      </c>
      <c r="B172" t="s">
        <v>344</v>
      </c>
    </row>
    <row r="173" spans="1:2" x14ac:dyDescent="0.25">
      <c r="A173" t="s">
        <v>345</v>
      </c>
      <c r="B173" t="s">
        <v>345</v>
      </c>
    </row>
    <row r="174" spans="1:2" x14ac:dyDescent="0.25">
      <c r="A174" t="s">
        <v>346</v>
      </c>
      <c r="B174" t="s">
        <v>346</v>
      </c>
    </row>
    <row r="175" spans="1:2" x14ac:dyDescent="0.25">
      <c r="A175" t="s">
        <v>347</v>
      </c>
      <c r="B175" t="s">
        <v>347</v>
      </c>
    </row>
    <row r="176" spans="1:2" x14ac:dyDescent="0.25">
      <c r="A176" t="s">
        <v>348</v>
      </c>
      <c r="B176" t="s">
        <v>348</v>
      </c>
    </row>
    <row r="177" spans="1:2" x14ac:dyDescent="0.25">
      <c r="A177" t="s">
        <v>349</v>
      </c>
      <c r="B177" t="s">
        <v>349</v>
      </c>
    </row>
    <row r="178" spans="1:2" x14ac:dyDescent="0.25">
      <c r="A178" t="s">
        <v>350</v>
      </c>
      <c r="B178" t="s">
        <v>350</v>
      </c>
    </row>
    <row r="179" spans="1:2" x14ac:dyDescent="0.25">
      <c r="A179" t="s">
        <v>351</v>
      </c>
      <c r="B179" t="s">
        <v>351</v>
      </c>
    </row>
    <row r="180" spans="1:2" x14ac:dyDescent="0.25">
      <c r="A180" t="s">
        <v>352</v>
      </c>
      <c r="B180" t="s">
        <v>352</v>
      </c>
    </row>
    <row r="181" spans="1:2" x14ac:dyDescent="0.25">
      <c r="A181" t="s">
        <v>353</v>
      </c>
      <c r="B181" t="s">
        <v>353</v>
      </c>
    </row>
    <row r="182" spans="1:2" x14ac:dyDescent="0.25">
      <c r="A182" t="s">
        <v>354</v>
      </c>
      <c r="B182" t="s">
        <v>354</v>
      </c>
    </row>
    <row r="183" spans="1:2" x14ac:dyDescent="0.25">
      <c r="A183" t="s">
        <v>355</v>
      </c>
      <c r="B183" t="s">
        <v>355</v>
      </c>
    </row>
    <row r="184" spans="1:2" x14ac:dyDescent="0.25">
      <c r="A184" t="s">
        <v>356</v>
      </c>
      <c r="B184" t="s">
        <v>356</v>
      </c>
    </row>
    <row r="185" spans="1:2" x14ac:dyDescent="0.25">
      <c r="A185" t="s">
        <v>357</v>
      </c>
      <c r="B185" t="s">
        <v>357</v>
      </c>
    </row>
    <row r="186" spans="1:2" x14ac:dyDescent="0.25">
      <c r="A186" t="s">
        <v>358</v>
      </c>
      <c r="B186" t="s">
        <v>358</v>
      </c>
    </row>
    <row r="187" spans="1:2" x14ac:dyDescent="0.25">
      <c r="A187" t="s">
        <v>359</v>
      </c>
      <c r="B187" t="s">
        <v>359</v>
      </c>
    </row>
    <row r="188" spans="1:2" x14ac:dyDescent="0.25">
      <c r="A188" t="s">
        <v>360</v>
      </c>
      <c r="B188" t="s">
        <v>360</v>
      </c>
    </row>
    <row r="189" spans="1:2" x14ac:dyDescent="0.25">
      <c r="A189" t="s">
        <v>361</v>
      </c>
      <c r="B189" t="s">
        <v>361</v>
      </c>
    </row>
    <row r="190" spans="1:2" x14ac:dyDescent="0.25">
      <c r="A190" t="s">
        <v>362</v>
      </c>
      <c r="B190" t="s">
        <v>362</v>
      </c>
    </row>
    <row r="191" spans="1:2" x14ac:dyDescent="0.25">
      <c r="A191" t="s">
        <v>363</v>
      </c>
      <c r="B191" t="s">
        <v>363</v>
      </c>
    </row>
    <row r="192" spans="1:2" x14ac:dyDescent="0.25">
      <c r="A192" t="s">
        <v>364</v>
      </c>
      <c r="B192" t="s">
        <v>364</v>
      </c>
    </row>
    <row r="193" spans="1:2" x14ac:dyDescent="0.25">
      <c r="A193" t="s">
        <v>365</v>
      </c>
      <c r="B193" t="s">
        <v>365</v>
      </c>
    </row>
    <row r="194" spans="1:2" x14ac:dyDescent="0.25">
      <c r="A194" t="s">
        <v>366</v>
      </c>
      <c r="B194" t="s">
        <v>366</v>
      </c>
    </row>
    <row r="195" spans="1:2" x14ac:dyDescent="0.25">
      <c r="A195" t="s">
        <v>367</v>
      </c>
      <c r="B195" t="s">
        <v>367</v>
      </c>
    </row>
    <row r="196" spans="1:2" x14ac:dyDescent="0.25">
      <c r="A196" t="s">
        <v>368</v>
      </c>
      <c r="B196" t="s">
        <v>368</v>
      </c>
    </row>
    <row r="197" spans="1:2" x14ac:dyDescent="0.25">
      <c r="A197" t="s">
        <v>369</v>
      </c>
      <c r="B197" t="s">
        <v>369</v>
      </c>
    </row>
    <row r="198" spans="1:2" x14ac:dyDescent="0.25">
      <c r="A198" t="s">
        <v>370</v>
      </c>
      <c r="B198" t="s">
        <v>370</v>
      </c>
    </row>
    <row r="199" spans="1:2" x14ac:dyDescent="0.25">
      <c r="A199" t="s">
        <v>371</v>
      </c>
      <c r="B199" t="s">
        <v>371</v>
      </c>
    </row>
    <row r="200" spans="1:2" x14ac:dyDescent="0.25">
      <c r="A200" t="s">
        <v>372</v>
      </c>
      <c r="B200" t="s">
        <v>372</v>
      </c>
    </row>
    <row r="201" spans="1:2" x14ac:dyDescent="0.25">
      <c r="A201" t="s">
        <v>373</v>
      </c>
      <c r="B201" t="s">
        <v>373</v>
      </c>
    </row>
    <row r="202" spans="1:2" x14ac:dyDescent="0.25">
      <c r="A202" t="s">
        <v>374</v>
      </c>
      <c r="B202" t="s">
        <v>374</v>
      </c>
    </row>
    <row r="203" spans="1:2" x14ac:dyDescent="0.25">
      <c r="A203" t="s">
        <v>375</v>
      </c>
      <c r="B203" t="s">
        <v>375</v>
      </c>
    </row>
    <row r="204" spans="1:2" x14ac:dyDescent="0.25">
      <c r="A204" t="s">
        <v>376</v>
      </c>
      <c r="B204" t="s">
        <v>376</v>
      </c>
    </row>
    <row r="205" spans="1:2" x14ac:dyDescent="0.25">
      <c r="A205" t="s">
        <v>377</v>
      </c>
      <c r="B205" t="s">
        <v>377</v>
      </c>
    </row>
    <row r="206" spans="1:2" x14ac:dyDescent="0.25">
      <c r="A206" t="s">
        <v>378</v>
      </c>
      <c r="B206" t="s">
        <v>378</v>
      </c>
    </row>
    <row r="207" spans="1:2" x14ac:dyDescent="0.25">
      <c r="A207" t="s">
        <v>379</v>
      </c>
      <c r="B207" t="s">
        <v>379</v>
      </c>
    </row>
    <row r="208" spans="1:2" x14ac:dyDescent="0.25">
      <c r="A208" t="s">
        <v>380</v>
      </c>
      <c r="B208" t="s">
        <v>380</v>
      </c>
    </row>
    <row r="209" spans="1:2" x14ac:dyDescent="0.25">
      <c r="A209" t="s">
        <v>381</v>
      </c>
      <c r="B209" t="s">
        <v>381</v>
      </c>
    </row>
    <row r="210" spans="1:2" x14ac:dyDescent="0.25">
      <c r="A210" t="s">
        <v>382</v>
      </c>
      <c r="B210" t="s">
        <v>382</v>
      </c>
    </row>
    <row r="211" spans="1:2" x14ac:dyDescent="0.25">
      <c r="A211" t="s">
        <v>383</v>
      </c>
      <c r="B211" t="s">
        <v>383</v>
      </c>
    </row>
    <row r="212" spans="1:2" x14ac:dyDescent="0.25">
      <c r="A212" t="s">
        <v>384</v>
      </c>
      <c r="B212" t="s">
        <v>384</v>
      </c>
    </row>
    <row r="213" spans="1:2" x14ac:dyDescent="0.25">
      <c r="A213" t="s">
        <v>385</v>
      </c>
      <c r="B213" t="s">
        <v>385</v>
      </c>
    </row>
    <row r="214" spans="1:2" x14ac:dyDescent="0.25">
      <c r="A214" t="s">
        <v>386</v>
      </c>
      <c r="B214" t="s">
        <v>386</v>
      </c>
    </row>
    <row r="215" spans="1:2" x14ac:dyDescent="0.25">
      <c r="A215" t="s">
        <v>387</v>
      </c>
      <c r="B215" t="s">
        <v>387</v>
      </c>
    </row>
    <row r="216" spans="1:2" x14ac:dyDescent="0.25">
      <c r="A216" t="s">
        <v>388</v>
      </c>
      <c r="B216" t="s">
        <v>388</v>
      </c>
    </row>
    <row r="217" spans="1:2" x14ac:dyDescent="0.25">
      <c r="A217" t="s">
        <v>389</v>
      </c>
      <c r="B217" t="s">
        <v>389</v>
      </c>
    </row>
    <row r="218" spans="1:2" x14ac:dyDescent="0.25">
      <c r="A218" t="s">
        <v>390</v>
      </c>
      <c r="B218" t="s">
        <v>390</v>
      </c>
    </row>
    <row r="219" spans="1:2" x14ac:dyDescent="0.25">
      <c r="A219" t="s">
        <v>391</v>
      </c>
      <c r="B219" t="s">
        <v>391</v>
      </c>
    </row>
    <row r="220" spans="1:2" x14ac:dyDescent="0.25">
      <c r="A220" t="s">
        <v>392</v>
      </c>
      <c r="B220" t="s">
        <v>392</v>
      </c>
    </row>
    <row r="221" spans="1:2" x14ac:dyDescent="0.25">
      <c r="A221" t="s">
        <v>393</v>
      </c>
      <c r="B221" t="s">
        <v>393</v>
      </c>
    </row>
    <row r="222" spans="1:2" x14ac:dyDescent="0.25">
      <c r="A222" t="s">
        <v>394</v>
      </c>
      <c r="B222" t="s">
        <v>394</v>
      </c>
    </row>
    <row r="223" spans="1:2" x14ac:dyDescent="0.25">
      <c r="A223" t="s">
        <v>395</v>
      </c>
      <c r="B223" t="s">
        <v>395</v>
      </c>
    </row>
    <row r="224" spans="1:2" x14ac:dyDescent="0.25">
      <c r="A224" t="s">
        <v>396</v>
      </c>
      <c r="B224" t="s">
        <v>396</v>
      </c>
    </row>
    <row r="225" spans="1:2" x14ac:dyDescent="0.25">
      <c r="A225" t="s">
        <v>397</v>
      </c>
      <c r="B225" t="s">
        <v>397</v>
      </c>
    </row>
    <row r="226" spans="1:2" x14ac:dyDescent="0.25">
      <c r="A226" t="s">
        <v>398</v>
      </c>
      <c r="B226" t="s">
        <v>398</v>
      </c>
    </row>
    <row r="227" spans="1:2" x14ac:dyDescent="0.25">
      <c r="A227" t="s">
        <v>399</v>
      </c>
      <c r="B227" t="s">
        <v>399</v>
      </c>
    </row>
    <row r="228" spans="1:2" x14ac:dyDescent="0.25">
      <c r="A228" t="s">
        <v>400</v>
      </c>
      <c r="B228" t="s">
        <v>400</v>
      </c>
    </row>
    <row r="229" spans="1:2" x14ac:dyDescent="0.25">
      <c r="A229" t="s">
        <v>401</v>
      </c>
      <c r="B229" t="s">
        <v>401</v>
      </c>
    </row>
    <row r="230" spans="1:2" x14ac:dyDescent="0.25">
      <c r="A230" t="s">
        <v>402</v>
      </c>
      <c r="B230" t="s">
        <v>402</v>
      </c>
    </row>
    <row r="231" spans="1:2" x14ac:dyDescent="0.25">
      <c r="A231" t="s">
        <v>403</v>
      </c>
      <c r="B231" t="s">
        <v>403</v>
      </c>
    </row>
    <row r="232" spans="1:2" x14ac:dyDescent="0.25">
      <c r="A232" t="s">
        <v>404</v>
      </c>
      <c r="B232" t="s">
        <v>404</v>
      </c>
    </row>
    <row r="233" spans="1:2" x14ac:dyDescent="0.25">
      <c r="A233" t="s">
        <v>405</v>
      </c>
      <c r="B233" t="s">
        <v>405</v>
      </c>
    </row>
    <row r="234" spans="1:2" x14ac:dyDescent="0.25">
      <c r="A234" t="s">
        <v>406</v>
      </c>
      <c r="B234" t="s">
        <v>406</v>
      </c>
    </row>
    <row r="235" spans="1:2" x14ac:dyDescent="0.25">
      <c r="A235" t="s">
        <v>407</v>
      </c>
      <c r="B235" t="s">
        <v>407</v>
      </c>
    </row>
    <row r="236" spans="1:2" x14ac:dyDescent="0.25">
      <c r="A236" t="s">
        <v>408</v>
      </c>
      <c r="B236" t="s">
        <v>408</v>
      </c>
    </row>
    <row r="237" spans="1:2" x14ac:dyDescent="0.25">
      <c r="A237" t="s">
        <v>409</v>
      </c>
      <c r="B237" t="s">
        <v>409</v>
      </c>
    </row>
    <row r="238" spans="1:2" x14ac:dyDescent="0.25">
      <c r="A238" t="s">
        <v>410</v>
      </c>
      <c r="B238" t="s">
        <v>410</v>
      </c>
    </row>
    <row r="239" spans="1:2" x14ac:dyDescent="0.25">
      <c r="A239" t="s">
        <v>411</v>
      </c>
      <c r="B239" t="s">
        <v>411</v>
      </c>
    </row>
    <row r="240" spans="1:2" x14ac:dyDescent="0.25">
      <c r="A240" t="s">
        <v>412</v>
      </c>
      <c r="B240" t="s">
        <v>412</v>
      </c>
    </row>
    <row r="241" spans="1:2" x14ac:dyDescent="0.25">
      <c r="A241" t="s">
        <v>413</v>
      </c>
      <c r="B241" t="s">
        <v>413</v>
      </c>
    </row>
    <row r="242" spans="1:2" x14ac:dyDescent="0.25">
      <c r="A242" t="s">
        <v>414</v>
      </c>
      <c r="B242" t="s">
        <v>414</v>
      </c>
    </row>
    <row r="243" spans="1:2" x14ac:dyDescent="0.25">
      <c r="A243" t="s">
        <v>415</v>
      </c>
      <c r="B243" t="s">
        <v>415</v>
      </c>
    </row>
    <row r="244" spans="1:2" x14ac:dyDescent="0.25">
      <c r="A244" t="s">
        <v>416</v>
      </c>
      <c r="B244" t="s">
        <v>416</v>
      </c>
    </row>
    <row r="245" spans="1:2" x14ac:dyDescent="0.25">
      <c r="A245" t="s">
        <v>417</v>
      </c>
      <c r="B245" t="s">
        <v>417</v>
      </c>
    </row>
    <row r="246" spans="1:2" x14ac:dyDescent="0.25">
      <c r="A246" t="s">
        <v>418</v>
      </c>
      <c r="B246" t="s">
        <v>418</v>
      </c>
    </row>
    <row r="247" spans="1:2" x14ac:dyDescent="0.25">
      <c r="A247" t="s">
        <v>419</v>
      </c>
      <c r="B247" t="s">
        <v>419</v>
      </c>
    </row>
    <row r="248" spans="1:2" x14ac:dyDescent="0.25">
      <c r="A248" t="s">
        <v>420</v>
      </c>
      <c r="B248" t="s">
        <v>420</v>
      </c>
    </row>
    <row r="249" spans="1:2" x14ac:dyDescent="0.25">
      <c r="A249" t="s">
        <v>421</v>
      </c>
      <c r="B249" t="s">
        <v>421</v>
      </c>
    </row>
    <row r="250" spans="1:2" x14ac:dyDescent="0.25">
      <c r="A250" t="s">
        <v>422</v>
      </c>
      <c r="B250" t="s">
        <v>422</v>
      </c>
    </row>
    <row r="251" spans="1:2" x14ac:dyDescent="0.25">
      <c r="A251" t="s">
        <v>423</v>
      </c>
      <c r="B251" t="s">
        <v>423</v>
      </c>
    </row>
    <row r="252" spans="1:2" x14ac:dyDescent="0.25">
      <c r="A252" t="s">
        <v>424</v>
      </c>
      <c r="B252" t="s">
        <v>424</v>
      </c>
    </row>
    <row r="253" spans="1:2" x14ac:dyDescent="0.25">
      <c r="A253" t="s">
        <v>425</v>
      </c>
      <c r="B253" t="s">
        <v>425</v>
      </c>
    </row>
    <row r="254" spans="1:2" x14ac:dyDescent="0.25">
      <c r="A254" t="s">
        <v>426</v>
      </c>
      <c r="B254" t="s">
        <v>426</v>
      </c>
    </row>
    <row r="255" spans="1:2" x14ac:dyDescent="0.25">
      <c r="A255" t="s">
        <v>427</v>
      </c>
      <c r="B255" t="s">
        <v>427</v>
      </c>
    </row>
    <row r="256" spans="1:2" x14ac:dyDescent="0.25">
      <c r="A256" t="s">
        <v>428</v>
      </c>
      <c r="B256" t="s">
        <v>428</v>
      </c>
    </row>
    <row r="257" spans="1:2" x14ac:dyDescent="0.25">
      <c r="A257" t="s">
        <v>429</v>
      </c>
      <c r="B257" t="s">
        <v>429</v>
      </c>
    </row>
    <row r="258" spans="1:2" x14ac:dyDescent="0.25">
      <c r="A258" t="s">
        <v>430</v>
      </c>
      <c r="B258" t="s">
        <v>430</v>
      </c>
    </row>
    <row r="259" spans="1:2" x14ac:dyDescent="0.25">
      <c r="A259" t="s">
        <v>431</v>
      </c>
      <c r="B259" t="s">
        <v>431</v>
      </c>
    </row>
    <row r="260" spans="1:2" x14ac:dyDescent="0.25">
      <c r="A260" t="s">
        <v>432</v>
      </c>
      <c r="B260" t="s">
        <v>432</v>
      </c>
    </row>
    <row r="261" spans="1:2" x14ac:dyDescent="0.25">
      <c r="A261" t="s">
        <v>433</v>
      </c>
      <c r="B261" t="s">
        <v>433</v>
      </c>
    </row>
    <row r="262" spans="1:2" x14ac:dyDescent="0.25">
      <c r="A262" t="s">
        <v>434</v>
      </c>
      <c r="B262" t="s">
        <v>434</v>
      </c>
    </row>
    <row r="263" spans="1:2" x14ac:dyDescent="0.25">
      <c r="A263" t="s">
        <v>435</v>
      </c>
      <c r="B263" t="s">
        <v>435</v>
      </c>
    </row>
    <row r="264" spans="1:2" x14ac:dyDescent="0.25">
      <c r="A264" t="s">
        <v>436</v>
      </c>
      <c r="B264" t="s">
        <v>436</v>
      </c>
    </row>
    <row r="265" spans="1:2" x14ac:dyDescent="0.25">
      <c r="A265" t="s">
        <v>437</v>
      </c>
      <c r="B265" t="s">
        <v>437</v>
      </c>
    </row>
    <row r="266" spans="1:2" x14ac:dyDescent="0.25">
      <c r="A266" t="s">
        <v>438</v>
      </c>
      <c r="B266" t="s">
        <v>438</v>
      </c>
    </row>
    <row r="267" spans="1:2" x14ac:dyDescent="0.25">
      <c r="A267" t="s">
        <v>439</v>
      </c>
      <c r="B267" t="s">
        <v>439</v>
      </c>
    </row>
    <row r="268" spans="1:2" x14ac:dyDescent="0.25">
      <c r="A268" t="s">
        <v>440</v>
      </c>
      <c r="B268" t="s">
        <v>440</v>
      </c>
    </row>
    <row r="269" spans="1:2" x14ac:dyDescent="0.25">
      <c r="A269" t="s">
        <v>441</v>
      </c>
      <c r="B269" t="s">
        <v>441</v>
      </c>
    </row>
    <row r="270" spans="1:2" x14ac:dyDescent="0.25">
      <c r="A270" t="s">
        <v>442</v>
      </c>
      <c r="B270" t="s">
        <v>442</v>
      </c>
    </row>
    <row r="271" spans="1:2" x14ac:dyDescent="0.25">
      <c r="A271" t="s">
        <v>443</v>
      </c>
      <c r="B271" t="s">
        <v>443</v>
      </c>
    </row>
    <row r="272" spans="1:2" x14ac:dyDescent="0.25">
      <c r="A272" t="s">
        <v>444</v>
      </c>
      <c r="B272" t="s">
        <v>444</v>
      </c>
    </row>
    <row r="273" spans="1:2" x14ac:dyDescent="0.25">
      <c r="A273" t="s">
        <v>445</v>
      </c>
      <c r="B273" t="s">
        <v>445</v>
      </c>
    </row>
    <row r="274" spans="1:2" x14ac:dyDescent="0.25">
      <c r="A274" t="s">
        <v>446</v>
      </c>
      <c r="B274" t="s">
        <v>446</v>
      </c>
    </row>
    <row r="275" spans="1:2" x14ac:dyDescent="0.25">
      <c r="A275" t="s">
        <v>447</v>
      </c>
      <c r="B275" t="s">
        <v>447</v>
      </c>
    </row>
    <row r="276" spans="1:2" x14ac:dyDescent="0.25">
      <c r="A276" t="s">
        <v>448</v>
      </c>
      <c r="B276" t="s">
        <v>448</v>
      </c>
    </row>
    <row r="277" spans="1:2" x14ac:dyDescent="0.25">
      <c r="A277" t="s">
        <v>449</v>
      </c>
      <c r="B277" t="s">
        <v>449</v>
      </c>
    </row>
    <row r="278" spans="1:2" x14ac:dyDescent="0.25">
      <c r="A278" t="s">
        <v>450</v>
      </c>
      <c r="B278" t="s">
        <v>450</v>
      </c>
    </row>
    <row r="279" spans="1:2" x14ac:dyDescent="0.25">
      <c r="A279" t="s">
        <v>451</v>
      </c>
      <c r="B279" t="s">
        <v>451</v>
      </c>
    </row>
    <row r="280" spans="1:2" x14ac:dyDescent="0.25">
      <c r="A280" t="s">
        <v>452</v>
      </c>
      <c r="B280" t="s">
        <v>452</v>
      </c>
    </row>
    <row r="281" spans="1:2" x14ac:dyDescent="0.25">
      <c r="A281" t="s">
        <v>453</v>
      </c>
      <c r="B281" t="s">
        <v>453</v>
      </c>
    </row>
    <row r="282" spans="1:2" x14ac:dyDescent="0.25">
      <c r="A282" t="s">
        <v>454</v>
      </c>
      <c r="B282" t="s">
        <v>454</v>
      </c>
    </row>
    <row r="283" spans="1:2" x14ac:dyDescent="0.25">
      <c r="A283" t="s">
        <v>455</v>
      </c>
      <c r="B283" t="s">
        <v>455</v>
      </c>
    </row>
    <row r="284" spans="1:2" x14ac:dyDescent="0.25">
      <c r="A284" t="s">
        <v>456</v>
      </c>
      <c r="B284" t="s">
        <v>456</v>
      </c>
    </row>
    <row r="285" spans="1:2" x14ac:dyDescent="0.25">
      <c r="A285" t="s">
        <v>457</v>
      </c>
      <c r="B285" t="s">
        <v>457</v>
      </c>
    </row>
    <row r="286" spans="1:2" x14ac:dyDescent="0.25">
      <c r="A286" t="s">
        <v>458</v>
      </c>
      <c r="B286" t="s">
        <v>458</v>
      </c>
    </row>
    <row r="287" spans="1:2" x14ac:dyDescent="0.25">
      <c r="A287" t="s">
        <v>459</v>
      </c>
      <c r="B287" t="s">
        <v>459</v>
      </c>
    </row>
    <row r="288" spans="1:2" x14ac:dyDescent="0.25">
      <c r="A288" t="s">
        <v>460</v>
      </c>
      <c r="B288" t="s">
        <v>460</v>
      </c>
    </row>
    <row r="289" spans="1:2" x14ac:dyDescent="0.25">
      <c r="A289" t="s">
        <v>461</v>
      </c>
      <c r="B289" t="s">
        <v>461</v>
      </c>
    </row>
    <row r="290" spans="1:2" x14ac:dyDescent="0.25">
      <c r="A290" t="s">
        <v>462</v>
      </c>
      <c r="B290" t="s">
        <v>462</v>
      </c>
    </row>
    <row r="291" spans="1:2" x14ac:dyDescent="0.25">
      <c r="A291" t="s">
        <v>463</v>
      </c>
      <c r="B291" t="s">
        <v>463</v>
      </c>
    </row>
    <row r="292" spans="1:2" x14ac:dyDescent="0.25">
      <c r="A292" t="s">
        <v>464</v>
      </c>
      <c r="B292" t="s">
        <v>464</v>
      </c>
    </row>
    <row r="293" spans="1:2" x14ac:dyDescent="0.25">
      <c r="A293" t="s">
        <v>465</v>
      </c>
      <c r="B293" t="s">
        <v>465</v>
      </c>
    </row>
    <row r="294" spans="1:2" x14ac:dyDescent="0.25">
      <c r="A294" t="s">
        <v>466</v>
      </c>
      <c r="B294" t="s">
        <v>466</v>
      </c>
    </row>
    <row r="295" spans="1:2" x14ac:dyDescent="0.25">
      <c r="A295" t="s">
        <v>467</v>
      </c>
      <c r="B295" t="s">
        <v>467</v>
      </c>
    </row>
    <row r="296" spans="1:2" x14ac:dyDescent="0.25">
      <c r="A296" t="s">
        <v>468</v>
      </c>
      <c r="B296" t="s">
        <v>468</v>
      </c>
    </row>
    <row r="297" spans="1:2" x14ac:dyDescent="0.25">
      <c r="A297" t="s">
        <v>469</v>
      </c>
      <c r="B297" t="s">
        <v>469</v>
      </c>
    </row>
    <row r="298" spans="1:2" x14ac:dyDescent="0.25">
      <c r="A298" t="s">
        <v>470</v>
      </c>
      <c r="B298" t="s">
        <v>470</v>
      </c>
    </row>
    <row r="299" spans="1:2" x14ac:dyDescent="0.25">
      <c r="A299" t="s">
        <v>471</v>
      </c>
      <c r="B299" t="s">
        <v>471</v>
      </c>
    </row>
    <row r="300" spans="1:2" x14ac:dyDescent="0.25">
      <c r="A300" t="s">
        <v>472</v>
      </c>
      <c r="B300" t="s">
        <v>472</v>
      </c>
    </row>
    <row r="301" spans="1:2" x14ac:dyDescent="0.25">
      <c r="A301" t="s">
        <v>473</v>
      </c>
      <c r="B301" t="s">
        <v>473</v>
      </c>
    </row>
    <row r="302" spans="1:2" x14ac:dyDescent="0.25">
      <c r="A302" t="s">
        <v>474</v>
      </c>
      <c r="B302" t="s">
        <v>474</v>
      </c>
    </row>
    <row r="303" spans="1:2" x14ac:dyDescent="0.25">
      <c r="A303" t="s">
        <v>475</v>
      </c>
      <c r="B303" t="s">
        <v>475</v>
      </c>
    </row>
    <row r="304" spans="1:2" x14ac:dyDescent="0.25">
      <c r="A304" t="s">
        <v>476</v>
      </c>
      <c r="B304" t="s">
        <v>476</v>
      </c>
    </row>
    <row r="305" spans="1:2" x14ac:dyDescent="0.25">
      <c r="A305" t="s">
        <v>477</v>
      </c>
      <c r="B305" t="s">
        <v>477</v>
      </c>
    </row>
    <row r="306" spans="1:2" x14ac:dyDescent="0.25">
      <c r="A306" t="s">
        <v>478</v>
      </c>
      <c r="B306" t="s">
        <v>478</v>
      </c>
    </row>
    <row r="307" spans="1:2" x14ac:dyDescent="0.25">
      <c r="A307" t="s">
        <v>479</v>
      </c>
      <c r="B307" t="s">
        <v>479</v>
      </c>
    </row>
    <row r="308" spans="1:2" x14ac:dyDescent="0.25">
      <c r="A308" t="s">
        <v>480</v>
      </c>
      <c r="B308" t="s">
        <v>480</v>
      </c>
    </row>
    <row r="309" spans="1:2" x14ac:dyDescent="0.25">
      <c r="A309" t="s">
        <v>481</v>
      </c>
      <c r="B309" t="s">
        <v>481</v>
      </c>
    </row>
    <row r="310" spans="1:2" x14ac:dyDescent="0.25">
      <c r="A310" t="s">
        <v>482</v>
      </c>
      <c r="B310" t="s">
        <v>482</v>
      </c>
    </row>
    <row r="311" spans="1:2" x14ac:dyDescent="0.25">
      <c r="A311" t="s">
        <v>483</v>
      </c>
      <c r="B311" t="s">
        <v>483</v>
      </c>
    </row>
    <row r="312" spans="1:2" x14ac:dyDescent="0.25">
      <c r="A312" t="s">
        <v>484</v>
      </c>
      <c r="B312" t="s">
        <v>484</v>
      </c>
    </row>
    <row r="313" spans="1:2" x14ac:dyDescent="0.25">
      <c r="A313" t="s">
        <v>485</v>
      </c>
      <c r="B313" t="s">
        <v>485</v>
      </c>
    </row>
    <row r="314" spans="1:2" x14ac:dyDescent="0.25">
      <c r="A314" t="s">
        <v>486</v>
      </c>
      <c r="B314" t="s">
        <v>486</v>
      </c>
    </row>
    <row r="315" spans="1:2" x14ac:dyDescent="0.25">
      <c r="A315" t="s">
        <v>487</v>
      </c>
      <c r="B315" t="s">
        <v>487</v>
      </c>
    </row>
    <row r="316" spans="1:2" x14ac:dyDescent="0.25">
      <c r="A316" t="s">
        <v>488</v>
      </c>
      <c r="B316" t="s">
        <v>488</v>
      </c>
    </row>
    <row r="317" spans="1:2" x14ac:dyDescent="0.25">
      <c r="A317" t="s">
        <v>489</v>
      </c>
      <c r="B317" t="s">
        <v>489</v>
      </c>
    </row>
    <row r="318" spans="1:2" x14ac:dyDescent="0.25">
      <c r="A318" t="s">
        <v>490</v>
      </c>
      <c r="B318" t="s">
        <v>490</v>
      </c>
    </row>
    <row r="319" spans="1:2" x14ac:dyDescent="0.25">
      <c r="A319" t="s">
        <v>491</v>
      </c>
      <c r="B319" t="s">
        <v>491</v>
      </c>
    </row>
    <row r="320" spans="1:2" x14ac:dyDescent="0.25">
      <c r="A320" t="s">
        <v>492</v>
      </c>
      <c r="B320" t="s">
        <v>492</v>
      </c>
    </row>
    <row r="321" spans="1:2" x14ac:dyDescent="0.25">
      <c r="A321" t="s">
        <v>493</v>
      </c>
      <c r="B321" t="s">
        <v>493</v>
      </c>
    </row>
    <row r="322" spans="1:2" x14ac:dyDescent="0.25">
      <c r="A322" t="s">
        <v>494</v>
      </c>
      <c r="B322" t="s">
        <v>494</v>
      </c>
    </row>
    <row r="323" spans="1:2" x14ac:dyDescent="0.25">
      <c r="A323" t="s">
        <v>495</v>
      </c>
      <c r="B323" t="s">
        <v>495</v>
      </c>
    </row>
    <row r="324" spans="1:2" x14ac:dyDescent="0.25">
      <c r="A324" t="s">
        <v>496</v>
      </c>
      <c r="B324" t="s">
        <v>496</v>
      </c>
    </row>
    <row r="325" spans="1:2" x14ac:dyDescent="0.25">
      <c r="A325" t="s">
        <v>497</v>
      </c>
      <c r="B325" t="s">
        <v>497</v>
      </c>
    </row>
    <row r="326" spans="1:2" x14ac:dyDescent="0.25">
      <c r="A326" t="s">
        <v>498</v>
      </c>
      <c r="B326" t="s">
        <v>498</v>
      </c>
    </row>
    <row r="327" spans="1:2" x14ac:dyDescent="0.25">
      <c r="A327" t="s">
        <v>499</v>
      </c>
      <c r="B327" t="s">
        <v>499</v>
      </c>
    </row>
    <row r="328" spans="1:2" x14ac:dyDescent="0.25">
      <c r="A328" t="s">
        <v>500</v>
      </c>
      <c r="B328" t="s">
        <v>500</v>
      </c>
    </row>
    <row r="329" spans="1:2" x14ac:dyDescent="0.25">
      <c r="A329" t="s">
        <v>501</v>
      </c>
      <c r="B329" t="s">
        <v>501</v>
      </c>
    </row>
    <row r="330" spans="1:2" x14ac:dyDescent="0.25">
      <c r="A330" t="s">
        <v>502</v>
      </c>
      <c r="B330" t="s">
        <v>502</v>
      </c>
    </row>
    <row r="331" spans="1:2" x14ac:dyDescent="0.25">
      <c r="A331" t="s">
        <v>503</v>
      </c>
      <c r="B331" t="s">
        <v>503</v>
      </c>
    </row>
    <row r="332" spans="1:2" x14ac:dyDescent="0.25">
      <c r="A332" t="s">
        <v>504</v>
      </c>
      <c r="B332" t="s">
        <v>504</v>
      </c>
    </row>
    <row r="333" spans="1:2" x14ac:dyDescent="0.25">
      <c r="A333" t="s">
        <v>505</v>
      </c>
      <c r="B333" t="s">
        <v>505</v>
      </c>
    </row>
    <row r="334" spans="1:2" x14ac:dyDescent="0.25">
      <c r="A334" t="s">
        <v>506</v>
      </c>
      <c r="B334" t="s">
        <v>506</v>
      </c>
    </row>
    <row r="335" spans="1:2" x14ac:dyDescent="0.25">
      <c r="A335" t="s">
        <v>507</v>
      </c>
      <c r="B335" t="s">
        <v>507</v>
      </c>
    </row>
    <row r="336" spans="1:2" x14ac:dyDescent="0.25">
      <c r="A336" t="s">
        <v>508</v>
      </c>
      <c r="B336" t="s">
        <v>508</v>
      </c>
    </row>
    <row r="337" spans="1:2" x14ac:dyDescent="0.25">
      <c r="A337" t="s">
        <v>509</v>
      </c>
      <c r="B337" t="s">
        <v>509</v>
      </c>
    </row>
    <row r="338" spans="1:2" x14ac:dyDescent="0.25">
      <c r="A338" t="s">
        <v>510</v>
      </c>
      <c r="B338" t="s">
        <v>510</v>
      </c>
    </row>
    <row r="339" spans="1:2" x14ac:dyDescent="0.25">
      <c r="A339" t="s">
        <v>511</v>
      </c>
      <c r="B339" t="s">
        <v>511</v>
      </c>
    </row>
    <row r="340" spans="1:2" x14ac:dyDescent="0.25">
      <c r="A340" t="s">
        <v>512</v>
      </c>
      <c r="B340" t="s">
        <v>512</v>
      </c>
    </row>
    <row r="341" spans="1:2" x14ac:dyDescent="0.25">
      <c r="A341" t="s">
        <v>513</v>
      </c>
      <c r="B341" t="s">
        <v>513</v>
      </c>
    </row>
    <row r="342" spans="1:2" x14ac:dyDescent="0.25">
      <c r="A342" t="s">
        <v>514</v>
      </c>
      <c r="B342" t="s">
        <v>514</v>
      </c>
    </row>
    <row r="343" spans="1:2" x14ac:dyDescent="0.25">
      <c r="A343" t="s">
        <v>515</v>
      </c>
      <c r="B343" t="s">
        <v>515</v>
      </c>
    </row>
    <row r="344" spans="1:2" x14ac:dyDescent="0.25">
      <c r="A344" t="s">
        <v>516</v>
      </c>
      <c r="B344" t="s">
        <v>516</v>
      </c>
    </row>
    <row r="345" spans="1:2" x14ac:dyDescent="0.25">
      <c r="A345" t="s">
        <v>517</v>
      </c>
      <c r="B345" t="s">
        <v>517</v>
      </c>
    </row>
    <row r="346" spans="1:2" x14ac:dyDescent="0.25">
      <c r="A346" t="s">
        <v>518</v>
      </c>
      <c r="B346" t="s">
        <v>518</v>
      </c>
    </row>
    <row r="347" spans="1:2" x14ac:dyDescent="0.25">
      <c r="A347" t="s">
        <v>519</v>
      </c>
      <c r="B347" t="s">
        <v>519</v>
      </c>
    </row>
    <row r="348" spans="1:2" x14ac:dyDescent="0.25">
      <c r="A348" t="s">
        <v>520</v>
      </c>
      <c r="B348" t="s">
        <v>520</v>
      </c>
    </row>
    <row r="349" spans="1:2" x14ac:dyDescent="0.25">
      <c r="A349" t="s">
        <v>521</v>
      </c>
      <c r="B349" t="s">
        <v>521</v>
      </c>
    </row>
    <row r="350" spans="1:2" x14ac:dyDescent="0.25">
      <c r="A350" t="s">
        <v>522</v>
      </c>
      <c r="B350" t="s">
        <v>522</v>
      </c>
    </row>
    <row r="351" spans="1:2" x14ac:dyDescent="0.25">
      <c r="A351" t="s">
        <v>523</v>
      </c>
      <c r="B351" t="s">
        <v>523</v>
      </c>
    </row>
    <row r="352" spans="1:2" x14ac:dyDescent="0.25">
      <c r="A352" t="s">
        <v>524</v>
      </c>
      <c r="B352" t="s">
        <v>524</v>
      </c>
    </row>
    <row r="353" spans="1:2" x14ac:dyDescent="0.25">
      <c r="A353" t="s">
        <v>525</v>
      </c>
      <c r="B353" t="s">
        <v>525</v>
      </c>
    </row>
    <row r="354" spans="1:2" x14ac:dyDescent="0.25">
      <c r="A354" t="s">
        <v>526</v>
      </c>
      <c r="B354" t="s">
        <v>526</v>
      </c>
    </row>
    <row r="355" spans="1:2" x14ac:dyDescent="0.25">
      <c r="A355" t="s">
        <v>527</v>
      </c>
      <c r="B355" t="s">
        <v>527</v>
      </c>
    </row>
    <row r="356" spans="1:2" x14ac:dyDescent="0.25">
      <c r="A356" t="s">
        <v>528</v>
      </c>
      <c r="B356" t="s">
        <v>528</v>
      </c>
    </row>
    <row r="357" spans="1:2" x14ac:dyDescent="0.25">
      <c r="A357" t="s">
        <v>529</v>
      </c>
      <c r="B357" t="s">
        <v>529</v>
      </c>
    </row>
    <row r="358" spans="1:2" x14ac:dyDescent="0.25">
      <c r="A358" t="s">
        <v>530</v>
      </c>
      <c r="B358" t="s">
        <v>530</v>
      </c>
    </row>
    <row r="359" spans="1:2" x14ac:dyDescent="0.25">
      <c r="A359" t="s">
        <v>531</v>
      </c>
      <c r="B359" t="s">
        <v>531</v>
      </c>
    </row>
    <row r="360" spans="1:2" x14ac:dyDescent="0.25">
      <c r="A360" t="s">
        <v>532</v>
      </c>
      <c r="B360" t="s">
        <v>532</v>
      </c>
    </row>
    <row r="361" spans="1:2" x14ac:dyDescent="0.25">
      <c r="A361" t="s">
        <v>533</v>
      </c>
      <c r="B361" t="s">
        <v>533</v>
      </c>
    </row>
    <row r="362" spans="1:2" x14ac:dyDescent="0.25">
      <c r="A362" t="s">
        <v>534</v>
      </c>
      <c r="B362" t="s">
        <v>534</v>
      </c>
    </row>
    <row r="363" spans="1:2" x14ac:dyDescent="0.25">
      <c r="A363" t="s">
        <v>535</v>
      </c>
      <c r="B363" t="s">
        <v>535</v>
      </c>
    </row>
    <row r="364" spans="1:2" x14ac:dyDescent="0.25">
      <c r="A364" t="s">
        <v>536</v>
      </c>
      <c r="B364" t="s">
        <v>536</v>
      </c>
    </row>
    <row r="365" spans="1:2" x14ac:dyDescent="0.25">
      <c r="A365" t="s">
        <v>537</v>
      </c>
      <c r="B365" t="s">
        <v>537</v>
      </c>
    </row>
    <row r="366" spans="1:2" x14ac:dyDescent="0.25">
      <c r="A366" t="s">
        <v>538</v>
      </c>
      <c r="B366" t="s">
        <v>538</v>
      </c>
    </row>
    <row r="367" spans="1:2" x14ac:dyDescent="0.25">
      <c r="A367" t="s">
        <v>539</v>
      </c>
      <c r="B367" t="s">
        <v>539</v>
      </c>
    </row>
    <row r="368" spans="1:2" x14ac:dyDescent="0.25">
      <c r="A368" t="s">
        <v>540</v>
      </c>
      <c r="B368" t="s">
        <v>540</v>
      </c>
    </row>
    <row r="369" spans="1:2" x14ac:dyDescent="0.25">
      <c r="A369" t="s">
        <v>541</v>
      </c>
      <c r="B369" t="s">
        <v>541</v>
      </c>
    </row>
    <row r="370" spans="1:2" x14ac:dyDescent="0.25">
      <c r="A370" t="s">
        <v>542</v>
      </c>
      <c r="B370" t="s">
        <v>542</v>
      </c>
    </row>
    <row r="371" spans="1:2" x14ac:dyDescent="0.25">
      <c r="A371" t="s">
        <v>543</v>
      </c>
      <c r="B371" t="s">
        <v>543</v>
      </c>
    </row>
    <row r="372" spans="1:2" x14ac:dyDescent="0.25">
      <c r="A372" t="s">
        <v>544</v>
      </c>
      <c r="B372" t="s">
        <v>544</v>
      </c>
    </row>
    <row r="373" spans="1:2" x14ac:dyDescent="0.25">
      <c r="A373" t="s">
        <v>545</v>
      </c>
      <c r="B373" t="s">
        <v>545</v>
      </c>
    </row>
    <row r="374" spans="1:2" x14ac:dyDescent="0.25">
      <c r="A374" t="s">
        <v>546</v>
      </c>
      <c r="B374" t="s">
        <v>546</v>
      </c>
    </row>
    <row r="375" spans="1:2" x14ac:dyDescent="0.25">
      <c r="A375" t="s">
        <v>547</v>
      </c>
      <c r="B375" t="s">
        <v>547</v>
      </c>
    </row>
    <row r="376" spans="1:2" x14ac:dyDescent="0.25">
      <c r="A376" t="s">
        <v>548</v>
      </c>
      <c r="B376" t="s">
        <v>548</v>
      </c>
    </row>
    <row r="377" spans="1:2" x14ac:dyDescent="0.25">
      <c r="A377" t="s">
        <v>549</v>
      </c>
      <c r="B377" t="s">
        <v>549</v>
      </c>
    </row>
    <row r="378" spans="1:2" x14ac:dyDescent="0.25">
      <c r="A378" t="s">
        <v>550</v>
      </c>
      <c r="B378" t="s">
        <v>550</v>
      </c>
    </row>
    <row r="379" spans="1:2" x14ac:dyDescent="0.25">
      <c r="A379" t="s">
        <v>551</v>
      </c>
      <c r="B379" t="s">
        <v>551</v>
      </c>
    </row>
    <row r="380" spans="1:2" x14ac:dyDescent="0.25">
      <c r="A380" t="s">
        <v>552</v>
      </c>
      <c r="B380" t="s">
        <v>552</v>
      </c>
    </row>
    <row r="381" spans="1:2" x14ac:dyDescent="0.25">
      <c r="A381" t="s">
        <v>553</v>
      </c>
      <c r="B381" t="s">
        <v>553</v>
      </c>
    </row>
    <row r="382" spans="1:2" x14ac:dyDescent="0.25">
      <c r="A382" t="s">
        <v>554</v>
      </c>
      <c r="B382" t="s">
        <v>554</v>
      </c>
    </row>
    <row r="383" spans="1:2" x14ac:dyDescent="0.25">
      <c r="A383" t="s">
        <v>555</v>
      </c>
      <c r="B383" t="s">
        <v>555</v>
      </c>
    </row>
    <row r="384" spans="1:2" x14ac:dyDescent="0.25">
      <c r="A384" t="s">
        <v>556</v>
      </c>
      <c r="B384" t="s">
        <v>556</v>
      </c>
    </row>
    <row r="385" spans="1:2" x14ac:dyDescent="0.25">
      <c r="A385" t="s">
        <v>557</v>
      </c>
      <c r="B385" t="s">
        <v>557</v>
      </c>
    </row>
    <row r="386" spans="1:2" x14ac:dyDescent="0.25">
      <c r="A386" t="s">
        <v>558</v>
      </c>
      <c r="B386" t="s">
        <v>558</v>
      </c>
    </row>
    <row r="387" spans="1:2" x14ac:dyDescent="0.25">
      <c r="A387" t="s">
        <v>559</v>
      </c>
      <c r="B387" t="s">
        <v>559</v>
      </c>
    </row>
    <row r="388" spans="1:2" x14ac:dyDescent="0.25">
      <c r="A388" t="s">
        <v>560</v>
      </c>
      <c r="B388" t="s">
        <v>560</v>
      </c>
    </row>
    <row r="389" spans="1:2" x14ac:dyDescent="0.25">
      <c r="A389" t="s">
        <v>561</v>
      </c>
      <c r="B389" t="s">
        <v>561</v>
      </c>
    </row>
    <row r="390" spans="1:2" x14ac:dyDescent="0.25">
      <c r="A390" t="s">
        <v>562</v>
      </c>
      <c r="B390" t="s">
        <v>562</v>
      </c>
    </row>
    <row r="391" spans="1:2" x14ac:dyDescent="0.25">
      <c r="A391" t="s">
        <v>563</v>
      </c>
      <c r="B391" t="s">
        <v>563</v>
      </c>
    </row>
    <row r="392" spans="1:2" x14ac:dyDescent="0.25">
      <c r="A392" t="s">
        <v>564</v>
      </c>
      <c r="B392" t="s">
        <v>564</v>
      </c>
    </row>
    <row r="393" spans="1:2" x14ac:dyDescent="0.25">
      <c r="A393" t="s">
        <v>565</v>
      </c>
      <c r="B393" t="s">
        <v>565</v>
      </c>
    </row>
    <row r="394" spans="1:2" x14ac:dyDescent="0.25">
      <c r="A394" t="s">
        <v>566</v>
      </c>
      <c r="B394" t="s">
        <v>566</v>
      </c>
    </row>
    <row r="395" spans="1:2" x14ac:dyDescent="0.25">
      <c r="A395" t="s">
        <v>567</v>
      </c>
      <c r="B395" t="s">
        <v>567</v>
      </c>
    </row>
    <row r="396" spans="1:2" x14ac:dyDescent="0.25">
      <c r="A396" t="s">
        <v>568</v>
      </c>
      <c r="B396" t="s">
        <v>568</v>
      </c>
    </row>
    <row r="397" spans="1:2" x14ac:dyDescent="0.25">
      <c r="A397" t="s">
        <v>569</v>
      </c>
      <c r="B397" t="s">
        <v>569</v>
      </c>
    </row>
    <row r="398" spans="1:2" x14ac:dyDescent="0.25">
      <c r="A398" t="s">
        <v>570</v>
      </c>
      <c r="B398" t="s">
        <v>570</v>
      </c>
    </row>
    <row r="399" spans="1:2" x14ac:dyDescent="0.25">
      <c r="A399" t="s">
        <v>571</v>
      </c>
      <c r="B399" t="s">
        <v>571</v>
      </c>
    </row>
    <row r="400" spans="1:2" x14ac:dyDescent="0.25">
      <c r="A400" t="s">
        <v>572</v>
      </c>
      <c r="B400" t="s">
        <v>572</v>
      </c>
    </row>
    <row r="401" spans="1:2" x14ac:dyDescent="0.25">
      <c r="A401" t="s">
        <v>573</v>
      </c>
      <c r="B401" t="s">
        <v>573</v>
      </c>
    </row>
    <row r="402" spans="1:2" x14ac:dyDescent="0.25">
      <c r="A402" t="s">
        <v>574</v>
      </c>
      <c r="B402" t="s">
        <v>574</v>
      </c>
    </row>
    <row r="403" spans="1:2" x14ac:dyDescent="0.25">
      <c r="A403" t="s">
        <v>575</v>
      </c>
      <c r="B403" t="s">
        <v>575</v>
      </c>
    </row>
    <row r="404" spans="1:2" x14ac:dyDescent="0.25">
      <c r="A404" t="s">
        <v>576</v>
      </c>
      <c r="B404" t="s">
        <v>576</v>
      </c>
    </row>
    <row r="405" spans="1:2" x14ac:dyDescent="0.25">
      <c r="A405" t="s">
        <v>577</v>
      </c>
      <c r="B405" t="s">
        <v>577</v>
      </c>
    </row>
    <row r="406" spans="1:2" x14ac:dyDescent="0.25">
      <c r="A406" t="s">
        <v>578</v>
      </c>
      <c r="B406" t="s">
        <v>578</v>
      </c>
    </row>
    <row r="407" spans="1:2" x14ac:dyDescent="0.25">
      <c r="A407" t="s">
        <v>579</v>
      </c>
      <c r="B407" t="s">
        <v>579</v>
      </c>
    </row>
    <row r="408" spans="1:2" x14ac:dyDescent="0.25">
      <c r="A408" t="s">
        <v>580</v>
      </c>
      <c r="B408" t="s">
        <v>580</v>
      </c>
    </row>
    <row r="409" spans="1:2" x14ac:dyDescent="0.25">
      <c r="A409" t="s">
        <v>581</v>
      </c>
      <c r="B409" t="s">
        <v>581</v>
      </c>
    </row>
    <row r="410" spans="1:2" x14ac:dyDescent="0.25">
      <c r="A410" t="s">
        <v>582</v>
      </c>
      <c r="B410" t="s">
        <v>582</v>
      </c>
    </row>
    <row r="411" spans="1:2" x14ac:dyDescent="0.25">
      <c r="A411" t="s">
        <v>583</v>
      </c>
      <c r="B411" t="s">
        <v>583</v>
      </c>
    </row>
    <row r="412" spans="1:2" x14ac:dyDescent="0.25">
      <c r="A412" t="s">
        <v>584</v>
      </c>
      <c r="B412" t="s">
        <v>584</v>
      </c>
    </row>
    <row r="413" spans="1:2" x14ac:dyDescent="0.25">
      <c r="A413" t="s">
        <v>585</v>
      </c>
      <c r="B413" t="s">
        <v>585</v>
      </c>
    </row>
    <row r="414" spans="1:2" x14ac:dyDescent="0.25">
      <c r="A414" t="s">
        <v>586</v>
      </c>
      <c r="B414" t="s">
        <v>586</v>
      </c>
    </row>
    <row r="415" spans="1:2" x14ac:dyDescent="0.25">
      <c r="A415" t="s">
        <v>587</v>
      </c>
      <c r="B415" t="s">
        <v>587</v>
      </c>
    </row>
    <row r="416" spans="1:2" x14ac:dyDescent="0.25">
      <c r="A416" t="s">
        <v>588</v>
      </c>
      <c r="B416" t="s">
        <v>588</v>
      </c>
    </row>
    <row r="417" spans="1:2" x14ac:dyDescent="0.25">
      <c r="A417" t="s">
        <v>589</v>
      </c>
      <c r="B417" t="s">
        <v>589</v>
      </c>
    </row>
    <row r="418" spans="1:2" x14ac:dyDescent="0.25">
      <c r="A418" t="s">
        <v>590</v>
      </c>
      <c r="B418" t="s">
        <v>590</v>
      </c>
    </row>
    <row r="419" spans="1:2" x14ac:dyDescent="0.25">
      <c r="A419" t="s">
        <v>591</v>
      </c>
      <c r="B419" t="s">
        <v>591</v>
      </c>
    </row>
    <row r="420" spans="1:2" x14ac:dyDescent="0.25">
      <c r="A420" t="s">
        <v>592</v>
      </c>
      <c r="B420" t="s">
        <v>592</v>
      </c>
    </row>
    <row r="421" spans="1:2" x14ac:dyDescent="0.25">
      <c r="A421" t="s">
        <v>593</v>
      </c>
      <c r="B421" t="s">
        <v>593</v>
      </c>
    </row>
    <row r="422" spans="1:2" x14ac:dyDescent="0.25">
      <c r="A422" t="s">
        <v>594</v>
      </c>
      <c r="B422" t="s">
        <v>594</v>
      </c>
    </row>
    <row r="423" spans="1:2" x14ac:dyDescent="0.25">
      <c r="A423" t="s">
        <v>595</v>
      </c>
      <c r="B423" t="s">
        <v>595</v>
      </c>
    </row>
    <row r="424" spans="1:2" x14ac:dyDescent="0.25">
      <c r="A424" t="s">
        <v>596</v>
      </c>
      <c r="B424" t="s">
        <v>596</v>
      </c>
    </row>
    <row r="425" spans="1:2" x14ac:dyDescent="0.25">
      <c r="A425" t="s">
        <v>597</v>
      </c>
      <c r="B425" t="s">
        <v>597</v>
      </c>
    </row>
    <row r="426" spans="1:2" x14ac:dyDescent="0.25">
      <c r="A426" t="s">
        <v>598</v>
      </c>
      <c r="B426" t="s">
        <v>598</v>
      </c>
    </row>
    <row r="427" spans="1:2" x14ac:dyDescent="0.25">
      <c r="A427" t="s">
        <v>599</v>
      </c>
      <c r="B427" t="s">
        <v>599</v>
      </c>
    </row>
    <row r="428" spans="1:2" x14ac:dyDescent="0.25">
      <c r="A428" t="s">
        <v>600</v>
      </c>
      <c r="B428" t="s">
        <v>600</v>
      </c>
    </row>
    <row r="429" spans="1:2" x14ac:dyDescent="0.25">
      <c r="A429" t="s">
        <v>601</v>
      </c>
      <c r="B429" t="s">
        <v>601</v>
      </c>
    </row>
    <row r="430" spans="1:2" x14ac:dyDescent="0.25">
      <c r="A430" t="s">
        <v>602</v>
      </c>
      <c r="B430" t="s">
        <v>602</v>
      </c>
    </row>
    <row r="431" spans="1:2" x14ac:dyDescent="0.25">
      <c r="A431" t="s">
        <v>603</v>
      </c>
      <c r="B431" t="s">
        <v>603</v>
      </c>
    </row>
    <row r="432" spans="1:2" x14ac:dyDescent="0.25">
      <c r="A432" t="s">
        <v>604</v>
      </c>
      <c r="B432" t="s">
        <v>604</v>
      </c>
    </row>
    <row r="433" spans="1:2" x14ac:dyDescent="0.25">
      <c r="A433" t="s">
        <v>605</v>
      </c>
      <c r="B433" t="s">
        <v>605</v>
      </c>
    </row>
    <row r="434" spans="1:2" x14ac:dyDescent="0.25">
      <c r="A434" t="s">
        <v>606</v>
      </c>
      <c r="B434" t="s">
        <v>606</v>
      </c>
    </row>
    <row r="435" spans="1:2" x14ac:dyDescent="0.25">
      <c r="A435" t="s">
        <v>607</v>
      </c>
      <c r="B435" t="s">
        <v>607</v>
      </c>
    </row>
    <row r="436" spans="1:2" x14ac:dyDescent="0.25">
      <c r="A436" t="s">
        <v>608</v>
      </c>
      <c r="B436" t="s">
        <v>608</v>
      </c>
    </row>
    <row r="437" spans="1:2" x14ac:dyDescent="0.25">
      <c r="A437" t="s">
        <v>609</v>
      </c>
      <c r="B437" t="s">
        <v>609</v>
      </c>
    </row>
    <row r="438" spans="1:2" x14ac:dyDescent="0.25">
      <c r="A438" t="s">
        <v>610</v>
      </c>
      <c r="B438" t="s">
        <v>610</v>
      </c>
    </row>
    <row r="439" spans="1:2" x14ac:dyDescent="0.25">
      <c r="A439" t="s">
        <v>611</v>
      </c>
      <c r="B439" t="s">
        <v>611</v>
      </c>
    </row>
    <row r="440" spans="1:2" x14ac:dyDescent="0.25">
      <c r="A440" t="s">
        <v>612</v>
      </c>
      <c r="B440" t="s">
        <v>612</v>
      </c>
    </row>
    <row r="441" spans="1:2" x14ac:dyDescent="0.25">
      <c r="A441" t="s">
        <v>613</v>
      </c>
      <c r="B441" t="s">
        <v>613</v>
      </c>
    </row>
    <row r="442" spans="1:2" x14ac:dyDescent="0.25">
      <c r="A442" t="s">
        <v>614</v>
      </c>
      <c r="B442" t="s">
        <v>614</v>
      </c>
    </row>
    <row r="443" spans="1:2" x14ac:dyDescent="0.25">
      <c r="A443" t="s">
        <v>615</v>
      </c>
      <c r="B443" t="s">
        <v>615</v>
      </c>
    </row>
    <row r="444" spans="1:2" x14ac:dyDescent="0.25">
      <c r="A444" t="s">
        <v>616</v>
      </c>
      <c r="B444" t="s">
        <v>616</v>
      </c>
    </row>
    <row r="445" spans="1:2" x14ac:dyDescent="0.25">
      <c r="A445" t="s">
        <v>617</v>
      </c>
      <c r="B445" t="s">
        <v>617</v>
      </c>
    </row>
    <row r="446" spans="1:2" x14ac:dyDescent="0.25">
      <c r="A446" t="s">
        <v>618</v>
      </c>
      <c r="B446" t="s">
        <v>618</v>
      </c>
    </row>
    <row r="447" spans="1:2" x14ac:dyDescent="0.25">
      <c r="A447" t="s">
        <v>619</v>
      </c>
      <c r="B447" t="s">
        <v>619</v>
      </c>
    </row>
    <row r="448" spans="1:2" x14ac:dyDescent="0.25">
      <c r="A448" t="s">
        <v>620</v>
      </c>
      <c r="B448" t="s">
        <v>620</v>
      </c>
    </row>
    <row r="449" spans="1:2" x14ac:dyDescent="0.25">
      <c r="A449" t="s">
        <v>621</v>
      </c>
      <c r="B449" t="s">
        <v>621</v>
      </c>
    </row>
    <row r="450" spans="1:2" x14ac:dyDescent="0.25">
      <c r="A450" t="s">
        <v>622</v>
      </c>
      <c r="B450" t="s">
        <v>622</v>
      </c>
    </row>
    <row r="451" spans="1:2" x14ac:dyDescent="0.25">
      <c r="A451" t="s">
        <v>623</v>
      </c>
      <c r="B451" t="s">
        <v>623</v>
      </c>
    </row>
    <row r="452" spans="1:2" x14ac:dyDescent="0.25">
      <c r="A452" t="s">
        <v>624</v>
      </c>
      <c r="B452" t="s">
        <v>624</v>
      </c>
    </row>
    <row r="453" spans="1:2" x14ac:dyDescent="0.25">
      <c r="A453" t="s">
        <v>625</v>
      </c>
      <c r="B453" t="s">
        <v>625</v>
      </c>
    </row>
    <row r="454" spans="1:2" x14ac:dyDescent="0.25">
      <c r="A454" t="s">
        <v>626</v>
      </c>
      <c r="B454" t="s">
        <v>626</v>
      </c>
    </row>
    <row r="455" spans="1:2" x14ac:dyDescent="0.25">
      <c r="A455" t="s">
        <v>627</v>
      </c>
      <c r="B455" t="s">
        <v>627</v>
      </c>
    </row>
    <row r="456" spans="1:2" x14ac:dyDescent="0.25">
      <c r="A456" t="s">
        <v>628</v>
      </c>
      <c r="B456" t="s">
        <v>628</v>
      </c>
    </row>
    <row r="457" spans="1:2" x14ac:dyDescent="0.25">
      <c r="A457" t="s">
        <v>629</v>
      </c>
      <c r="B457" t="s">
        <v>629</v>
      </c>
    </row>
    <row r="458" spans="1:2" x14ac:dyDescent="0.25">
      <c r="A458" t="s">
        <v>630</v>
      </c>
      <c r="B458" t="s">
        <v>630</v>
      </c>
    </row>
    <row r="459" spans="1:2" x14ac:dyDescent="0.25">
      <c r="A459" t="s">
        <v>631</v>
      </c>
      <c r="B459" t="s">
        <v>631</v>
      </c>
    </row>
    <row r="460" spans="1:2" x14ac:dyDescent="0.25">
      <c r="A460" t="s">
        <v>632</v>
      </c>
      <c r="B460" t="s">
        <v>632</v>
      </c>
    </row>
    <row r="461" spans="1:2" x14ac:dyDescent="0.25">
      <c r="A461" t="s">
        <v>633</v>
      </c>
      <c r="B461" t="s">
        <v>633</v>
      </c>
    </row>
    <row r="462" spans="1:2" x14ac:dyDescent="0.25">
      <c r="A462" t="s">
        <v>634</v>
      </c>
      <c r="B462" t="s">
        <v>634</v>
      </c>
    </row>
    <row r="463" spans="1:2" x14ac:dyDescent="0.25">
      <c r="A463" t="s">
        <v>635</v>
      </c>
      <c r="B463" t="s">
        <v>635</v>
      </c>
    </row>
    <row r="464" spans="1:2" x14ac:dyDescent="0.25">
      <c r="A464" t="s">
        <v>636</v>
      </c>
      <c r="B464" t="s">
        <v>636</v>
      </c>
    </row>
    <row r="465" spans="1:2" x14ac:dyDescent="0.25">
      <c r="A465" t="s">
        <v>637</v>
      </c>
      <c r="B465" t="s">
        <v>637</v>
      </c>
    </row>
    <row r="466" spans="1:2" x14ac:dyDescent="0.25">
      <c r="A466" t="s">
        <v>638</v>
      </c>
      <c r="B466" t="s">
        <v>638</v>
      </c>
    </row>
    <row r="467" spans="1:2" x14ac:dyDescent="0.25">
      <c r="A467" t="s">
        <v>639</v>
      </c>
      <c r="B467" t="s">
        <v>639</v>
      </c>
    </row>
    <row r="468" spans="1:2" x14ac:dyDescent="0.25">
      <c r="A468" t="s">
        <v>640</v>
      </c>
      <c r="B468" t="s">
        <v>640</v>
      </c>
    </row>
    <row r="469" spans="1:2" x14ac:dyDescent="0.25">
      <c r="A469" t="s">
        <v>641</v>
      </c>
      <c r="B469" t="s">
        <v>641</v>
      </c>
    </row>
    <row r="470" spans="1:2" x14ac:dyDescent="0.25">
      <c r="A470" t="s">
        <v>642</v>
      </c>
      <c r="B470" t="s">
        <v>642</v>
      </c>
    </row>
    <row r="471" spans="1:2" x14ac:dyDescent="0.25">
      <c r="A471" t="s">
        <v>643</v>
      </c>
      <c r="B471" t="s">
        <v>643</v>
      </c>
    </row>
    <row r="472" spans="1:2" x14ac:dyDescent="0.25">
      <c r="A472" t="s">
        <v>644</v>
      </c>
      <c r="B472" t="s">
        <v>644</v>
      </c>
    </row>
    <row r="473" spans="1:2" x14ac:dyDescent="0.25">
      <c r="A473" t="s">
        <v>645</v>
      </c>
      <c r="B473" t="s">
        <v>645</v>
      </c>
    </row>
    <row r="474" spans="1:2" x14ac:dyDescent="0.25">
      <c r="A474" t="s">
        <v>646</v>
      </c>
      <c r="B474" t="s">
        <v>646</v>
      </c>
    </row>
    <row r="475" spans="1:2" x14ac:dyDescent="0.25">
      <c r="A475" t="s">
        <v>647</v>
      </c>
      <c r="B475" t="s">
        <v>647</v>
      </c>
    </row>
    <row r="476" spans="1:2" x14ac:dyDescent="0.25">
      <c r="A476" t="s">
        <v>648</v>
      </c>
      <c r="B476" t="s">
        <v>648</v>
      </c>
    </row>
    <row r="477" spans="1:2" x14ac:dyDescent="0.25">
      <c r="A477" t="s">
        <v>649</v>
      </c>
      <c r="B477" t="s">
        <v>649</v>
      </c>
    </row>
    <row r="478" spans="1:2" x14ac:dyDescent="0.25">
      <c r="A478" t="s">
        <v>650</v>
      </c>
      <c r="B478" t="s">
        <v>650</v>
      </c>
    </row>
    <row r="479" spans="1:2" x14ac:dyDescent="0.25">
      <c r="A479" t="s">
        <v>651</v>
      </c>
      <c r="B479" t="s">
        <v>651</v>
      </c>
    </row>
    <row r="480" spans="1:2" x14ac:dyDescent="0.25">
      <c r="A480" t="s">
        <v>652</v>
      </c>
      <c r="B480" t="s">
        <v>652</v>
      </c>
    </row>
    <row r="481" spans="1:2" x14ac:dyDescent="0.25">
      <c r="A481" t="s">
        <v>653</v>
      </c>
      <c r="B481" t="s">
        <v>653</v>
      </c>
    </row>
    <row r="482" spans="1:2" x14ac:dyDescent="0.25">
      <c r="A482" t="s">
        <v>654</v>
      </c>
      <c r="B482" t="s">
        <v>654</v>
      </c>
    </row>
    <row r="483" spans="1:2" x14ac:dyDescent="0.25">
      <c r="A483" t="s">
        <v>655</v>
      </c>
      <c r="B483" t="s">
        <v>655</v>
      </c>
    </row>
    <row r="484" spans="1:2" x14ac:dyDescent="0.25">
      <c r="A484" t="s">
        <v>656</v>
      </c>
      <c r="B484" t="s">
        <v>656</v>
      </c>
    </row>
    <row r="485" spans="1:2" x14ac:dyDescent="0.25">
      <c r="A485" t="s">
        <v>657</v>
      </c>
      <c r="B485" t="s">
        <v>657</v>
      </c>
    </row>
    <row r="486" spans="1:2" x14ac:dyDescent="0.25">
      <c r="A486" t="s">
        <v>658</v>
      </c>
      <c r="B486" t="s">
        <v>658</v>
      </c>
    </row>
    <row r="487" spans="1:2" x14ac:dyDescent="0.25">
      <c r="A487" t="s">
        <v>659</v>
      </c>
      <c r="B487" t="s">
        <v>659</v>
      </c>
    </row>
    <row r="488" spans="1:2" x14ac:dyDescent="0.25">
      <c r="A488" t="s">
        <v>660</v>
      </c>
      <c r="B488" t="s">
        <v>660</v>
      </c>
    </row>
    <row r="489" spans="1:2" x14ac:dyDescent="0.25">
      <c r="A489" t="s">
        <v>661</v>
      </c>
      <c r="B489" t="s">
        <v>661</v>
      </c>
    </row>
    <row r="490" spans="1:2" x14ac:dyDescent="0.25">
      <c r="A490" t="s">
        <v>662</v>
      </c>
      <c r="B490" t="s">
        <v>662</v>
      </c>
    </row>
    <row r="491" spans="1:2" x14ac:dyDescent="0.25">
      <c r="A491" t="s">
        <v>663</v>
      </c>
      <c r="B491" t="s">
        <v>663</v>
      </c>
    </row>
    <row r="492" spans="1:2" x14ac:dyDescent="0.25">
      <c r="A492" t="s">
        <v>664</v>
      </c>
      <c r="B492" t="s">
        <v>664</v>
      </c>
    </row>
    <row r="493" spans="1:2" x14ac:dyDescent="0.25">
      <c r="A493" t="s">
        <v>665</v>
      </c>
      <c r="B493" t="s">
        <v>665</v>
      </c>
    </row>
    <row r="494" spans="1:2" x14ac:dyDescent="0.25">
      <c r="A494" t="s">
        <v>666</v>
      </c>
      <c r="B494" t="s">
        <v>666</v>
      </c>
    </row>
    <row r="495" spans="1:2" x14ac:dyDescent="0.25">
      <c r="A495" t="s">
        <v>667</v>
      </c>
      <c r="B495" t="s">
        <v>667</v>
      </c>
    </row>
    <row r="496" spans="1:2" x14ac:dyDescent="0.25">
      <c r="A496" t="s">
        <v>668</v>
      </c>
      <c r="B496" t="s">
        <v>668</v>
      </c>
    </row>
    <row r="497" spans="1:2" x14ac:dyDescent="0.25">
      <c r="A497" t="s">
        <v>669</v>
      </c>
      <c r="B497" t="s">
        <v>669</v>
      </c>
    </row>
    <row r="498" spans="1:2" x14ac:dyDescent="0.25">
      <c r="A498" t="s">
        <v>670</v>
      </c>
      <c r="B498" t="s">
        <v>670</v>
      </c>
    </row>
    <row r="499" spans="1:2" x14ac:dyDescent="0.25">
      <c r="A499" t="s">
        <v>671</v>
      </c>
      <c r="B499" t="s">
        <v>671</v>
      </c>
    </row>
    <row r="500" spans="1:2" x14ac:dyDescent="0.25">
      <c r="A500" t="s">
        <v>672</v>
      </c>
      <c r="B500" t="s">
        <v>672</v>
      </c>
    </row>
    <row r="501" spans="1:2" x14ac:dyDescent="0.25">
      <c r="A501" t="s">
        <v>673</v>
      </c>
      <c r="B501" t="s">
        <v>673</v>
      </c>
    </row>
    <row r="502" spans="1:2" x14ac:dyDescent="0.25">
      <c r="A502" t="s">
        <v>674</v>
      </c>
      <c r="B502" t="s">
        <v>674</v>
      </c>
    </row>
    <row r="503" spans="1:2" x14ac:dyDescent="0.25">
      <c r="A503" t="s">
        <v>675</v>
      </c>
      <c r="B503" t="s">
        <v>675</v>
      </c>
    </row>
    <row r="504" spans="1:2" x14ac:dyDescent="0.25">
      <c r="A504" t="s">
        <v>676</v>
      </c>
      <c r="B504" t="s">
        <v>676</v>
      </c>
    </row>
    <row r="505" spans="1:2" x14ac:dyDescent="0.25">
      <c r="A505" t="s">
        <v>677</v>
      </c>
      <c r="B505" t="s">
        <v>677</v>
      </c>
    </row>
    <row r="506" spans="1:2" x14ac:dyDescent="0.25">
      <c r="A506" t="s">
        <v>678</v>
      </c>
      <c r="B506" t="s">
        <v>678</v>
      </c>
    </row>
    <row r="507" spans="1:2" x14ac:dyDescent="0.25">
      <c r="A507" t="s">
        <v>679</v>
      </c>
      <c r="B507" t="s">
        <v>679</v>
      </c>
    </row>
    <row r="508" spans="1:2" x14ac:dyDescent="0.25">
      <c r="A508" t="s">
        <v>680</v>
      </c>
      <c r="B508" t="s">
        <v>680</v>
      </c>
    </row>
    <row r="509" spans="1:2" x14ac:dyDescent="0.25">
      <c r="A509" t="s">
        <v>681</v>
      </c>
      <c r="B509" t="s">
        <v>681</v>
      </c>
    </row>
    <row r="510" spans="1:2" x14ac:dyDescent="0.25">
      <c r="A510" t="s">
        <v>682</v>
      </c>
      <c r="B510" t="s">
        <v>682</v>
      </c>
    </row>
    <row r="511" spans="1:2" x14ac:dyDescent="0.25">
      <c r="A511" t="s">
        <v>683</v>
      </c>
      <c r="B511" t="s">
        <v>683</v>
      </c>
    </row>
    <row r="512" spans="1:2" x14ac:dyDescent="0.25">
      <c r="A512" t="s">
        <v>684</v>
      </c>
      <c r="B512" t="s">
        <v>684</v>
      </c>
    </row>
    <row r="513" spans="1:2" x14ac:dyDescent="0.25">
      <c r="A513" t="s">
        <v>685</v>
      </c>
      <c r="B513" t="s">
        <v>685</v>
      </c>
    </row>
    <row r="514" spans="1:2" x14ac:dyDescent="0.25">
      <c r="A514" t="s">
        <v>686</v>
      </c>
      <c r="B514" t="s">
        <v>686</v>
      </c>
    </row>
    <row r="515" spans="1:2" x14ac:dyDescent="0.25">
      <c r="A515" t="s">
        <v>687</v>
      </c>
      <c r="B515" t="s">
        <v>687</v>
      </c>
    </row>
    <row r="516" spans="1:2" x14ac:dyDescent="0.25">
      <c r="A516" t="s">
        <v>688</v>
      </c>
      <c r="B516" t="s">
        <v>688</v>
      </c>
    </row>
    <row r="517" spans="1:2" x14ac:dyDescent="0.25">
      <c r="A517" t="s">
        <v>689</v>
      </c>
      <c r="B517" t="s">
        <v>689</v>
      </c>
    </row>
    <row r="518" spans="1:2" x14ac:dyDescent="0.25">
      <c r="A518" t="s">
        <v>690</v>
      </c>
      <c r="B518" t="s">
        <v>690</v>
      </c>
    </row>
    <row r="519" spans="1:2" x14ac:dyDescent="0.25">
      <c r="A519" t="s">
        <v>691</v>
      </c>
      <c r="B519" t="s">
        <v>691</v>
      </c>
    </row>
    <row r="520" spans="1:2" x14ac:dyDescent="0.25">
      <c r="A520" t="s">
        <v>692</v>
      </c>
      <c r="B520" t="s">
        <v>692</v>
      </c>
    </row>
    <row r="521" spans="1:2" x14ac:dyDescent="0.25">
      <c r="A521" t="s">
        <v>693</v>
      </c>
      <c r="B521" t="s">
        <v>693</v>
      </c>
    </row>
    <row r="522" spans="1:2" x14ac:dyDescent="0.25">
      <c r="A522" t="s">
        <v>694</v>
      </c>
      <c r="B522" t="s">
        <v>694</v>
      </c>
    </row>
    <row r="523" spans="1:2" x14ac:dyDescent="0.25">
      <c r="A523" t="s">
        <v>695</v>
      </c>
      <c r="B523" t="s">
        <v>695</v>
      </c>
    </row>
    <row r="524" spans="1:2" x14ac:dyDescent="0.25">
      <c r="A524" t="s">
        <v>696</v>
      </c>
      <c r="B524" t="s">
        <v>696</v>
      </c>
    </row>
    <row r="525" spans="1:2" x14ac:dyDescent="0.25">
      <c r="A525" t="s">
        <v>697</v>
      </c>
      <c r="B525" t="s">
        <v>697</v>
      </c>
    </row>
    <row r="526" spans="1:2" x14ac:dyDescent="0.25">
      <c r="A526" t="s">
        <v>698</v>
      </c>
      <c r="B526" t="s">
        <v>698</v>
      </c>
    </row>
    <row r="527" spans="1:2" x14ac:dyDescent="0.25">
      <c r="A527" t="s">
        <v>699</v>
      </c>
      <c r="B527" t="s">
        <v>699</v>
      </c>
    </row>
    <row r="528" spans="1:2" x14ac:dyDescent="0.25">
      <c r="A528" t="s">
        <v>700</v>
      </c>
      <c r="B528" t="s">
        <v>700</v>
      </c>
    </row>
    <row r="529" spans="1:2" x14ac:dyDescent="0.25">
      <c r="A529" t="s">
        <v>701</v>
      </c>
      <c r="B529" t="s">
        <v>701</v>
      </c>
    </row>
    <row r="530" spans="1:2" x14ac:dyDescent="0.25">
      <c r="A530" t="s">
        <v>702</v>
      </c>
      <c r="B530" t="s">
        <v>702</v>
      </c>
    </row>
    <row r="531" spans="1:2" x14ac:dyDescent="0.25">
      <c r="A531" t="s">
        <v>703</v>
      </c>
      <c r="B531" t="s">
        <v>703</v>
      </c>
    </row>
    <row r="532" spans="1:2" x14ac:dyDescent="0.25">
      <c r="A532" t="s">
        <v>704</v>
      </c>
      <c r="B532" t="s">
        <v>704</v>
      </c>
    </row>
    <row r="533" spans="1:2" x14ac:dyDescent="0.25">
      <c r="A533" t="s">
        <v>705</v>
      </c>
      <c r="B533" t="s">
        <v>705</v>
      </c>
    </row>
    <row r="534" spans="1:2" x14ac:dyDescent="0.25">
      <c r="A534" t="s">
        <v>706</v>
      </c>
      <c r="B534" t="s">
        <v>706</v>
      </c>
    </row>
    <row r="535" spans="1:2" x14ac:dyDescent="0.25">
      <c r="A535" t="s">
        <v>707</v>
      </c>
      <c r="B535" t="s">
        <v>707</v>
      </c>
    </row>
    <row r="536" spans="1:2" x14ac:dyDescent="0.25">
      <c r="A536" t="s">
        <v>708</v>
      </c>
      <c r="B536" t="s">
        <v>708</v>
      </c>
    </row>
    <row r="537" spans="1:2" x14ac:dyDescent="0.25">
      <c r="A537" t="s">
        <v>709</v>
      </c>
      <c r="B537" t="s">
        <v>709</v>
      </c>
    </row>
    <row r="538" spans="1:2" x14ac:dyDescent="0.25">
      <c r="A538" t="s">
        <v>710</v>
      </c>
      <c r="B538" t="s">
        <v>710</v>
      </c>
    </row>
    <row r="539" spans="1:2" x14ac:dyDescent="0.25">
      <c r="A539" t="s">
        <v>711</v>
      </c>
      <c r="B539" t="s">
        <v>711</v>
      </c>
    </row>
    <row r="540" spans="1:2" x14ac:dyDescent="0.25">
      <c r="A540" t="s">
        <v>712</v>
      </c>
      <c r="B540" t="s">
        <v>712</v>
      </c>
    </row>
    <row r="541" spans="1:2" x14ac:dyDescent="0.25">
      <c r="A541" t="s">
        <v>713</v>
      </c>
      <c r="B541" t="s">
        <v>713</v>
      </c>
    </row>
    <row r="542" spans="1:2" x14ac:dyDescent="0.25">
      <c r="A542" t="s">
        <v>714</v>
      </c>
      <c r="B542" t="s">
        <v>714</v>
      </c>
    </row>
    <row r="543" spans="1:2" x14ac:dyDescent="0.25">
      <c r="A543" t="s">
        <v>715</v>
      </c>
      <c r="B543" t="s">
        <v>715</v>
      </c>
    </row>
    <row r="544" spans="1:2" x14ac:dyDescent="0.25">
      <c r="A544" t="s">
        <v>716</v>
      </c>
      <c r="B544" t="s">
        <v>716</v>
      </c>
    </row>
    <row r="545" spans="1:2" x14ac:dyDescent="0.25">
      <c r="A545" t="s">
        <v>717</v>
      </c>
      <c r="B545" t="s">
        <v>717</v>
      </c>
    </row>
    <row r="546" spans="1:2" x14ac:dyDescent="0.25">
      <c r="A546" t="s">
        <v>718</v>
      </c>
      <c r="B546" t="s">
        <v>718</v>
      </c>
    </row>
    <row r="547" spans="1:2" x14ac:dyDescent="0.25">
      <c r="A547" t="s">
        <v>719</v>
      </c>
      <c r="B547" t="s">
        <v>719</v>
      </c>
    </row>
    <row r="548" spans="1:2" x14ac:dyDescent="0.25">
      <c r="A548" t="s">
        <v>720</v>
      </c>
      <c r="B548" t="s">
        <v>720</v>
      </c>
    </row>
    <row r="549" spans="1:2" x14ac:dyDescent="0.25">
      <c r="A549" t="s">
        <v>721</v>
      </c>
      <c r="B549" t="s">
        <v>721</v>
      </c>
    </row>
    <row r="550" spans="1:2" x14ac:dyDescent="0.25">
      <c r="A550" t="s">
        <v>722</v>
      </c>
      <c r="B550" t="s">
        <v>722</v>
      </c>
    </row>
    <row r="551" spans="1:2" x14ac:dyDescent="0.25">
      <c r="A551" t="s">
        <v>723</v>
      </c>
      <c r="B551" t="s">
        <v>723</v>
      </c>
    </row>
    <row r="552" spans="1:2" x14ac:dyDescent="0.25">
      <c r="A552" t="s">
        <v>724</v>
      </c>
      <c r="B552" t="s">
        <v>724</v>
      </c>
    </row>
    <row r="553" spans="1:2" x14ac:dyDescent="0.25">
      <c r="A553" t="s">
        <v>725</v>
      </c>
      <c r="B553" t="s">
        <v>725</v>
      </c>
    </row>
    <row r="554" spans="1:2" x14ac:dyDescent="0.25">
      <c r="A554" t="s">
        <v>726</v>
      </c>
      <c r="B554" t="s">
        <v>726</v>
      </c>
    </row>
    <row r="555" spans="1:2" x14ac:dyDescent="0.25">
      <c r="A555" t="s">
        <v>727</v>
      </c>
      <c r="B555" t="s">
        <v>727</v>
      </c>
    </row>
    <row r="556" spans="1:2" x14ac:dyDescent="0.25">
      <c r="A556" t="s">
        <v>728</v>
      </c>
      <c r="B556" t="s">
        <v>728</v>
      </c>
    </row>
    <row r="557" spans="1:2" x14ac:dyDescent="0.25">
      <c r="A557" t="s">
        <v>729</v>
      </c>
      <c r="B557" t="s">
        <v>729</v>
      </c>
    </row>
    <row r="558" spans="1:2" x14ac:dyDescent="0.25">
      <c r="A558" t="s">
        <v>730</v>
      </c>
      <c r="B558" t="s">
        <v>730</v>
      </c>
    </row>
    <row r="559" spans="1:2" x14ac:dyDescent="0.25">
      <c r="A559" t="s">
        <v>731</v>
      </c>
      <c r="B559" t="s">
        <v>731</v>
      </c>
    </row>
    <row r="560" spans="1:2" x14ac:dyDescent="0.25">
      <c r="A560" t="s">
        <v>732</v>
      </c>
      <c r="B560" t="s">
        <v>732</v>
      </c>
    </row>
    <row r="561" spans="1:2" x14ac:dyDescent="0.25">
      <c r="A561" t="s">
        <v>733</v>
      </c>
      <c r="B561" t="s">
        <v>733</v>
      </c>
    </row>
    <row r="562" spans="1:2" x14ac:dyDescent="0.25">
      <c r="A562" t="s">
        <v>734</v>
      </c>
      <c r="B562" t="s">
        <v>734</v>
      </c>
    </row>
    <row r="563" spans="1:2" x14ac:dyDescent="0.25">
      <c r="A563" t="s">
        <v>735</v>
      </c>
      <c r="B563" t="s">
        <v>735</v>
      </c>
    </row>
    <row r="564" spans="1:2" x14ac:dyDescent="0.25">
      <c r="A564" t="s">
        <v>736</v>
      </c>
      <c r="B564" t="s">
        <v>736</v>
      </c>
    </row>
    <row r="565" spans="1:2" x14ac:dyDescent="0.25">
      <c r="A565" t="s">
        <v>737</v>
      </c>
      <c r="B565" t="s">
        <v>737</v>
      </c>
    </row>
    <row r="566" spans="1:2" x14ac:dyDescent="0.25">
      <c r="A566" t="s">
        <v>738</v>
      </c>
      <c r="B566" t="s">
        <v>738</v>
      </c>
    </row>
    <row r="567" spans="1:2" x14ac:dyDescent="0.25">
      <c r="A567" t="s">
        <v>739</v>
      </c>
      <c r="B567" t="s">
        <v>739</v>
      </c>
    </row>
    <row r="568" spans="1:2" x14ac:dyDescent="0.25">
      <c r="A568" t="s">
        <v>740</v>
      </c>
      <c r="B568" t="s">
        <v>740</v>
      </c>
    </row>
    <row r="569" spans="1:2" x14ac:dyDescent="0.25">
      <c r="A569" t="s">
        <v>741</v>
      </c>
      <c r="B569" t="s">
        <v>741</v>
      </c>
    </row>
    <row r="570" spans="1:2" x14ac:dyDescent="0.25">
      <c r="A570" t="s">
        <v>742</v>
      </c>
      <c r="B570" t="s">
        <v>742</v>
      </c>
    </row>
    <row r="571" spans="1:2" x14ac:dyDescent="0.25">
      <c r="A571" t="s">
        <v>743</v>
      </c>
      <c r="B571" t="s">
        <v>743</v>
      </c>
    </row>
    <row r="572" spans="1:2" x14ac:dyDescent="0.25">
      <c r="A572" t="s">
        <v>744</v>
      </c>
      <c r="B572" t="s">
        <v>744</v>
      </c>
    </row>
    <row r="573" spans="1:2" x14ac:dyDescent="0.25">
      <c r="A573" t="s">
        <v>745</v>
      </c>
      <c r="B573" t="s">
        <v>745</v>
      </c>
    </row>
    <row r="574" spans="1:2" x14ac:dyDescent="0.25">
      <c r="A574" t="s">
        <v>746</v>
      </c>
      <c r="B574" t="s">
        <v>746</v>
      </c>
    </row>
    <row r="575" spans="1:2" x14ac:dyDescent="0.25">
      <c r="A575" t="s">
        <v>747</v>
      </c>
      <c r="B575" t="s">
        <v>747</v>
      </c>
    </row>
    <row r="576" spans="1:2" x14ac:dyDescent="0.25">
      <c r="A576" t="s">
        <v>748</v>
      </c>
      <c r="B576" t="s">
        <v>748</v>
      </c>
    </row>
    <row r="577" spans="1:2" x14ac:dyDescent="0.25">
      <c r="A577" t="s">
        <v>749</v>
      </c>
      <c r="B577" t="s">
        <v>749</v>
      </c>
    </row>
    <row r="578" spans="1:2" x14ac:dyDescent="0.25">
      <c r="A578" t="s">
        <v>750</v>
      </c>
      <c r="B578" t="s">
        <v>750</v>
      </c>
    </row>
    <row r="579" spans="1:2" x14ac:dyDescent="0.25">
      <c r="A579" t="s">
        <v>751</v>
      </c>
      <c r="B579" t="s">
        <v>751</v>
      </c>
    </row>
    <row r="580" spans="1:2" x14ac:dyDescent="0.25">
      <c r="A580" t="s">
        <v>752</v>
      </c>
      <c r="B580" t="s">
        <v>752</v>
      </c>
    </row>
    <row r="581" spans="1:2" x14ac:dyDescent="0.25">
      <c r="A581" t="s">
        <v>753</v>
      </c>
      <c r="B581" t="s">
        <v>753</v>
      </c>
    </row>
    <row r="582" spans="1:2" x14ac:dyDescent="0.25">
      <c r="A582" t="s">
        <v>754</v>
      </c>
      <c r="B582" t="s">
        <v>754</v>
      </c>
    </row>
    <row r="583" spans="1:2" x14ac:dyDescent="0.25">
      <c r="A583" t="s">
        <v>755</v>
      </c>
      <c r="B583" t="s">
        <v>755</v>
      </c>
    </row>
    <row r="584" spans="1:2" x14ac:dyDescent="0.25">
      <c r="A584" t="s">
        <v>756</v>
      </c>
      <c r="B584" t="s">
        <v>756</v>
      </c>
    </row>
    <row r="585" spans="1:2" x14ac:dyDescent="0.25">
      <c r="A585" t="s">
        <v>757</v>
      </c>
      <c r="B585" t="s">
        <v>757</v>
      </c>
    </row>
    <row r="586" spans="1:2" x14ac:dyDescent="0.25">
      <c r="A586" t="s">
        <v>758</v>
      </c>
      <c r="B586" t="s">
        <v>758</v>
      </c>
    </row>
    <row r="587" spans="1:2" x14ac:dyDescent="0.25">
      <c r="A587" t="s">
        <v>759</v>
      </c>
      <c r="B587" t="s">
        <v>759</v>
      </c>
    </row>
    <row r="588" spans="1:2" x14ac:dyDescent="0.25">
      <c r="A588" t="s">
        <v>760</v>
      </c>
      <c r="B588" t="s">
        <v>760</v>
      </c>
    </row>
    <row r="589" spans="1:2" x14ac:dyDescent="0.25">
      <c r="A589" t="s">
        <v>761</v>
      </c>
      <c r="B589" t="s">
        <v>761</v>
      </c>
    </row>
    <row r="590" spans="1:2" x14ac:dyDescent="0.25">
      <c r="A590" t="s">
        <v>762</v>
      </c>
      <c r="B590" t="s">
        <v>762</v>
      </c>
    </row>
    <row r="591" spans="1:2" x14ac:dyDescent="0.25">
      <c r="A591" t="s">
        <v>763</v>
      </c>
      <c r="B591" t="s">
        <v>763</v>
      </c>
    </row>
    <row r="592" spans="1:2" x14ac:dyDescent="0.25">
      <c r="A592" t="s">
        <v>764</v>
      </c>
      <c r="B592" t="s">
        <v>764</v>
      </c>
    </row>
    <row r="593" spans="1:2" x14ac:dyDescent="0.25">
      <c r="A593" t="s">
        <v>765</v>
      </c>
      <c r="B593" t="s">
        <v>765</v>
      </c>
    </row>
    <row r="594" spans="1:2" x14ac:dyDescent="0.25">
      <c r="A594" t="s">
        <v>766</v>
      </c>
      <c r="B594" t="s">
        <v>766</v>
      </c>
    </row>
    <row r="595" spans="1:2" x14ac:dyDescent="0.25">
      <c r="A595" t="s">
        <v>767</v>
      </c>
      <c r="B595" t="s">
        <v>767</v>
      </c>
    </row>
    <row r="596" spans="1:2" x14ac:dyDescent="0.25">
      <c r="A596" t="s">
        <v>768</v>
      </c>
      <c r="B596" t="s">
        <v>768</v>
      </c>
    </row>
    <row r="597" spans="1:2" x14ac:dyDescent="0.25">
      <c r="A597" t="s">
        <v>769</v>
      </c>
      <c r="B597" t="s">
        <v>769</v>
      </c>
    </row>
    <row r="598" spans="1:2" x14ac:dyDescent="0.25">
      <c r="A598" t="s">
        <v>770</v>
      </c>
      <c r="B598" t="s">
        <v>770</v>
      </c>
    </row>
    <row r="599" spans="1:2" x14ac:dyDescent="0.25">
      <c r="A599" t="s">
        <v>771</v>
      </c>
      <c r="B599" t="s">
        <v>771</v>
      </c>
    </row>
    <row r="600" spans="1:2" x14ac:dyDescent="0.25">
      <c r="A600" t="s">
        <v>772</v>
      </c>
      <c r="B600" t="s">
        <v>772</v>
      </c>
    </row>
    <row r="601" spans="1:2" x14ac:dyDescent="0.25">
      <c r="A601" t="s">
        <v>773</v>
      </c>
      <c r="B601" t="s">
        <v>773</v>
      </c>
    </row>
    <row r="602" spans="1:2" x14ac:dyDescent="0.25">
      <c r="A602" t="s">
        <v>774</v>
      </c>
      <c r="B602" t="s">
        <v>774</v>
      </c>
    </row>
    <row r="603" spans="1:2" x14ac:dyDescent="0.25">
      <c r="A603" t="s">
        <v>775</v>
      </c>
      <c r="B603" t="s">
        <v>775</v>
      </c>
    </row>
    <row r="604" spans="1:2" x14ac:dyDescent="0.25">
      <c r="A604" t="s">
        <v>776</v>
      </c>
      <c r="B604" t="s">
        <v>776</v>
      </c>
    </row>
    <row r="605" spans="1:2" x14ac:dyDescent="0.25">
      <c r="A605" t="s">
        <v>777</v>
      </c>
      <c r="B605" t="s">
        <v>777</v>
      </c>
    </row>
    <row r="606" spans="1:2" x14ac:dyDescent="0.25">
      <c r="A606" t="s">
        <v>778</v>
      </c>
      <c r="B606" t="s">
        <v>778</v>
      </c>
    </row>
    <row r="607" spans="1:2" x14ac:dyDescent="0.25">
      <c r="A607" t="s">
        <v>779</v>
      </c>
      <c r="B607" t="s">
        <v>779</v>
      </c>
    </row>
    <row r="608" spans="1:2" x14ac:dyDescent="0.25">
      <c r="A608" t="s">
        <v>780</v>
      </c>
      <c r="B608" t="s">
        <v>780</v>
      </c>
    </row>
    <row r="609" spans="1:2" x14ac:dyDescent="0.25">
      <c r="A609" t="s">
        <v>781</v>
      </c>
      <c r="B609" t="s">
        <v>781</v>
      </c>
    </row>
    <row r="610" spans="1:2" x14ac:dyDescent="0.25">
      <c r="A610" t="s">
        <v>782</v>
      </c>
      <c r="B610" t="s">
        <v>782</v>
      </c>
    </row>
    <row r="611" spans="1:2" x14ac:dyDescent="0.25">
      <c r="A611" t="s">
        <v>783</v>
      </c>
      <c r="B611" t="s">
        <v>783</v>
      </c>
    </row>
    <row r="612" spans="1:2" x14ac:dyDescent="0.25">
      <c r="A612" t="s">
        <v>784</v>
      </c>
      <c r="B612" t="s">
        <v>784</v>
      </c>
    </row>
    <row r="613" spans="1:2" x14ac:dyDescent="0.25">
      <c r="A613" t="s">
        <v>785</v>
      </c>
      <c r="B613" t="s">
        <v>785</v>
      </c>
    </row>
    <row r="614" spans="1:2" x14ac:dyDescent="0.25">
      <c r="A614" t="s">
        <v>786</v>
      </c>
      <c r="B614" t="s">
        <v>786</v>
      </c>
    </row>
    <row r="615" spans="1:2" x14ac:dyDescent="0.25">
      <c r="A615" t="s">
        <v>787</v>
      </c>
      <c r="B615" t="s">
        <v>787</v>
      </c>
    </row>
    <row r="616" spans="1:2" x14ac:dyDescent="0.25">
      <c r="A616" t="s">
        <v>788</v>
      </c>
      <c r="B616" t="s">
        <v>788</v>
      </c>
    </row>
    <row r="617" spans="1:2" x14ac:dyDescent="0.25">
      <c r="A617" t="s">
        <v>789</v>
      </c>
      <c r="B617" t="s">
        <v>789</v>
      </c>
    </row>
    <row r="618" spans="1:2" x14ac:dyDescent="0.25">
      <c r="A618" t="s">
        <v>790</v>
      </c>
      <c r="B618" t="s">
        <v>790</v>
      </c>
    </row>
    <row r="619" spans="1:2" x14ac:dyDescent="0.25">
      <c r="A619" t="s">
        <v>791</v>
      </c>
      <c r="B619" t="s">
        <v>791</v>
      </c>
    </row>
    <row r="620" spans="1:2" x14ac:dyDescent="0.25">
      <c r="A620" t="s">
        <v>792</v>
      </c>
      <c r="B620" t="s">
        <v>792</v>
      </c>
    </row>
    <row r="621" spans="1:2" x14ac:dyDescent="0.25">
      <c r="A621" t="s">
        <v>793</v>
      </c>
      <c r="B621" t="s">
        <v>793</v>
      </c>
    </row>
    <row r="622" spans="1:2" x14ac:dyDescent="0.25">
      <c r="A622" t="s">
        <v>794</v>
      </c>
      <c r="B622" t="s">
        <v>794</v>
      </c>
    </row>
    <row r="623" spans="1:2" x14ac:dyDescent="0.25">
      <c r="A623" t="s">
        <v>795</v>
      </c>
      <c r="B623" t="s">
        <v>795</v>
      </c>
    </row>
    <row r="624" spans="1:2" x14ac:dyDescent="0.25">
      <c r="A624" t="s">
        <v>796</v>
      </c>
      <c r="B624" t="s">
        <v>796</v>
      </c>
    </row>
    <row r="625" spans="1:2" x14ac:dyDescent="0.25">
      <c r="A625" t="s">
        <v>797</v>
      </c>
      <c r="B625" t="s">
        <v>797</v>
      </c>
    </row>
    <row r="626" spans="1:2" x14ac:dyDescent="0.25">
      <c r="A626" t="s">
        <v>798</v>
      </c>
      <c r="B626" t="s">
        <v>798</v>
      </c>
    </row>
    <row r="627" spans="1:2" x14ac:dyDescent="0.25">
      <c r="A627" t="s">
        <v>799</v>
      </c>
      <c r="B627" t="s">
        <v>799</v>
      </c>
    </row>
    <row r="628" spans="1:2" x14ac:dyDescent="0.25">
      <c r="A628" t="s">
        <v>800</v>
      </c>
      <c r="B628" t="s">
        <v>800</v>
      </c>
    </row>
    <row r="629" spans="1:2" x14ac:dyDescent="0.25">
      <c r="A629" t="s">
        <v>801</v>
      </c>
      <c r="B629" t="s">
        <v>801</v>
      </c>
    </row>
    <row r="630" spans="1:2" x14ac:dyDescent="0.25">
      <c r="A630" t="s">
        <v>802</v>
      </c>
      <c r="B630" t="s">
        <v>802</v>
      </c>
    </row>
    <row r="631" spans="1:2" x14ac:dyDescent="0.25">
      <c r="A631" t="s">
        <v>803</v>
      </c>
      <c r="B631" t="s">
        <v>803</v>
      </c>
    </row>
    <row r="632" spans="1:2" x14ac:dyDescent="0.25">
      <c r="A632" t="s">
        <v>804</v>
      </c>
      <c r="B632" t="s">
        <v>804</v>
      </c>
    </row>
    <row r="633" spans="1:2" x14ac:dyDescent="0.25">
      <c r="A633" t="s">
        <v>805</v>
      </c>
      <c r="B633" t="s">
        <v>805</v>
      </c>
    </row>
    <row r="634" spans="1:2" x14ac:dyDescent="0.25">
      <c r="A634" t="s">
        <v>806</v>
      </c>
      <c r="B634" t="s">
        <v>806</v>
      </c>
    </row>
    <row r="635" spans="1:2" x14ac:dyDescent="0.25">
      <c r="A635" t="s">
        <v>807</v>
      </c>
      <c r="B635" t="s">
        <v>807</v>
      </c>
    </row>
    <row r="636" spans="1:2" x14ac:dyDescent="0.25">
      <c r="A636" t="s">
        <v>808</v>
      </c>
      <c r="B636" t="s">
        <v>808</v>
      </c>
    </row>
    <row r="637" spans="1:2" x14ac:dyDescent="0.25">
      <c r="A637" t="s">
        <v>809</v>
      </c>
      <c r="B637" t="s">
        <v>809</v>
      </c>
    </row>
    <row r="638" spans="1:2" x14ac:dyDescent="0.25">
      <c r="A638" t="s">
        <v>810</v>
      </c>
      <c r="B638" t="s">
        <v>810</v>
      </c>
    </row>
    <row r="639" spans="1:2" x14ac:dyDescent="0.25">
      <c r="A639" t="s">
        <v>811</v>
      </c>
      <c r="B639" t="s">
        <v>811</v>
      </c>
    </row>
    <row r="640" spans="1:2" x14ac:dyDescent="0.25">
      <c r="A640" t="s">
        <v>812</v>
      </c>
      <c r="B640" t="s">
        <v>812</v>
      </c>
    </row>
    <row r="641" spans="1:2" x14ac:dyDescent="0.25">
      <c r="A641" t="s">
        <v>813</v>
      </c>
      <c r="B641" t="s">
        <v>813</v>
      </c>
    </row>
    <row r="642" spans="1:2" x14ac:dyDescent="0.25">
      <c r="A642" t="s">
        <v>814</v>
      </c>
      <c r="B642" t="s">
        <v>814</v>
      </c>
    </row>
    <row r="643" spans="1:2" x14ac:dyDescent="0.25">
      <c r="A643" t="s">
        <v>815</v>
      </c>
      <c r="B643" t="s">
        <v>815</v>
      </c>
    </row>
    <row r="644" spans="1:2" x14ac:dyDescent="0.25">
      <c r="A644" t="s">
        <v>816</v>
      </c>
      <c r="B644" t="s">
        <v>816</v>
      </c>
    </row>
    <row r="645" spans="1:2" x14ac:dyDescent="0.25">
      <c r="A645" t="s">
        <v>817</v>
      </c>
      <c r="B645" t="s">
        <v>817</v>
      </c>
    </row>
    <row r="646" spans="1:2" x14ac:dyDescent="0.25">
      <c r="A646" t="s">
        <v>818</v>
      </c>
      <c r="B646" t="s">
        <v>818</v>
      </c>
    </row>
    <row r="647" spans="1:2" x14ac:dyDescent="0.25">
      <c r="A647" t="s">
        <v>819</v>
      </c>
      <c r="B647" t="s">
        <v>819</v>
      </c>
    </row>
    <row r="648" spans="1:2" x14ac:dyDescent="0.25">
      <c r="A648" t="s">
        <v>820</v>
      </c>
      <c r="B648" t="s">
        <v>820</v>
      </c>
    </row>
    <row r="649" spans="1:2" x14ac:dyDescent="0.25">
      <c r="A649" t="s">
        <v>821</v>
      </c>
      <c r="B649" t="s">
        <v>821</v>
      </c>
    </row>
    <row r="650" spans="1:2" x14ac:dyDescent="0.25">
      <c r="A650" t="s">
        <v>822</v>
      </c>
      <c r="B650" t="s">
        <v>822</v>
      </c>
    </row>
    <row r="651" spans="1:2" x14ac:dyDescent="0.25">
      <c r="A651" t="s">
        <v>823</v>
      </c>
      <c r="B651" t="s">
        <v>823</v>
      </c>
    </row>
    <row r="652" spans="1:2" x14ac:dyDescent="0.25">
      <c r="A652" t="s">
        <v>824</v>
      </c>
      <c r="B652" t="s">
        <v>824</v>
      </c>
    </row>
    <row r="653" spans="1:2" x14ac:dyDescent="0.25">
      <c r="A653" t="s">
        <v>825</v>
      </c>
      <c r="B653" t="s">
        <v>825</v>
      </c>
    </row>
    <row r="654" spans="1:2" x14ac:dyDescent="0.25">
      <c r="A654" t="s">
        <v>826</v>
      </c>
      <c r="B654" t="s">
        <v>826</v>
      </c>
    </row>
    <row r="655" spans="1:2" x14ac:dyDescent="0.25">
      <c r="A655" t="s">
        <v>827</v>
      </c>
      <c r="B655" t="s">
        <v>827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829</v>
      </c>
      <c r="B657" t="s">
        <v>829</v>
      </c>
    </row>
    <row r="658" spans="1:2" x14ac:dyDescent="0.25">
      <c r="A658" t="s">
        <v>830</v>
      </c>
      <c r="B658" t="s">
        <v>830</v>
      </c>
    </row>
    <row r="659" spans="1:2" x14ac:dyDescent="0.25">
      <c r="A659" t="s">
        <v>831</v>
      </c>
      <c r="B659" t="s">
        <v>831</v>
      </c>
    </row>
    <row r="660" spans="1:2" x14ac:dyDescent="0.25">
      <c r="A660" t="s">
        <v>832</v>
      </c>
      <c r="B660" t="s">
        <v>832</v>
      </c>
    </row>
    <row r="661" spans="1:2" x14ac:dyDescent="0.25">
      <c r="A661" t="s">
        <v>833</v>
      </c>
      <c r="B661" t="s">
        <v>833</v>
      </c>
    </row>
    <row r="662" spans="1:2" x14ac:dyDescent="0.25">
      <c r="A662" t="s">
        <v>834</v>
      </c>
      <c r="B662" t="s">
        <v>834</v>
      </c>
    </row>
    <row r="663" spans="1:2" x14ac:dyDescent="0.25">
      <c r="A663" t="s">
        <v>835</v>
      </c>
      <c r="B663" t="s">
        <v>835</v>
      </c>
    </row>
    <row r="664" spans="1:2" x14ac:dyDescent="0.25">
      <c r="A664" t="s">
        <v>836</v>
      </c>
      <c r="B664" t="s">
        <v>836</v>
      </c>
    </row>
    <row r="665" spans="1:2" x14ac:dyDescent="0.25">
      <c r="A665" t="s">
        <v>837</v>
      </c>
      <c r="B665" t="s">
        <v>837</v>
      </c>
    </row>
    <row r="666" spans="1:2" x14ac:dyDescent="0.25">
      <c r="A666" t="s">
        <v>838</v>
      </c>
      <c r="B666" t="s">
        <v>838</v>
      </c>
    </row>
    <row r="667" spans="1:2" x14ac:dyDescent="0.25">
      <c r="A667" t="s">
        <v>839</v>
      </c>
      <c r="B667" t="s">
        <v>839</v>
      </c>
    </row>
    <row r="668" spans="1:2" x14ac:dyDescent="0.25">
      <c r="A668" t="s">
        <v>840</v>
      </c>
      <c r="B668" t="s">
        <v>840</v>
      </c>
    </row>
    <row r="669" spans="1:2" x14ac:dyDescent="0.25">
      <c r="A669" t="s">
        <v>841</v>
      </c>
      <c r="B669" t="s">
        <v>841</v>
      </c>
    </row>
    <row r="670" spans="1:2" x14ac:dyDescent="0.25">
      <c r="A670" t="s">
        <v>842</v>
      </c>
      <c r="B670" t="s">
        <v>842</v>
      </c>
    </row>
    <row r="671" spans="1:2" x14ac:dyDescent="0.25">
      <c r="A671" t="s">
        <v>843</v>
      </c>
      <c r="B671" t="s">
        <v>843</v>
      </c>
    </row>
    <row r="672" spans="1:2" x14ac:dyDescent="0.25">
      <c r="A672" t="s">
        <v>844</v>
      </c>
      <c r="B672" t="s">
        <v>844</v>
      </c>
    </row>
    <row r="673" spans="1:2" x14ac:dyDescent="0.25">
      <c r="A673" t="s">
        <v>845</v>
      </c>
      <c r="B673" t="s">
        <v>845</v>
      </c>
    </row>
    <row r="674" spans="1:2" x14ac:dyDescent="0.25">
      <c r="A674" t="s">
        <v>846</v>
      </c>
      <c r="B674" t="s">
        <v>846</v>
      </c>
    </row>
    <row r="675" spans="1:2" x14ac:dyDescent="0.25">
      <c r="A675" t="s">
        <v>847</v>
      </c>
      <c r="B675" t="s">
        <v>847</v>
      </c>
    </row>
    <row r="676" spans="1:2" x14ac:dyDescent="0.25">
      <c r="A676" t="s">
        <v>848</v>
      </c>
      <c r="B676" t="s">
        <v>848</v>
      </c>
    </row>
    <row r="677" spans="1:2" x14ac:dyDescent="0.25">
      <c r="A677" t="s">
        <v>849</v>
      </c>
      <c r="B677" t="s">
        <v>849</v>
      </c>
    </row>
    <row r="678" spans="1:2" x14ac:dyDescent="0.25">
      <c r="A678" t="s">
        <v>850</v>
      </c>
      <c r="B678" t="s">
        <v>850</v>
      </c>
    </row>
    <row r="679" spans="1:2" x14ac:dyDescent="0.25">
      <c r="A679" t="s">
        <v>851</v>
      </c>
      <c r="B679" t="s">
        <v>851</v>
      </c>
    </row>
    <row r="680" spans="1:2" x14ac:dyDescent="0.25">
      <c r="A680" t="s">
        <v>852</v>
      </c>
      <c r="B680" t="s">
        <v>852</v>
      </c>
    </row>
    <row r="681" spans="1:2" x14ac:dyDescent="0.25">
      <c r="A681" t="s">
        <v>853</v>
      </c>
      <c r="B681" t="s">
        <v>853</v>
      </c>
    </row>
    <row r="682" spans="1:2" x14ac:dyDescent="0.25">
      <c r="A682" t="s">
        <v>854</v>
      </c>
      <c r="B682" t="s">
        <v>854</v>
      </c>
    </row>
    <row r="683" spans="1:2" x14ac:dyDescent="0.25">
      <c r="A683" t="s">
        <v>855</v>
      </c>
      <c r="B683" t="s">
        <v>855</v>
      </c>
    </row>
    <row r="684" spans="1:2" x14ac:dyDescent="0.25">
      <c r="A684" t="s">
        <v>856</v>
      </c>
      <c r="B684" t="s">
        <v>856</v>
      </c>
    </row>
    <row r="685" spans="1:2" x14ac:dyDescent="0.25">
      <c r="A685" t="s">
        <v>857</v>
      </c>
      <c r="B685" t="s">
        <v>857</v>
      </c>
    </row>
    <row r="686" spans="1:2" x14ac:dyDescent="0.25">
      <c r="A686" t="s">
        <v>858</v>
      </c>
      <c r="B686" t="s">
        <v>858</v>
      </c>
    </row>
    <row r="687" spans="1:2" x14ac:dyDescent="0.25">
      <c r="A687" t="s">
        <v>859</v>
      </c>
      <c r="B687" t="s">
        <v>859</v>
      </c>
    </row>
    <row r="688" spans="1:2" x14ac:dyDescent="0.25">
      <c r="A688" t="s">
        <v>860</v>
      </c>
      <c r="B688" t="s">
        <v>860</v>
      </c>
    </row>
    <row r="689" spans="1:2" x14ac:dyDescent="0.25">
      <c r="A689" t="s">
        <v>861</v>
      </c>
      <c r="B689" t="s">
        <v>861</v>
      </c>
    </row>
    <row r="690" spans="1:2" x14ac:dyDescent="0.25">
      <c r="A690" t="s">
        <v>862</v>
      </c>
      <c r="B690" t="s">
        <v>862</v>
      </c>
    </row>
    <row r="691" spans="1:2" x14ac:dyDescent="0.25">
      <c r="A691" t="s">
        <v>863</v>
      </c>
      <c r="B691" t="s">
        <v>863</v>
      </c>
    </row>
    <row r="692" spans="1:2" x14ac:dyDescent="0.25">
      <c r="A692" t="s">
        <v>864</v>
      </c>
      <c r="B692" t="s">
        <v>864</v>
      </c>
    </row>
    <row r="693" spans="1:2" x14ac:dyDescent="0.25">
      <c r="A693" t="s">
        <v>865</v>
      </c>
      <c r="B693" t="s">
        <v>865</v>
      </c>
    </row>
    <row r="694" spans="1:2" x14ac:dyDescent="0.25">
      <c r="A694" t="s">
        <v>866</v>
      </c>
      <c r="B694" t="s">
        <v>866</v>
      </c>
    </row>
    <row r="695" spans="1:2" x14ac:dyDescent="0.25">
      <c r="A695" t="s">
        <v>867</v>
      </c>
      <c r="B695" t="s">
        <v>867</v>
      </c>
    </row>
    <row r="696" spans="1:2" x14ac:dyDescent="0.25">
      <c r="A696" t="s">
        <v>868</v>
      </c>
      <c r="B696" t="s">
        <v>868</v>
      </c>
    </row>
    <row r="697" spans="1:2" x14ac:dyDescent="0.25">
      <c r="A697" t="s">
        <v>869</v>
      </c>
      <c r="B697" t="s">
        <v>869</v>
      </c>
    </row>
    <row r="698" spans="1:2" x14ac:dyDescent="0.25">
      <c r="A698" t="s">
        <v>870</v>
      </c>
      <c r="B698" t="s">
        <v>870</v>
      </c>
    </row>
    <row r="699" spans="1:2" x14ac:dyDescent="0.25">
      <c r="A699" t="s">
        <v>871</v>
      </c>
      <c r="B699" t="s">
        <v>871</v>
      </c>
    </row>
    <row r="700" spans="1:2" x14ac:dyDescent="0.25">
      <c r="A700" t="s">
        <v>872</v>
      </c>
      <c r="B700" t="s">
        <v>872</v>
      </c>
    </row>
    <row r="701" spans="1:2" x14ac:dyDescent="0.25">
      <c r="A701" t="s">
        <v>873</v>
      </c>
      <c r="B701" t="s">
        <v>873</v>
      </c>
    </row>
    <row r="702" spans="1:2" x14ac:dyDescent="0.25">
      <c r="A702" t="s">
        <v>874</v>
      </c>
      <c r="B702" t="s">
        <v>874</v>
      </c>
    </row>
    <row r="703" spans="1:2" x14ac:dyDescent="0.25">
      <c r="A703" t="s">
        <v>875</v>
      </c>
      <c r="B703" t="s">
        <v>875</v>
      </c>
    </row>
    <row r="704" spans="1:2" x14ac:dyDescent="0.25">
      <c r="A704" t="s">
        <v>876</v>
      </c>
      <c r="B704" t="s">
        <v>876</v>
      </c>
    </row>
    <row r="705" spans="1:2" x14ac:dyDescent="0.25">
      <c r="A705" t="s">
        <v>877</v>
      </c>
      <c r="B705" t="s">
        <v>877</v>
      </c>
    </row>
    <row r="706" spans="1:2" x14ac:dyDescent="0.25">
      <c r="A706" t="s">
        <v>878</v>
      </c>
      <c r="B706" t="s">
        <v>878</v>
      </c>
    </row>
    <row r="707" spans="1:2" x14ac:dyDescent="0.25">
      <c r="A707" t="s">
        <v>879</v>
      </c>
      <c r="B707" t="s">
        <v>879</v>
      </c>
    </row>
    <row r="708" spans="1:2" x14ac:dyDescent="0.25">
      <c r="A708" t="s">
        <v>880</v>
      </c>
      <c r="B708" t="s">
        <v>880</v>
      </c>
    </row>
    <row r="709" spans="1:2" x14ac:dyDescent="0.25">
      <c r="A709" t="s">
        <v>881</v>
      </c>
      <c r="B709" t="s">
        <v>881</v>
      </c>
    </row>
    <row r="710" spans="1:2" x14ac:dyDescent="0.25">
      <c r="A710" t="s">
        <v>882</v>
      </c>
      <c r="B710" t="s">
        <v>882</v>
      </c>
    </row>
    <row r="711" spans="1:2" x14ac:dyDescent="0.25">
      <c r="A711" t="s">
        <v>883</v>
      </c>
      <c r="B711" t="s">
        <v>883</v>
      </c>
    </row>
    <row r="712" spans="1:2" x14ac:dyDescent="0.25">
      <c r="A712" t="s">
        <v>884</v>
      </c>
      <c r="B712" t="s">
        <v>884</v>
      </c>
    </row>
    <row r="713" spans="1:2" x14ac:dyDescent="0.25">
      <c r="A713" t="s">
        <v>885</v>
      </c>
      <c r="B713" t="s">
        <v>885</v>
      </c>
    </row>
    <row r="714" spans="1:2" x14ac:dyDescent="0.25">
      <c r="A714" t="s">
        <v>886</v>
      </c>
      <c r="B714" t="s">
        <v>886</v>
      </c>
    </row>
    <row r="715" spans="1:2" x14ac:dyDescent="0.25">
      <c r="A715" t="s">
        <v>887</v>
      </c>
      <c r="B715" t="s">
        <v>887</v>
      </c>
    </row>
    <row r="716" spans="1:2" x14ac:dyDescent="0.25">
      <c r="A716" t="s">
        <v>888</v>
      </c>
      <c r="B716" t="s">
        <v>888</v>
      </c>
    </row>
    <row r="717" spans="1:2" x14ac:dyDescent="0.25">
      <c r="A717" t="s">
        <v>889</v>
      </c>
      <c r="B717" t="s">
        <v>889</v>
      </c>
    </row>
    <row r="718" spans="1:2" x14ac:dyDescent="0.25">
      <c r="A718" t="s">
        <v>890</v>
      </c>
      <c r="B718" t="s">
        <v>890</v>
      </c>
    </row>
    <row r="719" spans="1:2" x14ac:dyDescent="0.25">
      <c r="A719" t="s">
        <v>891</v>
      </c>
      <c r="B719" t="s">
        <v>891</v>
      </c>
    </row>
    <row r="720" spans="1:2" x14ac:dyDescent="0.25">
      <c r="A720" t="s">
        <v>892</v>
      </c>
      <c r="B720" t="s">
        <v>892</v>
      </c>
    </row>
    <row r="721" spans="1:2" x14ac:dyDescent="0.25">
      <c r="A721" t="s">
        <v>893</v>
      </c>
      <c r="B721" t="s">
        <v>893</v>
      </c>
    </row>
    <row r="722" spans="1:2" x14ac:dyDescent="0.25">
      <c r="A722" t="s">
        <v>894</v>
      </c>
      <c r="B722" t="s">
        <v>894</v>
      </c>
    </row>
    <row r="723" spans="1:2" x14ac:dyDescent="0.25">
      <c r="A723" t="s">
        <v>895</v>
      </c>
      <c r="B723" t="s">
        <v>895</v>
      </c>
    </row>
    <row r="724" spans="1:2" x14ac:dyDescent="0.25">
      <c r="A724" t="s">
        <v>896</v>
      </c>
      <c r="B724" t="s">
        <v>896</v>
      </c>
    </row>
    <row r="725" spans="1:2" x14ac:dyDescent="0.25">
      <c r="A725" t="s">
        <v>897</v>
      </c>
      <c r="B725" t="s">
        <v>897</v>
      </c>
    </row>
    <row r="726" spans="1:2" x14ac:dyDescent="0.25">
      <c r="A726" t="s">
        <v>898</v>
      </c>
      <c r="B726" t="s">
        <v>898</v>
      </c>
    </row>
    <row r="727" spans="1:2" x14ac:dyDescent="0.25">
      <c r="A727" t="s">
        <v>899</v>
      </c>
      <c r="B727" t="s">
        <v>899</v>
      </c>
    </row>
    <row r="728" spans="1:2" x14ac:dyDescent="0.25">
      <c r="A728" t="s">
        <v>900</v>
      </c>
      <c r="B728" t="s">
        <v>900</v>
      </c>
    </row>
    <row r="729" spans="1:2" x14ac:dyDescent="0.25">
      <c r="A729" t="s">
        <v>901</v>
      </c>
      <c r="B729" t="s">
        <v>901</v>
      </c>
    </row>
    <row r="730" spans="1:2" x14ac:dyDescent="0.25">
      <c r="A730" t="s">
        <v>902</v>
      </c>
      <c r="B730" t="s">
        <v>902</v>
      </c>
    </row>
    <row r="731" spans="1:2" x14ac:dyDescent="0.25">
      <c r="A731" t="s">
        <v>903</v>
      </c>
      <c r="B731" t="s">
        <v>903</v>
      </c>
    </row>
    <row r="732" spans="1:2" x14ac:dyDescent="0.25">
      <c r="A732" t="s">
        <v>904</v>
      </c>
      <c r="B732" t="s">
        <v>904</v>
      </c>
    </row>
    <row r="733" spans="1:2" x14ac:dyDescent="0.25">
      <c r="A733" t="s">
        <v>905</v>
      </c>
      <c r="B733" t="s">
        <v>905</v>
      </c>
    </row>
    <row r="734" spans="1:2" x14ac:dyDescent="0.25">
      <c r="A734" t="s">
        <v>906</v>
      </c>
      <c r="B734" t="s">
        <v>906</v>
      </c>
    </row>
    <row r="735" spans="1:2" x14ac:dyDescent="0.25">
      <c r="A735" t="s">
        <v>907</v>
      </c>
      <c r="B735" t="s">
        <v>907</v>
      </c>
    </row>
    <row r="736" spans="1:2" x14ac:dyDescent="0.25">
      <c r="A736" t="s">
        <v>908</v>
      </c>
      <c r="B736" t="s">
        <v>908</v>
      </c>
    </row>
    <row r="737" spans="1:2" x14ac:dyDescent="0.25">
      <c r="A737" t="s">
        <v>909</v>
      </c>
      <c r="B737" t="s">
        <v>909</v>
      </c>
    </row>
    <row r="738" spans="1:2" x14ac:dyDescent="0.25">
      <c r="A738" t="s">
        <v>910</v>
      </c>
      <c r="B738" t="s">
        <v>910</v>
      </c>
    </row>
    <row r="739" spans="1:2" x14ac:dyDescent="0.25">
      <c r="A739" t="s">
        <v>911</v>
      </c>
      <c r="B739" t="s">
        <v>911</v>
      </c>
    </row>
    <row r="740" spans="1:2" x14ac:dyDescent="0.25">
      <c r="A740" t="s">
        <v>912</v>
      </c>
      <c r="B740" t="s">
        <v>912</v>
      </c>
    </row>
    <row r="741" spans="1:2" x14ac:dyDescent="0.25">
      <c r="A741" t="s">
        <v>913</v>
      </c>
      <c r="B741" t="s">
        <v>913</v>
      </c>
    </row>
    <row r="742" spans="1:2" x14ac:dyDescent="0.25">
      <c r="A742" t="s">
        <v>914</v>
      </c>
      <c r="B742" t="s">
        <v>914</v>
      </c>
    </row>
    <row r="743" spans="1:2" x14ac:dyDescent="0.25">
      <c r="A743" t="s">
        <v>915</v>
      </c>
      <c r="B743" t="s">
        <v>915</v>
      </c>
    </row>
    <row r="744" spans="1:2" x14ac:dyDescent="0.25">
      <c r="A744" t="s">
        <v>916</v>
      </c>
      <c r="B744" t="s">
        <v>916</v>
      </c>
    </row>
    <row r="745" spans="1:2" x14ac:dyDescent="0.25">
      <c r="A745" t="s">
        <v>917</v>
      </c>
      <c r="B745" t="s">
        <v>917</v>
      </c>
    </row>
    <row r="746" spans="1:2" x14ac:dyDescent="0.25">
      <c r="A746" t="s">
        <v>918</v>
      </c>
      <c r="B746" t="s">
        <v>918</v>
      </c>
    </row>
    <row r="747" spans="1:2" x14ac:dyDescent="0.25">
      <c r="A747" t="s">
        <v>919</v>
      </c>
      <c r="B747" t="s">
        <v>919</v>
      </c>
    </row>
    <row r="748" spans="1:2" x14ac:dyDescent="0.25">
      <c r="A748" t="s">
        <v>920</v>
      </c>
      <c r="B748" t="s">
        <v>920</v>
      </c>
    </row>
    <row r="749" spans="1:2" x14ac:dyDescent="0.25">
      <c r="A749" t="s">
        <v>921</v>
      </c>
      <c r="B749" t="s">
        <v>921</v>
      </c>
    </row>
    <row r="750" spans="1:2" x14ac:dyDescent="0.25">
      <c r="A750" t="s">
        <v>922</v>
      </c>
      <c r="B750" t="s">
        <v>922</v>
      </c>
    </row>
    <row r="751" spans="1:2" x14ac:dyDescent="0.25">
      <c r="A751" t="s">
        <v>923</v>
      </c>
      <c r="B751" t="s">
        <v>923</v>
      </c>
    </row>
    <row r="752" spans="1:2" x14ac:dyDescent="0.25">
      <c r="A752" t="s">
        <v>924</v>
      </c>
      <c r="B752" t="s">
        <v>924</v>
      </c>
    </row>
    <row r="753" spans="1:2" x14ac:dyDescent="0.25">
      <c r="A753" t="s">
        <v>925</v>
      </c>
      <c r="B753" t="s">
        <v>925</v>
      </c>
    </row>
    <row r="754" spans="1:2" x14ac:dyDescent="0.25">
      <c r="A754" t="s">
        <v>926</v>
      </c>
      <c r="B754" t="s">
        <v>926</v>
      </c>
    </row>
    <row r="755" spans="1:2" x14ac:dyDescent="0.25">
      <c r="A755" t="s">
        <v>927</v>
      </c>
      <c r="B755" t="s">
        <v>927</v>
      </c>
    </row>
    <row r="756" spans="1:2" x14ac:dyDescent="0.25">
      <c r="A756" t="s">
        <v>928</v>
      </c>
      <c r="B756" t="s">
        <v>928</v>
      </c>
    </row>
    <row r="757" spans="1:2" x14ac:dyDescent="0.25">
      <c r="A757" t="s">
        <v>929</v>
      </c>
      <c r="B757" t="s">
        <v>929</v>
      </c>
    </row>
    <row r="758" spans="1:2" x14ac:dyDescent="0.25">
      <c r="A758" t="s">
        <v>930</v>
      </c>
      <c r="B758" t="s">
        <v>930</v>
      </c>
    </row>
    <row r="759" spans="1:2" x14ac:dyDescent="0.25">
      <c r="A759" t="s">
        <v>931</v>
      </c>
      <c r="B759" t="s">
        <v>931</v>
      </c>
    </row>
    <row r="760" spans="1:2" x14ac:dyDescent="0.25">
      <c r="A760" t="s">
        <v>932</v>
      </c>
      <c r="B760" t="s">
        <v>932</v>
      </c>
    </row>
    <row r="761" spans="1:2" x14ac:dyDescent="0.25">
      <c r="A761" t="s">
        <v>933</v>
      </c>
      <c r="B761" t="s">
        <v>933</v>
      </c>
    </row>
    <row r="762" spans="1:2" x14ac:dyDescent="0.25">
      <c r="A762" t="s">
        <v>934</v>
      </c>
      <c r="B762" t="s">
        <v>934</v>
      </c>
    </row>
    <row r="763" spans="1:2" x14ac:dyDescent="0.25">
      <c r="A763" t="s">
        <v>935</v>
      </c>
      <c r="B763" t="s">
        <v>935</v>
      </c>
    </row>
    <row r="764" spans="1:2" x14ac:dyDescent="0.25">
      <c r="A764" t="s">
        <v>936</v>
      </c>
      <c r="B764" t="s">
        <v>936</v>
      </c>
    </row>
    <row r="765" spans="1:2" x14ac:dyDescent="0.25">
      <c r="A765" t="s">
        <v>937</v>
      </c>
      <c r="B765" t="s">
        <v>937</v>
      </c>
    </row>
    <row r="766" spans="1:2" x14ac:dyDescent="0.25">
      <c r="A766" t="s">
        <v>938</v>
      </c>
      <c r="B766" t="s">
        <v>938</v>
      </c>
    </row>
    <row r="767" spans="1:2" x14ac:dyDescent="0.25">
      <c r="A767" t="s">
        <v>939</v>
      </c>
      <c r="B767" t="s">
        <v>939</v>
      </c>
    </row>
    <row r="768" spans="1:2" x14ac:dyDescent="0.25">
      <c r="A768" t="s">
        <v>940</v>
      </c>
      <c r="B768" t="s">
        <v>940</v>
      </c>
    </row>
    <row r="769" spans="1:2" x14ac:dyDescent="0.25">
      <c r="A769" t="s">
        <v>941</v>
      </c>
      <c r="B769" t="s">
        <v>941</v>
      </c>
    </row>
    <row r="770" spans="1:2" x14ac:dyDescent="0.25">
      <c r="A770" t="s">
        <v>942</v>
      </c>
      <c r="B770" t="s">
        <v>942</v>
      </c>
    </row>
    <row r="771" spans="1:2" x14ac:dyDescent="0.25">
      <c r="A771" t="s">
        <v>943</v>
      </c>
      <c r="B771" t="s">
        <v>943</v>
      </c>
    </row>
    <row r="772" spans="1:2" x14ac:dyDescent="0.25">
      <c r="A772" t="s">
        <v>944</v>
      </c>
      <c r="B772" t="s">
        <v>944</v>
      </c>
    </row>
    <row r="773" spans="1:2" x14ac:dyDescent="0.25">
      <c r="A773" t="s">
        <v>945</v>
      </c>
      <c r="B773" t="s">
        <v>945</v>
      </c>
    </row>
    <row r="774" spans="1:2" x14ac:dyDescent="0.25">
      <c r="A774" t="s">
        <v>946</v>
      </c>
      <c r="B774" t="s">
        <v>946</v>
      </c>
    </row>
    <row r="775" spans="1:2" x14ac:dyDescent="0.25">
      <c r="A775" t="s">
        <v>947</v>
      </c>
      <c r="B775" t="s">
        <v>947</v>
      </c>
    </row>
    <row r="776" spans="1:2" x14ac:dyDescent="0.25">
      <c r="A776" t="s">
        <v>948</v>
      </c>
      <c r="B776" t="s">
        <v>948</v>
      </c>
    </row>
    <row r="777" spans="1:2" x14ac:dyDescent="0.25">
      <c r="A777" t="s">
        <v>949</v>
      </c>
      <c r="B777" t="s">
        <v>949</v>
      </c>
    </row>
    <row r="778" spans="1:2" x14ac:dyDescent="0.25">
      <c r="A778" t="s">
        <v>950</v>
      </c>
      <c r="B778" t="s">
        <v>950</v>
      </c>
    </row>
    <row r="779" spans="1:2" x14ac:dyDescent="0.25">
      <c r="A779" t="s">
        <v>951</v>
      </c>
      <c r="B779" t="s">
        <v>951</v>
      </c>
    </row>
    <row r="780" spans="1:2" x14ac:dyDescent="0.25">
      <c r="A780" t="s">
        <v>952</v>
      </c>
      <c r="B780" t="s">
        <v>952</v>
      </c>
    </row>
    <row r="781" spans="1:2" x14ac:dyDescent="0.25">
      <c r="A781" t="s">
        <v>953</v>
      </c>
      <c r="B781" t="s">
        <v>953</v>
      </c>
    </row>
    <row r="782" spans="1:2" x14ac:dyDescent="0.25">
      <c r="A782" t="s">
        <v>954</v>
      </c>
      <c r="B782" t="s">
        <v>954</v>
      </c>
    </row>
    <row r="783" spans="1:2" x14ac:dyDescent="0.25">
      <c r="A783" t="s">
        <v>955</v>
      </c>
      <c r="B783" t="s">
        <v>955</v>
      </c>
    </row>
    <row r="784" spans="1:2" x14ac:dyDescent="0.25">
      <c r="A784" t="s">
        <v>956</v>
      </c>
      <c r="B784" t="s">
        <v>956</v>
      </c>
    </row>
    <row r="785" spans="1:2" x14ac:dyDescent="0.25">
      <c r="A785" t="s">
        <v>957</v>
      </c>
      <c r="B785" t="s">
        <v>957</v>
      </c>
    </row>
    <row r="786" spans="1:2" x14ac:dyDescent="0.25">
      <c r="A786" t="s">
        <v>958</v>
      </c>
      <c r="B786" t="s">
        <v>958</v>
      </c>
    </row>
    <row r="787" spans="1:2" x14ac:dyDescent="0.25">
      <c r="A787" t="s">
        <v>959</v>
      </c>
      <c r="B787" t="s">
        <v>959</v>
      </c>
    </row>
    <row r="788" spans="1:2" x14ac:dyDescent="0.25">
      <c r="A788" t="s">
        <v>960</v>
      </c>
      <c r="B788" t="s">
        <v>960</v>
      </c>
    </row>
    <row r="789" spans="1:2" x14ac:dyDescent="0.25">
      <c r="A789" t="s">
        <v>961</v>
      </c>
      <c r="B789" t="s">
        <v>961</v>
      </c>
    </row>
    <row r="790" spans="1:2" x14ac:dyDescent="0.25">
      <c r="A790" t="s">
        <v>962</v>
      </c>
      <c r="B790" t="s">
        <v>962</v>
      </c>
    </row>
    <row r="791" spans="1:2" x14ac:dyDescent="0.25">
      <c r="A791" t="s">
        <v>963</v>
      </c>
      <c r="B791" t="s">
        <v>963</v>
      </c>
    </row>
    <row r="792" spans="1:2" x14ac:dyDescent="0.25">
      <c r="A792" t="s">
        <v>964</v>
      </c>
      <c r="B792" t="s">
        <v>964</v>
      </c>
    </row>
    <row r="793" spans="1:2" x14ac:dyDescent="0.25">
      <c r="A793" t="s">
        <v>965</v>
      </c>
      <c r="B793" t="s">
        <v>965</v>
      </c>
    </row>
    <row r="794" spans="1:2" x14ac:dyDescent="0.25">
      <c r="A794" t="s">
        <v>966</v>
      </c>
      <c r="B794" t="s">
        <v>966</v>
      </c>
    </row>
    <row r="795" spans="1:2" x14ac:dyDescent="0.25">
      <c r="A795" t="s">
        <v>967</v>
      </c>
      <c r="B795" t="s">
        <v>967</v>
      </c>
    </row>
    <row r="796" spans="1:2" x14ac:dyDescent="0.25">
      <c r="A796" t="s">
        <v>968</v>
      </c>
      <c r="B796" t="s">
        <v>968</v>
      </c>
    </row>
    <row r="797" spans="1:2" x14ac:dyDescent="0.25">
      <c r="A797" t="s">
        <v>969</v>
      </c>
      <c r="B797" t="s">
        <v>969</v>
      </c>
    </row>
    <row r="798" spans="1:2" x14ac:dyDescent="0.25">
      <c r="A798" t="s">
        <v>970</v>
      </c>
      <c r="B798" t="s">
        <v>970</v>
      </c>
    </row>
    <row r="799" spans="1:2" x14ac:dyDescent="0.25">
      <c r="A799" t="s">
        <v>971</v>
      </c>
      <c r="B799" t="s">
        <v>971</v>
      </c>
    </row>
    <row r="800" spans="1:2" x14ac:dyDescent="0.25">
      <c r="A800" t="s">
        <v>972</v>
      </c>
      <c r="B800" t="s">
        <v>972</v>
      </c>
    </row>
    <row r="801" spans="1:2" x14ac:dyDescent="0.25">
      <c r="A801" t="s">
        <v>973</v>
      </c>
      <c r="B801" t="s">
        <v>973</v>
      </c>
    </row>
    <row r="802" spans="1:2" x14ac:dyDescent="0.25">
      <c r="A802" t="s">
        <v>974</v>
      </c>
      <c r="B802" t="s">
        <v>974</v>
      </c>
    </row>
    <row r="803" spans="1:2" x14ac:dyDescent="0.25">
      <c r="A803" t="s">
        <v>975</v>
      </c>
      <c r="B803" t="s">
        <v>975</v>
      </c>
    </row>
    <row r="804" spans="1:2" x14ac:dyDescent="0.25">
      <c r="A804" t="s">
        <v>976</v>
      </c>
      <c r="B804" t="s">
        <v>976</v>
      </c>
    </row>
    <row r="805" spans="1:2" x14ac:dyDescent="0.25">
      <c r="A805" t="s">
        <v>977</v>
      </c>
      <c r="B805" t="s">
        <v>977</v>
      </c>
    </row>
    <row r="806" spans="1:2" x14ac:dyDescent="0.25">
      <c r="A806" t="s">
        <v>978</v>
      </c>
      <c r="B806" t="s">
        <v>978</v>
      </c>
    </row>
    <row r="807" spans="1:2" x14ac:dyDescent="0.25">
      <c r="A807" t="s">
        <v>979</v>
      </c>
      <c r="B807" t="s">
        <v>979</v>
      </c>
    </row>
    <row r="808" spans="1:2" x14ac:dyDescent="0.25">
      <c r="A808" t="s">
        <v>980</v>
      </c>
      <c r="B808" t="s">
        <v>980</v>
      </c>
    </row>
    <row r="809" spans="1:2" x14ac:dyDescent="0.25">
      <c r="A809" t="s">
        <v>981</v>
      </c>
      <c r="B809" t="s">
        <v>981</v>
      </c>
    </row>
    <row r="810" spans="1:2" x14ac:dyDescent="0.25">
      <c r="A810" t="s">
        <v>982</v>
      </c>
      <c r="B810" t="s">
        <v>982</v>
      </c>
    </row>
    <row r="811" spans="1:2" x14ac:dyDescent="0.25">
      <c r="A811" t="s">
        <v>983</v>
      </c>
      <c r="B811" t="s">
        <v>983</v>
      </c>
    </row>
    <row r="812" spans="1:2" x14ac:dyDescent="0.25">
      <c r="A812" t="s">
        <v>984</v>
      </c>
      <c r="B812" t="s">
        <v>984</v>
      </c>
    </row>
    <row r="813" spans="1:2" x14ac:dyDescent="0.25">
      <c r="A813" t="s">
        <v>985</v>
      </c>
      <c r="B813" t="s">
        <v>985</v>
      </c>
    </row>
    <row r="814" spans="1:2" x14ac:dyDescent="0.25">
      <c r="A814" t="s">
        <v>986</v>
      </c>
      <c r="B814" t="s">
        <v>986</v>
      </c>
    </row>
    <row r="815" spans="1:2" x14ac:dyDescent="0.25">
      <c r="A815" t="s">
        <v>987</v>
      </c>
      <c r="B815" t="s">
        <v>987</v>
      </c>
    </row>
    <row r="816" spans="1:2" x14ac:dyDescent="0.25">
      <c r="A816" t="s">
        <v>988</v>
      </c>
      <c r="B816" t="s">
        <v>988</v>
      </c>
    </row>
    <row r="817" spans="1:2" x14ac:dyDescent="0.25">
      <c r="A817" t="s">
        <v>989</v>
      </c>
      <c r="B817" t="s">
        <v>989</v>
      </c>
    </row>
    <row r="818" spans="1:2" x14ac:dyDescent="0.25">
      <c r="A818" t="s">
        <v>990</v>
      </c>
      <c r="B818" t="s">
        <v>990</v>
      </c>
    </row>
    <row r="819" spans="1:2" x14ac:dyDescent="0.25">
      <c r="A819" t="s">
        <v>991</v>
      </c>
      <c r="B819" t="s">
        <v>991</v>
      </c>
    </row>
    <row r="820" spans="1:2" x14ac:dyDescent="0.25">
      <c r="A820" t="s">
        <v>992</v>
      </c>
      <c r="B820" t="s">
        <v>992</v>
      </c>
    </row>
    <row r="821" spans="1:2" x14ac:dyDescent="0.25">
      <c r="A821" t="s">
        <v>993</v>
      </c>
      <c r="B821" t="s">
        <v>993</v>
      </c>
    </row>
    <row r="822" spans="1:2" x14ac:dyDescent="0.25">
      <c r="A822" t="s">
        <v>994</v>
      </c>
      <c r="B822" t="s">
        <v>994</v>
      </c>
    </row>
    <row r="823" spans="1:2" x14ac:dyDescent="0.25">
      <c r="A823" t="s">
        <v>995</v>
      </c>
      <c r="B823" t="s">
        <v>995</v>
      </c>
    </row>
    <row r="824" spans="1:2" x14ac:dyDescent="0.25">
      <c r="A824" t="s">
        <v>996</v>
      </c>
      <c r="B824" t="s">
        <v>996</v>
      </c>
    </row>
    <row r="825" spans="1:2" x14ac:dyDescent="0.25">
      <c r="A825" t="s">
        <v>997</v>
      </c>
      <c r="B825" t="s">
        <v>997</v>
      </c>
    </row>
    <row r="826" spans="1:2" x14ac:dyDescent="0.25">
      <c r="A826" t="s">
        <v>998</v>
      </c>
      <c r="B826" t="s">
        <v>998</v>
      </c>
    </row>
    <row r="827" spans="1:2" x14ac:dyDescent="0.25">
      <c r="A827" t="s">
        <v>999</v>
      </c>
      <c r="B827" t="s">
        <v>999</v>
      </c>
    </row>
    <row r="828" spans="1:2" x14ac:dyDescent="0.25">
      <c r="A828" t="s">
        <v>1000</v>
      </c>
      <c r="B828" t="s">
        <v>1000</v>
      </c>
    </row>
    <row r="829" spans="1:2" x14ac:dyDescent="0.25">
      <c r="A829" t="s">
        <v>1001</v>
      </c>
      <c r="B829" t="s">
        <v>1001</v>
      </c>
    </row>
    <row r="830" spans="1:2" x14ac:dyDescent="0.25">
      <c r="A830" t="s">
        <v>1002</v>
      </c>
      <c r="B830" t="s">
        <v>1002</v>
      </c>
    </row>
    <row r="831" spans="1:2" x14ac:dyDescent="0.25">
      <c r="A831" t="s">
        <v>1003</v>
      </c>
      <c r="B831" t="s">
        <v>1003</v>
      </c>
    </row>
    <row r="832" spans="1:2" x14ac:dyDescent="0.25">
      <c r="A832" t="s">
        <v>1004</v>
      </c>
      <c r="B832" t="s">
        <v>1004</v>
      </c>
    </row>
    <row r="833" spans="1:2" x14ac:dyDescent="0.25">
      <c r="A833" t="s">
        <v>1005</v>
      </c>
      <c r="B833" t="s">
        <v>1005</v>
      </c>
    </row>
    <row r="834" spans="1:2" x14ac:dyDescent="0.25">
      <c r="A834" t="s">
        <v>1006</v>
      </c>
      <c r="B834" t="s">
        <v>1006</v>
      </c>
    </row>
    <row r="835" spans="1:2" x14ac:dyDescent="0.25">
      <c r="A835" t="s">
        <v>1007</v>
      </c>
      <c r="B835" t="s">
        <v>1007</v>
      </c>
    </row>
    <row r="836" spans="1:2" x14ac:dyDescent="0.25">
      <c r="A836" t="s">
        <v>1008</v>
      </c>
      <c r="B836" t="s">
        <v>1008</v>
      </c>
    </row>
    <row r="837" spans="1:2" x14ac:dyDescent="0.25">
      <c r="A837" t="s">
        <v>1009</v>
      </c>
      <c r="B837" t="s">
        <v>1009</v>
      </c>
    </row>
    <row r="838" spans="1:2" x14ac:dyDescent="0.25">
      <c r="A838" t="s">
        <v>1010</v>
      </c>
      <c r="B838" t="s">
        <v>1010</v>
      </c>
    </row>
    <row r="839" spans="1:2" x14ac:dyDescent="0.25">
      <c r="A839" t="s">
        <v>1011</v>
      </c>
      <c r="B839" t="s">
        <v>1011</v>
      </c>
    </row>
    <row r="840" spans="1:2" x14ac:dyDescent="0.25">
      <c r="A840" t="s">
        <v>1012</v>
      </c>
      <c r="B840" t="s">
        <v>1012</v>
      </c>
    </row>
    <row r="841" spans="1:2" x14ac:dyDescent="0.25">
      <c r="A841" t="s">
        <v>1013</v>
      </c>
      <c r="B841" t="s">
        <v>1013</v>
      </c>
    </row>
    <row r="842" spans="1:2" x14ac:dyDescent="0.25">
      <c r="A842" t="s">
        <v>1014</v>
      </c>
      <c r="B842" t="s">
        <v>1014</v>
      </c>
    </row>
    <row r="843" spans="1:2" x14ac:dyDescent="0.25">
      <c r="A843" t="s">
        <v>1015</v>
      </c>
      <c r="B843" t="s">
        <v>1015</v>
      </c>
    </row>
    <row r="844" spans="1:2" x14ac:dyDescent="0.25">
      <c r="A844" t="s">
        <v>1016</v>
      </c>
      <c r="B844" t="s">
        <v>1016</v>
      </c>
    </row>
    <row r="845" spans="1:2" x14ac:dyDescent="0.25">
      <c r="A845" t="s">
        <v>1017</v>
      </c>
      <c r="B845" t="s">
        <v>1017</v>
      </c>
    </row>
    <row r="846" spans="1:2" x14ac:dyDescent="0.25">
      <c r="A846" t="s">
        <v>1018</v>
      </c>
      <c r="B846" t="s">
        <v>1018</v>
      </c>
    </row>
    <row r="847" spans="1:2" x14ac:dyDescent="0.25">
      <c r="A847" t="s">
        <v>1019</v>
      </c>
      <c r="B847" t="s">
        <v>1019</v>
      </c>
    </row>
    <row r="848" spans="1:2" x14ac:dyDescent="0.25">
      <c r="A848" t="s">
        <v>1020</v>
      </c>
      <c r="B848" t="s">
        <v>1020</v>
      </c>
    </row>
    <row r="849" spans="1:2" x14ac:dyDescent="0.25">
      <c r="A849" t="s">
        <v>1021</v>
      </c>
      <c r="B849" t="s">
        <v>1021</v>
      </c>
    </row>
    <row r="850" spans="1:2" x14ac:dyDescent="0.25">
      <c r="A850" t="s">
        <v>1022</v>
      </c>
      <c r="B850" t="s">
        <v>1022</v>
      </c>
    </row>
    <row r="851" spans="1:2" x14ac:dyDescent="0.25">
      <c r="A851" t="s">
        <v>1023</v>
      </c>
      <c r="B851" t="s">
        <v>1023</v>
      </c>
    </row>
    <row r="852" spans="1:2" x14ac:dyDescent="0.25">
      <c r="A852" t="s">
        <v>1024</v>
      </c>
      <c r="B852" t="s">
        <v>1024</v>
      </c>
    </row>
    <row r="853" spans="1:2" x14ac:dyDescent="0.25">
      <c r="A853" t="s">
        <v>1025</v>
      </c>
      <c r="B853" t="s">
        <v>1025</v>
      </c>
    </row>
    <row r="854" spans="1:2" x14ac:dyDescent="0.25">
      <c r="A854" t="s">
        <v>1026</v>
      </c>
      <c r="B854" t="s">
        <v>1026</v>
      </c>
    </row>
    <row r="855" spans="1:2" x14ac:dyDescent="0.25">
      <c r="A855" t="s">
        <v>1027</v>
      </c>
      <c r="B855" t="s">
        <v>1027</v>
      </c>
    </row>
    <row r="856" spans="1:2" x14ac:dyDescent="0.25">
      <c r="A856" t="s">
        <v>1028</v>
      </c>
      <c r="B856" t="s">
        <v>1028</v>
      </c>
    </row>
    <row r="857" spans="1:2" x14ac:dyDescent="0.25">
      <c r="A857" t="s">
        <v>1029</v>
      </c>
      <c r="B857" t="s">
        <v>1029</v>
      </c>
    </row>
    <row r="858" spans="1:2" x14ac:dyDescent="0.25">
      <c r="A858" t="s">
        <v>1030</v>
      </c>
      <c r="B858" t="s">
        <v>1030</v>
      </c>
    </row>
    <row r="859" spans="1:2" x14ac:dyDescent="0.25">
      <c r="A859" t="s">
        <v>1031</v>
      </c>
      <c r="B859" t="s">
        <v>1031</v>
      </c>
    </row>
    <row r="860" spans="1:2" x14ac:dyDescent="0.25">
      <c r="A860" t="s">
        <v>1032</v>
      </c>
      <c r="B860" t="s">
        <v>1032</v>
      </c>
    </row>
    <row r="861" spans="1:2" x14ac:dyDescent="0.25">
      <c r="A861" t="s">
        <v>1033</v>
      </c>
      <c r="B861" t="s">
        <v>1033</v>
      </c>
    </row>
    <row r="862" spans="1:2" x14ac:dyDescent="0.25">
      <c r="A862" t="s">
        <v>1034</v>
      </c>
      <c r="B862" t="s">
        <v>1034</v>
      </c>
    </row>
    <row r="863" spans="1:2" x14ac:dyDescent="0.25">
      <c r="A863" t="s">
        <v>1035</v>
      </c>
      <c r="B863" t="s">
        <v>1035</v>
      </c>
    </row>
    <row r="864" spans="1:2" x14ac:dyDescent="0.25">
      <c r="A864" t="s">
        <v>1036</v>
      </c>
      <c r="B864" t="s">
        <v>1036</v>
      </c>
    </row>
    <row r="865" spans="1:2" x14ac:dyDescent="0.25">
      <c r="A865" t="s">
        <v>1037</v>
      </c>
      <c r="B865" t="s">
        <v>1037</v>
      </c>
    </row>
    <row r="866" spans="1:2" x14ac:dyDescent="0.25">
      <c r="A866" t="s">
        <v>1038</v>
      </c>
      <c r="B866" t="s">
        <v>1038</v>
      </c>
    </row>
    <row r="867" spans="1:2" x14ac:dyDescent="0.25">
      <c r="A867" t="s">
        <v>1039</v>
      </c>
      <c r="B867" t="s">
        <v>1039</v>
      </c>
    </row>
    <row r="868" spans="1:2" x14ac:dyDescent="0.25">
      <c r="A868" t="s">
        <v>1040</v>
      </c>
      <c r="B868" t="s">
        <v>1040</v>
      </c>
    </row>
    <row r="869" spans="1:2" x14ac:dyDescent="0.25">
      <c r="A869" t="s">
        <v>1041</v>
      </c>
      <c r="B869" t="s">
        <v>1041</v>
      </c>
    </row>
    <row r="870" spans="1:2" x14ac:dyDescent="0.25">
      <c r="A870" t="s">
        <v>1042</v>
      </c>
      <c r="B870" t="s">
        <v>1042</v>
      </c>
    </row>
    <row r="871" spans="1:2" x14ac:dyDescent="0.25">
      <c r="A871" t="s">
        <v>1043</v>
      </c>
      <c r="B871" t="s">
        <v>1043</v>
      </c>
    </row>
    <row r="872" spans="1:2" x14ac:dyDescent="0.25">
      <c r="A872" t="s">
        <v>1044</v>
      </c>
      <c r="B872" t="s">
        <v>1044</v>
      </c>
    </row>
    <row r="873" spans="1:2" x14ac:dyDescent="0.25">
      <c r="A873" t="s">
        <v>1045</v>
      </c>
      <c r="B873" t="s">
        <v>1045</v>
      </c>
    </row>
    <row r="874" spans="1:2" x14ac:dyDescent="0.25">
      <c r="A874" t="s">
        <v>1046</v>
      </c>
      <c r="B874" t="s">
        <v>1046</v>
      </c>
    </row>
    <row r="875" spans="1:2" x14ac:dyDescent="0.25">
      <c r="A875" t="s">
        <v>1047</v>
      </c>
      <c r="B875" t="s">
        <v>1047</v>
      </c>
    </row>
    <row r="876" spans="1:2" x14ac:dyDescent="0.25">
      <c r="A876" t="s">
        <v>1048</v>
      </c>
      <c r="B876" t="s">
        <v>1048</v>
      </c>
    </row>
    <row r="877" spans="1:2" x14ac:dyDescent="0.25">
      <c r="A877" t="s">
        <v>1049</v>
      </c>
      <c r="B877" t="s">
        <v>1049</v>
      </c>
    </row>
    <row r="878" spans="1:2" x14ac:dyDescent="0.25">
      <c r="A878" t="s">
        <v>1050</v>
      </c>
      <c r="B878" t="s">
        <v>1050</v>
      </c>
    </row>
    <row r="879" spans="1:2" x14ac:dyDescent="0.25">
      <c r="A879" t="s">
        <v>1051</v>
      </c>
      <c r="B879" t="s">
        <v>1051</v>
      </c>
    </row>
    <row r="880" spans="1:2" x14ac:dyDescent="0.25">
      <c r="A880" t="s">
        <v>1052</v>
      </c>
      <c r="B880" t="s">
        <v>1052</v>
      </c>
    </row>
    <row r="881" spans="1:2" x14ac:dyDescent="0.25">
      <c r="A881" t="s">
        <v>1053</v>
      </c>
      <c r="B881" t="s">
        <v>1053</v>
      </c>
    </row>
    <row r="882" spans="1:2" x14ac:dyDescent="0.25">
      <c r="A882" t="s">
        <v>1054</v>
      </c>
      <c r="B882" t="s">
        <v>1054</v>
      </c>
    </row>
    <row r="883" spans="1:2" x14ac:dyDescent="0.25">
      <c r="A883" t="s">
        <v>1055</v>
      </c>
      <c r="B883" t="s">
        <v>1055</v>
      </c>
    </row>
    <row r="884" spans="1:2" x14ac:dyDescent="0.25">
      <c r="A884" t="s">
        <v>1056</v>
      </c>
      <c r="B884" t="s">
        <v>1056</v>
      </c>
    </row>
    <row r="885" spans="1:2" x14ac:dyDescent="0.25">
      <c r="A885" t="s">
        <v>1057</v>
      </c>
      <c r="B885" t="s">
        <v>1057</v>
      </c>
    </row>
    <row r="886" spans="1:2" x14ac:dyDescent="0.25">
      <c r="A886" t="s">
        <v>1058</v>
      </c>
      <c r="B886" t="s">
        <v>1058</v>
      </c>
    </row>
    <row r="887" spans="1:2" x14ac:dyDescent="0.25">
      <c r="A887" t="s">
        <v>1059</v>
      </c>
      <c r="B887" t="s">
        <v>1059</v>
      </c>
    </row>
    <row r="888" spans="1:2" x14ac:dyDescent="0.25">
      <c r="A888" t="s">
        <v>1060</v>
      </c>
      <c r="B888" t="s">
        <v>1060</v>
      </c>
    </row>
    <row r="889" spans="1:2" x14ac:dyDescent="0.25">
      <c r="A889" t="s">
        <v>1061</v>
      </c>
      <c r="B889" t="s">
        <v>1061</v>
      </c>
    </row>
    <row r="890" spans="1:2" x14ac:dyDescent="0.25">
      <c r="A890" t="s">
        <v>1062</v>
      </c>
      <c r="B890" t="s">
        <v>1062</v>
      </c>
    </row>
    <row r="891" spans="1:2" x14ac:dyDescent="0.25">
      <c r="A891" t="s">
        <v>1063</v>
      </c>
      <c r="B891" t="s">
        <v>1063</v>
      </c>
    </row>
    <row r="892" spans="1:2" x14ac:dyDescent="0.25">
      <c r="A892" t="s">
        <v>1064</v>
      </c>
      <c r="B892" t="s">
        <v>1064</v>
      </c>
    </row>
    <row r="893" spans="1:2" x14ac:dyDescent="0.25">
      <c r="A893" t="s">
        <v>1065</v>
      </c>
      <c r="B893" t="s">
        <v>1065</v>
      </c>
    </row>
    <row r="894" spans="1:2" x14ac:dyDescent="0.25">
      <c r="A894" t="s">
        <v>1066</v>
      </c>
      <c r="B894" t="s">
        <v>1066</v>
      </c>
    </row>
    <row r="895" spans="1:2" x14ac:dyDescent="0.25">
      <c r="A895" t="s">
        <v>1067</v>
      </c>
      <c r="B895" t="s">
        <v>1067</v>
      </c>
    </row>
    <row r="896" spans="1:2" x14ac:dyDescent="0.25">
      <c r="A896" t="s">
        <v>1068</v>
      </c>
      <c r="B896" t="s">
        <v>1068</v>
      </c>
    </row>
    <row r="897" spans="1:2" x14ac:dyDescent="0.25">
      <c r="A897" t="s">
        <v>1069</v>
      </c>
      <c r="B897" t="s">
        <v>1069</v>
      </c>
    </row>
    <row r="898" spans="1:2" x14ac:dyDescent="0.25">
      <c r="A898" t="s">
        <v>1070</v>
      </c>
      <c r="B898" t="s">
        <v>1070</v>
      </c>
    </row>
    <row r="899" spans="1:2" x14ac:dyDescent="0.25">
      <c r="A899" t="s">
        <v>1071</v>
      </c>
      <c r="B899" t="s">
        <v>1071</v>
      </c>
    </row>
    <row r="900" spans="1:2" x14ac:dyDescent="0.25">
      <c r="A900" t="s">
        <v>1072</v>
      </c>
      <c r="B900" t="s">
        <v>1072</v>
      </c>
    </row>
    <row r="901" spans="1:2" x14ac:dyDescent="0.25">
      <c r="A901" t="s">
        <v>1073</v>
      </c>
      <c r="B901" t="s">
        <v>1073</v>
      </c>
    </row>
    <row r="902" spans="1:2" x14ac:dyDescent="0.25">
      <c r="A902" t="s">
        <v>1074</v>
      </c>
      <c r="B902" t="s">
        <v>1074</v>
      </c>
    </row>
    <row r="903" spans="1:2" x14ac:dyDescent="0.25">
      <c r="A903" t="s">
        <v>1075</v>
      </c>
      <c r="B903" t="s">
        <v>1075</v>
      </c>
    </row>
    <row r="904" spans="1:2" x14ac:dyDescent="0.25">
      <c r="A904" t="s">
        <v>1076</v>
      </c>
      <c r="B904" t="s">
        <v>1076</v>
      </c>
    </row>
    <row r="905" spans="1:2" x14ac:dyDescent="0.25">
      <c r="A905" t="s">
        <v>1077</v>
      </c>
      <c r="B905" t="s">
        <v>1077</v>
      </c>
    </row>
    <row r="906" spans="1:2" x14ac:dyDescent="0.25">
      <c r="A906" t="s">
        <v>1078</v>
      </c>
      <c r="B906" t="s">
        <v>1078</v>
      </c>
    </row>
    <row r="907" spans="1:2" x14ac:dyDescent="0.25">
      <c r="A907" t="s">
        <v>1079</v>
      </c>
      <c r="B907" t="s">
        <v>1079</v>
      </c>
    </row>
    <row r="908" spans="1:2" x14ac:dyDescent="0.25">
      <c r="A908" t="s">
        <v>1080</v>
      </c>
      <c r="B908" t="s">
        <v>1080</v>
      </c>
    </row>
    <row r="909" spans="1:2" x14ac:dyDescent="0.25">
      <c r="A909" t="s">
        <v>1081</v>
      </c>
      <c r="B909" t="s">
        <v>1081</v>
      </c>
    </row>
    <row r="910" spans="1:2" x14ac:dyDescent="0.25">
      <c r="A910" t="s">
        <v>1082</v>
      </c>
      <c r="B910" t="s">
        <v>1082</v>
      </c>
    </row>
    <row r="911" spans="1:2" x14ac:dyDescent="0.25">
      <c r="A911" t="s">
        <v>1083</v>
      </c>
      <c r="B911" t="s">
        <v>1083</v>
      </c>
    </row>
    <row r="912" spans="1:2" x14ac:dyDescent="0.25">
      <c r="A912" t="s">
        <v>1084</v>
      </c>
      <c r="B912" t="s">
        <v>1084</v>
      </c>
    </row>
    <row r="913" spans="1:2" x14ac:dyDescent="0.25">
      <c r="A913" t="s">
        <v>1085</v>
      </c>
      <c r="B913" t="s">
        <v>1085</v>
      </c>
    </row>
    <row r="914" spans="1:2" x14ac:dyDescent="0.25">
      <c r="A914" t="s">
        <v>1086</v>
      </c>
      <c r="B914" t="s">
        <v>1086</v>
      </c>
    </row>
    <row r="915" spans="1:2" x14ac:dyDescent="0.25">
      <c r="A915" t="s">
        <v>1087</v>
      </c>
      <c r="B915" t="s">
        <v>1087</v>
      </c>
    </row>
    <row r="916" spans="1:2" x14ac:dyDescent="0.25">
      <c r="A916" t="s">
        <v>1088</v>
      </c>
      <c r="B916" t="s">
        <v>1088</v>
      </c>
    </row>
    <row r="917" spans="1:2" x14ac:dyDescent="0.25">
      <c r="A917" t="s">
        <v>1089</v>
      </c>
      <c r="B917" t="s">
        <v>1089</v>
      </c>
    </row>
    <row r="918" spans="1:2" x14ac:dyDescent="0.25">
      <c r="A918" t="s">
        <v>1090</v>
      </c>
      <c r="B918" t="s">
        <v>1090</v>
      </c>
    </row>
    <row r="919" spans="1:2" x14ac:dyDescent="0.25">
      <c r="A919" t="s">
        <v>1091</v>
      </c>
      <c r="B919" t="s">
        <v>1091</v>
      </c>
    </row>
    <row r="920" spans="1:2" x14ac:dyDescent="0.25">
      <c r="A920" t="s">
        <v>1092</v>
      </c>
      <c r="B920" t="s">
        <v>1092</v>
      </c>
    </row>
    <row r="921" spans="1:2" x14ac:dyDescent="0.25">
      <c r="A921" t="s">
        <v>1093</v>
      </c>
      <c r="B921" t="s">
        <v>1093</v>
      </c>
    </row>
    <row r="922" spans="1:2" x14ac:dyDescent="0.25">
      <c r="A922" t="s">
        <v>1094</v>
      </c>
      <c r="B922" t="s">
        <v>1094</v>
      </c>
    </row>
    <row r="923" spans="1:2" x14ac:dyDescent="0.25">
      <c r="A923" t="s">
        <v>1095</v>
      </c>
      <c r="B923" t="s">
        <v>1095</v>
      </c>
    </row>
    <row r="924" spans="1:2" x14ac:dyDescent="0.25">
      <c r="A924" t="s">
        <v>1096</v>
      </c>
      <c r="B924" t="s">
        <v>1096</v>
      </c>
    </row>
    <row r="925" spans="1:2" x14ac:dyDescent="0.25">
      <c r="A925" t="s">
        <v>1097</v>
      </c>
      <c r="B925" t="s">
        <v>1097</v>
      </c>
    </row>
    <row r="926" spans="1:2" x14ac:dyDescent="0.25">
      <c r="A926" t="s">
        <v>1098</v>
      </c>
      <c r="B926" t="s">
        <v>1098</v>
      </c>
    </row>
    <row r="927" spans="1:2" x14ac:dyDescent="0.25">
      <c r="A927" t="s">
        <v>1099</v>
      </c>
      <c r="B927" t="s">
        <v>1099</v>
      </c>
    </row>
    <row r="928" spans="1:2" x14ac:dyDescent="0.25">
      <c r="A928" t="s">
        <v>1100</v>
      </c>
      <c r="B928" t="s">
        <v>1100</v>
      </c>
    </row>
    <row r="929" spans="1:2" x14ac:dyDescent="0.25">
      <c r="A929" t="s">
        <v>1101</v>
      </c>
      <c r="B929" t="s">
        <v>1101</v>
      </c>
    </row>
    <row r="930" spans="1:2" x14ac:dyDescent="0.25">
      <c r="A930" t="s">
        <v>1102</v>
      </c>
      <c r="B930" t="s">
        <v>1102</v>
      </c>
    </row>
    <row r="931" spans="1:2" x14ac:dyDescent="0.25">
      <c r="A931" t="s">
        <v>1103</v>
      </c>
      <c r="B931" t="s">
        <v>1103</v>
      </c>
    </row>
    <row r="932" spans="1:2" x14ac:dyDescent="0.25">
      <c r="A932" t="s">
        <v>1104</v>
      </c>
      <c r="B932" t="s">
        <v>1104</v>
      </c>
    </row>
    <row r="933" spans="1:2" x14ac:dyDescent="0.25">
      <c r="A933" t="s">
        <v>1105</v>
      </c>
      <c r="B933" t="s">
        <v>1105</v>
      </c>
    </row>
    <row r="934" spans="1:2" x14ac:dyDescent="0.25">
      <c r="A934" t="s">
        <v>1106</v>
      </c>
      <c r="B934" t="s">
        <v>1106</v>
      </c>
    </row>
    <row r="935" spans="1:2" x14ac:dyDescent="0.25">
      <c r="A935" t="s">
        <v>1107</v>
      </c>
      <c r="B935" t="s">
        <v>1107</v>
      </c>
    </row>
    <row r="936" spans="1:2" x14ac:dyDescent="0.25">
      <c r="A936" t="s">
        <v>1108</v>
      </c>
      <c r="B936" t="s">
        <v>1108</v>
      </c>
    </row>
    <row r="937" spans="1:2" x14ac:dyDescent="0.25">
      <c r="A937" t="s">
        <v>1109</v>
      </c>
      <c r="B937" t="s">
        <v>1109</v>
      </c>
    </row>
    <row r="938" spans="1:2" x14ac:dyDescent="0.25">
      <c r="A938" t="s">
        <v>1110</v>
      </c>
      <c r="B938" t="s">
        <v>1110</v>
      </c>
    </row>
    <row r="939" spans="1:2" x14ac:dyDescent="0.25">
      <c r="A939" t="s">
        <v>1111</v>
      </c>
      <c r="B939" t="s">
        <v>1111</v>
      </c>
    </row>
    <row r="940" spans="1:2" x14ac:dyDescent="0.25">
      <c r="A940" t="s">
        <v>1112</v>
      </c>
      <c r="B940" t="s">
        <v>1112</v>
      </c>
    </row>
    <row r="941" spans="1:2" x14ac:dyDescent="0.25">
      <c r="A941" t="s">
        <v>1113</v>
      </c>
      <c r="B941" t="s">
        <v>1113</v>
      </c>
    </row>
    <row r="942" spans="1:2" x14ac:dyDescent="0.25">
      <c r="A942" t="s">
        <v>1114</v>
      </c>
      <c r="B942" t="s">
        <v>1114</v>
      </c>
    </row>
    <row r="943" spans="1:2" x14ac:dyDescent="0.25">
      <c r="A943" t="s">
        <v>1115</v>
      </c>
      <c r="B943" t="s">
        <v>1115</v>
      </c>
    </row>
    <row r="944" spans="1:2" x14ac:dyDescent="0.25">
      <c r="A944" t="s">
        <v>1116</v>
      </c>
      <c r="B944" t="s">
        <v>1116</v>
      </c>
    </row>
    <row r="945" spans="1:2" x14ac:dyDescent="0.25">
      <c r="A945" t="s">
        <v>1117</v>
      </c>
      <c r="B945" t="s">
        <v>1117</v>
      </c>
    </row>
    <row r="946" spans="1:2" x14ac:dyDescent="0.25">
      <c r="A946" t="s">
        <v>1118</v>
      </c>
      <c r="B946" t="s">
        <v>1118</v>
      </c>
    </row>
    <row r="947" spans="1:2" x14ac:dyDescent="0.25">
      <c r="A947" t="s">
        <v>1119</v>
      </c>
      <c r="B947" t="s">
        <v>1119</v>
      </c>
    </row>
    <row r="948" spans="1:2" x14ac:dyDescent="0.25">
      <c r="A948" t="s">
        <v>1120</v>
      </c>
      <c r="B948" t="s">
        <v>1120</v>
      </c>
    </row>
    <row r="949" spans="1:2" x14ac:dyDescent="0.25">
      <c r="A949" t="s">
        <v>1121</v>
      </c>
      <c r="B949" t="s">
        <v>1121</v>
      </c>
    </row>
    <row r="950" spans="1:2" x14ac:dyDescent="0.25">
      <c r="A950" t="s">
        <v>1122</v>
      </c>
      <c r="B950" t="s">
        <v>1122</v>
      </c>
    </row>
    <row r="951" spans="1:2" x14ac:dyDescent="0.25">
      <c r="A951" t="s">
        <v>1123</v>
      </c>
      <c r="B951" t="s">
        <v>1123</v>
      </c>
    </row>
    <row r="952" spans="1:2" x14ac:dyDescent="0.25">
      <c r="A952" t="s">
        <v>1124</v>
      </c>
      <c r="B952" t="s">
        <v>1124</v>
      </c>
    </row>
    <row r="953" spans="1:2" x14ac:dyDescent="0.25">
      <c r="A953" t="s">
        <v>1125</v>
      </c>
      <c r="B953" t="s">
        <v>1125</v>
      </c>
    </row>
    <row r="954" spans="1:2" x14ac:dyDescent="0.25">
      <c r="A954" t="s">
        <v>1126</v>
      </c>
      <c r="B954" t="s">
        <v>1126</v>
      </c>
    </row>
    <row r="955" spans="1:2" x14ac:dyDescent="0.25">
      <c r="A955" t="s">
        <v>1127</v>
      </c>
      <c r="B955" t="s">
        <v>1127</v>
      </c>
    </row>
    <row r="956" spans="1:2" x14ac:dyDescent="0.25">
      <c r="A956" t="s">
        <v>1128</v>
      </c>
      <c r="B956" t="s">
        <v>1128</v>
      </c>
    </row>
    <row r="957" spans="1:2" x14ac:dyDescent="0.25">
      <c r="A957" t="s">
        <v>1129</v>
      </c>
      <c r="B957" t="s">
        <v>1129</v>
      </c>
    </row>
    <row r="958" spans="1:2" x14ac:dyDescent="0.25">
      <c r="A958" t="s">
        <v>1130</v>
      </c>
      <c r="B958" t="s">
        <v>1130</v>
      </c>
    </row>
    <row r="959" spans="1:2" x14ac:dyDescent="0.25">
      <c r="A959" t="s">
        <v>1131</v>
      </c>
      <c r="B959" t="s">
        <v>1131</v>
      </c>
    </row>
    <row r="960" spans="1:2" x14ac:dyDescent="0.25">
      <c r="A960" t="s">
        <v>1132</v>
      </c>
      <c r="B960" t="s">
        <v>1132</v>
      </c>
    </row>
    <row r="961" spans="1:2" x14ac:dyDescent="0.25">
      <c r="A961" t="s">
        <v>1133</v>
      </c>
      <c r="B961" t="s">
        <v>1133</v>
      </c>
    </row>
    <row r="962" spans="1:2" x14ac:dyDescent="0.25">
      <c r="A962" t="s">
        <v>1134</v>
      </c>
      <c r="B962" t="s">
        <v>1134</v>
      </c>
    </row>
    <row r="963" spans="1:2" x14ac:dyDescent="0.25">
      <c r="A963" t="s">
        <v>1135</v>
      </c>
      <c r="B963" t="s">
        <v>1135</v>
      </c>
    </row>
    <row r="964" spans="1:2" x14ac:dyDescent="0.25">
      <c r="A964" t="s">
        <v>1136</v>
      </c>
      <c r="B964" t="s">
        <v>1136</v>
      </c>
    </row>
    <row r="965" spans="1:2" x14ac:dyDescent="0.25">
      <c r="A965" t="s">
        <v>1137</v>
      </c>
      <c r="B965" t="s">
        <v>1137</v>
      </c>
    </row>
    <row r="966" spans="1:2" x14ac:dyDescent="0.25">
      <c r="A966" t="s">
        <v>1138</v>
      </c>
      <c r="B966" t="s">
        <v>1138</v>
      </c>
    </row>
    <row r="967" spans="1:2" x14ac:dyDescent="0.25">
      <c r="A967" t="s">
        <v>1139</v>
      </c>
      <c r="B967" t="s">
        <v>1139</v>
      </c>
    </row>
    <row r="968" spans="1:2" x14ac:dyDescent="0.25">
      <c r="A968" t="s">
        <v>1140</v>
      </c>
      <c r="B968" t="s">
        <v>1140</v>
      </c>
    </row>
    <row r="969" spans="1:2" x14ac:dyDescent="0.25">
      <c r="A969" t="s">
        <v>1141</v>
      </c>
      <c r="B969" t="s">
        <v>1141</v>
      </c>
    </row>
    <row r="970" spans="1:2" x14ac:dyDescent="0.25">
      <c r="A970" t="s">
        <v>1142</v>
      </c>
      <c r="B970" t="s">
        <v>1142</v>
      </c>
    </row>
    <row r="971" spans="1:2" x14ac:dyDescent="0.25">
      <c r="A971" t="s">
        <v>1143</v>
      </c>
      <c r="B971" t="s">
        <v>1143</v>
      </c>
    </row>
    <row r="972" spans="1:2" x14ac:dyDescent="0.25">
      <c r="A972" t="s">
        <v>1144</v>
      </c>
      <c r="B972" t="s">
        <v>1144</v>
      </c>
    </row>
    <row r="973" spans="1:2" x14ac:dyDescent="0.25">
      <c r="A973" t="s">
        <v>1145</v>
      </c>
      <c r="B973" t="s">
        <v>1145</v>
      </c>
    </row>
    <row r="974" spans="1:2" x14ac:dyDescent="0.25">
      <c r="A974" t="s">
        <v>1146</v>
      </c>
      <c r="B974" t="s">
        <v>1146</v>
      </c>
    </row>
    <row r="975" spans="1:2" x14ac:dyDescent="0.25">
      <c r="A975" t="s">
        <v>1147</v>
      </c>
      <c r="B975" t="s">
        <v>1147</v>
      </c>
    </row>
    <row r="976" spans="1:2" x14ac:dyDescent="0.25">
      <c r="A976" t="s">
        <v>1148</v>
      </c>
      <c r="B976" t="s">
        <v>1148</v>
      </c>
    </row>
    <row r="977" spans="1:2" x14ac:dyDescent="0.25">
      <c r="A977" t="s">
        <v>1149</v>
      </c>
      <c r="B977" t="s">
        <v>1149</v>
      </c>
    </row>
    <row r="978" spans="1:2" x14ac:dyDescent="0.25">
      <c r="A978" t="s">
        <v>1150</v>
      </c>
      <c r="B978" t="s">
        <v>1150</v>
      </c>
    </row>
    <row r="979" spans="1:2" x14ac:dyDescent="0.25">
      <c r="A979" t="s">
        <v>1151</v>
      </c>
      <c r="B979" t="s">
        <v>1151</v>
      </c>
    </row>
    <row r="980" spans="1:2" x14ac:dyDescent="0.25">
      <c r="A980" t="s">
        <v>1152</v>
      </c>
      <c r="B980" t="s">
        <v>1152</v>
      </c>
    </row>
    <row r="981" spans="1:2" x14ac:dyDescent="0.25">
      <c r="A981" t="s">
        <v>1153</v>
      </c>
      <c r="B981" t="s">
        <v>1153</v>
      </c>
    </row>
    <row r="982" spans="1:2" x14ac:dyDescent="0.25">
      <c r="A982" t="s">
        <v>1154</v>
      </c>
      <c r="B982" t="s">
        <v>1154</v>
      </c>
    </row>
    <row r="983" spans="1:2" x14ac:dyDescent="0.25">
      <c r="A983" t="s">
        <v>1155</v>
      </c>
      <c r="B983" t="s">
        <v>1155</v>
      </c>
    </row>
    <row r="984" spans="1:2" x14ac:dyDescent="0.25">
      <c r="A984" t="s">
        <v>1156</v>
      </c>
      <c r="B984" t="s">
        <v>1156</v>
      </c>
    </row>
    <row r="985" spans="1:2" x14ac:dyDescent="0.25">
      <c r="A985" t="s">
        <v>1157</v>
      </c>
      <c r="B985" t="s">
        <v>1157</v>
      </c>
    </row>
    <row r="986" spans="1:2" x14ac:dyDescent="0.25">
      <c r="A986" t="s">
        <v>1158</v>
      </c>
      <c r="B986" t="s">
        <v>1158</v>
      </c>
    </row>
    <row r="987" spans="1:2" x14ac:dyDescent="0.25">
      <c r="A987" t="s">
        <v>1159</v>
      </c>
      <c r="B987" t="s">
        <v>1159</v>
      </c>
    </row>
    <row r="988" spans="1:2" x14ac:dyDescent="0.25">
      <c r="A988" t="s">
        <v>1160</v>
      </c>
      <c r="B988" t="s">
        <v>1160</v>
      </c>
    </row>
    <row r="989" spans="1:2" x14ac:dyDescent="0.25">
      <c r="A989" t="s">
        <v>1161</v>
      </c>
      <c r="B989" t="s">
        <v>1161</v>
      </c>
    </row>
    <row r="990" spans="1:2" x14ac:dyDescent="0.25">
      <c r="A990" t="s">
        <v>1162</v>
      </c>
      <c r="B990" t="s">
        <v>1162</v>
      </c>
    </row>
    <row r="991" spans="1:2" x14ac:dyDescent="0.25">
      <c r="A991" t="s">
        <v>1163</v>
      </c>
      <c r="B991" t="s">
        <v>1163</v>
      </c>
    </row>
    <row r="992" spans="1:2" x14ac:dyDescent="0.25">
      <c r="A992" t="s">
        <v>1164</v>
      </c>
      <c r="B992" t="s">
        <v>1164</v>
      </c>
    </row>
    <row r="993" spans="1:2" x14ac:dyDescent="0.25">
      <c r="A993" t="s">
        <v>1165</v>
      </c>
      <c r="B993" t="s">
        <v>1165</v>
      </c>
    </row>
    <row r="994" spans="1:2" x14ac:dyDescent="0.25">
      <c r="A994" t="s">
        <v>1166</v>
      </c>
      <c r="B994" t="s">
        <v>1166</v>
      </c>
    </row>
    <row r="995" spans="1:2" x14ac:dyDescent="0.25">
      <c r="A995" t="s">
        <v>1167</v>
      </c>
      <c r="B995" t="s">
        <v>1167</v>
      </c>
    </row>
    <row r="996" spans="1:2" x14ac:dyDescent="0.25">
      <c r="A996" t="s">
        <v>1168</v>
      </c>
      <c r="B996" t="s">
        <v>1168</v>
      </c>
    </row>
    <row r="997" spans="1:2" x14ac:dyDescent="0.25">
      <c r="A997" t="s">
        <v>1169</v>
      </c>
      <c r="B997" t="s">
        <v>1169</v>
      </c>
    </row>
    <row r="998" spans="1:2" x14ac:dyDescent="0.25">
      <c r="A998" t="s">
        <v>1170</v>
      </c>
      <c r="B998" t="s">
        <v>1170</v>
      </c>
    </row>
    <row r="999" spans="1:2" x14ac:dyDescent="0.25">
      <c r="A999" t="s">
        <v>1171</v>
      </c>
      <c r="B999" t="s">
        <v>1171</v>
      </c>
    </row>
    <row r="1000" spans="1:2" x14ac:dyDescent="0.25">
      <c r="A1000" t="s">
        <v>1172</v>
      </c>
      <c r="B1000" t="s">
        <v>1172</v>
      </c>
    </row>
    <row r="1001" spans="1:2" x14ac:dyDescent="0.25">
      <c r="A1001" t="s">
        <v>1173</v>
      </c>
      <c r="B1001" t="s">
        <v>1173</v>
      </c>
    </row>
    <row r="1002" spans="1:2" x14ac:dyDescent="0.25">
      <c r="A1002" t="s">
        <v>1174</v>
      </c>
      <c r="B1002" t="s">
        <v>1174</v>
      </c>
    </row>
    <row r="1003" spans="1:2" x14ac:dyDescent="0.25">
      <c r="A1003" t="s">
        <v>1175</v>
      </c>
      <c r="B1003" t="s">
        <v>1175</v>
      </c>
    </row>
    <row r="1004" spans="1:2" x14ac:dyDescent="0.25">
      <c r="A1004" t="s">
        <v>1176</v>
      </c>
      <c r="B1004" t="s">
        <v>1176</v>
      </c>
    </row>
    <row r="1005" spans="1:2" x14ac:dyDescent="0.25">
      <c r="A1005" t="s">
        <v>1177</v>
      </c>
      <c r="B1005" t="s">
        <v>1177</v>
      </c>
    </row>
    <row r="1006" spans="1:2" x14ac:dyDescent="0.25">
      <c r="A1006" t="s">
        <v>1178</v>
      </c>
      <c r="B1006" t="s">
        <v>1178</v>
      </c>
    </row>
    <row r="1007" spans="1:2" x14ac:dyDescent="0.25">
      <c r="A1007" t="s">
        <v>1179</v>
      </c>
      <c r="B1007" t="s">
        <v>1179</v>
      </c>
    </row>
    <row r="1008" spans="1:2" x14ac:dyDescent="0.25">
      <c r="A1008" t="s">
        <v>1180</v>
      </c>
      <c r="B1008" t="s">
        <v>1180</v>
      </c>
    </row>
    <row r="1009" spans="1:2" x14ac:dyDescent="0.25">
      <c r="A1009" t="s">
        <v>1181</v>
      </c>
      <c r="B1009" t="s">
        <v>1181</v>
      </c>
    </row>
    <row r="1010" spans="1:2" x14ac:dyDescent="0.25">
      <c r="A1010" t="s">
        <v>1182</v>
      </c>
      <c r="B1010" t="s">
        <v>1182</v>
      </c>
    </row>
    <row r="1011" spans="1:2" x14ac:dyDescent="0.25">
      <c r="A1011" t="s">
        <v>1183</v>
      </c>
      <c r="B1011" t="s">
        <v>1183</v>
      </c>
    </row>
    <row r="1012" spans="1:2" x14ac:dyDescent="0.25">
      <c r="A1012" t="s">
        <v>1184</v>
      </c>
      <c r="B1012" t="s">
        <v>1184</v>
      </c>
    </row>
    <row r="1013" spans="1:2" x14ac:dyDescent="0.25">
      <c r="A1013" t="s">
        <v>1185</v>
      </c>
      <c r="B1013" t="s">
        <v>1185</v>
      </c>
    </row>
    <row r="1014" spans="1:2" x14ac:dyDescent="0.25">
      <c r="A1014" t="s">
        <v>1186</v>
      </c>
      <c r="B1014" t="s">
        <v>1186</v>
      </c>
    </row>
    <row r="1015" spans="1:2" x14ac:dyDescent="0.25">
      <c r="A1015" t="s">
        <v>1187</v>
      </c>
      <c r="B1015" t="s">
        <v>1187</v>
      </c>
    </row>
    <row r="1016" spans="1:2" x14ac:dyDescent="0.25">
      <c r="A1016" t="s">
        <v>1188</v>
      </c>
      <c r="B1016" t="s">
        <v>1188</v>
      </c>
    </row>
    <row r="1017" spans="1:2" x14ac:dyDescent="0.25">
      <c r="A1017" t="s">
        <v>1189</v>
      </c>
      <c r="B1017" t="s">
        <v>1189</v>
      </c>
    </row>
    <row r="1018" spans="1:2" x14ac:dyDescent="0.25">
      <c r="A1018" t="s">
        <v>1190</v>
      </c>
      <c r="B1018" t="s">
        <v>1190</v>
      </c>
    </row>
    <row r="1019" spans="1:2" x14ac:dyDescent="0.25">
      <c r="A1019" t="s">
        <v>1191</v>
      </c>
      <c r="B1019" t="s">
        <v>1191</v>
      </c>
    </row>
    <row r="1020" spans="1:2" x14ac:dyDescent="0.25">
      <c r="A1020" t="s">
        <v>1192</v>
      </c>
      <c r="B1020" t="s">
        <v>1192</v>
      </c>
    </row>
    <row r="1021" spans="1:2" x14ac:dyDescent="0.25">
      <c r="A1021" t="s">
        <v>1193</v>
      </c>
      <c r="B1021" t="s">
        <v>1193</v>
      </c>
    </row>
    <row r="1022" spans="1:2" x14ac:dyDescent="0.25">
      <c r="A1022" t="s">
        <v>1194</v>
      </c>
      <c r="B1022" t="s">
        <v>1194</v>
      </c>
    </row>
    <row r="1023" spans="1:2" x14ac:dyDescent="0.25">
      <c r="A1023" t="s">
        <v>1195</v>
      </c>
      <c r="B1023" t="s">
        <v>1195</v>
      </c>
    </row>
    <row r="1024" spans="1:2" x14ac:dyDescent="0.25">
      <c r="A1024" t="s">
        <v>1196</v>
      </c>
      <c r="B1024" t="s">
        <v>1196</v>
      </c>
    </row>
    <row r="1025" spans="1:2" x14ac:dyDescent="0.25">
      <c r="A1025" t="s">
        <v>1197</v>
      </c>
      <c r="B1025" t="s">
        <v>1197</v>
      </c>
    </row>
    <row r="1026" spans="1:2" x14ac:dyDescent="0.25">
      <c r="A1026" t="s">
        <v>1198</v>
      </c>
      <c r="B1026" t="s">
        <v>1198</v>
      </c>
    </row>
    <row r="1027" spans="1:2" x14ac:dyDescent="0.25">
      <c r="A1027" t="s">
        <v>1199</v>
      </c>
      <c r="B1027" t="s">
        <v>1199</v>
      </c>
    </row>
    <row r="1028" spans="1:2" x14ac:dyDescent="0.25">
      <c r="A1028" t="s">
        <v>1200</v>
      </c>
      <c r="B1028" t="s">
        <v>1200</v>
      </c>
    </row>
    <row r="1029" spans="1:2" x14ac:dyDescent="0.25">
      <c r="A1029" t="s">
        <v>1201</v>
      </c>
      <c r="B1029" t="s">
        <v>1201</v>
      </c>
    </row>
    <row r="1030" spans="1:2" x14ac:dyDescent="0.25">
      <c r="A1030" t="s">
        <v>1202</v>
      </c>
      <c r="B1030" t="s">
        <v>1202</v>
      </c>
    </row>
    <row r="1031" spans="1:2" x14ac:dyDescent="0.25">
      <c r="A1031" t="s">
        <v>1203</v>
      </c>
      <c r="B1031" t="s">
        <v>1203</v>
      </c>
    </row>
    <row r="1032" spans="1:2" x14ac:dyDescent="0.25">
      <c r="A1032" t="s">
        <v>1204</v>
      </c>
      <c r="B1032" t="s">
        <v>1204</v>
      </c>
    </row>
    <row r="1033" spans="1:2" x14ac:dyDescent="0.25">
      <c r="A1033" t="s">
        <v>1205</v>
      </c>
      <c r="B1033" t="s">
        <v>1205</v>
      </c>
    </row>
    <row r="1034" spans="1:2" x14ac:dyDescent="0.25">
      <c r="A1034" t="s">
        <v>1206</v>
      </c>
      <c r="B1034" t="s">
        <v>1206</v>
      </c>
    </row>
    <row r="1035" spans="1:2" x14ac:dyDescent="0.25">
      <c r="A1035" t="s">
        <v>1207</v>
      </c>
      <c r="B1035" t="s">
        <v>1207</v>
      </c>
    </row>
    <row r="1036" spans="1:2" x14ac:dyDescent="0.25">
      <c r="A1036" t="s">
        <v>1208</v>
      </c>
      <c r="B1036" t="s">
        <v>1208</v>
      </c>
    </row>
    <row r="1037" spans="1:2" x14ac:dyDescent="0.25">
      <c r="A1037" t="s">
        <v>1209</v>
      </c>
      <c r="B1037" t="s">
        <v>1209</v>
      </c>
    </row>
    <row r="1038" spans="1:2" x14ac:dyDescent="0.25">
      <c r="A1038" t="s">
        <v>1210</v>
      </c>
      <c r="B1038" t="s">
        <v>1210</v>
      </c>
    </row>
    <row r="1039" spans="1:2" x14ac:dyDescent="0.25">
      <c r="A1039" t="s">
        <v>1211</v>
      </c>
      <c r="B1039" t="s">
        <v>1211</v>
      </c>
    </row>
    <row r="1040" spans="1:2" x14ac:dyDescent="0.25">
      <c r="A1040" t="s">
        <v>1212</v>
      </c>
      <c r="B1040" t="s">
        <v>1212</v>
      </c>
    </row>
    <row r="1041" spans="1:2" x14ac:dyDescent="0.25">
      <c r="A1041" t="s">
        <v>1213</v>
      </c>
      <c r="B1041" t="s">
        <v>1213</v>
      </c>
    </row>
    <row r="1042" spans="1:2" x14ac:dyDescent="0.25">
      <c r="A1042" t="s">
        <v>1214</v>
      </c>
      <c r="B1042" t="s">
        <v>1214</v>
      </c>
    </row>
    <row r="1043" spans="1:2" x14ac:dyDescent="0.25">
      <c r="A1043" t="s">
        <v>1215</v>
      </c>
      <c r="B1043" t="s">
        <v>1215</v>
      </c>
    </row>
    <row r="1044" spans="1:2" x14ac:dyDescent="0.25">
      <c r="A1044" t="s">
        <v>1216</v>
      </c>
      <c r="B1044" t="s">
        <v>1216</v>
      </c>
    </row>
    <row r="1045" spans="1:2" x14ac:dyDescent="0.25">
      <c r="A1045" t="s">
        <v>1217</v>
      </c>
      <c r="B1045" t="s">
        <v>1217</v>
      </c>
    </row>
    <row r="1046" spans="1:2" x14ac:dyDescent="0.25">
      <c r="A1046" t="s">
        <v>1218</v>
      </c>
      <c r="B1046" t="s">
        <v>1218</v>
      </c>
    </row>
    <row r="1047" spans="1:2" x14ac:dyDescent="0.25">
      <c r="A1047" t="s">
        <v>1219</v>
      </c>
      <c r="B1047" t="s">
        <v>1219</v>
      </c>
    </row>
    <row r="1048" spans="1:2" x14ac:dyDescent="0.25">
      <c r="A1048" t="s">
        <v>1220</v>
      </c>
      <c r="B1048" t="s">
        <v>1220</v>
      </c>
    </row>
    <row r="1049" spans="1:2" x14ac:dyDescent="0.25">
      <c r="A1049" t="s">
        <v>1221</v>
      </c>
      <c r="B1049" t="s">
        <v>1221</v>
      </c>
    </row>
    <row r="1050" spans="1:2" x14ac:dyDescent="0.25">
      <c r="A1050" t="s">
        <v>1222</v>
      </c>
      <c r="B1050" t="s">
        <v>1222</v>
      </c>
    </row>
    <row r="1051" spans="1:2" x14ac:dyDescent="0.25">
      <c r="A1051" t="s">
        <v>1223</v>
      </c>
      <c r="B1051" t="s">
        <v>1223</v>
      </c>
    </row>
    <row r="1052" spans="1:2" x14ac:dyDescent="0.25">
      <c r="A1052" t="s">
        <v>1224</v>
      </c>
      <c r="B1052" t="s">
        <v>1224</v>
      </c>
    </row>
    <row r="1053" spans="1:2" x14ac:dyDescent="0.25">
      <c r="A1053" t="s">
        <v>1225</v>
      </c>
      <c r="B1053" t="s">
        <v>1225</v>
      </c>
    </row>
    <row r="1054" spans="1:2" x14ac:dyDescent="0.25">
      <c r="A1054" t="s">
        <v>1226</v>
      </c>
      <c r="B1054" t="s">
        <v>1226</v>
      </c>
    </row>
    <row r="1055" spans="1:2" x14ac:dyDescent="0.25">
      <c r="A1055" t="s">
        <v>1227</v>
      </c>
      <c r="B1055" t="s">
        <v>1227</v>
      </c>
    </row>
    <row r="1056" spans="1:2" x14ac:dyDescent="0.25">
      <c r="A1056" t="s">
        <v>1228</v>
      </c>
      <c r="B1056" t="s">
        <v>1228</v>
      </c>
    </row>
    <row r="1057" spans="1:2" x14ac:dyDescent="0.25">
      <c r="A1057" t="s">
        <v>1229</v>
      </c>
      <c r="B1057" t="s">
        <v>1229</v>
      </c>
    </row>
    <row r="1058" spans="1:2" x14ac:dyDescent="0.25">
      <c r="A1058" t="s">
        <v>1230</v>
      </c>
      <c r="B1058" t="s">
        <v>1230</v>
      </c>
    </row>
    <row r="1059" spans="1:2" x14ac:dyDescent="0.25">
      <c r="A1059" t="s">
        <v>1231</v>
      </c>
      <c r="B1059" t="s">
        <v>1231</v>
      </c>
    </row>
    <row r="1060" spans="1:2" x14ac:dyDescent="0.25">
      <c r="A1060" t="s">
        <v>1232</v>
      </c>
      <c r="B1060" t="s">
        <v>1232</v>
      </c>
    </row>
    <row r="1061" spans="1:2" x14ac:dyDescent="0.25">
      <c r="A1061" t="s">
        <v>1233</v>
      </c>
      <c r="B1061" t="s">
        <v>1233</v>
      </c>
    </row>
    <row r="1062" spans="1:2" x14ac:dyDescent="0.25">
      <c r="A1062" t="s">
        <v>1234</v>
      </c>
      <c r="B1062" t="s">
        <v>1234</v>
      </c>
    </row>
    <row r="1063" spans="1:2" x14ac:dyDescent="0.25">
      <c r="A1063" t="s">
        <v>1235</v>
      </c>
      <c r="B1063" t="s">
        <v>1235</v>
      </c>
    </row>
    <row r="1064" spans="1:2" x14ac:dyDescent="0.25">
      <c r="A1064" t="s">
        <v>1236</v>
      </c>
      <c r="B1064" t="s">
        <v>1236</v>
      </c>
    </row>
    <row r="1065" spans="1:2" x14ac:dyDescent="0.25">
      <c r="A1065" t="s">
        <v>1237</v>
      </c>
      <c r="B1065" t="s">
        <v>1237</v>
      </c>
    </row>
    <row r="1066" spans="1:2" x14ac:dyDescent="0.25">
      <c r="A1066" t="s">
        <v>1238</v>
      </c>
      <c r="B1066" t="s">
        <v>1238</v>
      </c>
    </row>
    <row r="1067" spans="1:2" x14ac:dyDescent="0.25">
      <c r="A1067" t="s">
        <v>1239</v>
      </c>
      <c r="B1067" t="s">
        <v>1239</v>
      </c>
    </row>
    <row r="1068" spans="1:2" x14ac:dyDescent="0.25">
      <c r="A1068" t="s">
        <v>1240</v>
      </c>
      <c r="B1068" t="s">
        <v>1240</v>
      </c>
    </row>
    <row r="1069" spans="1:2" x14ac:dyDescent="0.25">
      <c r="A1069" t="s">
        <v>1241</v>
      </c>
      <c r="B1069" t="s">
        <v>1241</v>
      </c>
    </row>
    <row r="1070" spans="1:2" x14ac:dyDescent="0.25">
      <c r="A1070" t="s">
        <v>1242</v>
      </c>
      <c r="B1070" t="s">
        <v>1242</v>
      </c>
    </row>
    <row r="1071" spans="1:2" x14ac:dyDescent="0.25">
      <c r="A1071" t="s">
        <v>1243</v>
      </c>
      <c r="B1071" t="s">
        <v>1243</v>
      </c>
    </row>
    <row r="1072" spans="1:2" x14ac:dyDescent="0.25">
      <c r="A1072" t="s">
        <v>1244</v>
      </c>
      <c r="B1072" t="s">
        <v>1244</v>
      </c>
    </row>
    <row r="1073" spans="1:2" x14ac:dyDescent="0.25">
      <c r="A1073" t="s">
        <v>1245</v>
      </c>
      <c r="B1073" t="s">
        <v>1245</v>
      </c>
    </row>
    <row r="1074" spans="1:2" x14ac:dyDescent="0.25">
      <c r="A1074" t="s">
        <v>1246</v>
      </c>
      <c r="B1074" t="s">
        <v>1246</v>
      </c>
    </row>
    <row r="1075" spans="1:2" x14ac:dyDescent="0.25">
      <c r="A1075" t="s">
        <v>1247</v>
      </c>
      <c r="B1075" t="s">
        <v>1247</v>
      </c>
    </row>
    <row r="1076" spans="1:2" x14ac:dyDescent="0.25">
      <c r="A1076" t="s">
        <v>1248</v>
      </c>
      <c r="B1076" t="s">
        <v>1248</v>
      </c>
    </row>
    <row r="1077" spans="1:2" x14ac:dyDescent="0.25">
      <c r="A1077" t="s">
        <v>1249</v>
      </c>
      <c r="B1077" t="s">
        <v>1249</v>
      </c>
    </row>
    <row r="1078" spans="1:2" x14ac:dyDescent="0.25">
      <c r="A1078" t="s">
        <v>1250</v>
      </c>
      <c r="B1078" t="s">
        <v>1250</v>
      </c>
    </row>
    <row r="1079" spans="1:2" x14ac:dyDescent="0.25">
      <c r="A1079" t="s">
        <v>1251</v>
      </c>
      <c r="B1079" t="s">
        <v>1251</v>
      </c>
    </row>
    <row r="1080" spans="1:2" x14ac:dyDescent="0.25">
      <c r="A1080" t="s">
        <v>1252</v>
      </c>
      <c r="B1080" t="s">
        <v>1252</v>
      </c>
    </row>
    <row r="1081" spans="1:2" x14ac:dyDescent="0.25">
      <c r="A1081" t="s">
        <v>1253</v>
      </c>
      <c r="B1081" t="s">
        <v>1253</v>
      </c>
    </row>
    <row r="1082" spans="1:2" x14ac:dyDescent="0.25">
      <c r="A1082" t="s">
        <v>1254</v>
      </c>
      <c r="B1082" t="s">
        <v>1254</v>
      </c>
    </row>
    <row r="1083" spans="1:2" x14ac:dyDescent="0.25">
      <c r="A1083" t="s">
        <v>1255</v>
      </c>
      <c r="B1083" t="s">
        <v>1255</v>
      </c>
    </row>
    <row r="1084" spans="1:2" x14ac:dyDescent="0.25">
      <c r="A1084" t="s">
        <v>1256</v>
      </c>
      <c r="B1084" t="s">
        <v>1256</v>
      </c>
    </row>
    <row r="1085" spans="1:2" x14ac:dyDescent="0.25">
      <c r="A1085" t="s">
        <v>1257</v>
      </c>
      <c r="B1085" t="s">
        <v>1257</v>
      </c>
    </row>
    <row r="1086" spans="1:2" x14ac:dyDescent="0.25">
      <c r="A1086" t="s">
        <v>1258</v>
      </c>
      <c r="B1086" t="s">
        <v>1258</v>
      </c>
    </row>
    <row r="1087" spans="1:2" x14ac:dyDescent="0.25">
      <c r="A1087" t="s">
        <v>1259</v>
      </c>
      <c r="B1087" t="s">
        <v>1259</v>
      </c>
    </row>
    <row r="1088" spans="1:2" x14ac:dyDescent="0.25">
      <c r="A1088" t="s">
        <v>1260</v>
      </c>
      <c r="B1088" t="s">
        <v>1260</v>
      </c>
    </row>
    <row r="1089" spans="1:2" x14ac:dyDescent="0.25">
      <c r="A1089" t="s">
        <v>1261</v>
      </c>
      <c r="B1089" t="s">
        <v>1261</v>
      </c>
    </row>
    <row r="1090" spans="1:2" x14ac:dyDescent="0.25">
      <c r="A1090" t="s">
        <v>1262</v>
      </c>
      <c r="B1090" t="s">
        <v>1262</v>
      </c>
    </row>
    <row r="1091" spans="1:2" x14ac:dyDescent="0.25">
      <c r="A1091" t="s">
        <v>1263</v>
      </c>
      <c r="B1091" t="s">
        <v>1263</v>
      </c>
    </row>
    <row r="1092" spans="1:2" x14ac:dyDescent="0.25">
      <c r="A1092" t="s">
        <v>1264</v>
      </c>
      <c r="B1092" t="s">
        <v>1264</v>
      </c>
    </row>
    <row r="1093" spans="1:2" x14ac:dyDescent="0.25">
      <c r="A1093" t="s">
        <v>1265</v>
      </c>
      <c r="B1093" t="s">
        <v>1265</v>
      </c>
    </row>
    <row r="1094" spans="1:2" x14ac:dyDescent="0.25">
      <c r="A1094" t="s">
        <v>1266</v>
      </c>
      <c r="B1094" t="s">
        <v>1266</v>
      </c>
    </row>
    <row r="1095" spans="1:2" x14ac:dyDescent="0.25">
      <c r="A1095" t="s">
        <v>1267</v>
      </c>
      <c r="B1095" t="s">
        <v>1267</v>
      </c>
    </row>
    <row r="1096" spans="1:2" x14ac:dyDescent="0.25">
      <c r="A1096" t="s">
        <v>1268</v>
      </c>
      <c r="B1096" t="s">
        <v>1268</v>
      </c>
    </row>
    <row r="1097" spans="1:2" x14ac:dyDescent="0.25">
      <c r="A1097" t="s">
        <v>1269</v>
      </c>
      <c r="B1097" t="s">
        <v>1269</v>
      </c>
    </row>
    <row r="1098" spans="1:2" x14ac:dyDescent="0.25">
      <c r="A1098" t="s">
        <v>1270</v>
      </c>
      <c r="B1098" t="s">
        <v>1270</v>
      </c>
    </row>
    <row r="1099" spans="1:2" x14ac:dyDescent="0.25">
      <c r="A1099" t="s">
        <v>1271</v>
      </c>
      <c r="B1099" t="s">
        <v>1271</v>
      </c>
    </row>
    <row r="1100" spans="1:2" x14ac:dyDescent="0.25">
      <c r="A1100" t="s">
        <v>1272</v>
      </c>
      <c r="B1100" t="s">
        <v>1272</v>
      </c>
    </row>
    <row r="1101" spans="1:2" x14ac:dyDescent="0.25">
      <c r="A1101" t="s">
        <v>1273</v>
      </c>
      <c r="B1101" t="s">
        <v>1273</v>
      </c>
    </row>
    <row r="1102" spans="1:2" x14ac:dyDescent="0.25">
      <c r="A1102" t="s">
        <v>1274</v>
      </c>
      <c r="B1102" t="s">
        <v>1274</v>
      </c>
    </row>
    <row r="1103" spans="1:2" x14ac:dyDescent="0.25">
      <c r="A1103" t="s">
        <v>1275</v>
      </c>
      <c r="B1103" t="s">
        <v>1275</v>
      </c>
    </row>
    <row r="1104" spans="1:2" x14ac:dyDescent="0.25">
      <c r="A1104" t="s">
        <v>1276</v>
      </c>
      <c r="B1104" t="s">
        <v>1276</v>
      </c>
    </row>
    <row r="1105" spans="1:2" x14ac:dyDescent="0.25">
      <c r="A1105" t="s">
        <v>1277</v>
      </c>
      <c r="B1105" t="s">
        <v>1277</v>
      </c>
    </row>
    <row r="1106" spans="1:2" x14ac:dyDescent="0.25">
      <c r="A1106" t="s">
        <v>1278</v>
      </c>
      <c r="B1106" t="s">
        <v>1278</v>
      </c>
    </row>
    <row r="1107" spans="1:2" x14ac:dyDescent="0.25">
      <c r="A1107" t="s">
        <v>1279</v>
      </c>
      <c r="B1107" t="s">
        <v>1279</v>
      </c>
    </row>
    <row r="1108" spans="1:2" x14ac:dyDescent="0.25">
      <c r="A1108" t="s">
        <v>1280</v>
      </c>
      <c r="B1108" t="s">
        <v>1280</v>
      </c>
    </row>
    <row r="1109" spans="1:2" x14ac:dyDescent="0.25">
      <c r="A1109" t="s">
        <v>1281</v>
      </c>
      <c r="B1109" t="s">
        <v>1281</v>
      </c>
    </row>
    <row r="1110" spans="1:2" x14ac:dyDescent="0.25">
      <c r="A1110" t="s">
        <v>1282</v>
      </c>
      <c r="B1110" t="s">
        <v>1282</v>
      </c>
    </row>
    <row r="1111" spans="1:2" x14ac:dyDescent="0.25">
      <c r="A1111" t="s">
        <v>1283</v>
      </c>
      <c r="B1111" t="s">
        <v>1283</v>
      </c>
    </row>
    <row r="1112" spans="1:2" x14ac:dyDescent="0.25">
      <c r="A1112" t="s">
        <v>1284</v>
      </c>
      <c r="B1112" t="s">
        <v>1284</v>
      </c>
    </row>
    <row r="1113" spans="1:2" x14ac:dyDescent="0.25">
      <c r="A1113" t="s">
        <v>1285</v>
      </c>
      <c r="B1113" t="s">
        <v>1285</v>
      </c>
    </row>
    <row r="1114" spans="1:2" x14ac:dyDescent="0.25">
      <c r="A1114" t="s">
        <v>1286</v>
      </c>
      <c r="B1114" t="s">
        <v>1286</v>
      </c>
    </row>
    <row r="1115" spans="1:2" x14ac:dyDescent="0.25">
      <c r="A1115" t="s">
        <v>1287</v>
      </c>
      <c r="B1115" t="s">
        <v>1287</v>
      </c>
    </row>
    <row r="1116" spans="1:2" x14ac:dyDescent="0.25">
      <c r="A1116" t="s">
        <v>1288</v>
      </c>
      <c r="B1116" t="s">
        <v>1288</v>
      </c>
    </row>
    <row r="1117" spans="1:2" x14ac:dyDescent="0.25">
      <c r="A1117" t="s">
        <v>1289</v>
      </c>
      <c r="B1117" t="s">
        <v>1289</v>
      </c>
    </row>
    <row r="1118" spans="1:2" x14ac:dyDescent="0.25">
      <c r="A1118" t="s">
        <v>1290</v>
      </c>
      <c r="B1118" t="s">
        <v>1290</v>
      </c>
    </row>
    <row r="1119" spans="1:2" x14ac:dyDescent="0.25">
      <c r="A1119" t="s">
        <v>1291</v>
      </c>
      <c r="B1119" t="s">
        <v>1291</v>
      </c>
    </row>
    <row r="1120" spans="1:2" x14ac:dyDescent="0.25">
      <c r="A1120" t="s">
        <v>1292</v>
      </c>
      <c r="B1120" t="s">
        <v>1292</v>
      </c>
    </row>
    <row r="1121" spans="1:2" x14ac:dyDescent="0.25">
      <c r="A1121" t="s">
        <v>1293</v>
      </c>
      <c r="B1121" t="s">
        <v>1293</v>
      </c>
    </row>
    <row r="1122" spans="1:2" x14ac:dyDescent="0.25">
      <c r="A1122" t="s">
        <v>1294</v>
      </c>
      <c r="B1122" t="s">
        <v>1294</v>
      </c>
    </row>
    <row r="1123" spans="1:2" x14ac:dyDescent="0.25">
      <c r="A1123" t="s">
        <v>1295</v>
      </c>
      <c r="B1123" t="s">
        <v>1295</v>
      </c>
    </row>
    <row r="1124" spans="1:2" x14ac:dyDescent="0.25">
      <c r="A1124" t="s">
        <v>1296</v>
      </c>
      <c r="B1124" t="s">
        <v>1296</v>
      </c>
    </row>
    <row r="1125" spans="1:2" x14ac:dyDescent="0.25">
      <c r="A1125" t="s">
        <v>1297</v>
      </c>
      <c r="B1125" t="s">
        <v>1297</v>
      </c>
    </row>
    <row r="1126" spans="1:2" x14ac:dyDescent="0.25">
      <c r="A1126" t="s">
        <v>1298</v>
      </c>
      <c r="B1126" t="s">
        <v>1298</v>
      </c>
    </row>
    <row r="1127" spans="1:2" x14ac:dyDescent="0.25">
      <c r="A1127" t="s">
        <v>1299</v>
      </c>
      <c r="B1127" t="s">
        <v>1299</v>
      </c>
    </row>
    <row r="1128" spans="1:2" x14ac:dyDescent="0.25">
      <c r="A1128" t="s">
        <v>1300</v>
      </c>
      <c r="B1128" t="s">
        <v>1300</v>
      </c>
    </row>
    <row r="1129" spans="1:2" x14ac:dyDescent="0.25">
      <c r="A1129" t="s">
        <v>1301</v>
      </c>
      <c r="B1129" t="s">
        <v>1301</v>
      </c>
    </row>
    <row r="1130" spans="1:2" x14ac:dyDescent="0.25">
      <c r="A1130" t="s">
        <v>1302</v>
      </c>
      <c r="B1130" t="s">
        <v>1302</v>
      </c>
    </row>
    <row r="1131" spans="1:2" x14ac:dyDescent="0.25">
      <c r="A1131" t="s">
        <v>1303</v>
      </c>
      <c r="B1131" t="s">
        <v>1303</v>
      </c>
    </row>
    <row r="1132" spans="1:2" x14ac:dyDescent="0.25">
      <c r="A1132" t="s">
        <v>1304</v>
      </c>
      <c r="B1132" t="s">
        <v>1304</v>
      </c>
    </row>
    <row r="1133" spans="1:2" x14ac:dyDescent="0.25">
      <c r="A1133" t="s">
        <v>1305</v>
      </c>
      <c r="B1133" t="s">
        <v>1305</v>
      </c>
    </row>
    <row r="1134" spans="1:2" x14ac:dyDescent="0.25">
      <c r="A1134" t="s">
        <v>1306</v>
      </c>
      <c r="B1134" t="s">
        <v>1306</v>
      </c>
    </row>
    <row r="1135" spans="1:2" x14ac:dyDescent="0.25">
      <c r="A1135" t="s">
        <v>1307</v>
      </c>
      <c r="B1135" t="s">
        <v>1307</v>
      </c>
    </row>
    <row r="1136" spans="1:2" x14ac:dyDescent="0.25">
      <c r="A1136" t="s">
        <v>1308</v>
      </c>
      <c r="B1136" t="s">
        <v>1308</v>
      </c>
    </row>
    <row r="1137" spans="1:2" x14ac:dyDescent="0.25">
      <c r="A1137" t="s">
        <v>1309</v>
      </c>
      <c r="B1137" t="s">
        <v>1309</v>
      </c>
    </row>
    <row r="1138" spans="1:2" x14ac:dyDescent="0.25">
      <c r="A1138" t="s">
        <v>1310</v>
      </c>
      <c r="B1138" t="s">
        <v>1310</v>
      </c>
    </row>
    <row r="1139" spans="1:2" x14ac:dyDescent="0.25">
      <c r="A1139" t="s">
        <v>1311</v>
      </c>
      <c r="B1139" t="s">
        <v>1311</v>
      </c>
    </row>
    <row r="1140" spans="1:2" x14ac:dyDescent="0.25">
      <c r="A1140" t="s">
        <v>1312</v>
      </c>
      <c r="B1140" t="s">
        <v>1312</v>
      </c>
    </row>
    <row r="1141" spans="1:2" x14ac:dyDescent="0.25">
      <c r="A1141" t="s">
        <v>1313</v>
      </c>
      <c r="B1141" t="s">
        <v>1313</v>
      </c>
    </row>
    <row r="1142" spans="1:2" x14ac:dyDescent="0.25">
      <c r="A1142" t="s">
        <v>1314</v>
      </c>
      <c r="B1142" t="s">
        <v>1314</v>
      </c>
    </row>
    <row r="1143" spans="1:2" x14ac:dyDescent="0.25">
      <c r="A1143" t="s">
        <v>1315</v>
      </c>
      <c r="B1143" t="s">
        <v>1315</v>
      </c>
    </row>
    <row r="1144" spans="1:2" x14ac:dyDescent="0.25">
      <c r="A1144" t="s">
        <v>1316</v>
      </c>
      <c r="B1144" t="s">
        <v>1316</v>
      </c>
    </row>
    <row r="1145" spans="1:2" x14ac:dyDescent="0.25">
      <c r="A1145" t="s">
        <v>1317</v>
      </c>
      <c r="B1145" t="s">
        <v>1317</v>
      </c>
    </row>
    <row r="1146" spans="1:2" x14ac:dyDescent="0.25">
      <c r="A1146" t="s">
        <v>1318</v>
      </c>
      <c r="B1146" t="s">
        <v>1318</v>
      </c>
    </row>
    <row r="1147" spans="1:2" x14ac:dyDescent="0.25">
      <c r="A1147" t="s">
        <v>1319</v>
      </c>
      <c r="B1147" t="s">
        <v>1319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A521-8240-4BF9-A541-E823618F4D4D}">
  <dimension ref="A1:E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T1.Id, T1.GroupingId, T4.value IndexNameLU_x000D_
FROM ORE.dbo.ConventionsFuture T1 INNER JOIN _x000D_
ORE.dbo.TypesIndexName T4 ON T1.IndexName = T4.value_x000D_
</v>
      </c>
      <c r="B1" s="2" t="s">
        <v>1320</v>
      </c>
      <c r="C1" s="2" t="s">
        <v>1321</v>
      </c>
      <c r="D1" s="2" t="s">
        <v>1328</v>
      </c>
      <c r="E1" s="2" t="s">
        <v>1340</v>
      </c>
    </row>
    <row r="2" spans="1:5" x14ac:dyDescent="0.25">
      <c r="A2" s="1" t="s">
        <v>1481</v>
      </c>
      <c r="B2" s="3" t="s">
        <v>1482</v>
      </c>
      <c r="C2" s="3" t="s">
        <v>1332</v>
      </c>
      <c r="D2" s="3" t="s">
        <v>211</v>
      </c>
      <c r="E2" s="3" t="str">
        <f>IF(Tabelle_ExterneDaten_17[[#This Row],[IndexNameLU]]&lt;&gt;"",VLOOKUP(Tabelle_ExterneDaten_17[[#This Row],[IndexNameLU]],IndexNameLookup,2,FALSE),"")</f>
        <v>AUD-BBSW-3M</v>
      </c>
    </row>
    <row r="3" spans="1:5" x14ac:dyDescent="0.25">
      <c r="B3" s="2" t="s">
        <v>1483</v>
      </c>
      <c r="C3" s="2" t="s">
        <v>1332</v>
      </c>
      <c r="D3" s="2" t="s">
        <v>517</v>
      </c>
      <c r="E3" s="2" t="str">
        <f>IF(Tabelle_ExterneDaten_17[[#This Row],[IndexNameLU]]&lt;&gt;"",VLOOKUP(Tabelle_ExterneDaten_17[[#This Row],[IndexNameLU]],IndexNameLookup,2,FALSE),"")</f>
        <v>EUR-EURIBOR-3M</v>
      </c>
    </row>
    <row r="4" spans="1:5" x14ac:dyDescent="0.25">
      <c r="B4" s="2" t="s">
        <v>1484</v>
      </c>
      <c r="C4" s="2" t="s">
        <v>1332</v>
      </c>
      <c r="D4" s="2" t="s">
        <v>798</v>
      </c>
      <c r="E4" s="2" t="str">
        <f>IF(Tabelle_ExterneDaten_17[[#This Row],[IndexNameLU]]&lt;&gt;"",VLOOKUP(Tabelle_ExterneDaten_17[[#This Row],[IndexNameLU]],IndexNameLookup,2,FALSE),"")</f>
        <v>JPY-LIBOR-3M</v>
      </c>
    </row>
    <row r="5" spans="1:5" x14ac:dyDescent="0.25">
      <c r="B5" s="2" t="s">
        <v>1485</v>
      </c>
      <c r="C5" s="2" t="s">
        <v>1332</v>
      </c>
      <c r="D5" s="2" t="s">
        <v>1152</v>
      </c>
      <c r="E5" s="2" t="str">
        <f>IF(Tabelle_ExterneDaten_17[[#This Row],[IndexNameLU]]&lt;&gt;"",VLOOKUP(Tabelle_ExterneDaten_17[[#This Row],[IndexNameLU]],IndexNameLookup,2,FALSE),"")</f>
        <v>SEK-STIBOR-3M</v>
      </c>
    </row>
    <row r="6" spans="1:5" x14ac:dyDescent="0.25">
      <c r="B6" s="2" t="s">
        <v>1486</v>
      </c>
      <c r="C6" s="2" t="s">
        <v>1332</v>
      </c>
      <c r="D6" s="2" t="s">
        <v>1287</v>
      </c>
      <c r="E6" s="2" t="str">
        <f>IF(Tabelle_ExterneDaten_17[[#This Row],[IndexNameLU]]&lt;&gt;"",VLOOKUP(Tabelle_ExterneDaten_17[[#This Row],[IndexNameLU]],IndexNameLookup,2,FALSE),"")</f>
        <v>USD-LIBOR-3M</v>
      </c>
    </row>
  </sheetData>
  <dataValidations count="1">
    <dataValidation type="list" allowBlank="1" showInputMessage="1" showErrorMessage="1" sqref="D2:E6" xr:uid="{4885ADD9-762F-4E4C-BE70-8BAC31EDD7F9}">
      <formula1>OFFSET(IndexNameLookup,0,0,,1)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DA79-C4C9-49DC-86C0-3CFE9EA64BE4}">
  <dimension ref="A1:J115"/>
  <sheetViews>
    <sheetView workbookViewId="0"/>
  </sheetViews>
  <sheetFormatPr baseColWidth="10" defaultRowHeight="15" x14ac:dyDescent="0.25"/>
  <sheetData>
    <row r="1" spans="1:10" x14ac:dyDescent="0.25">
      <c r="A1" t="str">
        <f>_xll.DBListFetch(B1,"",SourceCurrencyLookup)</f>
        <v>Env:MSSQL, (last result:)Retrieved 64 records from: SELECT  T1.value SourceCurrency, T1.value FROM ORE.dbo.TypesCurrencyCode T1 ORDER BY value</v>
      </c>
      <c r="B1" s="1" t="s">
        <v>1487</v>
      </c>
      <c r="C1" t="str">
        <f>_xll.DBListFetch(D1,"",TargetCurrencyLookup)</f>
        <v>Env:MSSQL, (last result:)Retrieved 64 records from: SELECT  T1.value TargetCurrency, T1.value FROM ORE.dbo.TypesCurrencyCode T1 ORDER BY value</v>
      </c>
      <c r="D1" s="1" t="s">
        <v>1488</v>
      </c>
      <c r="E1" t="str">
        <f>_xll.DBListFetch(F1,"",AdvanceCalendarLookup)</f>
        <v>Env:MSSQL, (last result:)Retrieved 114 records from: SELECT  T1.value AdvanceCalendar, T1.value FROM ORE.dbo.TypesCalendar T1 ORDER BY value</v>
      </c>
      <c r="F1" s="1" t="s">
        <v>1489</v>
      </c>
      <c r="G1" t="str">
        <f>_xll.DBListFetch(H1,"",SpotRelativeLookup)</f>
        <v>Env:MSSQL, (last result:)Retrieved 8 records from: SELECT T1.value SpotRelative,T1.value FROM ORE.dbo.TypesBool T1 ORDER BY value</v>
      </c>
      <c r="H1" s="1" t="s">
        <v>1490</v>
      </c>
      <c r="I1" t="str">
        <f>_xll.DBListFetch(J1,"",AdditionalSettleCalendarLookup)</f>
        <v>Env:MSSQL, (last result:)Retrieved 114 records from: SELECT  T1.value AdditionalSettleCalendar, T1.value FROM ORE.dbo.TypesCalendar T1 ORDER BY value</v>
      </c>
      <c r="J1" s="1" t="s">
        <v>1491</v>
      </c>
    </row>
    <row r="2" spans="1:10" x14ac:dyDescent="0.25">
      <c r="A2" t="s">
        <v>41</v>
      </c>
      <c r="B2" t="s">
        <v>41</v>
      </c>
      <c r="C2" t="s">
        <v>41</v>
      </c>
      <c r="D2" t="s">
        <v>41</v>
      </c>
      <c r="E2" t="s">
        <v>41</v>
      </c>
      <c r="F2" t="s">
        <v>41</v>
      </c>
      <c r="G2" t="s">
        <v>1376</v>
      </c>
      <c r="H2" t="s">
        <v>1376</v>
      </c>
      <c r="I2" t="s">
        <v>41</v>
      </c>
      <c r="J2" t="s">
        <v>41</v>
      </c>
    </row>
    <row r="3" spans="1:10" x14ac:dyDescent="0.25">
      <c r="A3" t="s">
        <v>42</v>
      </c>
      <c r="B3" t="s">
        <v>42</v>
      </c>
      <c r="C3" t="s">
        <v>42</v>
      </c>
      <c r="D3" t="s">
        <v>42</v>
      </c>
      <c r="E3" t="s">
        <v>42</v>
      </c>
      <c r="F3" t="s">
        <v>42</v>
      </c>
      <c r="G3" t="s">
        <v>1377</v>
      </c>
      <c r="H3" t="s">
        <v>1377</v>
      </c>
      <c r="I3" t="s">
        <v>42</v>
      </c>
      <c r="J3" t="s">
        <v>42</v>
      </c>
    </row>
    <row r="4" spans="1:10" x14ac:dyDescent="0.25">
      <c r="A4" t="s">
        <v>1493</v>
      </c>
      <c r="B4" t="s">
        <v>1493</v>
      </c>
      <c r="C4" t="s">
        <v>1493</v>
      </c>
      <c r="D4" t="s">
        <v>1493</v>
      </c>
      <c r="E4" t="s">
        <v>43</v>
      </c>
      <c r="F4" t="s">
        <v>43</v>
      </c>
      <c r="G4" t="s">
        <v>1378</v>
      </c>
      <c r="H4" t="s">
        <v>1378</v>
      </c>
      <c r="I4" t="s">
        <v>43</v>
      </c>
      <c r="J4" t="s">
        <v>43</v>
      </c>
    </row>
    <row r="5" spans="1:10" x14ac:dyDescent="0.25">
      <c r="A5" t="s">
        <v>44</v>
      </c>
      <c r="B5" t="s">
        <v>44</v>
      </c>
      <c r="C5" t="s">
        <v>44</v>
      </c>
      <c r="D5" t="s">
        <v>44</v>
      </c>
      <c r="E5" t="s">
        <v>44</v>
      </c>
      <c r="F5" t="s">
        <v>44</v>
      </c>
      <c r="G5" t="s">
        <v>1379</v>
      </c>
      <c r="H5" t="s">
        <v>1379</v>
      </c>
      <c r="I5" t="s">
        <v>44</v>
      </c>
      <c r="J5" t="s">
        <v>44</v>
      </c>
    </row>
    <row r="6" spans="1:10" x14ac:dyDescent="0.25">
      <c r="A6" t="s">
        <v>1494</v>
      </c>
      <c r="B6" t="s">
        <v>1494</v>
      </c>
      <c r="C6" t="s">
        <v>1494</v>
      </c>
      <c r="D6" t="s">
        <v>1494</v>
      </c>
      <c r="E6" t="s">
        <v>45</v>
      </c>
      <c r="F6" t="s">
        <v>45</v>
      </c>
      <c r="G6" t="s">
        <v>1380</v>
      </c>
      <c r="H6" t="s">
        <v>1380</v>
      </c>
      <c r="I6" t="s">
        <v>45</v>
      </c>
      <c r="J6" t="s">
        <v>45</v>
      </c>
    </row>
    <row r="7" spans="1:10" x14ac:dyDescent="0.25">
      <c r="A7" t="s">
        <v>46</v>
      </c>
      <c r="B7" t="s">
        <v>46</v>
      </c>
      <c r="C7" t="s">
        <v>46</v>
      </c>
      <c r="D7" t="s">
        <v>46</v>
      </c>
      <c r="E7" t="s">
        <v>46</v>
      </c>
      <c r="F7" t="s">
        <v>46</v>
      </c>
      <c r="G7" t="s">
        <v>1381</v>
      </c>
      <c r="H7" t="s">
        <v>1381</v>
      </c>
      <c r="I7" t="s">
        <v>46</v>
      </c>
      <c r="J7" t="s">
        <v>46</v>
      </c>
    </row>
    <row r="8" spans="1:10" x14ac:dyDescent="0.25">
      <c r="A8" t="s">
        <v>47</v>
      </c>
      <c r="B8" t="s">
        <v>47</v>
      </c>
      <c r="C8" t="s">
        <v>47</v>
      </c>
      <c r="D8" t="s">
        <v>47</v>
      </c>
      <c r="E8" t="s">
        <v>47</v>
      </c>
      <c r="F8" t="s">
        <v>47</v>
      </c>
      <c r="G8" t="s">
        <v>1382</v>
      </c>
      <c r="H8" t="s">
        <v>1382</v>
      </c>
      <c r="I8" t="s">
        <v>47</v>
      </c>
      <c r="J8" t="s">
        <v>47</v>
      </c>
    </row>
    <row r="9" spans="1:10" x14ac:dyDescent="0.25">
      <c r="A9" t="s">
        <v>51</v>
      </c>
      <c r="B9" t="s">
        <v>51</v>
      </c>
      <c r="C9" t="s">
        <v>51</v>
      </c>
      <c r="D9" t="s">
        <v>51</v>
      </c>
      <c r="E9" t="s">
        <v>48</v>
      </c>
      <c r="F9" t="s">
        <v>48</v>
      </c>
      <c r="G9" t="s">
        <v>1383</v>
      </c>
      <c r="H9" t="s">
        <v>1383</v>
      </c>
      <c r="I9" t="s">
        <v>48</v>
      </c>
      <c r="J9" t="s">
        <v>48</v>
      </c>
    </row>
    <row r="10" spans="1:10" x14ac:dyDescent="0.25">
      <c r="A10" t="s">
        <v>53</v>
      </c>
      <c r="B10" t="s">
        <v>53</v>
      </c>
      <c r="C10" t="s">
        <v>53</v>
      </c>
      <c r="D10" t="s">
        <v>53</v>
      </c>
      <c r="E10" t="s">
        <v>49</v>
      </c>
      <c r="F10" t="s">
        <v>49</v>
      </c>
      <c r="I10" t="s">
        <v>49</v>
      </c>
      <c r="J10" t="s">
        <v>49</v>
      </c>
    </row>
    <row r="11" spans="1:10" x14ac:dyDescent="0.25">
      <c r="A11" t="s">
        <v>55</v>
      </c>
      <c r="B11" t="s">
        <v>55</v>
      </c>
      <c r="C11" t="s">
        <v>55</v>
      </c>
      <c r="D11" t="s">
        <v>55</v>
      </c>
      <c r="E11" t="s">
        <v>50</v>
      </c>
      <c r="F11" t="s">
        <v>50</v>
      </c>
      <c r="I11" t="s">
        <v>50</v>
      </c>
      <c r="J11" t="s">
        <v>50</v>
      </c>
    </row>
    <row r="12" spans="1:10" x14ac:dyDescent="0.25">
      <c r="A12" t="s">
        <v>56</v>
      </c>
      <c r="B12" t="s">
        <v>56</v>
      </c>
      <c r="C12" t="s">
        <v>56</v>
      </c>
      <c r="D12" t="s">
        <v>56</v>
      </c>
      <c r="E12" t="s">
        <v>51</v>
      </c>
      <c r="F12" t="s">
        <v>51</v>
      </c>
      <c r="I12" t="s">
        <v>51</v>
      </c>
      <c r="J12" t="s">
        <v>51</v>
      </c>
    </row>
    <row r="13" spans="1:10" x14ac:dyDescent="0.25">
      <c r="A13" t="s">
        <v>57</v>
      </c>
      <c r="B13" t="s">
        <v>57</v>
      </c>
      <c r="C13" t="s">
        <v>57</v>
      </c>
      <c r="D13" t="s">
        <v>57</v>
      </c>
      <c r="E13" t="s">
        <v>52</v>
      </c>
      <c r="F13" t="s">
        <v>52</v>
      </c>
      <c r="I13" t="s">
        <v>52</v>
      </c>
      <c r="J13" t="s">
        <v>52</v>
      </c>
    </row>
    <row r="14" spans="1:10" x14ac:dyDescent="0.25">
      <c r="A14" t="s">
        <v>58</v>
      </c>
      <c r="B14" t="s">
        <v>58</v>
      </c>
      <c r="C14" t="s">
        <v>58</v>
      </c>
      <c r="D14" t="s">
        <v>58</v>
      </c>
      <c r="E14" t="s">
        <v>53</v>
      </c>
      <c r="F14" t="s">
        <v>53</v>
      </c>
      <c r="I14" t="s">
        <v>53</v>
      </c>
      <c r="J14" t="s">
        <v>53</v>
      </c>
    </row>
    <row r="15" spans="1:10" x14ac:dyDescent="0.25">
      <c r="A15" t="s">
        <v>59</v>
      </c>
      <c r="B15" t="s">
        <v>59</v>
      </c>
      <c r="C15" t="s">
        <v>59</v>
      </c>
      <c r="D15" t="s">
        <v>59</v>
      </c>
      <c r="E15" t="s">
        <v>54</v>
      </c>
      <c r="F15" t="s">
        <v>54</v>
      </c>
      <c r="I15" t="s">
        <v>54</v>
      </c>
      <c r="J15" t="s">
        <v>54</v>
      </c>
    </row>
    <row r="16" spans="1:10" x14ac:dyDescent="0.25">
      <c r="A16" t="s">
        <v>1495</v>
      </c>
      <c r="B16" t="s">
        <v>1495</v>
      </c>
      <c r="C16" t="s">
        <v>1495</v>
      </c>
      <c r="D16" t="s">
        <v>1495</v>
      </c>
      <c r="E16" t="s">
        <v>55</v>
      </c>
      <c r="F16" t="s">
        <v>55</v>
      </c>
      <c r="I16" t="s">
        <v>55</v>
      </c>
      <c r="J16" t="s">
        <v>55</v>
      </c>
    </row>
    <row r="17" spans="1:10" x14ac:dyDescent="0.25">
      <c r="A17" t="s">
        <v>1496</v>
      </c>
      <c r="B17" t="s">
        <v>1496</v>
      </c>
      <c r="C17" t="s">
        <v>1496</v>
      </c>
      <c r="D17" t="s">
        <v>1496</v>
      </c>
      <c r="E17" t="s">
        <v>56</v>
      </c>
      <c r="F17" t="s">
        <v>56</v>
      </c>
      <c r="I17" t="s">
        <v>56</v>
      </c>
      <c r="J17" t="s">
        <v>56</v>
      </c>
    </row>
    <row r="18" spans="1:10" x14ac:dyDescent="0.25">
      <c r="A18" t="s">
        <v>61</v>
      </c>
      <c r="B18" t="s">
        <v>61</v>
      </c>
      <c r="C18" t="s">
        <v>61</v>
      </c>
      <c r="D18" t="s">
        <v>61</v>
      </c>
      <c r="E18" t="s">
        <v>57</v>
      </c>
      <c r="F18" t="s">
        <v>57</v>
      </c>
      <c r="I18" t="s">
        <v>57</v>
      </c>
      <c r="J18" t="s">
        <v>57</v>
      </c>
    </row>
    <row r="19" spans="1:10" x14ac:dyDescent="0.25">
      <c r="A19" t="s">
        <v>62</v>
      </c>
      <c r="B19" t="s">
        <v>62</v>
      </c>
      <c r="C19" t="s">
        <v>62</v>
      </c>
      <c r="D19" t="s">
        <v>62</v>
      </c>
      <c r="E19" t="s">
        <v>58</v>
      </c>
      <c r="F19" t="s">
        <v>58</v>
      </c>
      <c r="I19" t="s">
        <v>58</v>
      </c>
      <c r="J19" t="s">
        <v>58</v>
      </c>
    </row>
    <row r="20" spans="1:10" x14ac:dyDescent="0.25">
      <c r="A20" t="s">
        <v>1497</v>
      </c>
      <c r="B20" t="s">
        <v>1497</v>
      </c>
      <c r="C20" t="s">
        <v>1497</v>
      </c>
      <c r="D20" t="s">
        <v>1497</v>
      </c>
      <c r="E20" t="s">
        <v>59</v>
      </c>
      <c r="F20" t="s">
        <v>59</v>
      </c>
      <c r="I20" t="s">
        <v>59</v>
      </c>
      <c r="J20" t="s">
        <v>59</v>
      </c>
    </row>
    <row r="21" spans="1:10" x14ac:dyDescent="0.25">
      <c r="A21" t="s">
        <v>63</v>
      </c>
      <c r="B21" t="s">
        <v>63</v>
      </c>
      <c r="C21" t="s">
        <v>63</v>
      </c>
      <c r="D21" t="s">
        <v>63</v>
      </c>
      <c r="E21" t="s">
        <v>60</v>
      </c>
      <c r="F21" t="s">
        <v>60</v>
      </c>
      <c r="I21" t="s">
        <v>60</v>
      </c>
      <c r="J21" t="s">
        <v>60</v>
      </c>
    </row>
    <row r="22" spans="1:10" x14ac:dyDescent="0.25">
      <c r="A22" t="s">
        <v>1498</v>
      </c>
      <c r="B22" t="s">
        <v>1498</v>
      </c>
      <c r="C22" t="s">
        <v>1498</v>
      </c>
      <c r="D22" t="s">
        <v>1498</v>
      </c>
      <c r="E22" t="s">
        <v>61</v>
      </c>
      <c r="F22" t="s">
        <v>61</v>
      </c>
      <c r="I22" t="s">
        <v>61</v>
      </c>
      <c r="J22" t="s">
        <v>61</v>
      </c>
    </row>
    <row r="23" spans="1:10" x14ac:dyDescent="0.25">
      <c r="A23" t="s">
        <v>1499</v>
      </c>
      <c r="B23" t="s">
        <v>1499</v>
      </c>
      <c r="C23" t="s">
        <v>1499</v>
      </c>
      <c r="D23" t="s">
        <v>1499</v>
      </c>
      <c r="E23" t="s">
        <v>62</v>
      </c>
      <c r="F23" t="s">
        <v>62</v>
      </c>
      <c r="I23" t="s">
        <v>62</v>
      </c>
      <c r="J23" t="s">
        <v>62</v>
      </c>
    </row>
    <row r="24" spans="1:10" x14ac:dyDescent="0.25">
      <c r="A24" t="s">
        <v>70</v>
      </c>
      <c r="B24" t="s">
        <v>70</v>
      </c>
      <c r="C24" t="s">
        <v>70</v>
      </c>
      <c r="D24" t="s">
        <v>70</v>
      </c>
      <c r="E24" t="s">
        <v>63</v>
      </c>
      <c r="F24" t="s">
        <v>63</v>
      </c>
      <c r="I24" t="s">
        <v>63</v>
      </c>
      <c r="J24" t="s">
        <v>63</v>
      </c>
    </row>
    <row r="25" spans="1:10" x14ac:dyDescent="0.25">
      <c r="A25" t="s">
        <v>1500</v>
      </c>
      <c r="B25" t="s">
        <v>1500</v>
      </c>
      <c r="C25" t="s">
        <v>1500</v>
      </c>
      <c r="D25" t="s">
        <v>1500</v>
      </c>
      <c r="E25" t="s">
        <v>64</v>
      </c>
      <c r="F25" t="s">
        <v>64</v>
      </c>
      <c r="I25" t="s">
        <v>64</v>
      </c>
      <c r="J25" t="s">
        <v>64</v>
      </c>
    </row>
    <row r="26" spans="1:10" x14ac:dyDescent="0.25">
      <c r="A26" t="s">
        <v>71</v>
      </c>
      <c r="B26" t="s">
        <v>71</v>
      </c>
      <c r="C26" t="s">
        <v>71</v>
      </c>
      <c r="D26" t="s">
        <v>71</v>
      </c>
      <c r="E26" t="s">
        <v>65</v>
      </c>
      <c r="F26" t="s">
        <v>65</v>
      </c>
      <c r="I26" t="s">
        <v>65</v>
      </c>
      <c r="J26" t="s">
        <v>65</v>
      </c>
    </row>
    <row r="27" spans="1:10" x14ac:dyDescent="0.25">
      <c r="A27" t="s">
        <v>72</v>
      </c>
      <c r="B27" t="s">
        <v>72</v>
      </c>
      <c r="C27" t="s">
        <v>72</v>
      </c>
      <c r="D27" t="s">
        <v>72</v>
      </c>
      <c r="E27" t="s">
        <v>66</v>
      </c>
      <c r="F27" t="s">
        <v>66</v>
      </c>
      <c r="I27" t="s">
        <v>66</v>
      </c>
      <c r="J27" t="s">
        <v>66</v>
      </c>
    </row>
    <row r="28" spans="1:10" x14ac:dyDescent="0.25">
      <c r="A28" t="s">
        <v>73</v>
      </c>
      <c r="B28" t="s">
        <v>73</v>
      </c>
      <c r="C28" t="s">
        <v>73</v>
      </c>
      <c r="D28" t="s">
        <v>73</v>
      </c>
      <c r="E28" t="s">
        <v>67</v>
      </c>
      <c r="F28" t="s">
        <v>67</v>
      </c>
      <c r="I28" t="s">
        <v>67</v>
      </c>
      <c r="J28" t="s">
        <v>67</v>
      </c>
    </row>
    <row r="29" spans="1:10" x14ac:dyDescent="0.25">
      <c r="A29" t="s">
        <v>1501</v>
      </c>
      <c r="B29" t="s">
        <v>1501</v>
      </c>
      <c r="C29" t="s">
        <v>1501</v>
      </c>
      <c r="D29" t="s">
        <v>1501</v>
      </c>
      <c r="E29" t="s">
        <v>68</v>
      </c>
      <c r="F29" t="s">
        <v>68</v>
      </c>
      <c r="I29" t="s">
        <v>68</v>
      </c>
      <c r="J29" t="s">
        <v>68</v>
      </c>
    </row>
    <row r="30" spans="1:10" x14ac:dyDescent="0.25">
      <c r="A30" t="s">
        <v>74</v>
      </c>
      <c r="B30" t="s">
        <v>74</v>
      </c>
      <c r="C30" t="s">
        <v>74</v>
      </c>
      <c r="D30" t="s">
        <v>74</v>
      </c>
      <c r="E30" t="s">
        <v>69</v>
      </c>
      <c r="F30" t="s">
        <v>69</v>
      </c>
      <c r="I30" t="s">
        <v>69</v>
      </c>
      <c r="J30" t="s">
        <v>69</v>
      </c>
    </row>
    <row r="31" spans="1:10" x14ac:dyDescent="0.25">
      <c r="A31" t="s">
        <v>75</v>
      </c>
      <c r="B31" t="s">
        <v>75</v>
      </c>
      <c r="C31" t="s">
        <v>75</v>
      </c>
      <c r="D31" t="s">
        <v>75</v>
      </c>
      <c r="E31" t="s">
        <v>70</v>
      </c>
      <c r="F31" t="s">
        <v>70</v>
      </c>
      <c r="I31" t="s">
        <v>70</v>
      </c>
      <c r="J31" t="s">
        <v>70</v>
      </c>
    </row>
    <row r="32" spans="1:10" x14ac:dyDescent="0.25">
      <c r="A32" t="s">
        <v>76</v>
      </c>
      <c r="B32" t="s">
        <v>76</v>
      </c>
      <c r="C32" t="s">
        <v>76</v>
      </c>
      <c r="D32" t="s">
        <v>76</v>
      </c>
      <c r="E32" t="s">
        <v>71</v>
      </c>
      <c r="F32" t="s">
        <v>71</v>
      </c>
      <c r="I32" t="s">
        <v>71</v>
      </c>
      <c r="J32" t="s">
        <v>71</v>
      </c>
    </row>
    <row r="33" spans="1:10" x14ac:dyDescent="0.25">
      <c r="A33" t="s">
        <v>1502</v>
      </c>
      <c r="B33" t="s">
        <v>1502</v>
      </c>
      <c r="C33" t="s">
        <v>1502</v>
      </c>
      <c r="D33" t="s">
        <v>1502</v>
      </c>
      <c r="E33" t="s">
        <v>72</v>
      </c>
      <c r="F33" t="s">
        <v>72</v>
      </c>
      <c r="I33" t="s">
        <v>72</v>
      </c>
      <c r="J33" t="s">
        <v>72</v>
      </c>
    </row>
    <row r="34" spans="1:10" x14ac:dyDescent="0.25">
      <c r="A34" t="s">
        <v>81</v>
      </c>
      <c r="B34" t="s">
        <v>81</v>
      </c>
      <c r="C34" t="s">
        <v>81</v>
      </c>
      <c r="D34" t="s">
        <v>81</v>
      </c>
      <c r="E34" t="s">
        <v>73</v>
      </c>
      <c r="F34" t="s">
        <v>73</v>
      </c>
      <c r="I34" t="s">
        <v>73</v>
      </c>
      <c r="J34" t="s">
        <v>73</v>
      </c>
    </row>
    <row r="35" spans="1:10" x14ac:dyDescent="0.25">
      <c r="A35" t="s">
        <v>82</v>
      </c>
      <c r="B35" t="s">
        <v>82</v>
      </c>
      <c r="C35" t="s">
        <v>82</v>
      </c>
      <c r="D35" t="s">
        <v>82</v>
      </c>
      <c r="E35" t="s">
        <v>74</v>
      </c>
      <c r="F35" t="s">
        <v>74</v>
      </c>
      <c r="I35" t="s">
        <v>74</v>
      </c>
      <c r="J35" t="s">
        <v>74</v>
      </c>
    </row>
    <row r="36" spans="1:10" x14ac:dyDescent="0.25">
      <c r="A36" t="s">
        <v>83</v>
      </c>
      <c r="B36" t="s">
        <v>83</v>
      </c>
      <c r="C36" t="s">
        <v>83</v>
      </c>
      <c r="D36" t="s">
        <v>83</v>
      </c>
      <c r="E36" t="s">
        <v>75</v>
      </c>
      <c r="F36" t="s">
        <v>75</v>
      </c>
      <c r="I36" t="s">
        <v>75</v>
      </c>
      <c r="J36" t="s">
        <v>75</v>
      </c>
    </row>
    <row r="37" spans="1:10" x14ac:dyDescent="0.25">
      <c r="A37" t="s">
        <v>84</v>
      </c>
      <c r="B37" t="s">
        <v>84</v>
      </c>
      <c r="C37" t="s">
        <v>84</v>
      </c>
      <c r="D37" t="s">
        <v>84</v>
      </c>
      <c r="E37" t="s">
        <v>76</v>
      </c>
      <c r="F37" t="s">
        <v>76</v>
      </c>
      <c r="I37" t="s">
        <v>76</v>
      </c>
      <c r="J37" t="s">
        <v>76</v>
      </c>
    </row>
    <row r="38" spans="1:10" x14ac:dyDescent="0.25">
      <c r="A38" t="s">
        <v>1503</v>
      </c>
      <c r="B38" t="s">
        <v>1503</v>
      </c>
      <c r="C38" t="s">
        <v>1503</v>
      </c>
      <c r="D38" t="s">
        <v>1503</v>
      </c>
      <c r="E38" t="s">
        <v>77</v>
      </c>
      <c r="F38" t="s">
        <v>77</v>
      </c>
      <c r="I38" t="s">
        <v>77</v>
      </c>
      <c r="J38" t="s">
        <v>77</v>
      </c>
    </row>
    <row r="39" spans="1:10" x14ac:dyDescent="0.25">
      <c r="A39" t="s">
        <v>86</v>
      </c>
      <c r="B39" t="s">
        <v>86</v>
      </c>
      <c r="C39" t="s">
        <v>86</v>
      </c>
      <c r="D39" t="s">
        <v>86</v>
      </c>
      <c r="E39" t="s">
        <v>78</v>
      </c>
      <c r="F39" t="s">
        <v>78</v>
      </c>
      <c r="I39" t="s">
        <v>78</v>
      </c>
      <c r="J39" t="s">
        <v>78</v>
      </c>
    </row>
    <row r="40" spans="1:10" x14ac:dyDescent="0.25">
      <c r="A40" t="s">
        <v>87</v>
      </c>
      <c r="B40" t="s">
        <v>87</v>
      </c>
      <c r="C40" t="s">
        <v>87</v>
      </c>
      <c r="D40" t="s">
        <v>87</v>
      </c>
      <c r="E40" t="s">
        <v>79</v>
      </c>
      <c r="F40" t="s">
        <v>79</v>
      </c>
      <c r="I40" t="s">
        <v>79</v>
      </c>
      <c r="J40" t="s">
        <v>79</v>
      </c>
    </row>
    <row r="41" spans="1:10" x14ac:dyDescent="0.25">
      <c r="A41" t="s">
        <v>89</v>
      </c>
      <c r="B41" t="s">
        <v>89</v>
      </c>
      <c r="C41" t="s">
        <v>89</v>
      </c>
      <c r="D41" t="s">
        <v>89</v>
      </c>
      <c r="E41" t="s">
        <v>80</v>
      </c>
      <c r="F41" t="s">
        <v>80</v>
      </c>
      <c r="I41" t="s">
        <v>80</v>
      </c>
      <c r="J41" t="s">
        <v>80</v>
      </c>
    </row>
    <row r="42" spans="1:10" x14ac:dyDescent="0.25">
      <c r="A42" t="s">
        <v>90</v>
      </c>
      <c r="B42" t="s">
        <v>90</v>
      </c>
      <c r="C42" t="s">
        <v>90</v>
      </c>
      <c r="D42" t="s">
        <v>90</v>
      </c>
      <c r="E42" t="s">
        <v>81</v>
      </c>
      <c r="F42" t="s">
        <v>81</v>
      </c>
      <c r="I42" t="s">
        <v>81</v>
      </c>
      <c r="J42" t="s">
        <v>81</v>
      </c>
    </row>
    <row r="43" spans="1:10" x14ac:dyDescent="0.25">
      <c r="A43" t="s">
        <v>91</v>
      </c>
      <c r="B43" t="s">
        <v>91</v>
      </c>
      <c r="C43" t="s">
        <v>91</v>
      </c>
      <c r="D43" t="s">
        <v>91</v>
      </c>
      <c r="E43" t="s">
        <v>82</v>
      </c>
      <c r="F43" t="s">
        <v>82</v>
      </c>
      <c r="I43" t="s">
        <v>82</v>
      </c>
      <c r="J43" t="s">
        <v>82</v>
      </c>
    </row>
    <row r="44" spans="1:10" x14ac:dyDescent="0.25">
      <c r="A44" t="s">
        <v>1504</v>
      </c>
      <c r="B44" t="s">
        <v>1504</v>
      </c>
      <c r="C44" t="s">
        <v>1504</v>
      </c>
      <c r="D44" t="s">
        <v>1504</v>
      </c>
      <c r="E44" t="s">
        <v>83</v>
      </c>
      <c r="F44" t="s">
        <v>83</v>
      </c>
      <c r="I44" t="s">
        <v>83</v>
      </c>
      <c r="J44" t="s">
        <v>83</v>
      </c>
    </row>
    <row r="45" spans="1:10" x14ac:dyDescent="0.25">
      <c r="A45" t="s">
        <v>92</v>
      </c>
      <c r="B45" t="s">
        <v>92</v>
      </c>
      <c r="C45" t="s">
        <v>92</v>
      </c>
      <c r="D45" t="s">
        <v>92</v>
      </c>
      <c r="E45" t="s">
        <v>84</v>
      </c>
      <c r="F45" t="s">
        <v>84</v>
      </c>
      <c r="I45" t="s">
        <v>84</v>
      </c>
      <c r="J45" t="s">
        <v>84</v>
      </c>
    </row>
    <row r="46" spans="1:10" x14ac:dyDescent="0.25">
      <c r="A46" t="s">
        <v>96</v>
      </c>
      <c r="B46" t="s">
        <v>96</v>
      </c>
      <c r="C46" t="s">
        <v>96</v>
      </c>
      <c r="D46" t="s">
        <v>96</v>
      </c>
      <c r="E46" t="s">
        <v>85</v>
      </c>
      <c r="F46" t="s">
        <v>85</v>
      </c>
      <c r="I46" t="s">
        <v>85</v>
      </c>
      <c r="J46" t="s">
        <v>85</v>
      </c>
    </row>
    <row r="47" spans="1:10" x14ac:dyDescent="0.25">
      <c r="A47" t="s">
        <v>97</v>
      </c>
      <c r="B47" t="s">
        <v>97</v>
      </c>
      <c r="C47" t="s">
        <v>97</v>
      </c>
      <c r="D47" t="s">
        <v>97</v>
      </c>
      <c r="E47" t="s">
        <v>86</v>
      </c>
      <c r="F47" t="s">
        <v>86</v>
      </c>
      <c r="I47" t="s">
        <v>86</v>
      </c>
      <c r="J47" t="s">
        <v>86</v>
      </c>
    </row>
    <row r="48" spans="1:10" x14ac:dyDescent="0.25">
      <c r="A48" t="s">
        <v>98</v>
      </c>
      <c r="B48" t="s">
        <v>98</v>
      </c>
      <c r="C48" t="s">
        <v>98</v>
      </c>
      <c r="D48" t="s">
        <v>98</v>
      </c>
      <c r="E48" t="s">
        <v>87</v>
      </c>
      <c r="F48" t="s">
        <v>87</v>
      </c>
      <c r="I48" t="s">
        <v>87</v>
      </c>
      <c r="J48" t="s">
        <v>87</v>
      </c>
    </row>
    <row r="49" spans="1:10" x14ac:dyDescent="0.25">
      <c r="A49" t="s">
        <v>99</v>
      </c>
      <c r="B49" t="s">
        <v>99</v>
      </c>
      <c r="C49" t="s">
        <v>99</v>
      </c>
      <c r="D49" t="s">
        <v>99</v>
      </c>
      <c r="E49" t="s">
        <v>88</v>
      </c>
      <c r="F49" t="s">
        <v>88</v>
      </c>
      <c r="I49" t="s">
        <v>88</v>
      </c>
      <c r="J49" t="s">
        <v>88</v>
      </c>
    </row>
    <row r="50" spans="1:10" x14ac:dyDescent="0.25">
      <c r="A50" t="s">
        <v>100</v>
      </c>
      <c r="B50" t="s">
        <v>100</v>
      </c>
      <c r="C50" t="s">
        <v>100</v>
      </c>
      <c r="D50" t="s">
        <v>100</v>
      </c>
      <c r="E50" t="s">
        <v>89</v>
      </c>
      <c r="F50" t="s">
        <v>89</v>
      </c>
      <c r="I50" t="s">
        <v>89</v>
      </c>
      <c r="J50" t="s">
        <v>89</v>
      </c>
    </row>
    <row r="51" spans="1:10" x14ac:dyDescent="0.25">
      <c r="A51" t="s">
        <v>1505</v>
      </c>
      <c r="B51" t="s">
        <v>1505</v>
      </c>
      <c r="C51" t="s">
        <v>1505</v>
      </c>
      <c r="D51" t="s">
        <v>1505</v>
      </c>
      <c r="E51" t="s">
        <v>90</v>
      </c>
      <c r="F51" t="s">
        <v>90</v>
      </c>
      <c r="I51" t="s">
        <v>90</v>
      </c>
      <c r="J51" t="s">
        <v>90</v>
      </c>
    </row>
    <row r="52" spans="1:10" x14ac:dyDescent="0.25">
      <c r="A52" t="s">
        <v>101</v>
      </c>
      <c r="B52" t="s">
        <v>101</v>
      </c>
      <c r="C52" t="s">
        <v>101</v>
      </c>
      <c r="D52" t="s">
        <v>101</v>
      </c>
      <c r="E52" t="s">
        <v>91</v>
      </c>
      <c r="F52" t="s">
        <v>91</v>
      </c>
      <c r="I52" t="s">
        <v>91</v>
      </c>
      <c r="J52" t="s">
        <v>91</v>
      </c>
    </row>
    <row r="53" spans="1:10" x14ac:dyDescent="0.25">
      <c r="A53" t="s">
        <v>102</v>
      </c>
      <c r="B53" t="s">
        <v>102</v>
      </c>
      <c r="C53" t="s">
        <v>102</v>
      </c>
      <c r="D53" t="s">
        <v>102</v>
      </c>
      <c r="E53" t="s">
        <v>92</v>
      </c>
      <c r="F53" t="s">
        <v>92</v>
      </c>
      <c r="I53" t="s">
        <v>92</v>
      </c>
      <c r="J53" t="s">
        <v>92</v>
      </c>
    </row>
    <row r="54" spans="1:10" x14ac:dyDescent="0.25">
      <c r="A54" t="s">
        <v>103</v>
      </c>
      <c r="B54" t="s">
        <v>103</v>
      </c>
      <c r="C54" t="s">
        <v>103</v>
      </c>
      <c r="D54" t="s">
        <v>103</v>
      </c>
      <c r="E54" t="s">
        <v>93</v>
      </c>
      <c r="F54" t="s">
        <v>93</v>
      </c>
      <c r="I54" t="s">
        <v>93</v>
      </c>
      <c r="J54" t="s">
        <v>93</v>
      </c>
    </row>
    <row r="55" spans="1:10" x14ac:dyDescent="0.25">
      <c r="A55" t="s">
        <v>105</v>
      </c>
      <c r="B55" t="s">
        <v>105</v>
      </c>
      <c r="C55" t="s">
        <v>105</v>
      </c>
      <c r="D55" t="s">
        <v>105</v>
      </c>
      <c r="E55" t="s">
        <v>94</v>
      </c>
      <c r="F55" t="s">
        <v>94</v>
      </c>
      <c r="I55" t="s">
        <v>94</v>
      </c>
      <c r="J55" t="s">
        <v>94</v>
      </c>
    </row>
    <row r="56" spans="1:10" x14ac:dyDescent="0.25">
      <c r="A56" t="s">
        <v>106</v>
      </c>
      <c r="B56" t="s">
        <v>106</v>
      </c>
      <c r="C56" t="s">
        <v>106</v>
      </c>
      <c r="D56" t="s">
        <v>106</v>
      </c>
      <c r="E56" t="s">
        <v>95</v>
      </c>
      <c r="F56" t="s">
        <v>95</v>
      </c>
      <c r="I56" t="s">
        <v>95</v>
      </c>
      <c r="J56" t="s">
        <v>95</v>
      </c>
    </row>
    <row r="57" spans="1:10" x14ac:dyDescent="0.25">
      <c r="A57" t="s">
        <v>109</v>
      </c>
      <c r="B57" t="s">
        <v>109</v>
      </c>
      <c r="C57" t="s">
        <v>109</v>
      </c>
      <c r="D57" t="s">
        <v>109</v>
      </c>
      <c r="E57" t="s">
        <v>96</v>
      </c>
      <c r="F57" t="s">
        <v>96</v>
      </c>
      <c r="I57" t="s">
        <v>96</v>
      </c>
      <c r="J57" t="s">
        <v>96</v>
      </c>
    </row>
    <row r="58" spans="1:10" x14ac:dyDescent="0.25">
      <c r="A58" t="s">
        <v>121</v>
      </c>
      <c r="B58" t="s">
        <v>121</v>
      </c>
      <c r="C58" t="s">
        <v>121</v>
      </c>
      <c r="D58" t="s">
        <v>121</v>
      </c>
      <c r="E58" t="s">
        <v>97</v>
      </c>
      <c r="F58" t="s">
        <v>97</v>
      </c>
      <c r="I58" t="s">
        <v>97</v>
      </c>
      <c r="J58" t="s">
        <v>97</v>
      </c>
    </row>
    <row r="59" spans="1:10" x14ac:dyDescent="0.25">
      <c r="A59" t="s">
        <v>124</v>
      </c>
      <c r="B59" t="s">
        <v>124</v>
      </c>
      <c r="C59" t="s">
        <v>124</v>
      </c>
      <c r="D59" t="s">
        <v>124</v>
      </c>
      <c r="E59" t="s">
        <v>98</v>
      </c>
      <c r="F59" t="s">
        <v>98</v>
      </c>
      <c r="I59" t="s">
        <v>98</v>
      </c>
      <c r="J59" t="s">
        <v>98</v>
      </c>
    </row>
    <row r="60" spans="1:10" x14ac:dyDescent="0.25">
      <c r="A60" t="s">
        <v>127</v>
      </c>
      <c r="B60" t="s">
        <v>127</v>
      </c>
      <c r="C60" t="s">
        <v>127</v>
      </c>
      <c r="D60" t="s">
        <v>127</v>
      </c>
      <c r="E60" t="s">
        <v>99</v>
      </c>
      <c r="F60" t="s">
        <v>99</v>
      </c>
      <c r="I60" t="s">
        <v>99</v>
      </c>
      <c r="J60" t="s">
        <v>99</v>
      </c>
    </row>
    <row r="61" spans="1:10" x14ac:dyDescent="0.25">
      <c r="A61" t="s">
        <v>128</v>
      </c>
      <c r="B61" t="s">
        <v>128</v>
      </c>
      <c r="C61" t="s">
        <v>128</v>
      </c>
      <c r="D61" t="s">
        <v>128</v>
      </c>
      <c r="E61" t="s">
        <v>100</v>
      </c>
      <c r="F61" t="s">
        <v>100</v>
      </c>
      <c r="I61" t="s">
        <v>100</v>
      </c>
      <c r="J61" t="s">
        <v>100</v>
      </c>
    </row>
    <row r="62" spans="1:10" x14ac:dyDescent="0.25">
      <c r="A62" t="s">
        <v>129</v>
      </c>
      <c r="B62" t="s">
        <v>129</v>
      </c>
      <c r="C62" t="s">
        <v>129</v>
      </c>
      <c r="D62" t="s">
        <v>129</v>
      </c>
      <c r="E62" t="s">
        <v>101</v>
      </c>
      <c r="F62" t="s">
        <v>101</v>
      </c>
      <c r="I62" t="s">
        <v>101</v>
      </c>
      <c r="J62" t="s">
        <v>101</v>
      </c>
    </row>
    <row r="63" spans="1:10" x14ac:dyDescent="0.25">
      <c r="A63" t="s">
        <v>142</v>
      </c>
      <c r="B63" t="s">
        <v>142</v>
      </c>
      <c r="C63" t="s">
        <v>142</v>
      </c>
      <c r="D63" t="s">
        <v>142</v>
      </c>
      <c r="E63" t="s">
        <v>102</v>
      </c>
      <c r="F63" t="s">
        <v>102</v>
      </c>
      <c r="I63" t="s">
        <v>102</v>
      </c>
      <c r="J63" t="s">
        <v>102</v>
      </c>
    </row>
    <row r="64" spans="1:10" x14ac:dyDescent="0.25">
      <c r="A64" t="s">
        <v>147</v>
      </c>
      <c r="B64" t="s">
        <v>147</v>
      </c>
      <c r="C64" t="s">
        <v>147</v>
      </c>
      <c r="D64" t="s">
        <v>147</v>
      </c>
      <c r="E64" t="s">
        <v>103</v>
      </c>
      <c r="F64" t="s">
        <v>103</v>
      </c>
      <c r="I64" t="s">
        <v>103</v>
      </c>
      <c r="J64" t="s">
        <v>103</v>
      </c>
    </row>
    <row r="65" spans="1:10" x14ac:dyDescent="0.25">
      <c r="A65" t="s">
        <v>149</v>
      </c>
      <c r="B65" t="s">
        <v>149</v>
      </c>
      <c r="C65" t="s">
        <v>149</v>
      </c>
      <c r="D65" t="s">
        <v>149</v>
      </c>
      <c r="E65" t="s">
        <v>104</v>
      </c>
      <c r="F65" t="s">
        <v>104</v>
      </c>
      <c r="I65" t="s">
        <v>104</v>
      </c>
      <c r="J65" t="s">
        <v>104</v>
      </c>
    </row>
    <row r="66" spans="1:10" x14ac:dyDescent="0.25">
      <c r="E66" t="s">
        <v>105</v>
      </c>
      <c r="F66" t="s">
        <v>105</v>
      </c>
      <c r="I66" t="s">
        <v>105</v>
      </c>
      <c r="J66" t="s">
        <v>105</v>
      </c>
    </row>
    <row r="67" spans="1:10" x14ac:dyDescent="0.25">
      <c r="E67" t="s">
        <v>106</v>
      </c>
      <c r="F67" t="s">
        <v>106</v>
      </c>
      <c r="I67" t="s">
        <v>106</v>
      </c>
      <c r="J67" t="s">
        <v>106</v>
      </c>
    </row>
    <row r="68" spans="1:10" x14ac:dyDescent="0.25">
      <c r="E68" t="s">
        <v>107</v>
      </c>
      <c r="F68" t="s">
        <v>107</v>
      </c>
      <c r="I68" t="s">
        <v>107</v>
      </c>
      <c r="J68" t="s">
        <v>107</v>
      </c>
    </row>
    <row r="69" spans="1:10" x14ac:dyDescent="0.25">
      <c r="E69" t="s">
        <v>108</v>
      </c>
      <c r="F69" t="s">
        <v>108</v>
      </c>
      <c r="I69" t="s">
        <v>108</v>
      </c>
      <c r="J69" t="s">
        <v>108</v>
      </c>
    </row>
    <row r="70" spans="1:10" x14ac:dyDescent="0.25">
      <c r="E70" t="s">
        <v>109</v>
      </c>
      <c r="F70" t="s">
        <v>109</v>
      </c>
      <c r="I70" t="s">
        <v>109</v>
      </c>
      <c r="J70" t="s">
        <v>109</v>
      </c>
    </row>
    <row r="71" spans="1:10" x14ac:dyDescent="0.25">
      <c r="E71" t="s">
        <v>110</v>
      </c>
      <c r="F71" t="s">
        <v>110</v>
      </c>
      <c r="I71" t="s">
        <v>110</v>
      </c>
      <c r="J71" t="s">
        <v>110</v>
      </c>
    </row>
    <row r="72" spans="1:10" x14ac:dyDescent="0.25">
      <c r="E72" t="s">
        <v>111</v>
      </c>
      <c r="F72" t="s">
        <v>111</v>
      </c>
      <c r="I72" t="s">
        <v>111</v>
      </c>
      <c r="J72" t="s">
        <v>111</v>
      </c>
    </row>
    <row r="73" spans="1:10" x14ac:dyDescent="0.25">
      <c r="E73" t="s">
        <v>112</v>
      </c>
      <c r="F73" t="s">
        <v>112</v>
      </c>
      <c r="I73" t="s">
        <v>112</v>
      </c>
      <c r="J73" t="s">
        <v>112</v>
      </c>
    </row>
    <row r="74" spans="1:10" x14ac:dyDescent="0.25">
      <c r="E74" t="s">
        <v>113</v>
      </c>
      <c r="F74" t="s">
        <v>113</v>
      </c>
      <c r="I74" t="s">
        <v>113</v>
      </c>
      <c r="J74" t="s">
        <v>113</v>
      </c>
    </row>
    <row r="75" spans="1:10" x14ac:dyDescent="0.25">
      <c r="E75" t="s">
        <v>114</v>
      </c>
      <c r="F75" t="s">
        <v>114</v>
      </c>
      <c r="I75" t="s">
        <v>114</v>
      </c>
      <c r="J75" t="s">
        <v>114</v>
      </c>
    </row>
    <row r="76" spans="1:10" x14ac:dyDescent="0.25">
      <c r="E76" t="s">
        <v>115</v>
      </c>
      <c r="F76" t="s">
        <v>115</v>
      </c>
      <c r="I76" t="s">
        <v>115</v>
      </c>
      <c r="J76" t="s">
        <v>115</v>
      </c>
    </row>
    <row r="77" spans="1:10" x14ac:dyDescent="0.25">
      <c r="E77" t="s">
        <v>116</v>
      </c>
      <c r="F77" t="s">
        <v>116</v>
      </c>
      <c r="I77" t="s">
        <v>116</v>
      </c>
      <c r="J77" t="s">
        <v>116</v>
      </c>
    </row>
    <row r="78" spans="1:10" x14ac:dyDescent="0.25">
      <c r="E78" t="s">
        <v>117</v>
      </c>
      <c r="F78" t="s">
        <v>117</v>
      </c>
      <c r="I78" t="s">
        <v>117</v>
      </c>
      <c r="J78" t="s">
        <v>117</v>
      </c>
    </row>
    <row r="79" spans="1:10" x14ac:dyDescent="0.25">
      <c r="E79" t="s">
        <v>118</v>
      </c>
      <c r="F79" t="s">
        <v>118</v>
      </c>
      <c r="I79" t="s">
        <v>118</v>
      </c>
      <c r="J79" t="s">
        <v>118</v>
      </c>
    </row>
    <row r="80" spans="1:10" x14ac:dyDescent="0.25">
      <c r="E80" t="s">
        <v>119</v>
      </c>
      <c r="F80" t="s">
        <v>119</v>
      </c>
      <c r="I80" t="s">
        <v>119</v>
      </c>
      <c r="J80" t="s">
        <v>119</v>
      </c>
    </row>
    <row r="81" spans="5:10" x14ac:dyDescent="0.25">
      <c r="E81" t="s">
        <v>120</v>
      </c>
      <c r="F81" t="s">
        <v>120</v>
      </c>
      <c r="I81" t="s">
        <v>120</v>
      </c>
      <c r="J81" t="s">
        <v>120</v>
      </c>
    </row>
    <row r="82" spans="5:10" x14ac:dyDescent="0.25">
      <c r="E82" t="s">
        <v>121</v>
      </c>
      <c r="F82" t="s">
        <v>121</v>
      </c>
      <c r="I82" t="s">
        <v>121</v>
      </c>
      <c r="J82" t="s">
        <v>121</v>
      </c>
    </row>
    <row r="83" spans="5:10" x14ac:dyDescent="0.25">
      <c r="E83" t="s">
        <v>122</v>
      </c>
      <c r="F83" t="s">
        <v>122</v>
      </c>
      <c r="I83" t="s">
        <v>122</v>
      </c>
      <c r="J83" t="s">
        <v>122</v>
      </c>
    </row>
    <row r="84" spans="5:10" x14ac:dyDescent="0.25">
      <c r="E84" t="s">
        <v>123</v>
      </c>
      <c r="F84" t="s">
        <v>123</v>
      </c>
      <c r="I84" t="s">
        <v>123</v>
      </c>
      <c r="J84" t="s">
        <v>123</v>
      </c>
    </row>
    <row r="85" spans="5:10" x14ac:dyDescent="0.25">
      <c r="E85" t="s">
        <v>124</v>
      </c>
      <c r="F85" t="s">
        <v>124</v>
      </c>
      <c r="I85" t="s">
        <v>124</v>
      </c>
      <c r="J85" t="s">
        <v>124</v>
      </c>
    </row>
    <row r="86" spans="5:10" x14ac:dyDescent="0.25">
      <c r="E86" t="s">
        <v>125</v>
      </c>
      <c r="F86" t="s">
        <v>125</v>
      </c>
      <c r="I86" t="s">
        <v>125</v>
      </c>
      <c r="J86" t="s">
        <v>125</v>
      </c>
    </row>
    <row r="87" spans="5:10" x14ac:dyDescent="0.25">
      <c r="E87" t="s">
        <v>126</v>
      </c>
      <c r="F87" t="s">
        <v>126</v>
      </c>
      <c r="I87" t="s">
        <v>126</v>
      </c>
      <c r="J87" t="s">
        <v>126</v>
      </c>
    </row>
    <row r="88" spans="5:10" x14ac:dyDescent="0.25">
      <c r="E88" t="s">
        <v>127</v>
      </c>
      <c r="F88" t="s">
        <v>127</v>
      </c>
      <c r="I88" t="s">
        <v>127</v>
      </c>
      <c r="J88" t="s">
        <v>127</v>
      </c>
    </row>
    <row r="89" spans="5:10" x14ac:dyDescent="0.25">
      <c r="E89" t="s">
        <v>128</v>
      </c>
      <c r="F89" t="s">
        <v>128</v>
      </c>
      <c r="I89" t="s">
        <v>128</v>
      </c>
      <c r="J89" t="s">
        <v>128</v>
      </c>
    </row>
    <row r="90" spans="5:10" x14ac:dyDescent="0.25">
      <c r="E90" t="s">
        <v>129</v>
      </c>
      <c r="F90" t="s">
        <v>129</v>
      </c>
      <c r="I90" t="s">
        <v>129</v>
      </c>
      <c r="J90" t="s">
        <v>129</v>
      </c>
    </row>
    <row r="91" spans="5:10" x14ac:dyDescent="0.25">
      <c r="E91" t="s">
        <v>130</v>
      </c>
      <c r="F91" t="s">
        <v>130</v>
      </c>
      <c r="I91" t="s">
        <v>130</v>
      </c>
      <c r="J91" t="s">
        <v>130</v>
      </c>
    </row>
    <row r="92" spans="5:10" x14ac:dyDescent="0.25">
      <c r="E92" t="s">
        <v>131</v>
      </c>
      <c r="F92" t="s">
        <v>131</v>
      </c>
      <c r="I92" t="s">
        <v>131</v>
      </c>
      <c r="J92" t="s">
        <v>131</v>
      </c>
    </row>
    <row r="93" spans="5:10" x14ac:dyDescent="0.25">
      <c r="E93" t="s">
        <v>132</v>
      </c>
      <c r="F93" t="s">
        <v>132</v>
      </c>
      <c r="I93" t="s">
        <v>132</v>
      </c>
      <c r="J93" t="s">
        <v>132</v>
      </c>
    </row>
    <row r="94" spans="5:10" x14ac:dyDescent="0.25">
      <c r="E94" t="s">
        <v>133</v>
      </c>
      <c r="F94" t="s">
        <v>133</v>
      </c>
      <c r="I94" t="s">
        <v>133</v>
      </c>
      <c r="J94" t="s">
        <v>133</v>
      </c>
    </row>
    <row r="95" spans="5:10" x14ac:dyDescent="0.25">
      <c r="E95" t="s">
        <v>134</v>
      </c>
      <c r="F95" t="s">
        <v>134</v>
      </c>
      <c r="I95" t="s">
        <v>134</v>
      </c>
      <c r="J95" t="s">
        <v>134</v>
      </c>
    </row>
    <row r="96" spans="5:10" x14ac:dyDescent="0.25">
      <c r="E96" t="s">
        <v>135</v>
      </c>
      <c r="F96" t="s">
        <v>135</v>
      </c>
      <c r="I96" t="s">
        <v>135</v>
      </c>
      <c r="J96" t="s">
        <v>135</v>
      </c>
    </row>
    <row r="97" spans="5:10" x14ac:dyDescent="0.25">
      <c r="E97" t="s">
        <v>136</v>
      </c>
      <c r="F97" t="s">
        <v>136</v>
      </c>
      <c r="I97" t="s">
        <v>136</v>
      </c>
      <c r="J97" t="s">
        <v>136</v>
      </c>
    </row>
    <row r="98" spans="5:10" x14ac:dyDescent="0.25">
      <c r="E98" t="s">
        <v>137</v>
      </c>
      <c r="F98" t="s">
        <v>137</v>
      </c>
      <c r="I98" t="s">
        <v>137</v>
      </c>
      <c r="J98" t="s">
        <v>137</v>
      </c>
    </row>
    <row r="99" spans="5:10" x14ac:dyDescent="0.25">
      <c r="E99" t="s">
        <v>138</v>
      </c>
      <c r="F99" t="s">
        <v>138</v>
      </c>
      <c r="I99" t="s">
        <v>138</v>
      </c>
      <c r="J99" t="s">
        <v>138</v>
      </c>
    </row>
    <row r="100" spans="5:10" x14ac:dyDescent="0.25">
      <c r="E100" t="s">
        <v>139</v>
      </c>
      <c r="F100" t="s">
        <v>139</v>
      </c>
      <c r="I100" t="s">
        <v>139</v>
      </c>
      <c r="J100" t="s">
        <v>139</v>
      </c>
    </row>
    <row r="101" spans="5:10" x14ac:dyDescent="0.25">
      <c r="E101" t="s">
        <v>140</v>
      </c>
      <c r="F101" t="s">
        <v>140</v>
      </c>
      <c r="I101" t="s">
        <v>140</v>
      </c>
      <c r="J101" t="s">
        <v>140</v>
      </c>
    </row>
    <row r="102" spans="5:10" x14ac:dyDescent="0.25">
      <c r="E102" t="s">
        <v>141</v>
      </c>
      <c r="F102" t="s">
        <v>141</v>
      </c>
      <c r="I102" t="s">
        <v>141</v>
      </c>
      <c r="J102" t="s">
        <v>141</v>
      </c>
    </row>
    <row r="103" spans="5:10" x14ac:dyDescent="0.25">
      <c r="E103" t="s">
        <v>142</v>
      </c>
      <c r="F103" t="s">
        <v>142</v>
      </c>
      <c r="I103" t="s">
        <v>142</v>
      </c>
      <c r="J103" t="s">
        <v>142</v>
      </c>
    </row>
    <row r="104" spans="5:10" x14ac:dyDescent="0.25">
      <c r="E104" t="s">
        <v>143</v>
      </c>
      <c r="F104" t="s">
        <v>143</v>
      </c>
      <c r="I104" t="s">
        <v>143</v>
      </c>
      <c r="J104" t="s">
        <v>143</v>
      </c>
    </row>
    <row r="105" spans="5:10" x14ac:dyDescent="0.25">
      <c r="E105" t="s">
        <v>144</v>
      </c>
      <c r="F105" t="s">
        <v>144</v>
      </c>
      <c r="I105" t="s">
        <v>144</v>
      </c>
      <c r="J105" t="s">
        <v>144</v>
      </c>
    </row>
    <row r="106" spans="5:10" x14ac:dyDescent="0.25">
      <c r="E106" t="s">
        <v>145</v>
      </c>
      <c r="F106" t="s">
        <v>145</v>
      </c>
      <c r="I106" t="s">
        <v>145</v>
      </c>
      <c r="J106" t="s">
        <v>145</v>
      </c>
    </row>
    <row r="107" spans="5:10" x14ac:dyDescent="0.25">
      <c r="E107" t="s">
        <v>146</v>
      </c>
      <c r="F107" t="s">
        <v>146</v>
      </c>
      <c r="I107" t="s">
        <v>146</v>
      </c>
      <c r="J107" t="s">
        <v>146</v>
      </c>
    </row>
    <row r="108" spans="5:10" x14ac:dyDescent="0.25">
      <c r="E108" t="s">
        <v>147</v>
      </c>
      <c r="F108" t="s">
        <v>147</v>
      </c>
      <c r="I108" t="s">
        <v>147</v>
      </c>
      <c r="J108" t="s">
        <v>147</v>
      </c>
    </row>
    <row r="109" spans="5:10" x14ac:dyDescent="0.25">
      <c r="E109" t="s">
        <v>148</v>
      </c>
      <c r="F109" t="s">
        <v>148</v>
      </c>
      <c r="I109" t="s">
        <v>148</v>
      </c>
      <c r="J109" t="s">
        <v>148</v>
      </c>
    </row>
    <row r="110" spans="5:10" x14ac:dyDescent="0.25">
      <c r="E110" t="s">
        <v>149</v>
      </c>
      <c r="F110" t="s">
        <v>149</v>
      </c>
      <c r="I110" t="s">
        <v>149</v>
      </c>
      <c r="J110" t="s">
        <v>149</v>
      </c>
    </row>
    <row r="111" spans="5:10" x14ac:dyDescent="0.25">
      <c r="E111" t="s">
        <v>150</v>
      </c>
      <c r="F111" t="s">
        <v>150</v>
      </c>
      <c r="I111" t="s">
        <v>150</v>
      </c>
      <c r="J111" t="s">
        <v>150</v>
      </c>
    </row>
    <row r="112" spans="5:10" x14ac:dyDescent="0.25">
      <c r="E112" t="s">
        <v>151</v>
      </c>
      <c r="F112" t="s">
        <v>151</v>
      </c>
      <c r="I112" t="s">
        <v>151</v>
      </c>
      <c r="J112" t="s">
        <v>151</v>
      </c>
    </row>
    <row r="113" spans="5:10" x14ac:dyDescent="0.25">
      <c r="E113" t="s">
        <v>152</v>
      </c>
      <c r="F113" t="s">
        <v>152</v>
      </c>
      <c r="I113" t="s">
        <v>152</v>
      </c>
      <c r="J113" t="s">
        <v>152</v>
      </c>
    </row>
    <row r="114" spans="5:10" x14ac:dyDescent="0.25">
      <c r="E114" t="s">
        <v>153</v>
      </c>
      <c r="F114" t="s">
        <v>153</v>
      </c>
      <c r="I114" t="s">
        <v>153</v>
      </c>
      <c r="J114" t="s">
        <v>153</v>
      </c>
    </row>
    <row r="115" spans="5:10" x14ac:dyDescent="0.25">
      <c r="E115" t="s">
        <v>154</v>
      </c>
      <c r="F115" t="s">
        <v>154</v>
      </c>
      <c r="I115" t="s">
        <v>154</v>
      </c>
      <c r="J115" t="s">
        <v>154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48D9-212F-4BD9-ABF5-6138F33AEA5E}">
  <dimension ref="A1:O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11" max="11" width="35.7109375" hidden="1" customWidth="1"/>
    <col min="12" max="15" width="0" hidden="1" customWidth="1"/>
  </cols>
  <sheetData>
    <row r="1" spans="1:15" x14ac:dyDescent="0.25">
      <c r="A1" t="str">
        <f>_xll.DBSetQuery(A2,"",B1)</f>
        <v xml:space="preserve">Env:MSSQL, (last result:)Set OLEDB; ListObject to (bgQuery= False, ): SELECT T1.Id, T1.GroupingId, T1.SpotDays, T5.value SourceCurrencyLU, T6.value TargetCurrencyLU, T1.PointsFactor, T8.value AdvanceCalendarLU, T9.value SpotRelativeLU, T10.value AdditionalSettleCalendarLU_x000D_
FROM ORE.dbo.ConventionsFX T1 INNER JOIN _x000D_
ORE.dbo.TypesCurrencyCode T5 ON T1.SourceCurrency = T5.value INNER JOIN _x000D_
ORE.dbo.TypesCurrencyCode T6 ON T1.TargetCurrency = T6.value LEFT JOIN _x000D_
ORE.dbo.TypesCalendar T8 ON T1.AdvanceCalendar = T8.value LEFT JOIN _x000D_
ORE.dbo.TypesBool T9 ON T1.SpotRelative = T9.value LEFT JOIN _x000D_
ORE.dbo.TypesCalendar T10 ON T1.AdditionalSettleCalendar = T10.value_x000D_
</v>
      </c>
      <c r="B1" s="2" t="s">
        <v>1320</v>
      </c>
      <c r="C1" s="2" t="s">
        <v>1321</v>
      </c>
      <c r="D1" s="2" t="s">
        <v>1506</v>
      </c>
      <c r="E1" s="2" t="s">
        <v>1507</v>
      </c>
      <c r="F1" s="2" t="s">
        <v>1508</v>
      </c>
      <c r="G1" s="2" t="s">
        <v>1509</v>
      </c>
      <c r="H1" s="2" t="s">
        <v>1510</v>
      </c>
      <c r="I1" s="2" t="s">
        <v>1511</v>
      </c>
      <c r="J1" s="2" t="s">
        <v>1512</v>
      </c>
      <c r="K1" s="2" t="s">
        <v>1525</v>
      </c>
      <c r="L1" s="2" t="s">
        <v>1526</v>
      </c>
      <c r="M1" s="2" t="s">
        <v>1527</v>
      </c>
      <c r="N1" s="2" t="s">
        <v>1528</v>
      </c>
      <c r="O1" s="2" t="s">
        <v>1529</v>
      </c>
    </row>
    <row r="2" spans="1:15" x14ac:dyDescent="0.25">
      <c r="A2" s="1" t="s">
        <v>1492</v>
      </c>
      <c r="B2" s="3" t="s">
        <v>1513</v>
      </c>
      <c r="C2" s="3" t="s">
        <v>1332</v>
      </c>
      <c r="D2" s="3">
        <v>2</v>
      </c>
      <c r="E2" s="3" t="s">
        <v>53</v>
      </c>
      <c r="F2" s="3" t="s">
        <v>142</v>
      </c>
      <c r="G2" s="3">
        <v>10000</v>
      </c>
      <c r="H2" s="3" t="s">
        <v>153</v>
      </c>
      <c r="I2" s="3" t="s">
        <v>1381</v>
      </c>
      <c r="J2" s="3"/>
      <c r="K2" s="3" t="str">
        <f>IF(Tabelle_ExterneDaten_18[[#This Row],[SourceCurrencyLU]]&lt;&gt;"",VLOOKUP(Tabelle_ExterneDaten_18[[#This Row],[SourceCurrencyLU]],SourceCurrencyLookup,2,FALSE),"")</f>
        <v>CHF</v>
      </c>
      <c r="L2" s="3" t="str">
        <f>IF(Tabelle_ExterneDaten_18[[#This Row],[TargetCurrencyLU]]&lt;&gt;"",VLOOKUP(Tabelle_ExterneDaten_18[[#This Row],[TargetCurrencyLU]],TargetCurrencyLookup,2,FALSE),"")</f>
        <v>USD</v>
      </c>
      <c r="M2" s="3" t="str">
        <f>IF(Tabelle_ExterneDaten_18[[#This Row],[AdvanceCalendarLU]]&lt;&gt;"",VLOOKUP(Tabelle_ExterneDaten_18[[#This Row],[AdvanceCalendarLU]],AdvanceCalendarLookup,2,FALSE),"")</f>
        <v>ZUB,US</v>
      </c>
      <c r="N2" s="3" t="str">
        <f>IF(Tabelle_ExterneDaten_18[[#This Row],[SpotRelativeLU]]&lt;&gt;"",VLOOKUP(Tabelle_ExterneDaten_18[[#This Row],[SpotRelativeLU]],SpotRelativeLookup,2,FALSE),"")</f>
        <v>TRUE</v>
      </c>
      <c r="O2" s="3" t="str">
        <f>IF(Tabelle_ExterneDaten_18[[#This Row],[AdditionalSettleCalendarLU]]&lt;&gt;"",VLOOKUP(Tabelle_ExterneDaten_18[[#This Row],[AdditionalSettleCalendarLU]],AdditionalSettleCalendarLookup,2,FALSE),"")</f>
        <v/>
      </c>
    </row>
    <row r="3" spans="1:15" x14ac:dyDescent="0.25">
      <c r="B3" s="2" t="s">
        <v>1514</v>
      </c>
      <c r="C3" s="2" t="s">
        <v>1332</v>
      </c>
      <c r="D3" s="2">
        <v>2</v>
      </c>
      <c r="E3" s="2" t="s">
        <v>63</v>
      </c>
      <c r="F3" s="2" t="s">
        <v>53</v>
      </c>
      <c r="G3" s="2">
        <v>10000</v>
      </c>
      <c r="H3" s="2" t="s">
        <v>119</v>
      </c>
      <c r="I3" s="2" t="s">
        <v>1381</v>
      </c>
      <c r="J3" s="2"/>
      <c r="K3" s="2" t="str">
        <f>IF(Tabelle_ExterneDaten_18[[#This Row],[SourceCurrencyLU]]&lt;&gt;"",VLOOKUP(Tabelle_ExterneDaten_18[[#This Row],[SourceCurrencyLU]],SourceCurrencyLookup,2,FALSE),"")</f>
        <v>EUR</v>
      </c>
      <c r="L3" s="2" t="str">
        <f>IF(Tabelle_ExterneDaten_18[[#This Row],[TargetCurrencyLU]]&lt;&gt;"",VLOOKUP(Tabelle_ExterneDaten_18[[#This Row],[TargetCurrencyLU]],TargetCurrencyLookup,2,FALSE),"")</f>
        <v>CHF</v>
      </c>
      <c r="M3" s="2" t="str">
        <f>IF(Tabelle_ExterneDaten_18[[#This Row],[AdvanceCalendarLU]]&lt;&gt;"",VLOOKUP(Tabelle_ExterneDaten_18[[#This Row],[AdvanceCalendarLU]],AdvanceCalendarLookup,2,FALSE),"")</f>
        <v>TARGET,ZUB</v>
      </c>
      <c r="N3" s="2" t="str">
        <f>IF(Tabelle_ExterneDaten_18[[#This Row],[SpotRelativeLU]]&lt;&gt;"",VLOOKUP(Tabelle_ExterneDaten_18[[#This Row],[SpotRelativeLU]],SpotRelativeLookup,2,FALSE),"")</f>
        <v>TRUE</v>
      </c>
      <c r="O3" s="2" t="str">
        <f>IF(Tabelle_ExterneDaten_18[[#This Row],[AdditionalSettleCalendarLU]]&lt;&gt;"",VLOOKUP(Tabelle_ExterneDaten_18[[#This Row],[AdditionalSettleCalendarLU]],AdditionalSettleCalendarLookup,2,FALSE),"")</f>
        <v/>
      </c>
    </row>
    <row r="4" spans="1:15" x14ac:dyDescent="0.25">
      <c r="B4" s="2" t="s">
        <v>1515</v>
      </c>
      <c r="C4" s="2" t="s">
        <v>1332</v>
      </c>
      <c r="D4" s="2">
        <v>2</v>
      </c>
      <c r="E4" s="2" t="s">
        <v>63</v>
      </c>
      <c r="F4" s="2" t="s">
        <v>70</v>
      </c>
      <c r="G4" s="2">
        <v>10000</v>
      </c>
      <c r="H4" s="2" t="s">
        <v>116</v>
      </c>
      <c r="I4" s="2" t="s">
        <v>1381</v>
      </c>
      <c r="J4" s="2"/>
      <c r="K4" s="2" t="str">
        <f>IF(Tabelle_ExterneDaten_18[[#This Row],[SourceCurrencyLU]]&lt;&gt;"",VLOOKUP(Tabelle_ExterneDaten_18[[#This Row],[SourceCurrencyLU]],SourceCurrencyLookup,2,FALSE),"")</f>
        <v>EUR</v>
      </c>
      <c r="L4" s="2" t="str">
        <f>IF(Tabelle_ExterneDaten_18[[#This Row],[TargetCurrencyLU]]&lt;&gt;"",VLOOKUP(Tabelle_ExterneDaten_18[[#This Row],[TargetCurrencyLU]],TargetCurrencyLookup,2,FALSE),"")</f>
        <v>GBP</v>
      </c>
      <c r="M4" s="2" t="str">
        <f>IF(Tabelle_ExterneDaten_18[[#This Row],[AdvanceCalendarLU]]&lt;&gt;"",VLOOKUP(Tabelle_ExterneDaten_18[[#This Row],[AdvanceCalendarLU]],AdvanceCalendarLookup,2,FALSE),"")</f>
        <v>TARGET,UK</v>
      </c>
      <c r="N4" s="2" t="str">
        <f>IF(Tabelle_ExterneDaten_18[[#This Row],[SpotRelativeLU]]&lt;&gt;"",VLOOKUP(Tabelle_ExterneDaten_18[[#This Row],[SpotRelativeLU]],SpotRelativeLookup,2,FALSE),"")</f>
        <v>TRUE</v>
      </c>
      <c r="O4" s="2" t="str">
        <f>IF(Tabelle_ExterneDaten_18[[#This Row],[AdditionalSettleCalendarLU]]&lt;&gt;"",VLOOKUP(Tabelle_ExterneDaten_18[[#This Row],[AdditionalSettleCalendarLU]],AdditionalSettleCalendarLookup,2,FALSE),"")</f>
        <v/>
      </c>
    </row>
    <row r="5" spans="1:15" x14ac:dyDescent="0.25">
      <c r="B5" s="2" t="s">
        <v>1516</v>
      </c>
      <c r="C5" s="2" t="s">
        <v>1332</v>
      </c>
      <c r="D5" s="2">
        <v>2</v>
      </c>
      <c r="E5" s="2" t="s">
        <v>63</v>
      </c>
      <c r="F5" s="2" t="s">
        <v>142</v>
      </c>
      <c r="G5" s="2">
        <v>10000</v>
      </c>
      <c r="H5" s="2" t="s">
        <v>117</v>
      </c>
      <c r="I5" s="2" t="s">
        <v>1381</v>
      </c>
      <c r="J5" s="2"/>
      <c r="K5" s="2" t="str">
        <f>IF(Tabelle_ExterneDaten_18[[#This Row],[SourceCurrencyLU]]&lt;&gt;"",VLOOKUP(Tabelle_ExterneDaten_18[[#This Row],[SourceCurrencyLU]],SourceCurrencyLookup,2,FALSE),"")</f>
        <v>EUR</v>
      </c>
      <c r="L5" s="2" t="str">
        <f>IF(Tabelle_ExterneDaten_18[[#This Row],[TargetCurrencyLU]]&lt;&gt;"",VLOOKUP(Tabelle_ExterneDaten_18[[#This Row],[TargetCurrencyLU]],TargetCurrencyLookup,2,FALSE),"")</f>
        <v>USD</v>
      </c>
      <c r="M5" s="2" t="str">
        <f>IF(Tabelle_ExterneDaten_18[[#This Row],[AdvanceCalendarLU]]&lt;&gt;"",VLOOKUP(Tabelle_ExterneDaten_18[[#This Row],[AdvanceCalendarLU]],AdvanceCalendarLookup,2,FALSE),"")</f>
        <v>TARGET,US</v>
      </c>
      <c r="N5" s="2" t="str">
        <f>IF(Tabelle_ExterneDaten_18[[#This Row],[SpotRelativeLU]]&lt;&gt;"",VLOOKUP(Tabelle_ExterneDaten_18[[#This Row],[SpotRelativeLU]],SpotRelativeLookup,2,FALSE),"")</f>
        <v>TRUE</v>
      </c>
      <c r="O5" s="2" t="str">
        <f>IF(Tabelle_ExterneDaten_18[[#This Row],[AdditionalSettleCalendarLU]]&lt;&gt;"",VLOOKUP(Tabelle_ExterneDaten_18[[#This Row],[AdditionalSettleCalendarLU]],AdditionalSettleCalendarLookup,2,FALSE),"")</f>
        <v/>
      </c>
    </row>
    <row r="6" spans="1:15" x14ac:dyDescent="0.25">
      <c r="B6" s="2" t="s">
        <v>1517</v>
      </c>
      <c r="C6" s="2" t="s">
        <v>1332</v>
      </c>
      <c r="D6" s="2">
        <v>2</v>
      </c>
      <c r="E6" s="2" t="s">
        <v>70</v>
      </c>
      <c r="F6" s="2" t="s">
        <v>142</v>
      </c>
      <c r="G6" s="2">
        <v>10000</v>
      </c>
      <c r="H6" s="2" t="s">
        <v>133</v>
      </c>
      <c r="I6" s="2" t="s">
        <v>1381</v>
      </c>
      <c r="J6" s="2"/>
      <c r="K6" s="2" t="str">
        <f>IF(Tabelle_ExterneDaten_18[[#This Row],[SourceCurrencyLU]]&lt;&gt;"",VLOOKUP(Tabelle_ExterneDaten_18[[#This Row],[SourceCurrencyLU]],SourceCurrencyLookup,2,FALSE),"")</f>
        <v>GBP</v>
      </c>
      <c r="L6" s="2" t="str">
        <f>IF(Tabelle_ExterneDaten_18[[#This Row],[TargetCurrencyLU]]&lt;&gt;"",VLOOKUP(Tabelle_ExterneDaten_18[[#This Row],[TargetCurrencyLU]],TargetCurrencyLookup,2,FALSE),"")</f>
        <v>USD</v>
      </c>
      <c r="M6" s="2" t="str">
        <f>IF(Tabelle_ExterneDaten_18[[#This Row],[AdvanceCalendarLU]]&lt;&gt;"",VLOOKUP(Tabelle_ExterneDaten_18[[#This Row],[AdvanceCalendarLU]],AdvanceCalendarLookup,2,FALSE),"")</f>
        <v>UK,US</v>
      </c>
      <c r="N6" s="2" t="str">
        <f>IF(Tabelle_ExterneDaten_18[[#This Row],[SpotRelativeLU]]&lt;&gt;"",VLOOKUP(Tabelle_ExterneDaten_18[[#This Row],[SpotRelativeLU]],SpotRelativeLookup,2,FALSE),"")</f>
        <v>TRUE</v>
      </c>
      <c r="O6" s="2" t="str">
        <f>IF(Tabelle_ExterneDaten_18[[#This Row],[AdditionalSettleCalendarLU]]&lt;&gt;"",VLOOKUP(Tabelle_ExterneDaten_18[[#This Row],[AdditionalSettleCalendarLU]],AdditionalSettleCalendarLookup,2,FALSE),"")</f>
        <v/>
      </c>
    </row>
    <row r="7" spans="1:15" x14ac:dyDescent="0.25">
      <c r="B7" s="2" t="s">
        <v>1518</v>
      </c>
      <c r="C7" s="2" t="s">
        <v>1332</v>
      </c>
      <c r="D7" s="2">
        <v>2</v>
      </c>
      <c r="E7" s="2" t="s">
        <v>142</v>
      </c>
      <c r="F7" s="2" t="s">
        <v>51</v>
      </c>
      <c r="G7" s="2">
        <v>10000</v>
      </c>
      <c r="H7" s="2" t="s">
        <v>137</v>
      </c>
      <c r="I7" s="2" t="s">
        <v>1381</v>
      </c>
      <c r="J7" s="2"/>
      <c r="K7" s="2" t="str">
        <f>IF(Tabelle_ExterneDaten_18[[#This Row],[SourceCurrencyLU]]&lt;&gt;"",VLOOKUP(Tabelle_ExterneDaten_18[[#This Row],[SourceCurrencyLU]],SourceCurrencyLookup,2,FALSE),"")</f>
        <v>USD</v>
      </c>
      <c r="L7" s="2" t="str">
        <f>IF(Tabelle_ExterneDaten_18[[#This Row],[TargetCurrencyLU]]&lt;&gt;"",VLOOKUP(Tabelle_ExterneDaten_18[[#This Row],[TargetCurrencyLU]],TargetCurrencyLookup,2,FALSE),"")</f>
        <v>CAD</v>
      </c>
      <c r="M7" s="2" t="str">
        <f>IF(Tabelle_ExterneDaten_18[[#This Row],[AdvanceCalendarLU]]&lt;&gt;"",VLOOKUP(Tabelle_ExterneDaten_18[[#This Row],[AdvanceCalendarLU]],AdvanceCalendarLookup,2,FALSE),"")</f>
        <v>US,CA</v>
      </c>
      <c r="N7" s="2" t="str">
        <f>IF(Tabelle_ExterneDaten_18[[#This Row],[SpotRelativeLU]]&lt;&gt;"",VLOOKUP(Tabelle_ExterneDaten_18[[#This Row],[SpotRelativeLU]],SpotRelativeLookup,2,FALSE),"")</f>
        <v>TRUE</v>
      </c>
      <c r="O7" s="2" t="str">
        <f>IF(Tabelle_ExterneDaten_18[[#This Row],[AdditionalSettleCalendarLU]]&lt;&gt;"",VLOOKUP(Tabelle_ExterneDaten_18[[#This Row],[AdditionalSettleCalendarLU]],AdditionalSettleCalendarLookup,2,FALSE),"")</f>
        <v/>
      </c>
    </row>
    <row r="8" spans="1:15" x14ac:dyDescent="0.25">
      <c r="B8" s="2" t="s">
        <v>1519</v>
      </c>
      <c r="C8" s="2" t="s">
        <v>1332</v>
      </c>
      <c r="D8" s="2">
        <v>2</v>
      </c>
      <c r="E8" s="2" t="s">
        <v>142</v>
      </c>
      <c r="F8" s="2" t="s">
        <v>53</v>
      </c>
      <c r="G8" s="2">
        <v>10000</v>
      </c>
      <c r="H8" s="2" t="s">
        <v>153</v>
      </c>
      <c r="I8" s="2" t="s">
        <v>1381</v>
      </c>
      <c r="J8" s="2"/>
      <c r="K8" s="2" t="str">
        <f>IF(Tabelle_ExterneDaten_18[[#This Row],[SourceCurrencyLU]]&lt;&gt;"",VLOOKUP(Tabelle_ExterneDaten_18[[#This Row],[SourceCurrencyLU]],SourceCurrencyLookup,2,FALSE),"")</f>
        <v>USD</v>
      </c>
      <c r="L8" s="2" t="str">
        <f>IF(Tabelle_ExterneDaten_18[[#This Row],[TargetCurrencyLU]]&lt;&gt;"",VLOOKUP(Tabelle_ExterneDaten_18[[#This Row],[TargetCurrencyLU]],TargetCurrencyLookup,2,FALSE),"")</f>
        <v>CHF</v>
      </c>
      <c r="M8" s="2" t="str">
        <f>IF(Tabelle_ExterneDaten_18[[#This Row],[AdvanceCalendarLU]]&lt;&gt;"",VLOOKUP(Tabelle_ExterneDaten_18[[#This Row],[AdvanceCalendarLU]],AdvanceCalendarLookup,2,FALSE),"")</f>
        <v>ZUB,US</v>
      </c>
      <c r="N8" s="2" t="str">
        <f>IF(Tabelle_ExterneDaten_18[[#This Row],[SpotRelativeLU]]&lt;&gt;"",VLOOKUP(Tabelle_ExterneDaten_18[[#This Row],[SpotRelativeLU]],SpotRelativeLookup,2,FALSE),"")</f>
        <v>TRUE</v>
      </c>
      <c r="O8" s="2" t="str">
        <f>IF(Tabelle_ExterneDaten_18[[#This Row],[AdditionalSettleCalendarLU]]&lt;&gt;"",VLOOKUP(Tabelle_ExterneDaten_18[[#This Row],[AdditionalSettleCalendarLU]],AdditionalSettleCalendarLookup,2,FALSE),"")</f>
        <v/>
      </c>
    </row>
    <row r="9" spans="1:15" x14ac:dyDescent="0.25">
      <c r="B9" s="2" t="s">
        <v>1520</v>
      </c>
      <c r="C9" s="2" t="s">
        <v>1332</v>
      </c>
      <c r="D9" s="2">
        <v>2</v>
      </c>
      <c r="E9" s="2" t="s">
        <v>142</v>
      </c>
      <c r="F9" s="2" t="s">
        <v>70</v>
      </c>
      <c r="G9" s="2">
        <v>10000</v>
      </c>
      <c r="H9" s="2" t="s">
        <v>133</v>
      </c>
      <c r="I9" s="2" t="s">
        <v>1381</v>
      </c>
      <c r="J9" s="2"/>
      <c r="K9" s="2" t="str">
        <f>IF(Tabelle_ExterneDaten_18[[#This Row],[SourceCurrencyLU]]&lt;&gt;"",VLOOKUP(Tabelle_ExterneDaten_18[[#This Row],[SourceCurrencyLU]],SourceCurrencyLookup,2,FALSE),"")</f>
        <v>USD</v>
      </c>
      <c r="L9" s="2" t="str">
        <f>IF(Tabelle_ExterneDaten_18[[#This Row],[TargetCurrencyLU]]&lt;&gt;"",VLOOKUP(Tabelle_ExterneDaten_18[[#This Row],[TargetCurrencyLU]],TargetCurrencyLookup,2,FALSE),"")</f>
        <v>GBP</v>
      </c>
      <c r="M9" s="2" t="str">
        <f>IF(Tabelle_ExterneDaten_18[[#This Row],[AdvanceCalendarLU]]&lt;&gt;"",VLOOKUP(Tabelle_ExterneDaten_18[[#This Row],[AdvanceCalendarLU]],AdvanceCalendarLookup,2,FALSE),"")</f>
        <v>UK,US</v>
      </c>
      <c r="N9" s="2" t="str">
        <f>IF(Tabelle_ExterneDaten_18[[#This Row],[SpotRelativeLU]]&lt;&gt;"",VLOOKUP(Tabelle_ExterneDaten_18[[#This Row],[SpotRelativeLU]],SpotRelativeLookup,2,FALSE),"")</f>
        <v>TRUE</v>
      </c>
      <c r="O9" s="2" t="str">
        <f>IF(Tabelle_ExterneDaten_18[[#This Row],[AdditionalSettleCalendarLU]]&lt;&gt;"",VLOOKUP(Tabelle_ExterneDaten_18[[#This Row],[AdditionalSettleCalendarLU]],AdditionalSettleCalendarLookup,2,FALSE),"")</f>
        <v/>
      </c>
    </row>
    <row r="10" spans="1:15" x14ac:dyDescent="0.25">
      <c r="B10" s="2" t="s">
        <v>1521</v>
      </c>
      <c r="C10" s="2" t="s">
        <v>1332</v>
      </c>
      <c r="D10" s="2">
        <v>2</v>
      </c>
      <c r="E10" s="2" t="s">
        <v>142</v>
      </c>
      <c r="F10" s="2" t="s">
        <v>81</v>
      </c>
      <c r="G10" s="2">
        <v>100</v>
      </c>
      <c r="H10" s="2" t="s">
        <v>138</v>
      </c>
      <c r="I10" s="2" t="s">
        <v>1381</v>
      </c>
      <c r="J10" s="2"/>
      <c r="K10" s="2" t="str">
        <f>IF(Tabelle_ExterneDaten_18[[#This Row],[SourceCurrencyLU]]&lt;&gt;"",VLOOKUP(Tabelle_ExterneDaten_18[[#This Row],[SourceCurrencyLU]],SourceCurrencyLookup,2,FALSE),"")</f>
        <v>USD</v>
      </c>
      <c r="L10" s="2" t="str">
        <f>IF(Tabelle_ExterneDaten_18[[#This Row],[TargetCurrencyLU]]&lt;&gt;"",VLOOKUP(Tabelle_ExterneDaten_18[[#This Row],[TargetCurrencyLU]],TargetCurrencyLookup,2,FALSE),"")</f>
        <v>JPY</v>
      </c>
      <c r="M10" s="2" t="str">
        <f>IF(Tabelle_ExterneDaten_18[[#This Row],[AdvanceCalendarLU]]&lt;&gt;"",VLOOKUP(Tabelle_ExterneDaten_18[[#This Row],[AdvanceCalendarLU]],AdvanceCalendarLookup,2,FALSE),"")</f>
        <v>US,JP</v>
      </c>
      <c r="N10" s="2" t="str">
        <f>IF(Tabelle_ExterneDaten_18[[#This Row],[SpotRelativeLU]]&lt;&gt;"",VLOOKUP(Tabelle_ExterneDaten_18[[#This Row],[SpotRelativeLU]],SpotRelativeLookup,2,FALSE),"")</f>
        <v>TRUE</v>
      </c>
      <c r="O10" s="2" t="str">
        <f>IF(Tabelle_ExterneDaten_18[[#This Row],[AdditionalSettleCalendarLU]]&lt;&gt;"",VLOOKUP(Tabelle_ExterneDaten_18[[#This Row],[AdditionalSettleCalendarLU]],AdditionalSettleCalendarLookup,2,FALSE),"")</f>
        <v/>
      </c>
    </row>
    <row r="11" spans="1:15" x14ac:dyDescent="0.25">
      <c r="B11" s="2" t="s">
        <v>1522</v>
      </c>
      <c r="C11" s="2" t="s">
        <v>1332</v>
      </c>
      <c r="D11" s="2">
        <v>2</v>
      </c>
      <c r="E11" s="2" t="s">
        <v>142</v>
      </c>
      <c r="F11" s="2" t="s">
        <v>87</v>
      </c>
      <c r="G11" s="2">
        <v>1</v>
      </c>
      <c r="H11" s="2" t="s">
        <v>135</v>
      </c>
      <c r="I11" s="2" t="s">
        <v>1381</v>
      </c>
      <c r="J11" s="2"/>
      <c r="K11" s="2" t="str">
        <f>IF(Tabelle_ExterneDaten_18[[#This Row],[SourceCurrencyLU]]&lt;&gt;"",VLOOKUP(Tabelle_ExterneDaten_18[[#This Row],[SourceCurrencyLU]],SourceCurrencyLookup,2,FALSE),"")</f>
        <v>USD</v>
      </c>
      <c r="L11" s="2" t="str">
        <f>IF(Tabelle_ExterneDaten_18[[#This Row],[TargetCurrencyLU]]&lt;&gt;"",VLOOKUP(Tabelle_ExterneDaten_18[[#This Row],[TargetCurrencyLU]],TargetCurrencyLookup,2,FALSE),"")</f>
        <v>MXN</v>
      </c>
      <c r="M11" s="2" t="str">
        <f>IF(Tabelle_ExterneDaten_18[[#This Row],[AdvanceCalendarLU]]&lt;&gt;"",VLOOKUP(Tabelle_ExterneDaten_18[[#This Row],[AdvanceCalendarLU]],AdvanceCalendarLookup,2,FALSE),"")</f>
        <v>US</v>
      </c>
      <c r="N11" s="2" t="str">
        <f>IF(Tabelle_ExterneDaten_18[[#This Row],[SpotRelativeLU]]&lt;&gt;"",VLOOKUP(Tabelle_ExterneDaten_18[[#This Row],[SpotRelativeLU]],SpotRelativeLookup,2,FALSE),"")</f>
        <v>TRUE</v>
      </c>
      <c r="O11" s="2" t="str">
        <f>IF(Tabelle_ExterneDaten_18[[#This Row],[AdditionalSettleCalendarLU]]&lt;&gt;"",VLOOKUP(Tabelle_ExterneDaten_18[[#This Row],[AdditionalSettleCalendarLU]],AdditionalSettleCalendarLookup,2,FALSE),"")</f>
        <v/>
      </c>
    </row>
    <row r="12" spans="1:15" x14ac:dyDescent="0.25">
      <c r="B12" s="2" t="s">
        <v>1523</v>
      </c>
      <c r="C12" s="2" t="s">
        <v>1332</v>
      </c>
      <c r="D12" s="2">
        <v>2</v>
      </c>
      <c r="E12" s="2" t="s">
        <v>142</v>
      </c>
      <c r="F12" s="2" t="s">
        <v>92</v>
      </c>
      <c r="G12" s="2">
        <v>10000</v>
      </c>
      <c r="H12" s="2" t="s">
        <v>139</v>
      </c>
      <c r="I12" s="2" t="s">
        <v>1381</v>
      </c>
      <c r="J12" s="2"/>
      <c r="K12" s="2" t="str">
        <f>IF(Tabelle_ExterneDaten_18[[#This Row],[SourceCurrencyLU]]&lt;&gt;"",VLOOKUP(Tabelle_ExterneDaten_18[[#This Row],[SourceCurrencyLU]],SourceCurrencyLookup,2,FALSE),"")</f>
        <v>USD</v>
      </c>
      <c r="L12" s="2" t="str">
        <f>IF(Tabelle_ExterneDaten_18[[#This Row],[TargetCurrencyLU]]&lt;&gt;"",VLOOKUP(Tabelle_ExterneDaten_18[[#This Row],[TargetCurrencyLU]],TargetCurrencyLookup,2,FALSE),"")</f>
        <v>NOK</v>
      </c>
      <c r="M12" s="2" t="str">
        <f>IF(Tabelle_ExterneDaten_18[[#This Row],[AdvanceCalendarLU]]&lt;&gt;"",VLOOKUP(Tabelle_ExterneDaten_18[[#This Row],[AdvanceCalendarLU]],AdvanceCalendarLookup,2,FALSE),"")</f>
        <v>US,NOK</v>
      </c>
      <c r="N12" s="2" t="str">
        <f>IF(Tabelle_ExterneDaten_18[[#This Row],[SpotRelativeLU]]&lt;&gt;"",VLOOKUP(Tabelle_ExterneDaten_18[[#This Row],[SpotRelativeLU]],SpotRelativeLookup,2,FALSE),"")</f>
        <v>TRUE</v>
      </c>
      <c r="O12" s="2" t="str">
        <f>IF(Tabelle_ExterneDaten_18[[#This Row],[AdditionalSettleCalendarLU]]&lt;&gt;"",VLOOKUP(Tabelle_ExterneDaten_18[[#This Row],[AdditionalSettleCalendarLU]],AdditionalSettleCalendarLookup,2,FALSE),"")</f>
        <v/>
      </c>
    </row>
    <row r="13" spans="1:15" x14ac:dyDescent="0.25">
      <c r="B13" s="2" t="s">
        <v>1524</v>
      </c>
      <c r="C13" s="2" t="s">
        <v>1332</v>
      </c>
      <c r="D13" s="2">
        <v>2</v>
      </c>
      <c r="E13" s="2" t="s">
        <v>142</v>
      </c>
      <c r="F13" s="2" t="s">
        <v>106</v>
      </c>
      <c r="G13" s="2">
        <v>10000</v>
      </c>
      <c r="H13" s="2" t="s">
        <v>140</v>
      </c>
      <c r="I13" s="2" t="s">
        <v>1381</v>
      </c>
      <c r="J13" s="2"/>
      <c r="K13" s="2" t="str">
        <f>IF(Tabelle_ExterneDaten_18[[#This Row],[SourceCurrencyLU]]&lt;&gt;"",VLOOKUP(Tabelle_ExterneDaten_18[[#This Row],[SourceCurrencyLU]],SourceCurrencyLookup,2,FALSE),"")</f>
        <v>USD</v>
      </c>
      <c r="L13" s="2" t="str">
        <f>IF(Tabelle_ExterneDaten_18[[#This Row],[TargetCurrencyLU]]&lt;&gt;"",VLOOKUP(Tabelle_ExterneDaten_18[[#This Row],[TargetCurrencyLU]],TargetCurrencyLookup,2,FALSE),"")</f>
        <v>SEK</v>
      </c>
      <c r="M13" s="2" t="str">
        <f>IF(Tabelle_ExterneDaten_18[[#This Row],[AdvanceCalendarLU]]&lt;&gt;"",VLOOKUP(Tabelle_ExterneDaten_18[[#This Row],[AdvanceCalendarLU]],AdvanceCalendarLookup,2,FALSE),"")</f>
        <v>US,SEK</v>
      </c>
      <c r="N13" s="2" t="str">
        <f>IF(Tabelle_ExterneDaten_18[[#This Row],[SpotRelativeLU]]&lt;&gt;"",VLOOKUP(Tabelle_ExterneDaten_18[[#This Row],[SpotRelativeLU]],SpotRelativeLookup,2,FALSE),"")</f>
        <v>TRUE</v>
      </c>
      <c r="O13" s="2" t="str">
        <f>IF(Tabelle_ExterneDaten_18[[#This Row],[AdditionalSettleCalendarLU]]&lt;&gt;"",VLOOKUP(Tabelle_ExterneDaten_18[[#This Row],[AdditionalSettleCalendarLU]],AdditionalSettleCalendarLookup,2,FALSE),"")</f>
        <v/>
      </c>
    </row>
  </sheetData>
  <dataValidations count="5">
    <dataValidation type="list" allowBlank="1" showInputMessage="1" showErrorMessage="1" sqref="E2:E13" xr:uid="{8BB96C5E-7406-4099-A22B-68273F67E012}">
      <formula1>OFFSET(SourceCurrencyLookup,0,0,,1)</formula1>
    </dataValidation>
    <dataValidation type="list" allowBlank="1" showInputMessage="1" showErrorMessage="1" sqref="F2:F13" xr:uid="{E61860C5-8421-47D9-B441-BB9E622DB725}">
      <formula1>OFFSET(TargetCurrencyLookup,0,0,,1)</formula1>
    </dataValidation>
    <dataValidation type="list" allowBlank="1" showInputMessage="1" showErrorMessage="1" sqref="H2:H13" xr:uid="{1BEC5485-DA6A-48B9-8CF1-A245795487F1}">
      <formula1>OFFSET(AdvanceCalendarLookup,0,0,,1)</formula1>
    </dataValidation>
    <dataValidation type="list" allowBlank="1" showInputMessage="1" showErrorMessage="1" sqref="I2:I13" xr:uid="{665D69DC-80F8-40E5-87EF-0151293C3DC1}">
      <formula1>OFFSET(SpotRelativeLookup,0,0,,1)</formula1>
    </dataValidation>
    <dataValidation type="list" allowBlank="1" showInputMessage="1" showErrorMessage="1" sqref="J2:J13" xr:uid="{6B171188-E683-407B-97C1-823F3D5ABC31}">
      <formula1>OFFSET(AdditionalSettleCalendarLookup,0,0,,1)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0BC-C675-4687-A47F-7EEB41CB4853}">
  <dimension ref="A1:P1147"/>
  <sheetViews>
    <sheetView workbookViewId="0"/>
  </sheetViews>
  <sheetFormatPr baseColWidth="10" defaultRowHeight="15" x14ac:dyDescent="0.25"/>
  <sheetData>
    <row r="1" spans="1:16" x14ac:dyDescent="0.25">
      <c r="A1" t="str">
        <f>_xll.DBListFetch(B1,"",FixCalendarLookup)</f>
        <v>Env:MSSQL, (last result:)Retrieved 114 records from: SELECT  T1.value FixCalendar, T1.value FROM ORE.dbo.TypesCalendar T1 ORDER BY value</v>
      </c>
      <c r="B1" s="1" t="s">
        <v>1530</v>
      </c>
      <c r="C1" t="str">
        <f>_xll.DBListFetch(D1,"",FixConventionLookup)</f>
        <v>Env:MSSQL, (last result:)Retrieved 19 records from: SELECT T1.value FixConvention,T1.value FROM ORE.dbo.TypesBusinessDayConvention T1 ORDER BY value</v>
      </c>
      <c r="D1" s="1" t="s">
        <v>1531</v>
      </c>
      <c r="E1" t="str">
        <f>_xll.DBListFetch(F1,"",DayCounterLookup)</f>
        <v>Env:MSSQL, (last result:)Retrieved 35 records from: SELECT T1.value DayCounter, T1.value FROM ORE.dbo.TypesDayCounter T1 ORDER BY value</v>
      </c>
      <c r="F1" s="1" t="s">
        <v>1345</v>
      </c>
      <c r="G1" t="str">
        <f>_xll.DBListFetch(H1,"",IndexNameLookup)</f>
        <v>Env:MSSQL, (last result:)Retrieved 1146 records from: SELECT T1.value IndexName,T1.value FROM ORE.dbo.TypesIndexName T1 ORDER BY value</v>
      </c>
      <c r="H1" s="1" t="s">
        <v>4</v>
      </c>
      <c r="I1" t="str">
        <f>_xll.DBListFetch(J1,"",InterpolatedLookup)</f>
        <v>Env:MSSQL, (last result:)Retrieved 8 records from: SELECT T1.value Interpolated,T1.value FROM ORE.dbo.TypesBool T1 ORDER BY value</v>
      </c>
      <c r="J1" s="1" t="s">
        <v>1532</v>
      </c>
      <c r="K1" t="str">
        <f>_xll.DBListFetch(L1,"",AdjustInflationObservationDatesLookup)</f>
        <v>Env:MSSQL, (last result:)Retrieved 8 records from: SELECT T1.value AdjustInflationObservationDates,T1.value FROM ORE.dbo.TypesBool T1 ORDER BY value</v>
      </c>
      <c r="L1" s="1" t="s">
        <v>1533</v>
      </c>
      <c r="M1" t="str">
        <f>_xll.DBListFetch(N1,"",InflationCalendarLookup)</f>
        <v>Env:MSSQL, (last result:)Retrieved 114 records from: SELECT  T1.value InflationCalendar, T1.value FROM ORE.dbo.TypesCalendar T1 ORDER BY value</v>
      </c>
      <c r="N1" s="1" t="s">
        <v>1534</v>
      </c>
      <c r="O1" t="str">
        <f>_xll.DBListFetch(P1,"",InflationConventionLookup)</f>
        <v>Env:MSSQL, (last result:)Retrieved 19 records from: SELECT T1.value InflationConvention,T1.value FROM ORE.dbo.TypesBusinessDayConvention T1 ORDER BY value</v>
      </c>
      <c r="P1" s="1" t="s">
        <v>1535</v>
      </c>
    </row>
    <row r="2" spans="1:16" x14ac:dyDescent="0.25">
      <c r="A2" t="s">
        <v>41</v>
      </c>
      <c r="B2" t="s">
        <v>41</v>
      </c>
      <c r="C2" t="s">
        <v>155</v>
      </c>
      <c r="D2" t="s">
        <v>155</v>
      </c>
      <c r="E2" t="s">
        <v>6</v>
      </c>
      <c r="F2" t="s">
        <v>6</v>
      </c>
      <c r="G2" t="s">
        <v>174</v>
      </c>
      <c r="H2" t="s">
        <v>174</v>
      </c>
      <c r="I2" t="s">
        <v>1376</v>
      </c>
      <c r="J2" t="s">
        <v>1376</v>
      </c>
      <c r="K2" t="s">
        <v>1376</v>
      </c>
      <c r="L2" t="s">
        <v>1376</v>
      </c>
      <c r="M2" t="s">
        <v>41</v>
      </c>
      <c r="N2" t="s">
        <v>41</v>
      </c>
      <c r="O2" t="s">
        <v>155</v>
      </c>
      <c r="P2" t="s">
        <v>155</v>
      </c>
    </row>
    <row r="3" spans="1:16" x14ac:dyDescent="0.25">
      <c r="A3" t="s">
        <v>42</v>
      </c>
      <c r="B3" t="s">
        <v>42</v>
      </c>
      <c r="C3" t="s">
        <v>156</v>
      </c>
      <c r="D3" t="s">
        <v>156</v>
      </c>
      <c r="E3" t="s">
        <v>7</v>
      </c>
      <c r="F3" t="s">
        <v>7</v>
      </c>
      <c r="G3" t="s">
        <v>175</v>
      </c>
      <c r="H3" t="s">
        <v>175</v>
      </c>
      <c r="I3" t="s">
        <v>1377</v>
      </c>
      <c r="J3" t="s">
        <v>1377</v>
      </c>
      <c r="K3" t="s">
        <v>1377</v>
      </c>
      <c r="L3" t="s">
        <v>1377</v>
      </c>
      <c r="M3" t="s">
        <v>42</v>
      </c>
      <c r="N3" t="s">
        <v>42</v>
      </c>
      <c r="O3" t="s">
        <v>156</v>
      </c>
      <c r="P3" t="s">
        <v>156</v>
      </c>
    </row>
    <row r="4" spans="1:16" x14ac:dyDescent="0.25">
      <c r="A4" t="s">
        <v>43</v>
      </c>
      <c r="B4" t="s">
        <v>43</v>
      </c>
      <c r="C4" t="s">
        <v>157</v>
      </c>
      <c r="D4" t="s">
        <v>157</v>
      </c>
      <c r="E4" t="s">
        <v>8</v>
      </c>
      <c r="F4" t="s">
        <v>8</v>
      </c>
      <c r="G4" t="s">
        <v>176</v>
      </c>
      <c r="H4" t="s">
        <v>176</v>
      </c>
      <c r="I4" t="s">
        <v>1378</v>
      </c>
      <c r="J4" t="s">
        <v>1378</v>
      </c>
      <c r="K4" t="s">
        <v>1378</v>
      </c>
      <c r="L4" t="s">
        <v>1378</v>
      </c>
      <c r="M4" t="s">
        <v>43</v>
      </c>
      <c r="N4" t="s">
        <v>43</v>
      </c>
      <c r="O4" t="s">
        <v>157</v>
      </c>
      <c r="P4" t="s">
        <v>157</v>
      </c>
    </row>
    <row r="5" spans="1:16" x14ac:dyDescent="0.25">
      <c r="A5" t="s">
        <v>44</v>
      </c>
      <c r="B5" t="s">
        <v>44</v>
      </c>
      <c r="C5" t="s">
        <v>158</v>
      </c>
      <c r="D5" t="s">
        <v>158</v>
      </c>
      <c r="E5" t="s">
        <v>9</v>
      </c>
      <c r="F5" t="s">
        <v>9</v>
      </c>
      <c r="G5" t="s">
        <v>177</v>
      </c>
      <c r="H5" t="s">
        <v>177</v>
      </c>
      <c r="I5" t="s">
        <v>1379</v>
      </c>
      <c r="J5" t="s">
        <v>1379</v>
      </c>
      <c r="K5" t="s">
        <v>1379</v>
      </c>
      <c r="L5" t="s">
        <v>1379</v>
      </c>
      <c r="M5" t="s">
        <v>44</v>
      </c>
      <c r="N5" t="s">
        <v>44</v>
      </c>
      <c r="O5" t="s">
        <v>158</v>
      </c>
      <c r="P5" t="s">
        <v>158</v>
      </c>
    </row>
    <row r="6" spans="1:16" x14ac:dyDescent="0.25">
      <c r="A6" t="s">
        <v>45</v>
      </c>
      <c r="B6" t="s">
        <v>45</v>
      </c>
      <c r="C6" t="s">
        <v>159</v>
      </c>
      <c r="D6" t="s">
        <v>159</v>
      </c>
      <c r="E6" t="s">
        <v>10</v>
      </c>
      <c r="F6" t="s">
        <v>10</v>
      </c>
      <c r="G6" t="s">
        <v>178</v>
      </c>
      <c r="H6" t="s">
        <v>178</v>
      </c>
      <c r="I6" t="s">
        <v>1380</v>
      </c>
      <c r="J6" t="s">
        <v>1380</v>
      </c>
      <c r="K6" t="s">
        <v>1380</v>
      </c>
      <c r="L6" t="s">
        <v>1380</v>
      </c>
      <c r="M6" t="s">
        <v>45</v>
      </c>
      <c r="N6" t="s">
        <v>45</v>
      </c>
      <c r="O6" t="s">
        <v>159</v>
      </c>
      <c r="P6" t="s">
        <v>159</v>
      </c>
    </row>
    <row r="7" spans="1:16" x14ac:dyDescent="0.25">
      <c r="A7" t="s">
        <v>46</v>
      </c>
      <c r="B7" t="s">
        <v>46</v>
      </c>
      <c r="C7" t="s">
        <v>160</v>
      </c>
      <c r="D7" t="s">
        <v>160</v>
      </c>
      <c r="E7" t="s">
        <v>11</v>
      </c>
      <c r="F7" t="s">
        <v>11</v>
      </c>
      <c r="G7" t="s">
        <v>179</v>
      </c>
      <c r="H7" t="s">
        <v>179</v>
      </c>
      <c r="I7" t="s">
        <v>1381</v>
      </c>
      <c r="J7" t="s">
        <v>1381</v>
      </c>
      <c r="K7" t="s">
        <v>1381</v>
      </c>
      <c r="L7" t="s">
        <v>1381</v>
      </c>
      <c r="M7" t="s">
        <v>46</v>
      </c>
      <c r="N7" t="s">
        <v>46</v>
      </c>
      <c r="O7" t="s">
        <v>160</v>
      </c>
      <c r="P7" t="s">
        <v>160</v>
      </c>
    </row>
    <row r="8" spans="1:16" x14ac:dyDescent="0.25">
      <c r="A8" t="s">
        <v>47</v>
      </c>
      <c r="B8" t="s">
        <v>47</v>
      </c>
      <c r="C8" t="s">
        <v>161</v>
      </c>
      <c r="D8" t="s">
        <v>161</v>
      </c>
      <c r="E8" t="s">
        <v>12</v>
      </c>
      <c r="F8" t="s">
        <v>12</v>
      </c>
      <c r="G8" t="s">
        <v>180</v>
      </c>
      <c r="H8" t="s">
        <v>180</v>
      </c>
      <c r="I8" t="s">
        <v>1382</v>
      </c>
      <c r="J8" t="s">
        <v>1382</v>
      </c>
      <c r="K8" t="s">
        <v>1382</v>
      </c>
      <c r="L8" t="s">
        <v>1382</v>
      </c>
      <c r="M8" t="s">
        <v>47</v>
      </c>
      <c r="N8" t="s">
        <v>47</v>
      </c>
      <c r="O8" t="s">
        <v>161</v>
      </c>
      <c r="P8" t="s">
        <v>161</v>
      </c>
    </row>
    <row r="9" spans="1:16" x14ac:dyDescent="0.25">
      <c r="A9" t="s">
        <v>48</v>
      </c>
      <c r="B9" t="s">
        <v>48</v>
      </c>
      <c r="C9" t="s">
        <v>162</v>
      </c>
      <c r="D9" t="s">
        <v>162</v>
      </c>
      <c r="E9" t="s">
        <v>13</v>
      </c>
      <c r="F9" t="s">
        <v>13</v>
      </c>
      <c r="G9" t="s">
        <v>181</v>
      </c>
      <c r="H9" t="s">
        <v>181</v>
      </c>
      <c r="I9" t="s">
        <v>1383</v>
      </c>
      <c r="J9" t="s">
        <v>1383</v>
      </c>
      <c r="K9" t="s">
        <v>1383</v>
      </c>
      <c r="L9" t="s">
        <v>1383</v>
      </c>
      <c r="M9" t="s">
        <v>48</v>
      </c>
      <c r="N9" t="s">
        <v>48</v>
      </c>
      <c r="O9" t="s">
        <v>162</v>
      </c>
      <c r="P9" t="s">
        <v>162</v>
      </c>
    </row>
    <row r="10" spans="1:16" x14ac:dyDescent="0.25">
      <c r="A10" t="s">
        <v>49</v>
      </c>
      <c r="B10" t="s">
        <v>49</v>
      </c>
      <c r="C10" t="s">
        <v>163</v>
      </c>
      <c r="D10" t="s">
        <v>163</v>
      </c>
      <c r="E10" t="s">
        <v>14</v>
      </c>
      <c r="F10" t="s">
        <v>14</v>
      </c>
      <c r="G10" t="s">
        <v>182</v>
      </c>
      <c r="H10" t="s">
        <v>182</v>
      </c>
      <c r="M10" t="s">
        <v>49</v>
      </c>
      <c r="N10" t="s">
        <v>49</v>
      </c>
      <c r="O10" t="s">
        <v>163</v>
      </c>
      <c r="P10" t="s">
        <v>163</v>
      </c>
    </row>
    <row r="11" spans="1:16" x14ac:dyDescent="0.25">
      <c r="A11" t="s">
        <v>50</v>
      </c>
      <c r="B11" t="s">
        <v>50</v>
      </c>
      <c r="C11" t="s">
        <v>164</v>
      </c>
      <c r="D11" t="s">
        <v>164</v>
      </c>
      <c r="E11" t="s">
        <v>15</v>
      </c>
      <c r="F11" t="s">
        <v>15</v>
      </c>
      <c r="G11" t="s">
        <v>183</v>
      </c>
      <c r="H11" t="s">
        <v>183</v>
      </c>
      <c r="M11" t="s">
        <v>50</v>
      </c>
      <c r="N11" t="s">
        <v>50</v>
      </c>
      <c r="O11" t="s">
        <v>164</v>
      </c>
      <c r="P11" t="s">
        <v>164</v>
      </c>
    </row>
    <row r="12" spans="1:16" x14ac:dyDescent="0.25">
      <c r="A12" t="s">
        <v>51</v>
      </c>
      <c r="B12" t="s">
        <v>51</v>
      </c>
      <c r="C12" t="s">
        <v>165</v>
      </c>
      <c r="D12" t="s">
        <v>165</v>
      </c>
      <c r="E12" t="s">
        <v>16</v>
      </c>
      <c r="F12" t="s">
        <v>16</v>
      </c>
      <c r="G12" t="s">
        <v>184</v>
      </c>
      <c r="H12" t="s">
        <v>184</v>
      </c>
      <c r="M12" t="s">
        <v>51</v>
      </c>
      <c r="N12" t="s">
        <v>51</v>
      </c>
      <c r="O12" t="s">
        <v>165</v>
      </c>
      <c r="P12" t="s">
        <v>165</v>
      </c>
    </row>
    <row r="13" spans="1:16" x14ac:dyDescent="0.25">
      <c r="A13" t="s">
        <v>52</v>
      </c>
      <c r="B13" t="s">
        <v>52</v>
      </c>
      <c r="C13" t="s">
        <v>166</v>
      </c>
      <c r="D13" t="s">
        <v>166</v>
      </c>
      <c r="E13" t="s">
        <v>17</v>
      </c>
      <c r="F13" t="s">
        <v>17</v>
      </c>
      <c r="G13" t="s">
        <v>185</v>
      </c>
      <c r="H13" t="s">
        <v>185</v>
      </c>
      <c r="M13" t="s">
        <v>52</v>
      </c>
      <c r="N13" t="s">
        <v>52</v>
      </c>
      <c r="O13" t="s">
        <v>166</v>
      </c>
      <c r="P13" t="s">
        <v>166</v>
      </c>
    </row>
    <row r="14" spans="1:16" x14ac:dyDescent="0.25">
      <c r="A14" t="s">
        <v>53</v>
      </c>
      <c r="B14" t="s">
        <v>53</v>
      </c>
      <c r="C14" t="s">
        <v>167</v>
      </c>
      <c r="D14" t="s">
        <v>167</v>
      </c>
      <c r="E14" t="s">
        <v>18</v>
      </c>
      <c r="F14" t="s">
        <v>18</v>
      </c>
      <c r="G14" t="s">
        <v>186</v>
      </c>
      <c r="H14" t="s">
        <v>186</v>
      </c>
      <c r="M14" t="s">
        <v>53</v>
      </c>
      <c r="N14" t="s">
        <v>53</v>
      </c>
      <c r="O14" t="s">
        <v>167</v>
      </c>
      <c r="P14" t="s">
        <v>167</v>
      </c>
    </row>
    <row r="15" spans="1:16" x14ac:dyDescent="0.25">
      <c r="A15" t="s">
        <v>54</v>
      </c>
      <c r="B15" t="s">
        <v>54</v>
      </c>
      <c r="C15" t="s">
        <v>168</v>
      </c>
      <c r="D15" t="s">
        <v>168</v>
      </c>
      <c r="E15" t="s">
        <v>19</v>
      </c>
      <c r="F15" t="s">
        <v>19</v>
      </c>
      <c r="G15" t="s">
        <v>187</v>
      </c>
      <c r="H15" t="s">
        <v>187</v>
      </c>
      <c r="M15" t="s">
        <v>54</v>
      </c>
      <c r="N15" t="s">
        <v>54</v>
      </c>
      <c r="O15" t="s">
        <v>168</v>
      </c>
      <c r="P15" t="s">
        <v>168</v>
      </c>
    </row>
    <row r="16" spans="1:16" x14ac:dyDescent="0.25">
      <c r="A16" t="s">
        <v>55</v>
      </c>
      <c r="B16" t="s">
        <v>55</v>
      </c>
      <c r="C16" t="s">
        <v>169</v>
      </c>
      <c r="D16" t="s">
        <v>169</v>
      </c>
      <c r="E16" t="s">
        <v>20</v>
      </c>
      <c r="F16" t="s">
        <v>20</v>
      </c>
      <c r="G16" t="s">
        <v>188</v>
      </c>
      <c r="H16" t="s">
        <v>188</v>
      </c>
      <c r="M16" t="s">
        <v>55</v>
      </c>
      <c r="N16" t="s">
        <v>55</v>
      </c>
      <c r="O16" t="s">
        <v>169</v>
      </c>
      <c r="P16" t="s">
        <v>169</v>
      </c>
    </row>
    <row r="17" spans="1:16" x14ac:dyDescent="0.25">
      <c r="A17" t="s">
        <v>56</v>
      </c>
      <c r="B17" t="s">
        <v>56</v>
      </c>
      <c r="C17" t="s">
        <v>170</v>
      </c>
      <c r="D17" t="s">
        <v>170</v>
      </c>
      <c r="E17" t="s">
        <v>21</v>
      </c>
      <c r="F17" t="s">
        <v>21</v>
      </c>
      <c r="G17" t="s">
        <v>189</v>
      </c>
      <c r="H17" t="s">
        <v>189</v>
      </c>
      <c r="M17" t="s">
        <v>56</v>
      </c>
      <c r="N17" t="s">
        <v>56</v>
      </c>
      <c r="O17" t="s">
        <v>170</v>
      </c>
      <c r="P17" t="s">
        <v>170</v>
      </c>
    </row>
    <row r="18" spans="1:16" x14ac:dyDescent="0.25">
      <c r="A18" t="s">
        <v>57</v>
      </c>
      <c r="B18" t="s">
        <v>57</v>
      </c>
      <c r="C18" t="s">
        <v>171</v>
      </c>
      <c r="D18" t="s">
        <v>171</v>
      </c>
      <c r="E18" t="s">
        <v>22</v>
      </c>
      <c r="F18" t="s">
        <v>22</v>
      </c>
      <c r="G18" t="s">
        <v>190</v>
      </c>
      <c r="H18" t="s">
        <v>190</v>
      </c>
      <c r="M18" t="s">
        <v>57</v>
      </c>
      <c r="N18" t="s">
        <v>57</v>
      </c>
      <c r="O18" t="s">
        <v>171</v>
      </c>
      <c r="P18" t="s">
        <v>171</v>
      </c>
    </row>
    <row r="19" spans="1:16" x14ac:dyDescent="0.25">
      <c r="A19" t="s">
        <v>58</v>
      </c>
      <c r="B19" t="s">
        <v>58</v>
      </c>
      <c r="C19" t="s">
        <v>172</v>
      </c>
      <c r="D19" t="s">
        <v>172</v>
      </c>
      <c r="E19" t="s">
        <v>23</v>
      </c>
      <c r="F19" t="s">
        <v>23</v>
      </c>
      <c r="G19" t="s">
        <v>191</v>
      </c>
      <c r="H19" t="s">
        <v>191</v>
      </c>
      <c r="M19" t="s">
        <v>58</v>
      </c>
      <c r="N19" t="s">
        <v>58</v>
      </c>
      <c r="O19" t="s">
        <v>172</v>
      </c>
      <c r="P19" t="s">
        <v>172</v>
      </c>
    </row>
    <row r="20" spans="1:16" x14ac:dyDescent="0.25">
      <c r="A20" t="s">
        <v>59</v>
      </c>
      <c r="B20" t="s">
        <v>59</v>
      </c>
      <c r="C20" t="s">
        <v>173</v>
      </c>
      <c r="D20" t="s">
        <v>173</v>
      </c>
      <c r="E20" t="s">
        <v>24</v>
      </c>
      <c r="F20" t="s">
        <v>24</v>
      </c>
      <c r="G20" t="s">
        <v>192</v>
      </c>
      <c r="H20" t="s">
        <v>192</v>
      </c>
      <c r="M20" t="s">
        <v>59</v>
      </c>
      <c r="N20" t="s">
        <v>59</v>
      </c>
      <c r="O20" t="s">
        <v>173</v>
      </c>
      <c r="P20" t="s">
        <v>173</v>
      </c>
    </row>
    <row r="21" spans="1:16" x14ac:dyDescent="0.25">
      <c r="A21" t="s">
        <v>60</v>
      </c>
      <c r="B21" t="s">
        <v>60</v>
      </c>
      <c r="E21" t="s">
        <v>25</v>
      </c>
      <c r="F21" t="s">
        <v>25</v>
      </c>
      <c r="G21" t="s">
        <v>193</v>
      </c>
      <c r="H21" t="s">
        <v>193</v>
      </c>
      <c r="M21" t="s">
        <v>60</v>
      </c>
      <c r="N21" t="s">
        <v>60</v>
      </c>
    </row>
    <row r="22" spans="1:16" x14ac:dyDescent="0.25">
      <c r="A22" t="s">
        <v>61</v>
      </c>
      <c r="B22" t="s">
        <v>61</v>
      </c>
      <c r="E22" t="s">
        <v>26</v>
      </c>
      <c r="F22" t="s">
        <v>26</v>
      </c>
      <c r="G22" t="s">
        <v>194</v>
      </c>
      <c r="H22" t="s">
        <v>194</v>
      </c>
      <c r="M22" t="s">
        <v>61</v>
      </c>
      <c r="N22" t="s">
        <v>61</v>
      </c>
    </row>
    <row r="23" spans="1:16" x14ac:dyDescent="0.25">
      <c r="A23" t="s">
        <v>62</v>
      </c>
      <c r="B23" t="s">
        <v>62</v>
      </c>
      <c r="E23" t="s">
        <v>27</v>
      </c>
      <c r="F23" t="s">
        <v>27</v>
      </c>
      <c r="G23" t="s">
        <v>195</v>
      </c>
      <c r="H23" t="s">
        <v>195</v>
      </c>
      <c r="M23" t="s">
        <v>62</v>
      </c>
      <c r="N23" t="s">
        <v>62</v>
      </c>
    </row>
    <row r="24" spans="1:16" x14ac:dyDescent="0.25">
      <c r="A24" t="s">
        <v>63</v>
      </c>
      <c r="B24" t="s">
        <v>63</v>
      </c>
      <c r="E24" t="s">
        <v>28</v>
      </c>
      <c r="F24" t="s">
        <v>28</v>
      </c>
      <c r="G24" t="s">
        <v>196</v>
      </c>
      <c r="H24" t="s">
        <v>196</v>
      </c>
      <c r="M24" t="s">
        <v>63</v>
      </c>
      <c r="N24" t="s">
        <v>63</v>
      </c>
    </row>
    <row r="25" spans="1:16" x14ac:dyDescent="0.25">
      <c r="A25" t="s">
        <v>64</v>
      </c>
      <c r="B25" t="s">
        <v>64</v>
      </c>
      <c r="E25" t="s">
        <v>29</v>
      </c>
      <c r="F25" t="s">
        <v>29</v>
      </c>
      <c r="G25" t="s">
        <v>197</v>
      </c>
      <c r="H25" t="s">
        <v>197</v>
      </c>
      <c r="M25" t="s">
        <v>64</v>
      </c>
      <c r="N25" t="s">
        <v>64</v>
      </c>
    </row>
    <row r="26" spans="1:16" x14ac:dyDescent="0.25">
      <c r="A26" t="s">
        <v>65</v>
      </c>
      <c r="B26" t="s">
        <v>65</v>
      </c>
      <c r="E26" t="s">
        <v>30</v>
      </c>
      <c r="F26" t="s">
        <v>30</v>
      </c>
      <c r="G26" t="s">
        <v>198</v>
      </c>
      <c r="H26" t="s">
        <v>198</v>
      </c>
      <c r="M26" t="s">
        <v>65</v>
      </c>
      <c r="N26" t="s">
        <v>65</v>
      </c>
    </row>
    <row r="27" spans="1:16" x14ac:dyDescent="0.25">
      <c r="A27" t="s">
        <v>66</v>
      </c>
      <c r="B27" t="s">
        <v>66</v>
      </c>
      <c r="E27" t="s">
        <v>31</v>
      </c>
      <c r="F27" t="s">
        <v>31</v>
      </c>
      <c r="G27" t="s">
        <v>199</v>
      </c>
      <c r="H27" t="s">
        <v>199</v>
      </c>
      <c r="M27" t="s">
        <v>66</v>
      </c>
      <c r="N27" t="s">
        <v>66</v>
      </c>
    </row>
    <row r="28" spans="1:16" x14ac:dyDescent="0.25">
      <c r="A28" t="s">
        <v>67</v>
      </c>
      <c r="B28" t="s">
        <v>67</v>
      </c>
      <c r="E28" t="s">
        <v>32</v>
      </c>
      <c r="F28" t="s">
        <v>32</v>
      </c>
      <c r="G28" t="s">
        <v>200</v>
      </c>
      <c r="H28" t="s">
        <v>200</v>
      </c>
      <c r="M28" t="s">
        <v>67</v>
      </c>
      <c r="N28" t="s">
        <v>67</v>
      </c>
    </row>
    <row r="29" spans="1:16" x14ac:dyDescent="0.25">
      <c r="A29" t="s">
        <v>68</v>
      </c>
      <c r="B29" t="s">
        <v>68</v>
      </c>
      <c r="E29" t="s">
        <v>33</v>
      </c>
      <c r="F29" t="s">
        <v>33</v>
      </c>
      <c r="G29" t="s">
        <v>201</v>
      </c>
      <c r="H29" t="s">
        <v>201</v>
      </c>
      <c r="M29" t="s">
        <v>68</v>
      </c>
      <c r="N29" t="s">
        <v>68</v>
      </c>
    </row>
    <row r="30" spans="1:16" x14ac:dyDescent="0.25">
      <c r="A30" t="s">
        <v>69</v>
      </c>
      <c r="B30" t="s">
        <v>69</v>
      </c>
      <c r="E30" t="s">
        <v>34</v>
      </c>
      <c r="F30" t="s">
        <v>34</v>
      </c>
      <c r="G30" t="s">
        <v>202</v>
      </c>
      <c r="H30" t="s">
        <v>202</v>
      </c>
      <c r="M30" t="s">
        <v>69</v>
      </c>
      <c r="N30" t="s">
        <v>69</v>
      </c>
    </row>
    <row r="31" spans="1:16" x14ac:dyDescent="0.25">
      <c r="A31" t="s">
        <v>70</v>
      </c>
      <c r="B31" t="s">
        <v>70</v>
      </c>
      <c r="E31" t="s">
        <v>35</v>
      </c>
      <c r="F31" t="s">
        <v>35</v>
      </c>
      <c r="G31" t="s">
        <v>203</v>
      </c>
      <c r="H31" t="s">
        <v>203</v>
      </c>
      <c r="M31" t="s">
        <v>70</v>
      </c>
      <c r="N31" t="s">
        <v>70</v>
      </c>
    </row>
    <row r="32" spans="1:16" x14ac:dyDescent="0.25">
      <c r="A32" t="s">
        <v>71</v>
      </c>
      <c r="B32" t="s">
        <v>71</v>
      </c>
      <c r="E32" t="s">
        <v>36</v>
      </c>
      <c r="F32" t="s">
        <v>36</v>
      </c>
      <c r="G32" t="s">
        <v>204</v>
      </c>
      <c r="H32" t="s">
        <v>204</v>
      </c>
      <c r="M32" t="s">
        <v>71</v>
      </c>
      <c r="N32" t="s">
        <v>71</v>
      </c>
    </row>
    <row r="33" spans="1:14" x14ac:dyDescent="0.25">
      <c r="A33" t="s">
        <v>72</v>
      </c>
      <c r="B33" t="s">
        <v>72</v>
      </c>
      <c r="E33" t="s">
        <v>37</v>
      </c>
      <c r="F33" t="s">
        <v>37</v>
      </c>
      <c r="G33" t="s">
        <v>205</v>
      </c>
      <c r="H33" t="s">
        <v>205</v>
      </c>
      <c r="M33" t="s">
        <v>72</v>
      </c>
      <c r="N33" t="s">
        <v>72</v>
      </c>
    </row>
    <row r="34" spans="1:14" x14ac:dyDescent="0.25">
      <c r="A34" t="s">
        <v>73</v>
      </c>
      <c r="B34" t="s">
        <v>73</v>
      </c>
      <c r="E34" t="s">
        <v>38</v>
      </c>
      <c r="F34" t="s">
        <v>38</v>
      </c>
      <c r="G34" t="s">
        <v>206</v>
      </c>
      <c r="H34" t="s">
        <v>206</v>
      </c>
      <c r="M34" t="s">
        <v>73</v>
      </c>
      <c r="N34" t="s">
        <v>73</v>
      </c>
    </row>
    <row r="35" spans="1:14" x14ac:dyDescent="0.25">
      <c r="A35" t="s">
        <v>74</v>
      </c>
      <c r="B35" t="s">
        <v>74</v>
      </c>
      <c r="E35" t="s">
        <v>39</v>
      </c>
      <c r="F35" t="s">
        <v>39</v>
      </c>
      <c r="G35" t="s">
        <v>207</v>
      </c>
      <c r="H35" t="s">
        <v>207</v>
      </c>
      <c r="M35" t="s">
        <v>74</v>
      </c>
      <c r="N35" t="s">
        <v>74</v>
      </c>
    </row>
    <row r="36" spans="1:14" x14ac:dyDescent="0.25">
      <c r="A36" t="s">
        <v>75</v>
      </c>
      <c r="B36" t="s">
        <v>75</v>
      </c>
      <c r="E36" t="s">
        <v>40</v>
      </c>
      <c r="F36" t="s">
        <v>40</v>
      </c>
      <c r="G36" t="s">
        <v>208</v>
      </c>
      <c r="H36" t="s">
        <v>208</v>
      </c>
      <c r="M36" t="s">
        <v>75</v>
      </c>
      <c r="N36" t="s">
        <v>75</v>
      </c>
    </row>
    <row r="37" spans="1:14" x14ac:dyDescent="0.25">
      <c r="A37" t="s">
        <v>76</v>
      </c>
      <c r="B37" t="s">
        <v>76</v>
      </c>
      <c r="G37" t="s">
        <v>209</v>
      </c>
      <c r="H37" t="s">
        <v>209</v>
      </c>
      <c r="M37" t="s">
        <v>76</v>
      </c>
      <c r="N37" t="s">
        <v>76</v>
      </c>
    </row>
    <row r="38" spans="1:14" x14ac:dyDescent="0.25">
      <c r="A38" t="s">
        <v>77</v>
      </c>
      <c r="B38" t="s">
        <v>77</v>
      </c>
      <c r="G38" t="s">
        <v>210</v>
      </c>
      <c r="H38" t="s">
        <v>210</v>
      </c>
      <c r="M38" t="s">
        <v>77</v>
      </c>
      <c r="N38" t="s">
        <v>77</v>
      </c>
    </row>
    <row r="39" spans="1:14" x14ac:dyDescent="0.25">
      <c r="A39" t="s">
        <v>78</v>
      </c>
      <c r="B39" t="s">
        <v>78</v>
      </c>
      <c r="G39" t="s">
        <v>211</v>
      </c>
      <c r="H39" t="s">
        <v>211</v>
      </c>
      <c r="M39" t="s">
        <v>78</v>
      </c>
      <c r="N39" t="s">
        <v>78</v>
      </c>
    </row>
    <row r="40" spans="1:14" x14ac:dyDescent="0.25">
      <c r="A40" t="s">
        <v>79</v>
      </c>
      <c r="B40" t="s">
        <v>79</v>
      </c>
      <c r="G40" t="s">
        <v>212</v>
      </c>
      <c r="H40" t="s">
        <v>212</v>
      </c>
      <c r="M40" t="s">
        <v>79</v>
      </c>
      <c r="N40" t="s">
        <v>79</v>
      </c>
    </row>
    <row r="41" spans="1:14" x14ac:dyDescent="0.25">
      <c r="A41" t="s">
        <v>80</v>
      </c>
      <c r="B41" t="s">
        <v>80</v>
      </c>
      <c r="G41" t="s">
        <v>213</v>
      </c>
      <c r="H41" t="s">
        <v>213</v>
      </c>
      <c r="M41" t="s">
        <v>80</v>
      </c>
      <c r="N41" t="s">
        <v>80</v>
      </c>
    </row>
    <row r="42" spans="1:14" x14ac:dyDescent="0.25">
      <c r="A42" t="s">
        <v>81</v>
      </c>
      <c r="B42" t="s">
        <v>81</v>
      </c>
      <c r="G42" t="s">
        <v>214</v>
      </c>
      <c r="H42" t="s">
        <v>214</v>
      </c>
      <c r="M42" t="s">
        <v>81</v>
      </c>
      <c r="N42" t="s">
        <v>81</v>
      </c>
    </row>
    <row r="43" spans="1:14" x14ac:dyDescent="0.25">
      <c r="A43" t="s">
        <v>82</v>
      </c>
      <c r="B43" t="s">
        <v>82</v>
      </c>
      <c r="G43" t="s">
        <v>215</v>
      </c>
      <c r="H43" t="s">
        <v>215</v>
      </c>
      <c r="M43" t="s">
        <v>82</v>
      </c>
      <c r="N43" t="s">
        <v>82</v>
      </c>
    </row>
    <row r="44" spans="1:14" x14ac:dyDescent="0.25">
      <c r="A44" t="s">
        <v>83</v>
      </c>
      <c r="B44" t="s">
        <v>83</v>
      </c>
      <c r="G44" t="s">
        <v>216</v>
      </c>
      <c r="H44" t="s">
        <v>216</v>
      </c>
      <c r="M44" t="s">
        <v>83</v>
      </c>
      <c r="N44" t="s">
        <v>83</v>
      </c>
    </row>
    <row r="45" spans="1:14" x14ac:dyDescent="0.25">
      <c r="A45" t="s">
        <v>84</v>
      </c>
      <c r="B45" t="s">
        <v>84</v>
      </c>
      <c r="G45" t="s">
        <v>217</v>
      </c>
      <c r="H45" t="s">
        <v>217</v>
      </c>
      <c r="M45" t="s">
        <v>84</v>
      </c>
      <c r="N45" t="s">
        <v>84</v>
      </c>
    </row>
    <row r="46" spans="1:14" x14ac:dyDescent="0.25">
      <c r="A46" t="s">
        <v>85</v>
      </c>
      <c r="B46" t="s">
        <v>85</v>
      </c>
      <c r="G46" t="s">
        <v>218</v>
      </c>
      <c r="H46" t="s">
        <v>218</v>
      </c>
      <c r="M46" t="s">
        <v>85</v>
      </c>
      <c r="N46" t="s">
        <v>85</v>
      </c>
    </row>
    <row r="47" spans="1:14" x14ac:dyDescent="0.25">
      <c r="A47" t="s">
        <v>86</v>
      </c>
      <c r="B47" t="s">
        <v>86</v>
      </c>
      <c r="G47" t="s">
        <v>219</v>
      </c>
      <c r="H47" t="s">
        <v>219</v>
      </c>
      <c r="M47" t="s">
        <v>86</v>
      </c>
      <c r="N47" t="s">
        <v>86</v>
      </c>
    </row>
    <row r="48" spans="1:14" x14ac:dyDescent="0.25">
      <c r="A48" t="s">
        <v>87</v>
      </c>
      <c r="B48" t="s">
        <v>87</v>
      </c>
      <c r="G48" t="s">
        <v>220</v>
      </c>
      <c r="H48" t="s">
        <v>220</v>
      </c>
      <c r="M48" t="s">
        <v>87</v>
      </c>
      <c r="N48" t="s">
        <v>87</v>
      </c>
    </row>
    <row r="49" spans="1:14" x14ac:dyDescent="0.25">
      <c r="A49" t="s">
        <v>88</v>
      </c>
      <c r="B49" t="s">
        <v>88</v>
      </c>
      <c r="G49" t="s">
        <v>221</v>
      </c>
      <c r="H49" t="s">
        <v>221</v>
      </c>
      <c r="M49" t="s">
        <v>88</v>
      </c>
      <c r="N49" t="s">
        <v>88</v>
      </c>
    </row>
    <row r="50" spans="1:14" x14ac:dyDescent="0.25">
      <c r="A50" t="s">
        <v>89</v>
      </c>
      <c r="B50" t="s">
        <v>89</v>
      </c>
      <c r="G50" t="s">
        <v>222</v>
      </c>
      <c r="H50" t="s">
        <v>222</v>
      </c>
      <c r="M50" t="s">
        <v>89</v>
      </c>
      <c r="N50" t="s">
        <v>89</v>
      </c>
    </row>
    <row r="51" spans="1:14" x14ac:dyDescent="0.25">
      <c r="A51" t="s">
        <v>90</v>
      </c>
      <c r="B51" t="s">
        <v>90</v>
      </c>
      <c r="G51" t="s">
        <v>223</v>
      </c>
      <c r="H51" t="s">
        <v>223</v>
      </c>
      <c r="M51" t="s">
        <v>90</v>
      </c>
      <c r="N51" t="s">
        <v>90</v>
      </c>
    </row>
    <row r="52" spans="1:14" x14ac:dyDescent="0.25">
      <c r="A52" t="s">
        <v>91</v>
      </c>
      <c r="B52" t="s">
        <v>91</v>
      </c>
      <c r="G52" t="s">
        <v>224</v>
      </c>
      <c r="H52" t="s">
        <v>224</v>
      </c>
      <c r="M52" t="s">
        <v>91</v>
      </c>
      <c r="N52" t="s">
        <v>91</v>
      </c>
    </row>
    <row r="53" spans="1:14" x14ac:dyDescent="0.25">
      <c r="A53" t="s">
        <v>92</v>
      </c>
      <c r="B53" t="s">
        <v>92</v>
      </c>
      <c r="G53" t="s">
        <v>225</v>
      </c>
      <c r="H53" t="s">
        <v>225</v>
      </c>
      <c r="M53" t="s">
        <v>92</v>
      </c>
      <c r="N53" t="s">
        <v>92</v>
      </c>
    </row>
    <row r="54" spans="1:14" x14ac:dyDescent="0.25">
      <c r="A54" t="s">
        <v>93</v>
      </c>
      <c r="B54" t="s">
        <v>93</v>
      </c>
      <c r="G54" t="s">
        <v>226</v>
      </c>
      <c r="H54" t="s">
        <v>226</v>
      </c>
      <c r="M54" t="s">
        <v>93</v>
      </c>
      <c r="N54" t="s">
        <v>93</v>
      </c>
    </row>
    <row r="55" spans="1:14" x14ac:dyDescent="0.25">
      <c r="A55" t="s">
        <v>94</v>
      </c>
      <c r="B55" t="s">
        <v>94</v>
      </c>
      <c r="G55" t="s">
        <v>227</v>
      </c>
      <c r="H55" t="s">
        <v>227</v>
      </c>
      <c r="M55" t="s">
        <v>94</v>
      </c>
      <c r="N55" t="s">
        <v>94</v>
      </c>
    </row>
    <row r="56" spans="1:14" x14ac:dyDescent="0.25">
      <c r="A56" t="s">
        <v>95</v>
      </c>
      <c r="B56" t="s">
        <v>95</v>
      </c>
      <c r="G56" t="s">
        <v>228</v>
      </c>
      <c r="H56" t="s">
        <v>228</v>
      </c>
      <c r="M56" t="s">
        <v>95</v>
      </c>
      <c r="N56" t="s">
        <v>95</v>
      </c>
    </row>
    <row r="57" spans="1:14" x14ac:dyDescent="0.25">
      <c r="A57" t="s">
        <v>96</v>
      </c>
      <c r="B57" t="s">
        <v>96</v>
      </c>
      <c r="G57" t="s">
        <v>229</v>
      </c>
      <c r="H57" t="s">
        <v>229</v>
      </c>
      <c r="M57" t="s">
        <v>96</v>
      </c>
      <c r="N57" t="s">
        <v>96</v>
      </c>
    </row>
    <row r="58" spans="1:14" x14ac:dyDescent="0.25">
      <c r="A58" t="s">
        <v>97</v>
      </c>
      <c r="B58" t="s">
        <v>97</v>
      </c>
      <c r="G58" t="s">
        <v>230</v>
      </c>
      <c r="H58" t="s">
        <v>230</v>
      </c>
      <c r="M58" t="s">
        <v>97</v>
      </c>
      <c r="N58" t="s">
        <v>97</v>
      </c>
    </row>
    <row r="59" spans="1:14" x14ac:dyDescent="0.25">
      <c r="A59" t="s">
        <v>98</v>
      </c>
      <c r="B59" t="s">
        <v>98</v>
      </c>
      <c r="G59" t="s">
        <v>231</v>
      </c>
      <c r="H59" t="s">
        <v>231</v>
      </c>
      <c r="M59" t="s">
        <v>98</v>
      </c>
      <c r="N59" t="s">
        <v>98</v>
      </c>
    </row>
    <row r="60" spans="1:14" x14ac:dyDescent="0.25">
      <c r="A60" t="s">
        <v>99</v>
      </c>
      <c r="B60" t="s">
        <v>99</v>
      </c>
      <c r="G60" t="s">
        <v>232</v>
      </c>
      <c r="H60" t="s">
        <v>232</v>
      </c>
      <c r="M60" t="s">
        <v>99</v>
      </c>
      <c r="N60" t="s">
        <v>99</v>
      </c>
    </row>
    <row r="61" spans="1:14" x14ac:dyDescent="0.25">
      <c r="A61" t="s">
        <v>100</v>
      </c>
      <c r="B61" t="s">
        <v>100</v>
      </c>
      <c r="G61" t="s">
        <v>233</v>
      </c>
      <c r="H61" t="s">
        <v>233</v>
      </c>
      <c r="M61" t="s">
        <v>100</v>
      </c>
      <c r="N61" t="s">
        <v>100</v>
      </c>
    </row>
    <row r="62" spans="1:14" x14ac:dyDescent="0.25">
      <c r="A62" t="s">
        <v>101</v>
      </c>
      <c r="B62" t="s">
        <v>101</v>
      </c>
      <c r="G62" t="s">
        <v>234</v>
      </c>
      <c r="H62" t="s">
        <v>234</v>
      </c>
      <c r="M62" t="s">
        <v>101</v>
      </c>
      <c r="N62" t="s">
        <v>101</v>
      </c>
    </row>
    <row r="63" spans="1:14" x14ac:dyDescent="0.25">
      <c r="A63" t="s">
        <v>102</v>
      </c>
      <c r="B63" t="s">
        <v>102</v>
      </c>
      <c r="G63" t="s">
        <v>235</v>
      </c>
      <c r="H63" t="s">
        <v>235</v>
      </c>
      <c r="M63" t="s">
        <v>102</v>
      </c>
      <c r="N63" t="s">
        <v>102</v>
      </c>
    </row>
    <row r="64" spans="1:14" x14ac:dyDescent="0.25">
      <c r="A64" t="s">
        <v>103</v>
      </c>
      <c r="B64" t="s">
        <v>103</v>
      </c>
      <c r="G64" t="s">
        <v>236</v>
      </c>
      <c r="H64" t="s">
        <v>236</v>
      </c>
      <c r="M64" t="s">
        <v>103</v>
      </c>
      <c r="N64" t="s">
        <v>103</v>
      </c>
    </row>
    <row r="65" spans="1:14" x14ac:dyDescent="0.25">
      <c r="A65" t="s">
        <v>104</v>
      </c>
      <c r="B65" t="s">
        <v>104</v>
      </c>
      <c r="G65" t="s">
        <v>237</v>
      </c>
      <c r="H65" t="s">
        <v>237</v>
      </c>
      <c r="M65" t="s">
        <v>104</v>
      </c>
      <c r="N65" t="s">
        <v>104</v>
      </c>
    </row>
    <row r="66" spans="1:14" x14ac:dyDescent="0.25">
      <c r="A66" t="s">
        <v>105</v>
      </c>
      <c r="B66" t="s">
        <v>105</v>
      </c>
      <c r="G66" t="s">
        <v>238</v>
      </c>
      <c r="H66" t="s">
        <v>238</v>
      </c>
      <c r="M66" t="s">
        <v>105</v>
      </c>
      <c r="N66" t="s">
        <v>105</v>
      </c>
    </row>
    <row r="67" spans="1:14" x14ac:dyDescent="0.25">
      <c r="A67" t="s">
        <v>106</v>
      </c>
      <c r="B67" t="s">
        <v>106</v>
      </c>
      <c r="G67" t="s">
        <v>239</v>
      </c>
      <c r="H67" t="s">
        <v>239</v>
      </c>
      <c r="M67" t="s">
        <v>106</v>
      </c>
      <c r="N67" t="s">
        <v>106</v>
      </c>
    </row>
    <row r="68" spans="1:14" x14ac:dyDescent="0.25">
      <c r="A68" t="s">
        <v>107</v>
      </c>
      <c r="B68" t="s">
        <v>107</v>
      </c>
      <c r="G68" t="s">
        <v>240</v>
      </c>
      <c r="H68" t="s">
        <v>240</v>
      </c>
      <c r="M68" t="s">
        <v>107</v>
      </c>
      <c r="N68" t="s">
        <v>107</v>
      </c>
    </row>
    <row r="69" spans="1:14" x14ac:dyDescent="0.25">
      <c r="A69" t="s">
        <v>108</v>
      </c>
      <c r="B69" t="s">
        <v>108</v>
      </c>
      <c r="G69" t="s">
        <v>241</v>
      </c>
      <c r="H69" t="s">
        <v>241</v>
      </c>
      <c r="M69" t="s">
        <v>108</v>
      </c>
      <c r="N69" t="s">
        <v>108</v>
      </c>
    </row>
    <row r="70" spans="1:14" x14ac:dyDescent="0.25">
      <c r="A70" t="s">
        <v>109</v>
      </c>
      <c r="B70" t="s">
        <v>109</v>
      </c>
      <c r="G70" t="s">
        <v>242</v>
      </c>
      <c r="H70" t="s">
        <v>242</v>
      </c>
      <c r="M70" t="s">
        <v>109</v>
      </c>
      <c r="N70" t="s">
        <v>109</v>
      </c>
    </row>
    <row r="71" spans="1:14" x14ac:dyDescent="0.25">
      <c r="A71" t="s">
        <v>110</v>
      </c>
      <c r="B71" t="s">
        <v>110</v>
      </c>
      <c r="G71" t="s">
        <v>243</v>
      </c>
      <c r="H71" t="s">
        <v>243</v>
      </c>
      <c r="M71" t="s">
        <v>110</v>
      </c>
      <c r="N71" t="s">
        <v>110</v>
      </c>
    </row>
    <row r="72" spans="1:14" x14ac:dyDescent="0.25">
      <c r="A72" t="s">
        <v>111</v>
      </c>
      <c r="B72" t="s">
        <v>111</v>
      </c>
      <c r="G72" t="s">
        <v>244</v>
      </c>
      <c r="H72" t="s">
        <v>244</v>
      </c>
      <c r="M72" t="s">
        <v>111</v>
      </c>
      <c r="N72" t="s">
        <v>111</v>
      </c>
    </row>
    <row r="73" spans="1:14" x14ac:dyDescent="0.25">
      <c r="A73" t="s">
        <v>112</v>
      </c>
      <c r="B73" t="s">
        <v>112</v>
      </c>
      <c r="G73" t="s">
        <v>245</v>
      </c>
      <c r="H73" t="s">
        <v>245</v>
      </c>
      <c r="M73" t="s">
        <v>112</v>
      </c>
      <c r="N73" t="s">
        <v>112</v>
      </c>
    </row>
    <row r="74" spans="1:14" x14ac:dyDescent="0.25">
      <c r="A74" t="s">
        <v>113</v>
      </c>
      <c r="B74" t="s">
        <v>113</v>
      </c>
      <c r="G74" t="s">
        <v>246</v>
      </c>
      <c r="H74" t="s">
        <v>246</v>
      </c>
      <c r="M74" t="s">
        <v>113</v>
      </c>
      <c r="N74" t="s">
        <v>113</v>
      </c>
    </row>
    <row r="75" spans="1:14" x14ac:dyDescent="0.25">
      <c r="A75" t="s">
        <v>114</v>
      </c>
      <c r="B75" t="s">
        <v>114</v>
      </c>
      <c r="G75" t="s">
        <v>247</v>
      </c>
      <c r="H75" t="s">
        <v>247</v>
      </c>
      <c r="M75" t="s">
        <v>114</v>
      </c>
      <c r="N75" t="s">
        <v>114</v>
      </c>
    </row>
    <row r="76" spans="1:14" x14ac:dyDescent="0.25">
      <c r="A76" t="s">
        <v>115</v>
      </c>
      <c r="B76" t="s">
        <v>115</v>
      </c>
      <c r="G76" t="s">
        <v>248</v>
      </c>
      <c r="H76" t="s">
        <v>248</v>
      </c>
      <c r="M76" t="s">
        <v>115</v>
      </c>
      <c r="N76" t="s">
        <v>115</v>
      </c>
    </row>
    <row r="77" spans="1:14" x14ac:dyDescent="0.25">
      <c r="A77" t="s">
        <v>116</v>
      </c>
      <c r="B77" t="s">
        <v>116</v>
      </c>
      <c r="G77" t="s">
        <v>249</v>
      </c>
      <c r="H77" t="s">
        <v>249</v>
      </c>
      <c r="M77" t="s">
        <v>116</v>
      </c>
      <c r="N77" t="s">
        <v>116</v>
      </c>
    </row>
    <row r="78" spans="1:14" x14ac:dyDescent="0.25">
      <c r="A78" t="s">
        <v>117</v>
      </c>
      <c r="B78" t="s">
        <v>117</v>
      </c>
      <c r="G78" t="s">
        <v>250</v>
      </c>
      <c r="H78" t="s">
        <v>250</v>
      </c>
      <c r="M78" t="s">
        <v>117</v>
      </c>
      <c r="N78" t="s">
        <v>117</v>
      </c>
    </row>
    <row r="79" spans="1:14" x14ac:dyDescent="0.25">
      <c r="A79" t="s">
        <v>118</v>
      </c>
      <c r="B79" t="s">
        <v>118</v>
      </c>
      <c r="G79" t="s">
        <v>251</v>
      </c>
      <c r="H79" t="s">
        <v>251</v>
      </c>
      <c r="M79" t="s">
        <v>118</v>
      </c>
      <c r="N79" t="s">
        <v>118</v>
      </c>
    </row>
    <row r="80" spans="1:14" x14ac:dyDescent="0.25">
      <c r="A80" t="s">
        <v>119</v>
      </c>
      <c r="B80" t="s">
        <v>119</v>
      </c>
      <c r="G80" t="s">
        <v>252</v>
      </c>
      <c r="H80" t="s">
        <v>252</v>
      </c>
      <c r="M80" t="s">
        <v>119</v>
      </c>
      <c r="N80" t="s">
        <v>119</v>
      </c>
    </row>
    <row r="81" spans="1:14" x14ac:dyDescent="0.25">
      <c r="A81" t="s">
        <v>120</v>
      </c>
      <c r="B81" t="s">
        <v>120</v>
      </c>
      <c r="G81" t="s">
        <v>253</v>
      </c>
      <c r="H81" t="s">
        <v>253</v>
      </c>
      <c r="M81" t="s">
        <v>120</v>
      </c>
      <c r="N81" t="s">
        <v>120</v>
      </c>
    </row>
    <row r="82" spans="1:14" x14ac:dyDescent="0.25">
      <c r="A82" t="s">
        <v>121</v>
      </c>
      <c r="B82" t="s">
        <v>121</v>
      </c>
      <c r="G82" t="s">
        <v>254</v>
      </c>
      <c r="H82" t="s">
        <v>254</v>
      </c>
      <c r="M82" t="s">
        <v>121</v>
      </c>
      <c r="N82" t="s">
        <v>121</v>
      </c>
    </row>
    <row r="83" spans="1:14" x14ac:dyDescent="0.25">
      <c r="A83" t="s">
        <v>122</v>
      </c>
      <c r="B83" t="s">
        <v>122</v>
      </c>
      <c r="G83" t="s">
        <v>255</v>
      </c>
      <c r="H83" t="s">
        <v>255</v>
      </c>
      <c r="M83" t="s">
        <v>122</v>
      </c>
      <c r="N83" t="s">
        <v>122</v>
      </c>
    </row>
    <row r="84" spans="1:14" x14ac:dyDescent="0.25">
      <c r="A84" t="s">
        <v>123</v>
      </c>
      <c r="B84" t="s">
        <v>123</v>
      </c>
      <c r="G84" t="s">
        <v>256</v>
      </c>
      <c r="H84" t="s">
        <v>256</v>
      </c>
      <c r="M84" t="s">
        <v>123</v>
      </c>
      <c r="N84" t="s">
        <v>123</v>
      </c>
    </row>
    <row r="85" spans="1:14" x14ac:dyDescent="0.25">
      <c r="A85" t="s">
        <v>124</v>
      </c>
      <c r="B85" t="s">
        <v>124</v>
      </c>
      <c r="G85" t="s">
        <v>257</v>
      </c>
      <c r="H85" t="s">
        <v>257</v>
      </c>
      <c r="M85" t="s">
        <v>124</v>
      </c>
      <c r="N85" t="s">
        <v>124</v>
      </c>
    </row>
    <row r="86" spans="1:14" x14ac:dyDescent="0.25">
      <c r="A86" t="s">
        <v>125</v>
      </c>
      <c r="B86" t="s">
        <v>125</v>
      </c>
      <c r="G86" t="s">
        <v>258</v>
      </c>
      <c r="H86" t="s">
        <v>258</v>
      </c>
      <c r="M86" t="s">
        <v>125</v>
      </c>
      <c r="N86" t="s">
        <v>125</v>
      </c>
    </row>
    <row r="87" spans="1:14" x14ac:dyDescent="0.25">
      <c r="A87" t="s">
        <v>126</v>
      </c>
      <c r="B87" t="s">
        <v>126</v>
      </c>
      <c r="G87" t="s">
        <v>259</v>
      </c>
      <c r="H87" t="s">
        <v>259</v>
      </c>
      <c r="M87" t="s">
        <v>126</v>
      </c>
      <c r="N87" t="s">
        <v>126</v>
      </c>
    </row>
    <row r="88" spans="1:14" x14ac:dyDescent="0.25">
      <c r="A88" t="s">
        <v>127</v>
      </c>
      <c r="B88" t="s">
        <v>127</v>
      </c>
      <c r="G88" t="s">
        <v>260</v>
      </c>
      <c r="H88" t="s">
        <v>260</v>
      </c>
      <c r="M88" t="s">
        <v>127</v>
      </c>
      <c r="N88" t="s">
        <v>127</v>
      </c>
    </row>
    <row r="89" spans="1:14" x14ac:dyDescent="0.25">
      <c r="A89" t="s">
        <v>128</v>
      </c>
      <c r="B89" t="s">
        <v>128</v>
      </c>
      <c r="G89" t="s">
        <v>261</v>
      </c>
      <c r="H89" t="s">
        <v>261</v>
      </c>
      <c r="M89" t="s">
        <v>128</v>
      </c>
      <c r="N89" t="s">
        <v>128</v>
      </c>
    </row>
    <row r="90" spans="1:14" x14ac:dyDescent="0.25">
      <c r="A90" t="s">
        <v>129</v>
      </c>
      <c r="B90" t="s">
        <v>129</v>
      </c>
      <c r="G90" t="s">
        <v>262</v>
      </c>
      <c r="H90" t="s">
        <v>262</v>
      </c>
      <c r="M90" t="s">
        <v>129</v>
      </c>
      <c r="N90" t="s">
        <v>129</v>
      </c>
    </row>
    <row r="91" spans="1:14" x14ac:dyDescent="0.25">
      <c r="A91" t="s">
        <v>130</v>
      </c>
      <c r="B91" t="s">
        <v>130</v>
      </c>
      <c r="G91" t="s">
        <v>263</v>
      </c>
      <c r="H91" t="s">
        <v>263</v>
      </c>
      <c r="M91" t="s">
        <v>130</v>
      </c>
      <c r="N91" t="s">
        <v>130</v>
      </c>
    </row>
    <row r="92" spans="1:14" x14ac:dyDescent="0.25">
      <c r="A92" t="s">
        <v>131</v>
      </c>
      <c r="B92" t="s">
        <v>131</v>
      </c>
      <c r="G92" t="s">
        <v>264</v>
      </c>
      <c r="H92" t="s">
        <v>264</v>
      </c>
      <c r="M92" t="s">
        <v>131</v>
      </c>
      <c r="N92" t="s">
        <v>131</v>
      </c>
    </row>
    <row r="93" spans="1:14" x14ac:dyDescent="0.25">
      <c r="A93" t="s">
        <v>132</v>
      </c>
      <c r="B93" t="s">
        <v>132</v>
      </c>
      <c r="G93" t="s">
        <v>265</v>
      </c>
      <c r="H93" t="s">
        <v>265</v>
      </c>
      <c r="M93" t="s">
        <v>132</v>
      </c>
      <c r="N93" t="s">
        <v>132</v>
      </c>
    </row>
    <row r="94" spans="1:14" x14ac:dyDescent="0.25">
      <c r="A94" t="s">
        <v>133</v>
      </c>
      <c r="B94" t="s">
        <v>133</v>
      </c>
      <c r="G94" t="s">
        <v>266</v>
      </c>
      <c r="H94" t="s">
        <v>266</v>
      </c>
      <c r="M94" t="s">
        <v>133</v>
      </c>
      <c r="N94" t="s">
        <v>133</v>
      </c>
    </row>
    <row r="95" spans="1:14" x14ac:dyDescent="0.25">
      <c r="A95" t="s">
        <v>134</v>
      </c>
      <c r="B95" t="s">
        <v>134</v>
      </c>
      <c r="G95" t="s">
        <v>267</v>
      </c>
      <c r="H95" t="s">
        <v>267</v>
      </c>
      <c r="M95" t="s">
        <v>134</v>
      </c>
      <c r="N95" t="s">
        <v>134</v>
      </c>
    </row>
    <row r="96" spans="1:14" x14ac:dyDescent="0.25">
      <c r="A96" t="s">
        <v>135</v>
      </c>
      <c r="B96" t="s">
        <v>135</v>
      </c>
      <c r="G96" t="s">
        <v>268</v>
      </c>
      <c r="H96" t="s">
        <v>268</v>
      </c>
      <c r="M96" t="s">
        <v>135</v>
      </c>
      <c r="N96" t="s">
        <v>135</v>
      </c>
    </row>
    <row r="97" spans="1:14" x14ac:dyDescent="0.25">
      <c r="A97" t="s">
        <v>136</v>
      </c>
      <c r="B97" t="s">
        <v>136</v>
      </c>
      <c r="G97" t="s">
        <v>269</v>
      </c>
      <c r="H97" t="s">
        <v>269</v>
      </c>
      <c r="M97" t="s">
        <v>136</v>
      </c>
      <c r="N97" t="s">
        <v>136</v>
      </c>
    </row>
    <row r="98" spans="1:14" x14ac:dyDescent="0.25">
      <c r="A98" t="s">
        <v>137</v>
      </c>
      <c r="B98" t="s">
        <v>137</v>
      </c>
      <c r="G98" t="s">
        <v>270</v>
      </c>
      <c r="H98" t="s">
        <v>270</v>
      </c>
      <c r="M98" t="s">
        <v>137</v>
      </c>
      <c r="N98" t="s">
        <v>137</v>
      </c>
    </row>
    <row r="99" spans="1:14" x14ac:dyDescent="0.25">
      <c r="A99" t="s">
        <v>138</v>
      </c>
      <c r="B99" t="s">
        <v>138</v>
      </c>
      <c r="G99" t="s">
        <v>271</v>
      </c>
      <c r="H99" t="s">
        <v>271</v>
      </c>
      <c r="M99" t="s">
        <v>138</v>
      </c>
      <c r="N99" t="s">
        <v>138</v>
      </c>
    </row>
    <row r="100" spans="1:14" x14ac:dyDescent="0.25">
      <c r="A100" t="s">
        <v>139</v>
      </c>
      <c r="B100" t="s">
        <v>139</v>
      </c>
      <c r="G100" t="s">
        <v>272</v>
      </c>
      <c r="H100" t="s">
        <v>272</v>
      </c>
      <c r="M100" t="s">
        <v>139</v>
      </c>
      <c r="N100" t="s">
        <v>139</v>
      </c>
    </row>
    <row r="101" spans="1:14" x14ac:dyDescent="0.25">
      <c r="A101" t="s">
        <v>140</v>
      </c>
      <c r="B101" t="s">
        <v>140</v>
      </c>
      <c r="G101" t="s">
        <v>273</v>
      </c>
      <c r="H101" t="s">
        <v>273</v>
      </c>
      <c r="M101" t="s">
        <v>140</v>
      </c>
      <c r="N101" t="s">
        <v>140</v>
      </c>
    </row>
    <row r="102" spans="1:14" x14ac:dyDescent="0.25">
      <c r="A102" t="s">
        <v>141</v>
      </c>
      <c r="B102" t="s">
        <v>141</v>
      </c>
      <c r="G102" t="s">
        <v>274</v>
      </c>
      <c r="H102" t="s">
        <v>274</v>
      </c>
      <c r="M102" t="s">
        <v>141</v>
      </c>
      <c r="N102" t="s">
        <v>141</v>
      </c>
    </row>
    <row r="103" spans="1:14" x14ac:dyDescent="0.25">
      <c r="A103" t="s">
        <v>142</v>
      </c>
      <c r="B103" t="s">
        <v>142</v>
      </c>
      <c r="G103" t="s">
        <v>275</v>
      </c>
      <c r="H103" t="s">
        <v>275</v>
      </c>
      <c r="M103" t="s">
        <v>142</v>
      </c>
      <c r="N103" t="s">
        <v>142</v>
      </c>
    </row>
    <row r="104" spans="1:14" x14ac:dyDescent="0.25">
      <c r="A104" t="s">
        <v>143</v>
      </c>
      <c r="B104" t="s">
        <v>143</v>
      </c>
      <c r="G104" t="s">
        <v>276</v>
      </c>
      <c r="H104" t="s">
        <v>276</v>
      </c>
      <c r="M104" t="s">
        <v>143</v>
      </c>
      <c r="N104" t="s">
        <v>143</v>
      </c>
    </row>
    <row r="105" spans="1:14" x14ac:dyDescent="0.25">
      <c r="A105" t="s">
        <v>144</v>
      </c>
      <c r="B105" t="s">
        <v>144</v>
      </c>
      <c r="G105" t="s">
        <v>277</v>
      </c>
      <c r="H105" t="s">
        <v>277</v>
      </c>
      <c r="M105" t="s">
        <v>144</v>
      </c>
      <c r="N105" t="s">
        <v>144</v>
      </c>
    </row>
    <row r="106" spans="1:14" x14ac:dyDescent="0.25">
      <c r="A106" t="s">
        <v>145</v>
      </c>
      <c r="B106" t="s">
        <v>145</v>
      </c>
      <c r="G106" t="s">
        <v>278</v>
      </c>
      <c r="H106" t="s">
        <v>278</v>
      </c>
      <c r="M106" t="s">
        <v>145</v>
      </c>
      <c r="N106" t="s">
        <v>145</v>
      </c>
    </row>
    <row r="107" spans="1:14" x14ac:dyDescent="0.25">
      <c r="A107" t="s">
        <v>146</v>
      </c>
      <c r="B107" t="s">
        <v>146</v>
      </c>
      <c r="G107" t="s">
        <v>279</v>
      </c>
      <c r="H107" t="s">
        <v>279</v>
      </c>
      <c r="M107" t="s">
        <v>146</v>
      </c>
      <c r="N107" t="s">
        <v>146</v>
      </c>
    </row>
    <row r="108" spans="1:14" x14ac:dyDescent="0.25">
      <c r="A108" t="s">
        <v>147</v>
      </c>
      <c r="B108" t="s">
        <v>147</v>
      </c>
      <c r="G108" t="s">
        <v>280</v>
      </c>
      <c r="H108" t="s">
        <v>280</v>
      </c>
      <c r="M108" t="s">
        <v>147</v>
      </c>
      <c r="N108" t="s">
        <v>147</v>
      </c>
    </row>
    <row r="109" spans="1:14" x14ac:dyDescent="0.25">
      <c r="A109" t="s">
        <v>148</v>
      </c>
      <c r="B109" t="s">
        <v>148</v>
      </c>
      <c r="G109" t="s">
        <v>281</v>
      </c>
      <c r="H109" t="s">
        <v>281</v>
      </c>
      <c r="M109" t="s">
        <v>148</v>
      </c>
      <c r="N109" t="s">
        <v>148</v>
      </c>
    </row>
    <row r="110" spans="1:14" x14ac:dyDescent="0.25">
      <c r="A110" t="s">
        <v>149</v>
      </c>
      <c r="B110" t="s">
        <v>149</v>
      </c>
      <c r="G110" t="s">
        <v>282</v>
      </c>
      <c r="H110" t="s">
        <v>282</v>
      </c>
      <c r="M110" t="s">
        <v>149</v>
      </c>
      <c r="N110" t="s">
        <v>149</v>
      </c>
    </row>
    <row r="111" spans="1:14" x14ac:dyDescent="0.25">
      <c r="A111" t="s">
        <v>150</v>
      </c>
      <c r="B111" t="s">
        <v>150</v>
      </c>
      <c r="G111" t="s">
        <v>283</v>
      </c>
      <c r="H111" t="s">
        <v>283</v>
      </c>
      <c r="M111" t="s">
        <v>150</v>
      </c>
      <c r="N111" t="s">
        <v>150</v>
      </c>
    </row>
    <row r="112" spans="1:14" x14ac:dyDescent="0.25">
      <c r="A112" t="s">
        <v>151</v>
      </c>
      <c r="B112" t="s">
        <v>151</v>
      </c>
      <c r="G112" t="s">
        <v>284</v>
      </c>
      <c r="H112" t="s">
        <v>284</v>
      </c>
      <c r="M112" t="s">
        <v>151</v>
      </c>
      <c r="N112" t="s">
        <v>151</v>
      </c>
    </row>
    <row r="113" spans="1:14" x14ac:dyDescent="0.25">
      <c r="A113" t="s">
        <v>152</v>
      </c>
      <c r="B113" t="s">
        <v>152</v>
      </c>
      <c r="G113" t="s">
        <v>285</v>
      </c>
      <c r="H113" t="s">
        <v>285</v>
      </c>
      <c r="M113" t="s">
        <v>152</v>
      </c>
      <c r="N113" t="s">
        <v>152</v>
      </c>
    </row>
    <row r="114" spans="1:14" x14ac:dyDescent="0.25">
      <c r="A114" t="s">
        <v>153</v>
      </c>
      <c r="B114" t="s">
        <v>153</v>
      </c>
      <c r="G114" t="s">
        <v>286</v>
      </c>
      <c r="H114" t="s">
        <v>286</v>
      </c>
      <c r="M114" t="s">
        <v>153</v>
      </c>
      <c r="N114" t="s">
        <v>153</v>
      </c>
    </row>
    <row r="115" spans="1:14" x14ac:dyDescent="0.25">
      <c r="A115" t="s">
        <v>154</v>
      </c>
      <c r="B115" t="s">
        <v>154</v>
      </c>
      <c r="G115" t="s">
        <v>287</v>
      </c>
      <c r="H115" t="s">
        <v>287</v>
      </c>
      <c r="M115" t="s">
        <v>154</v>
      </c>
      <c r="N115" t="s">
        <v>154</v>
      </c>
    </row>
    <row r="116" spans="1:14" x14ac:dyDescent="0.25">
      <c r="G116" t="s">
        <v>288</v>
      </c>
      <c r="H116" t="s">
        <v>288</v>
      </c>
    </row>
    <row r="117" spans="1:14" x14ac:dyDescent="0.25">
      <c r="G117" t="s">
        <v>289</v>
      </c>
      <c r="H117" t="s">
        <v>289</v>
      </c>
    </row>
    <row r="118" spans="1:14" x14ac:dyDescent="0.25">
      <c r="G118" t="s">
        <v>290</v>
      </c>
      <c r="H118" t="s">
        <v>290</v>
      </c>
    </row>
    <row r="119" spans="1:14" x14ac:dyDescent="0.25">
      <c r="G119" t="s">
        <v>291</v>
      </c>
      <c r="H119" t="s">
        <v>291</v>
      </c>
    </row>
    <row r="120" spans="1:14" x14ac:dyDescent="0.25">
      <c r="G120" t="s">
        <v>292</v>
      </c>
      <c r="H120" t="s">
        <v>292</v>
      </c>
    </row>
    <row r="121" spans="1:14" x14ac:dyDescent="0.25">
      <c r="G121" t="s">
        <v>293</v>
      </c>
      <c r="H121" t="s">
        <v>293</v>
      </c>
    </row>
    <row r="122" spans="1:14" x14ac:dyDescent="0.25">
      <c r="G122" t="s">
        <v>294</v>
      </c>
      <c r="H122" t="s">
        <v>294</v>
      </c>
    </row>
    <row r="123" spans="1:14" x14ac:dyDescent="0.25">
      <c r="G123" t="s">
        <v>295</v>
      </c>
      <c r="H123" t="s">
        <v>295</v>
      </c>
    </row>
    <row r="124" spans="1:14" x14ac:dyDescent="0.25">
      <c r="G124" t="s">
        <v>296</v>
      </c>
      <c r="H124" t="s">
        <v>296</v>
      </c>
    </row>
    <row r="125" spans="1:14" x14ac:dyDescent="0.25">
      <c r="G125" t="s">
        <v>297</v>
      </c>
      <c r="H125" t="s">
        <v>297</v>
      </c>
    </row>
    <row r="126" spans="1:14" x14ac:dyDescent="0.25">
      <c r="G126" t="s">
        <v>298</v>
      </c>
      <c r="H126" t="s">
        <v>298</v>
      </c>
    </row>
    <row r="127" spans="1:14" x14ac:dyDescent="0.25">
      <c r="G127" t="s">
        <v>299</v>
      </c>
      <c r="H127" t="s">
        <v>299</v>
      </c>
    </row>
    <row r="128" spans="1:14" x14ac:dyDescent="0.25">
      <c r="G128" t="s">
        <v>300</v>
      </c>
      <c r="H128" t="s">
        <v>300</v>
      </c>
    </row>
    <row r="129" spans="7:8" x14ac:dyDescent="0.25">
      <c r="G129" t="s">
        <v>301</v>
      </c>
      <c r="H129" t="s">
        <v>301</v>
      </c>
    </row>
    <row r="130" spans="7:8" x14ac:dyDescent="0.25">
      <c r="G130" t="s">
        <v>302</v>
      </c>
      <c r="H130" t="s">
        <v>302</v>
      </c>
    </row>
    <row r="131" spans="7:8" x14ac:dyDescent="0.25">
      <c r="G131" t="s">
        <v>303</v>
      </c>
      <c r="H131" t="s">
        <v>303</v>
      </c>
    </row>
    <row r="132" spans="7:8" x14ac:dyDescent="0.25">
      <c r="G132" t="s">
        <v>304</v>
      </c>
      <c r="H132" t="s">
        <v>304</v>
      </c>
    </row>
    <row r="133" spans="7:8" x14ac:dyDescent="0.25">
      <c r="G133" t="s">
        <v>305</v>
      </c>
      <c r="H133" t="s">
        <v>305</v>
      </c>
    </row>
    <row r="134" spans="7:8" x14ac:dyDescent="0.25">
      <c r="G134" t="s">
        <v>306</v>
      </c>
      <c r="H134" t="s">
        <v>306</v>
      </c>
    </row>
    <row r="135" spans="7:8" x14ac:dyDescent="0.25">
      <c r="G135" t="s">
        <v>307</v>
      </c>
      <c r="H135" t="s">
        <v>307</v>
      </c>
    </row>
    <row r="136" spans="7:8" x14ac:dyDescent="0.25">
      <c r="G136" t="s">
        <v>308</v>
      </c>
      <c r="H136" t="s">
        <v>308</v>
      </c>
    </row>
    <row r="137" spans="7:8" x14ac:dyDescent="0.25">
      <c r="G137" t="s">
        <v>309</v>
      </c>
      <c r="H137" t="s">
        <v>309</v>
      </c>
    </row>
    <row r="138" spans="7:8" x14ac:dyDescent="0.25">
      <c r="G138" t="s">
        <v>310</v>
      </c>
      <c r="H138" t="s">
        <v>310</v>
      </c>
    </row>
    <row r="139" spans="7:8" x14ac:dyDescent="0.25">
      <c r="G139" t="s">
        <v>311</v>
      </c>
      <c r="H139" t="s">
        <v>311</v>
      </c>
    </row>
    <row r="140" spans="7:8" x14ac:dyDescent="0.25">
      <c r="G140" t="s">
        <v>312</v>
      </c>
      <c r="H140" t="s">
        <v>312</v>
      </c>
    </row>
    <row r="141" spans="7:8" x14ac:dyDescent="0.25">
      <c r="G141" t="s">
        <v>313</v>
      </c>
      <c r="H141" t="s">
        <v>313</v>
      </c>
    </row>
    <row r="142" spans="7:8" x14ac:dyDescent="0.25">
      <c r="G142" t="s">
        <v>314</v>
      </c>
      <c r="H142" t="s">
        <v>314</v>
      </c>
    </row>
    <row r="143" spans="7:8" x14ac:dyDescent="0.25">
      <c r="G143" t="s">
        <v>315</v>
      </c>
      <c r="H143" t="s">
        <v>315</v>
      </c>
    </row>
    <row r="144" spans="7:8" x14ac:dyDescent="0.25">
      <c r="G144" t="s">
        <v>316</v>
      </c>
      <c r="H144" t="s">
        <v>316</v>
      </c>
    </row>
    <row r="145" spans="7:8" x14ac:dyDescent="0.25">
      <c r="G145" t="s">
        <v>317</v>
      </c>
      <c r="H145" t="s">
        <v>317</v>
      </c>
    </row>
    <row r="146" spans="7:8" x14ac:dyDescent="0.25">
      <c r="G146" t="s">
        <v>318</v>
      </c>
      <c r="H146" t="s">
        <v>318</v>
      </c>
    </row>
    <row r="147" spans="7:8" x14ac:dyDescent="0.25">
      <c r="G147" t="s">
        <v>319</v>
      </c>
      <c r="H147" t="s">
        <v>319</v>
      </c>
    </row>
    <row r="148" spans="7:8" x14ac:dyDescent="0.25">
      <c r="G148" t="s">
        <v>320</v>
      </c>
      <c r="H148" t="s">
        <v>320</v>
      </c>
    </row>
    <row r="149" spans="7:8" x14ac:dyDescent="0.25">
      <c r="G149" t="s">
        <v>321</v>
      </c>
      <c r="H149" t="s">
        <v>321</v>
      </c>
    </row>
    <row r="150" spans="7:8" x14ac:dyDescent="0.25">
      <c r="G150" t="s">
        <v>322</v>
      </c>
      <c r="H150" t="s">
        <v>322</v>
      </c>
    </row>
    <row r="151" spans="7:8" x14ac:dyDescent="0.25">
      <c r="G151" t="s">
        <v>323</v>
      </c>
      <c r="H151" t="s">
        <v>323</v>
      </c>
    </row>
    <row r="152" spans="7:8" x14ac:dyDescent="0.25">
      <c r="G152" t="s">
        <v>324</v>
      </c>
      <c r="H152" t="s">
        <v>324</v>
      </c>
    </row>
    <row r="153" spans="7:8" x14ac:dyDescent="0.25">
      <c r="G153" t="s">
        <v>325</v>
      </c>
      <c r="H153" t="s">
        <v>325</v>
      </c>
    </row>
    <row r="154" spans="7:8" x14ac:dyDescent="0.25">
      <c r="G154" t="s">
        <v>326</v>
      </c>
      <c r="H154" t="s">
        <v>326</v>
      </c>
    </row>
    <row r="155" spans="7:8" x14ac:dyDescent="0.25">
      <c r="G155" t="s">
        <v>327</v>
      </c>
      <c r="H155" t="s">
        <v>327</v>
      </c>
    </row>
    <row r="156" spans="7:8" x14ac:dyDescent="0.25">
      <c r="G156" t="s">
        <v>328</v>
      </c>
      <c r="H156" t="s">
        <v>328</v>
      </c>
    </row>
    <row r="157" spans="7:8" x14ac:dyDescent="0.25">
      <c r="G157" t="s">
        <v>329</v>
      </c>
      <c r="H157" t="s">
        <v>329</v>
      </c>
    </row>
    <row r="158" spans="7:8" x14ac:dyDescent="0.25">
      <c r="G158" t="s">
        <v>330</v>
      </c>
      <c r="H158" t="s">
        <v>330</v>
      </c>
    </row>
    <row r="159" spans="7:8" x14ac:dyDescent="0.25">
      <c r="G159" t="s">
        <v>331</v>
      </c>
      <c r="H159" t="s">
        <v>331</v>
      </c>
    </row>
    <row r="160" spans="7:8" x14ac:dyDescent="0.25">
      <c r="G160" t="s">
        <v>332</v>
      </c>
      <c r="H160" t="s">
        <v>332</v>
      </c>
    </row>
    <row r="161" spans="7:8" x14ac:dyDescent="0.25">
      <c r="G161" t="s">
        <v>333</v>
      </c>
      <c r="H161" t="s">
        <v>333</v>
      </c>
    </row>
    <row r="162" spans="7:8" x14ac:dyDescent="0.25">
      <c r="G162" t="s">
        <v>334</v>
      </c>
      <c r="H162" t="s">
        <v>334</v>
      </c>
    </row>
    <row r="163" spans="7:8" x14ac:dyDescent="0.25">
      <c r="G163" t="s">
        <v>335</v>
      </c>
      <c r="H163" t="s">
        <v>335</v>
      </c>
    </row>
    <row r="164" spans="7:8" x14ac:dyDescent="0.25">
      <c r="G164" t="s">
        <v>336</v>
      </c>
      <c r="H164" t="s">
        <v>336</v>
      </c>
    </row>
    <row r="165" spans="7:8" x14ac:dyDescent="0.25">
      <c r="G165" t="s">
        <v>337</v>
      </c>
      <c r="H165" t="s">
        <v>337</v>
      </c>
    </row>
    <row r="166" spans="7:8" x14ac:dyDescent="0.25">
      <c r="G166" t="s">
        <v>338</v>
      </c>
      <c r="H166" t="s">
        <v>338</v>
      </c>
    </row>
    <row r="167" spans="7:8" x14ac:dyDescent="0.25">
      <c r="G167" t="s">
        <v>339</v>
      </c>
      <c r="H167" t="s">
        <v>339</v>
      </c>
    </row>
    <row r="168" spans="7:8" x14ac:dyDescent="0.25">
      <c r="G168" t="s">
        <v>340</v>
      </c>
      <c r="H168" t="s">
        <v>340</v>
      </c>
    </row>
    <row r="169" spans="7:8" x14ac:dyDescent="0.25">
      <c r="G169" t="s">
        <v>341</v>
      </c>
      <c r="H169" t="s">
        <v>341</v>
      </c>
    </row>
    <row r="170" spans="7:8" x14ac:dyDescent="0.25">
      <c r="G170" t="s">
        <v>342</v>
      </c>
      <c r="H170" t="s">
        <v>342</v>
      </c>
    </row>
    <row r="171" spans="7:8" x14ac:dyDescent="0.25">
      <c r="G171" t="s">
        <v>343</v>
      </c>
      <c r="H171" t="s">
        <v>343</v>
      </c>
    </row>
    <row r="172" spans="7:8" x14ac:dyDescent="0.25">
      <c r="G172" t="s">
        <v>344</v>
      </c>
      <c r="H172" t="s">
        <v>344</v>
      </c>
    </row>
    <row r="173" spans="7:8" x14ac:dyDescent="0.25">
      <c r="G173" t="s">
        <v>345</v>
      </c>
      <c r="H173" t="s">
        <v>345</v>
      </c>
    </row>
    <row r="174" spans="7:8" x14ac:dyDescent="0.25">
      <c r="G174" t="s">
        <v>346</v>
      </c>
      <c r="H174" t="s">
        <v>346</v>
      </c>
    </row>
    <row r="175" spans="7:8" x14ac:dyDescent="0.25">
      <c r="G175" t="s">
        <v>347</v>
      </c>
      <c r="H175" t="s">
        <v>347</v>
      </c>
    </row>
    <row r="176" spans="7:8" x14ac:dyDescent="0.25">
      <c r="G176" t="s">
        <v>348</v>
      </c>
      <c r="H176" t="s">
        <v>348</v>
      </c>
    </row>
    <row r="177" spans="7:8" x14ac:dyDescent="0.25">
      <c r="G177" t="s">
        <v>349</v>
      </c>
      <c r="H177" t="s">
        <v>349</v>
      </c>
    </row>
    <row r="178" spans="7:8" x14ac:dyDescent="0.25">
      <c r="G178" t="s">
        <v>350</v>
      </c>
      <c r="H178" t="s">
        <v>350</v>
      </c>
    </row>
    <row r="179" spans="7:8" x14ac:dyDescent="0.25">
      <c r="G179" t="s">
        <v>351</v>
      </c>
      <c r="H179" t="s">
        <v>351</v>
      </c>
    </row>
    <row r="180" spans="7:8" x14ac:dyDescent="0.25">
      <c r="G180" t="s">
        <v>352</v>
      </c>
      <c r="H180" t="s">
        <v>352</v>
      </c>
    </row>
    <row r="181" spans="7:8" x14ac:dyDescent="0.25">
      <c r="G181" t="s">
        <v>353</v>
      </c>
      <c r="H181" t="s">
        <v>353</v>
      </c>
    </row>
    <row r="182" spans="7:8" x14ac:dyDescent="0.25">
      <c r="G182" t="s">
        <v>354</v>
      </c>
      <c r="H182" t="s">
        <v>354</v>
      </c>
    </row>
    <row r="183" spans="7:8" x14ac:dyDescent="0.25">
      <c r="G183" t="s">
        <v>355</v>
      </c>
      <c r="H183" t="s">
        <v>355</v>
      </c>
    </row>
    <row r="184" spans="7:8" x14ac:dyDescent="0.25">
      <c r="G184" t="s">
        <v>356</v>
      </c>
      <c r="H184" t="s">
        <v>356</v>
      </c>
    </row>
    <row r="185" spans="7:8" x14ac:dyDescent="0.25">
      <c r="G185" t="s">
        <v>357</v>
      </c>
      <c r="H185" t="s">
        <v>357</v>
      </c>
    </row>
    <row r="186" spans="7:8" x14ac:dyDescent="0.25">
      <c r="G186" t="s">
        <v>358</v>
      </c>
      <c r="H186" t="s">
        <v>358</v>
      </c>
    </row>
    <row r="187" spans="7:8" x14ac:dyDescent="0.25">
      <c r="G187" t="s">
        <v>359</v>
      </c>
      <c r="H187" t="s">
        <v>359</v>
      </c>
    </row>
    <row r="188" spans="7:8" x14ac:dyDescent="0.25">
      <c r="G188" t="s">
        <v>360</v>
      </c>
      <c r="H188" t="s">
        <v>360</v>
      </c>
    </row>
    <row r="189" spans="7:8" x14ac:dyDescent="0.25">
      <c r="G189" t="s">
        <v>361</v>
      </c>
      <c r="H189" t="s">
        <v>361</v>
      </c>
    </row>
    <row r="190" spans="7:8" x14ac:dyDescent="0.25">
      <c r="G190" t="s">
        <v>362</v>
      </c>
      <c r="H190" t="s">
        <v>362</v>
      </c>
    </row>
    <row r="191" spans="7:8" x14ac:dyDescent="0.25">
      <c r="G191" t="s">
        <v>363</v>
      </c>
      <c r="H191" t="s">
        <v>363</v>
      </c>
    </row>
    <row r="192" spans="7:8" x14ac:dyDescent="0.25">
      <c r="G192" t="s">
        <v>364</v>
      </c>
      <c r="H192" t="s">
        <v>364</v>
      </c>
    </row>
    <row r="193" spans="7:8" x14ac:dyDescent="0.25">
      <c r="G193" t="s">
        <v>365</v>
      </c>
      <c r="H193" t="s">
        <v>365</v>
      </c>
    </row>
    <row r="194" spans="7:8" x14ac:dyDescent="0.25">
      <c r="G194" t="s">
        <v>366</v>
      </c>
      <c r="H194" t="s">
        <v>366</v>
      </c>
    </row>
    <row r="195" spans="7:8" x14ac:dyDescent="0.25">
      <c r="G195" t="s">
        <v>367</v>
      </c>
      <c r="H195" t="s">
        <v>367</v>
      </c>
    </row>
    <row r="196" spans="7:8" x14ac:dyDescent="0.25">
      <c r="G196" t="s">
        <v>368</v>
      </c>
      <c r="H196" t="s">
        <v>368</v>
      </c>
    </row>
    <row r="197" spans="7:8" x14ac:dyDescent="0.25">
      <c r="G197" t="s">
        <v>369</v>
      </c>
      <c r="H197" t="s">
        <v>369</v>
      </c>
    </row>
    <row r="198" spans="7:8" x14ac:dyDescent="0.25">
      <c r="G198" t="s">
        <v>370</v>
      </c>
      <c r="H198" t="s">
        <v>370</v>
      </c>
    </row>
    <row r="199" spans="7:8" x14ac:dyDescent="0.25">
      <c r="G199" t="s">
        <v>371</v>
      </c>
      <c r="H199" t="s">
        <v>371</v>
      </c>
    </row>
    <row r="200" spans="7:8" x14ac:dyDescent="0.25">
      <c r="G200" t="s">
        <v>372</v>
      </c>
      <c r="H200" t="s">
        <v>372</v>
      </c>
    </row>
    <row r="201" spans="7:8" x14ac:dyDescent="0.25">
      <c r="G201" t="s">
        <v>373</v>
      </c>
      <c r="H201" t="s">
        <v>373</v>
      </c>
    </row>
    <row r="202" spans="7:8" x14ac:dyDescent="0.25">
      <c r="G202" t="s">
        <v>374</v>
      </c>
      <c r="H202" t="s">
        <v>374</v>
      </c>
    </row>
    <row r="203" spans="7:8" x14ac:dyDescent="0.25">
      <c r="G203" t="s">
        <v>375</v>
      </c>
      <c r="H203" t="s">
        <v>375</v>
      </c>
    </row>
    <row r="204" spans="7:8" x14ac:dyDescent="0.25">
      <c r="G204" t="s">
        <v>376</v>
      </c>
      <c r="H204" t="s">
        <v>376</v>
      </c>
    </row>
    <row r="205" spans="7:8" x14ac:dyDescent="0.25">
      <c r="G205" t="s">
        <v>377</v>
      </c>
      <c r="H205" t="s">
        <v>377</v>
      </c>
    </row>
    <row r="206" spans="7:8" x14ac:dyDescent="0.25">
      <c r="G206" t="s">
        <v>378</v>
      </c>
      <c r="H206" t="s">
        <v>378</v>
      </c>
    </row>
    <row r="207" spans="7:8" x14ac:dyDescent="0.25">
      <c r="G207" t="s">
        <v>379</v>
      </c>
      <c r="H207" t="s">
        <v>379</v>
      </c>
    </row>
    <row r="208" spans="7:8" x14ac:dyDescent="0.25">
      <c r="G208" t="s">
        <v>380</v>
      </c>
      <c r="H208" t="s">
        <v>380</v>
      </c>
    </row>
    <row r="209" spans="7:8" x14ac:dyDescent="0.25">
      <c r="G209" t="s">
        <v>381</v>
      </c>
      <c r="H209" t="s">
        <v>381</v>
      </c>
    </row>
    <row r="210" spans="7:8" x14ac:dyDescent="0.25">
      <c r="G210" t="s">
        <v>382</v>
      </c>
      <c r="H210" t="s">
        <v>382</v>
      </c>
    </row>
    <row r="211" spans="7:8" x14ac:dyDescent="0.25">
      <c r="G211" t="s">
        <v>383</v>
      </c>
      <c r="H211" t="s">
        <v>383</v>
      </c>
    </row>
    <row r="212" spans="7:8" x14ac:dyDescent="0.25">
      <c r="G212" t="s">
        <v>384</v>
      </c>
      <c r="H212" t="s">
        <v>384</v>
      </c>
    </row>
    <row r="213" spans="7:8" x14ac:dyDescent="0.25">
      <c r="G213" t="s">
        <v>385</v>
      </c>
      <c r="H213" t="s">
        <v>385</v>
      </c>
    </row>
    <row r="214" spans="7:8" x14ac:dyDescent="0.25">
      <c r="G214" t="s">
        <v>386</v>
      </c>
      <c r="H214" t="s">
        <v>386</v>
      </c>
    </row>
    <row r="215" spans="7:8" x14ac:dyDescent="0.25">
      <c r="G215" t="s">
        <v>387</v>
      </c>
      <c r="H215" t="s">
        <v>387</v>
      </c>
    </row>
    <row r="216" spans="7:8" x14ac:dyDescent="0.25">
      <c r="G216" t="s">
        <v>388</v>
      </c>
      <c r="H216" t="s">
        <v>388</v>
      </c>
    </row>
    <row r="217" spans="7:8" x14ac:dyDescent="0.25">
      <c r="G217" t="s">
        <v>389</v>
      </c>
      <c r="H217" t="s">
        <v>389</v>
      </c>
    </row>
    <row r="218" spans="7:8" x14ac:dyDescent="0.25">
      <c r="G218" t="s">
        <v>390</v>
      </c>
      <c r="H218" t="s">
        <v>390</v>
      </c>
    </row>
    <row r="219" spans="7:8" x14ac:dyDescent="0.25">
      <c r="G219" t="s">
        <v>391</v>
      </c>
      <c r="H219" t="s">
        <v>391</v>
      </c>
    </row>
    <row r="220" spans="7:8" x14ac:dyDescent="0.25">
      <c r="G220" t="s">
        <v>392</v>
      </c>
      <c r="H220" t="s">
        <v>392</v>
      </c>
    </row>
    <row r="221" spans="7:8" x14ac:dyDescent="0.25">
      <c r="G221" t="s">
        <v>393</v>
      </c>
      <c r="H221" t="s">
        <v>393</v>
      </c>
    </row>
    <row r="222" spans="7:8" x14ac:dyDescent="0.25">
      <c r="G222" t="s">
        <v>394</v>
      </c>
      <c r="H222" t="s">
        <v>394</v>
      </c>
    </row>
    <row r="223" spans="7:8" x14ac:dyDescent="0.25">
      <c r="G223" t="s">
        <v>395</v>
      </c>
      <c r="H223" t="s">
        <v>395</v>
      </c>
    </row>
    <row r="224" spans="7:8" x14ac:dyDescent="0.25">
      <c r="G224" t="s">
        <v>396</v>
      </c>
      <c r="H224" t="s">
        <v>396</v>
      </c>
    </row>
    <row r="225" spans="7:8" x14ac:dyDescent="0.25">
      <c r="G225" t="s">
        <v>397</v>
      </c>
      <c r="H225" t="s">
        <v>397</v>
      </c>
    </row>
    <row r="226" spans="7:8" x14ac:dyDescent="0.25">
      <c r="G226" t="s">
        <v>398</v>
      </c>
      <c r="H226" t="s">
        <v>398</v>
      </c>
    </row>
    <row r="227" spans="7:8" x14ac:dyDescent="0.25">
      <c r="G227" t="s">
        <v>399</v>
      </c>
      <c r="H227" t="s">
        <v>399</v>
      </c>
    </row>
    <row r="228" spans="7:8" x14ac:dyDescent="0.25">
      <c r="G228" t="s">
        <v>400</v>
      </c>
      <c r="H228" t="s">
        <v>400</v>
      </c>
    </row>
    <row r="229" spans="7:8" x14ac:dyDescent="0.25">
      <c r="G229" t="s">
        <v>401</v>
      </c>
      <c r="H229" t="s">
        <v>401</v>
      </c>
    </row>
    <row r="230" spans="7:8" x14ac:dyDescent="0.25">
      <c r="G230" t="s">
        <v>402</v>
      </c>
      <c r="H230" t="s">
        <v>402</v>
      </c>
    </row>
    <row r="231" spans="7:8" x14ac:dyDescent="0.25">
      <c r="G231" t="s">
        <v>403</v>
      </c>
      <c r="H231" t="s">
        <v>403</v>
      </c>
    </row>
    <row r="232" spans="7:8" x14ac:dyDescent="0.25">
      <c r="G232" t="s">
        <v>404</v>
      </c>
      <c r="H232" t="s">
        <v>404</v>
      </c>
    </row>
    <row r="233" spans="7:8" x14ac:dyDescent="0.25">
      <c r="G233" t="s">
        <v>405</v>
      </c>
      <c r="H233" t="s">
        <v>405</v>
      </c>
    </row>
    <row r="234" spans="7:8" x14ac:dyDescent="0.25">
      <c r="G234" t="s">
        <v>406</v>
      </c>
      <c r="H234" t="s">
        <v>406</v>
      </c>
    </row>
    <row r="235" spans="7:8" x14ac:dyDescent="0.25">
      <c r="G235" t="s">
        <v>407</v>
      </c>
      <c r="H235" t="s">
        <v>407</v>
      </c>
    </row>
    <row r="236" spans="7:8" x14ac:dyDescent="0.25">
      <c r="G236" t="s">
        <v>408</v>
      </c>
      <c r="H236" t="s">
        <v>408</v>
      </c>
    </row>
    <row r="237" spans="7:8" x14ac:dyDescent="0.25">
      <c r="G237" t="s">
        <v>409</v>
      </c>
      <c r="H237" t="s">
        <v>409</v>
      </c>
    </row>
    <row r="238" spans="7:8" x14ac:dyDescent="0.25">
      <c r="G238" t="s">
        <v>410</v>
      </c>
      <c r="H238" t="s">
        <v>410</v>
      </c>
    </row>
    <row r="239" spans="7:8" x14ac:dyDescent="0.25">
      <c r="G239" t="s">
        <v>411</v>
      </c>
      <c r="H239" t="s">
        <v>411</v>
      </c>
    </row>
    <row r="240" spans="7:8" x14ac:dyDescent="0.25">
      <c r="G240" t="s">
        <v>412</v>
      </c>
      <c r="H240" t="s">
        <v>412</v>
      </c>
    </row>
    <row r="241" spans="7:8" x14ac:dyDescent="0.25">
      <c r="G241" t="s">
        <v>413</v>
      </c>
      <c r="H241" t="s">
        <v>413</v>
      </c>
    </row>
    <row r="242" spans="7:8" x14ac:dyDescent="0.25">
      <c r="G242" t="s">
        <v>414</v>
      </c>
      <c r="H242" t="s">
        <v>414</v>
      </c>
    </row>
    <row r="243" spans="7:8" x14ac:dyDescent="0.25">
      <c r="G243" t="s">
        <v>415</v>
      </c>
      <c r="H243" t="s">
        <v>415</v>
      </c>
    </row>
    <row r="244" spans="7:8" x14ac:dyDescent="0.25">
      <c r="G244" t="s">
        <v>416</v>
      </c>
      <c r="H244" t="s">
        <v>416</v>
      </c>
    </row>
    <row r="245" spans="7:8" x14ac:dyDescent="0.25">
      <c r="G245" t="s">
        <v>417</v>
      </c>
      <c r="H245" t="s">
        <v>417</v>
      </c>
    </row>
    <row r="246" spans="7:8" x14ac:dyDescent="0.25">
      <c r="G246" t="s">
        <v>418</v>
      </c>
      <c r="H246" t="s">
        <v>418</v>
      </c>
    </row>
    <row r="247" spans="7:8" x14ac:dyDescent="0.25">
      <c r="G247" t="s">
        <v>419</v>
      </c>
      <c r="H247" t="s">
        <v>419</v>
      </c>
    </row>
    <row r="248" spans="7:8" x14ac:dyDescent="0.25">
      <c r="G248" t="s">
        <v>420</v>
      </c>
      <c r="H248" t="s">
        <v>420</v>
      </c>
    </row>
    <row r="249" spans="7:8" x14ac:dyDescent="0.25">
      <c r="G249" t="s">
        <v>421</v>
      </c>
      <c r="H249" t="s">
        <v>421</v>
      </c>
    </row>
    <row r="250" spans="7:8" x14ac:dyDescent="0.25">
      <c r="G250" t="s">
        <v>422</v>
      </c>
      <c r="H250" t="s">
        <v>422</v>
      </c>
    </row>
    <row r="251" spans="7:8" x14ac:dyDescent="0.25">
      <c r="G251" t="s">
        <v>423</v>
      </c>
      <c r="H251" t="s">
        <v>423</v>
      </c>
    </row>
    <row r="252" spans="7:8" x14ac:dyDescent="0.25">
      <c r="G252" t="s">
        <v>424</v>
      </c>
      <c r="H252" t="s">
        <v>424</v>
      </c>
    </row>
    <row r="253" spans="7:8" x14ac:dyDescent="0.25">
      <c r="G253" t="s">
        <v>425</v>
      </c>
      <c r="H253" t="s">
        <v>425</v>
      </c>
    </row>
    <row r="254" spans="7:8" x14ac:dyDescent="0.25">
      <c r="G254" t="s">
        <v>426</v>
      </c>
      <c r="H254" t="s">
        <v>426</v>
      </c>
    </row>
    <row r="255" spans="7:8" x14ac:dyDescent="0.25">
      <c r="G255" t="s">
        <v>427</v>
      </c>
      <c r="H255" t="s">
        <v>427</v>
      </c>
    </row>
    <row r="256" spans="7:8" x14ac:dyDescent="0.25">
      <c r="G256" t="s">
        <v>428</v>
      </c>
      <c r="H256" t="s">
        <v>428</v>
      </c>
    </row>
    <row r="257" spans="7:8" x14ac:dyDescent="0.25">
      <c r="G257" t="s">
        <v>429</v>
      </c>
      <c r="H257" t="s">
        <v>429</v>
      </c>
    </row>
    <row r="258" spans="7:8" x14ac:dyDescent="0.25">
      <c r="G258" t="s">
        <v>430</v>
      </c>
      <c r="H258" t="s">
        <v>430</v>
      </c>
    </row>
    <row r="259" spans="7:8" x14ac:dyDescent="0.25">
      <c r="G259" t="s">
        <v>431</v>
      </c>
      <c r="H259" t="s">
        <v>431</v>
      </c>
    </row>
    <row r="260" spans="7:8" x14ac:dyDescent="0.25">
      <c r="G260" t="s">
        <v>432</v>
      </c>
      <c r="H260" t="s">
        <v>432</v>
      </c>
    </row>
    <row r="261" spans="7:8" x14ac:dyDescent="0.25">
      <c r="G261" t="s">
        <v>433</v>
      </c>
      <c r="H261" t="s">
        <v>433</v>
      </c>
    </row>
    <row r="262" spans="7:8" x14ac:dyDescent="0.25">
      <c r="G262" t="s">
        <v>434</v>
      </c>
      <c r="H262" t="s">
        <v>434</v>
      </c>
    </row>
    <row r="263" spans="7:8" x14ac:dyDescent="0.25">
      <c r="G263" t="s">
        <v>435</v>
      </c>
      <c r="H263" t="s">
        <v>435</v>
      </c>
    </row>
    <row r="264" spans="7:8" x14ac:dyDescent="0.25">
      <c r="G264" t="s">
        <v>436</v>
      </c>
      <c r="H264" t="s">
        <v>436</v>
      </c>
    </row>
    <row r="265" spans="7:8" x14ac:dyDescent="0.25">
      <c r="G265" t="s">
        <v>437</v>
      </c>
      <c r="H265" t="s">
        <v>437</v>
      </c>
    </row>
    <row r="266" spans="7:8" x14ac:dyDescent="0.25">
      <c r="G266" t="s">
        <v>438</v>
      </c>
      <c r="H266" t="s">
        <v>438</v>
      </c>
    </row>
    <row r="267" spans="7:8" x14ac:dyDescent="0.25">
      <c r="G267" t="s">
        <v>439</v>
      </c>
      <c r="H267" t="s">
        <v>439</v>
      </c>
    </row>
    <row r="268" spans="7:8" x14ac:dyDescent="0.25">
      <c r="G268" t="s">
        <v>440</v>
      </c>
      <c r="H268" t="s">
        <v>440</v>
      </c>
    </row>
    <row r="269" spans="7:8" x14ac:dyDescent="0.25">
      <c r="G269" t="s">
        <v>441</v>
      </c>
      <c r="H269" t="s">
        <v>441</v>
      </c>
    </row>
    <row r="270" spans="7:8" x14ac:dyDescent="0.25">
      <c r="G270" t="s">
        <v>442</v>
      </c>
      <c r="H270" t="s">
        <v>442</v>
      </c>
    </row>
    <row r="271" spans="7:8" x14ac:dyDescent="0.25">
      <c r="G271" t="s">
        <v>443</v>
      </c>
      <c r="H271" t="s">
        <v>443</v>
      </c>
    </row>
    <row r="272" spans="7:8" x14ac:dyDescent="0.25">
      <c r="G272" t="s">
        <v>444</v>
      </c>
      <c r="H272" t="s">
        <v>444</v>
      </c>
    </row>
    <row r="273" spans="7:8" x14ac:dyDescent="0.25">
      <c r="G273" t="s">
        <v>445</v>
      </c>
      <c r="H273" t="s">
        <v>445</v>
      </c>
    </row>
    <row r="274" spans="7:8" x14ac:dyDescent="0.25">
      <c r="G274" t="s">
        <v>446</v>
      </c>
      <c r="H274" t="s">
        <v>446</v>
      </c>
    </row>
    <row r="275" spans="7:8" x14ac:dyDescent="0.25">
      <c r="G275" t="s">
        <v>447</v>
      </c>
      <c r="H275" t="s">
        <v>447</v>
      </c>
    </row>
    <row r="276" spans="7:8" x14ac:dyDescent="0.25">
      <c r="G276" t="s">
        <v>448</v>
      </c>
      <c r="H276" t="s">
        <v>448</v>
      </c>
    </row>
    <row r="277" spans="7:8" x14ac:dyDescent="0.25">
      <c r="G277" t="s">
        <v>449</v>
      </c>
      <c r="H277" t="s">
        <v>449</v>
      </c>
    </row>
    <row r="278" spans="7:8" x14ac:dyDescent="0.25">
      <c r="G278" t="s">
        <v>450</v>
      </c>
      <c r="H278" t="s">
        <v>450</v>
      </c>
    </row>
    <row r="279" spans="7:8" x14ac:dyDescent="0.25">
      <c r="G279" t="s">
        <v>451</v>
      </c>
      <c r="H279" t="s">
        <v>451</v>
      </c>
    </row>
    <row r="280" spans="7:8" x14ac:dyDescent="0.25">
      <c r="G280" t="s">
        <v>452</v>
      </c>
      <c r="H280" t="s">
        <v>452</v>
      </c>
    </row>
    <row r="281" spans="7:8" x14ac:dyDescent="0.25">
      <c r="G281" t="s">
        <v>453</v>
      </c>
      <c r="H281" t="s">
        <v>453</v>
      </c>
    </row>
    <row r="282" spans="7:8" x14ac:dyDescent="0.25">
      <c r="G282" t="s">
        <v>454</v>
      </c>
      <c r="H282" t="s">
        <v>454</v>
      </c>
    </row>
    <row r="283" spans="7:8" x14ac:dyDescent="0.25">
      <c r="G283" t="s">
        <v>455</v>
      </c>
      <c r="H283" t="s">
        <v>455</v>
      </c>
    </row>
    <row r="284" spans="7:8" x14ac:dyDescent="0.25">
      <c r="G284" t="s">
        <v>456</v>
      </c>
      <c r="H284" t="s">
        <v>456</v>
      </c>
    </row>
    <row r="285" spans="7:8" x14ac:dyDescent="0.25">
      <c r="G285" t="s">
        <v>457</v>
      </c>
      <c r="H285" t="s">
        <v>457</v>
      </c>
    </row>
    <row r="286" spans="7:8" x14ac:dyDescent="0.25">
      <c r="G286" t="s">
        <v>458</v>
      </c>
      <c r="H286" t="s">
        <v>458</v>
      </c>
    </row>
    <row r="287" spans="7:8" x14ac:dyDescent="0.25">
      <c r="G287" t="s">
        <v>459</v>
      </c>
      <c r="H287" t="s">
        <v>459</v>
      </c>
    </row>
    <row r="288" spans="7:8" x14ac:dyDescent="0.25">
      <c r="G288" t="s">
        <v>460</v>
      </c>
      <c r="H288" t="s">
        <v>460</v>
      </c>
    </row>
    <row r="289" spans="7:8" x14ac:dyDescent="0.25">
      <c r="G289" t="s">
        <v>461</v>
      </c>
      <c r="H289" t="s">
        <v>461</v>
      </c>
    </row>
    <row r="290" spans="7:8" x14ac:dyDescent="0.25">
      <c r="G290" t="s">
        <v>462</v>
      </c>
      <c r="H290" t="s">
        <v>462</v>
      </c>
    </row>
    <row r="291" spans="7:8" x14ac:dyDescent="0.25">
      <c r="G291" t="s">
        <v>463</v>
      </c>
      <c r="H291" t="s">
        <v>463</v>
      </c>
    </row>
    <row r="292" spans="7:8" x14ac:dyDescent="0.25">
      <c r="G292" t="s">
        <v>464</v>
      </c>
      <c r="H292" t="s">
        <v>464</v>
      </c>
    </row>
    <row r="293" spans="7:8" x14ac:dyDescent="0.25">
      <c r="G293" t="s">
        <v>465</v>
      </c>
      <c r="H293" t="s">
        <v>465</v>
      </c>
    </row>
    <row r="294" spans="7:8" x14ac:dyDescent="0.25">
      <c r="G294" t="s">
        <v>466</v>
      </c>
      <c r="H294" t="s">
        <v>466</v>
      </c>
    </row>
    <row r="295" spans="7:8" x14ac:dyDescent="0.25">
      <c r="G295" t="s">
        <v>467</v>
      </c>
      <c r="H295" t="s">
        <v>467</v>
      </c>
    </row>
    <row r="296" spans="7:8" x14ac:dyDescent="0.25">
      <c r="G296" t="s">
        <v>468</v>
      </c>
      <c r="H296" t="s">
        <v>468</v>
      </c>
    </row>
    <row r="297" spans="7:8" x14ac:dyDescent="0.25">
      <c r="G297" t="s">
        <v>469</v>
      </c>
      <c r="H297" t="s">
        <v>469</v>
      </c>
    </row>
    <row r="298" spans="7:8" x14ac:dyDescent="0.25">
      <c r="G298" t="s">
        <v>470</v>
      </c>
      <c r="H298" t="s">
        <v>470</v>
      </c>
    </row>
    <row r="299" spans="7:8" x14ac:dyDescent="0.25">
      <c r="G299" t="s">
        <v>471</v>
      </c>
      <c r="H299" t="s">
        <v>471</v>
      </c>
    </row>
    <row r="300" spans="7:8" x14ac:dyDescent="0.25">
      <c r="G300" t="s">
        <v>472</v>
      </c>
      <c r="H300" t="s">
        <v>472</v>
      </c>
    </row>
    <row r="301" spans="7:8" x14ac:dyDescent="0.25">
      <c r="G301" t="s">
        <v>473</v>
      </c>
      <c r="H301" t="s">
        <v>473</v>
      </c>
    </row>
    <row r="302" spans="7:8" x14ac:dyDescent="0.25">
      <c r="G302" t="s">
        <v>474</v>
      </c>
      <c r="H302" t="s">
        <v>474</v>
      </c>
    </row>
    <row r="303" spans="7:8" x14ac:dyDescent="0.25">
      <c r="G303" t="s">
        <v>475</v>
      </c>
      <c r="H303" t="s">
        <v>475</v>
      </c>
    </row>
    <row r="304" spans="7:8" x14ac:dyDescent="0.25">
      <c r="G304" t="s">
        <v>476</v>
      </c>
      <c r="H304" t="s">
        <v>476</v>
      </c>
    </row>
    <row r="305" spans="7:8" x14ac:dyDescent="0.25">
      <c r="G305" t="s">
        <v>477</v>
      </c>
      <c r="H305" t="s">
        <v>477</v>
      </c>
    </row>
    <row r="306" spans="7:8" x14ac:dyDescent="0.25">
      <c r="G306" t="s">
        <v>478</v>
      </c>
      <c r="H306" t="s">
        <v>478</v>
      </c>
    </row>
    <row r="307" spans="7:8" x14ac:dyDescent="0.25">
      <c r="G307" t="s">
        <v>479</v>
      </c>
      <c r="H307" t="s">
        <v>479</v>
      </c>
    </row>
    <row r="308" spans="7:8" x14ac:dyDescent="0.25">
      <c r="G308" t="s">
        <v>480</v>
      </c>
      <c r="H308" t="s">
        <v>480</v>
      </c>
    </row>
    <row r="309" spans="7:8" x14ac:dyDescent="0.25">
      <c r="G309" t="s">
        <v>481</v>
      </c>
      <c r="H309" t="s">
        <v>481</v>
      </c>
    </row>
    <row r="310" spans="7:8" x14ac:dyDescent="0.25">
      <c r="G310" t="s">
        <v>482</v>
      </c>
      <c r="H310" t="s">
        <v>482</v>
      </c>
    </row>
    <row r="311" spans="7:8" x14ac:dyDescent="0.25">
      <c r="G311" t="s">
        <v>483</v>
      </c>
      <c r="H311" t="s">
        <v>483</v>
      </c>
    </row>
    <row r="312" spans="7:8" x14ac:dyDescent="0.25">
      <c r="G312" t="s">
        <v>484</v>
      </c>
      <c r="H312" t="s">
        <v>484</v>
      </c>
    </row>
    <row r="313" spans="7:8" x14ac:dyDescent="0.25">
      <c r="G313" t="s">
        <v>485</v>
      </c>
      <c r="H313" t="s">
        <v>485</v>
      </c>
    </row>
    <row r="314" spans="7:8" x14ac:dyDescent="0.25">
      <c r="G314" t="s">
        <v>486</v>
      </c>
      <c r="H314" t="s">
        <v>486</v>
      </c>
    </row>
    <row r="315" spans="7:8" x14ac:dyDescent="0.25">
      <c r="G315" t="s">
        <v>487</v>
      </c>
      <c r="H315" t="s">
        <v>487</v>
      </c>
    </row>
    <row r="316" spans="7:8" x14ac:dyDescent="0.25">
      <c r="G316" t="s">
        <v>488</v>
      </c>
      <c r="H316" t="s">
        <v>488</v>
      </c>
    </row>
    <row r="317" spans="7:8" x14ac:dyDescent="0.25">
      <c r="G317" t="s">
        <v>489</v>
      </c>
      <c r="H317" t="s">
        <v>489</v>
      </c>
    </row>
    <row r="318" spans="7:8" x14ac:dyDescent="0.25">
      <c r="G318" t="s">
        <v>490</v>
      </c>
      <c r="H318" t="s">
        <v>490</v>
      </c>
    </row>
    <row r="319" spans="7:8" x14ac:dyDescent="0.25">
      <c r="G319" t="s">
        <v>491</v>
      </c>
      <c r="H319" t="s">
        <v>491</v>
      </c>
    </row>
    <row r="320" spans="7:8" x14ac:dyDescent="0.25">
      <c r="G320" t="s">
        <v>492</v>
      </c>
      <c r="H320" t="s">
        <v>492</v>
      </c>
    </row>
    <row r="321" spans="7:8" x14ac:dyDescent="0.25">
      <c r="G321" t="s">
        <v>493</v>
      </c>
      <c r="H321" t="s">
        <v>493</v>
      </c>
    </row>
    <row r="322" spans="7:8" x14ac:dyDescent="0.25">
      <c r="G322" t="s">
        <v>494</v>
      </c>
      <c r="H322" t="s">
        <v>494</v>
      </c>
    </row>
    <row r="323" spans="7:8" x14ac:dyDescent="0.25">
      <c r="G323" t="s">
        <v>495</v>
      </c>
      <c r="H323" t="s">
        <v>495</v>
      </c>
    </row>
    <row r="324" spans="7:8" x14ac:dyDescent="0.25">
      <c r="G324" t="s">
        <v>496</v>
      </c>
      <c r="H324" t="s">
        <v>496</v>
      </c>
    </row>
    <row r="325" spans="7:8" x14ac:dyDescent="0.25">
      <c r="G325" t="s">
        <v>497</v>
      </c>
      <c r="H325" t="s">
        <v>497</v>
      </c>
    </row>
    <row r="326" spans="7:8" x14ac:dyDescent="0.25">
      <c r="G326" t="s">
        <v>498</v>
      </c>
      <c r="H326" t="s">
        <v>498</v>
      </c>
    </row>
    <row r="327" spans="7:8" x14ac:dyDescent="0.25">
      <c r="G327" t="s">
        <v>499</v>
      </c>
      <c r="H327" t="s">
        <v>499</v>
      </c>
    </row>
    <row r="328" spans="7:8" x14ac:dyDescent="0.25">
      <c r="G328" t="s">
        <v>500</v>
      </c>
      <c r="H328" t="s">
        <v>500</v>
      </c>
    </row>
    <row r="329" spans="7:8" x14ac:dyDescent="0.25">
      <c r="G329" t="s">
        <v>501</v>
      </c>
      <c r="H329" t="s">
        <v>501</v>
      </c>
    </row>
    <row r="330" spans="7:8" x14ac:dyDescent="0.25">
      <c r="G330" t="s">
        <v>502</v>
      </c>
      <c r="H330" t="s">
        <v>502</v>
      </c>
    </row>
    <row r="331" spans="7:8" x14ac:dyDescent="0.25">
      <c r="G331" t="s">
        <v>503</v>
      </c>
      <c r="H331" t="s">
        <v>503</v>
      </c>
    </row>
    <row r="332" spans="7:8" x14ac:dyDescent="0.25">
      <c r="G332" t="s">
        <v>504</v>
      </c>
      <c r="H332" t="s">
        <v>504</v>
      </c>
    </row>
    <row r="333" spans="7:8" x14ac:dyDescent="0.25">
      <c r="G333" t="s">
        <v>505</v>
      </c>
      <c r="H333" t="s">
        <v>505</v>
      </c>
    </row>
    <row r="334" spans="7:8" x14ac:dyDescent="0.25">
      <c r="G334" t="s">
        <v>506</v>
      </c>
      <c r="H334" t="s">
        <v>506</v>
      </c>
    </row>
    <row r="335" spans="7:8" x14ac:dyDescent="0.25">
      <c r="G335" t="s">
        <v>507</v>
      </c>
      <c r="H335" t="s">
        <v>507</v>
      </c>
    </row>
    <row r="336" spans="7:8" x14ac:dyDescent="0.25">
      <c r="G336" t="s">
        <v>508</v>
      </c>
      <c r="H336" t="s">
        <v>508</v>
      </c>
    </row>
    <row r="337" spans="7:8" x14ac:dyDescent="0.25">
      <c r="G337" t="s">
        <v>509</v>
      </c>
      <c r="H337" t="s">
        <v>509</v>
      </c>
    </row>
    <row r="338" spans="7:8" x14ac:dyDescent="0.25">
      <c r="G338" t="s">
        <v>510</v>
      </c>
      <c r="H338" t="s">
        <v>510</v>
      </c>
    </row>
    <row r="339" spans="7:8" x14ac:dyDescent="0.25">
      <c r="G339" t="s">
        <v>511</v>
      </c>
      <c r="H339" t="s">
        <v>511</v>
      </c>
    </row>
    <row r="340" spans="7:8" x14ac:dyDescent="0.25">
      <c r="G340" t="s">
        <v>512</v>
      </c>
      <c r="H340" t="s">
        <v>512</v>
      </c>
    </row>
    <row r="341" spans="7:8" x14ac:dyDescent="0.25">
      <c r="G341" t="s">
        <v>513</v>
      </c>
      <c r="H341" t="s">
        <v>513</v>
      </c>
    </row>
    <row r="342" spans="7:8" x14ac:dyDescent="0.25">
      <c r="G342" t="s">
        <v>514</v>
      </c>
      <c r="H342" t="s">
        <v>514</v>
      </c>
    </row>
    <row r="343" spans="7:8" x14ac:dyDescent="0.25">
      <c r="G343" t="s">
        <v>515</v>
      </c>
      <c r="H343" t="s">
        <v>515</v>
      </c>
    </row>
    <row r="344" spans="7:8" x14ac:dyDescent="0.25">
      <c r="G344" t="s">
        <v>516</v>
      </c>
      <c r="H344" t="s">
        <v>516</v>
      </c>
    </row>
    <row r="345" spans="7:8" x14ac:dyDescent="0.25">
      <c r="G345" t="s">
        <v>517</v>
      </c>
      <c r="H345" t="s">
        <v>517</v>
      </c>
    </row>
    <row r="346" spans="7:8" x14ac:dyDescent="0.25">
      <c r="G346" t="s">
        <v>518</v>
      </c>
      <c r="H346" t="s">
        <v>518</v>
      </c>
    </row>
    <row r="347" spans="7:8" x14ac:dyDescent="0.25">
      <c r="G347" t="s">
        <v>519</v>
      </c>
      <c r="H347" t="s">
        <v>519</v>
      </c>
    </row>
    <row r="348" spans="7:8" x14ac:dyDescent="0.25">
      <c r="G348" t="s">
        <v>520</v>
      </c>
      <c r="H348" t="s">
        <v>520</v>
      </c>
    </row>
    <row r="349" spans="7:8" x14ac:dyDescent="0.25">
      <c r="G349" t="s">
        <v>521</v>
      </c>
      <c r="H349" t="s">
        <v>521</v>
      </c>
    </row>
    <row r="350" spans="7:8" x14ac:dyDescent="0.25">
      <c r="G350" t="s">
        <v>522</v>
      </c>
      <c r="H350" t="s">
        <v>522</v>
      </c>
    </row>
    <row r="351" spans="7:8" x14ac:dyDescent="0.25">
      <c r="G351" t="s">
        <v>523</v>
      </c>
      <c r="H351" t="s">
        <v>523</v>
      </c>
    </row>
    <row r="352" spans="7:8" x14ac:dyDescent="0.25">
      <c r="G352" t="s">
        <v>524</v>
      </c>
      <c r="H352" t="s">
        <v>524</v>
      </c>
    </row>
    <row r="353" spans="7:8" x14ac:dyDescent="0.25">
      <c r="G353" t="s">
        <v>525</v>
      </c>
      <c r="H353" t="s">
        <v>525</v>
      </c>
    </row>
    <row r="354" spans="7:8" x14ac:dyDescent="0.25">
      <c r="G354" t="s">
        <v>526</v>
      </c>
      <c r="H354" t="s">
        <v>526</v>
      </c>
    </row>
    <row r="355" spans="7:8" x14ac:dyDescent="0.25">
      <c r="G355" t="s">
        <v>527</v>
      </c>
      <c r="H355" t="s">
        <v>527</v>
      </c>
    </row>
    <row r="356" spans="7:8" x14ac:dyDescent="0.25">
      <c r="G356" t="s">
        <v>528</v>
      </c>
      <c r="H356" t="s">
        <v>528</v>
      </c>
    </row>
    <row r="357" spans="7:8" x14ac:dyDescent="0.25">
      <c r="G357" t="s">
        <v>529</v>
      </c>
      <c r="H357" t="s">
        <v>529</v>
      </c>
    </row>
    <row r="358" spans="7:8" x14ac:dyDescent="0.25">
      <c r="G358" t="s">
        <v>530</v>
      </c>
      <c r="H358" t="s">
        <v>530</v>
      </c>
    </row>
    <row r="359" spans="7:8" x14ac:dyDescent="0.25">
      <c r="G359" t="s">
        <v>531</v>
      </c>
      <c r="H359" t="s">
        <v>531</v>
      </c>
    </row>
    <row r="360" spans="7:8" x14ac:dyDescent="0.25">
      <c r="G360" t="s">
        <v>532</v>
      </c>
      <c r="H360" t="s">
        <v>532</v>
      </c>
    </row>
    <row r="361" spans="7:8" x14ac:dyDescent="0.25">
      <c r="G361" t="s">
        <v>533</v>
      </c>
      <c r="H361" t="s">
        <v>533</v>
      </c>
    </row>
    <row r="362" spans="7:8" x14ac:dyDescent="0.25">
      <c r="G362" t="s">
        <v>534</v>
      </c>
      <c r="H362" t="s">
        <v>534</v>
      </c>
    </row>
    <row r="363" spans="7:8" x14ac:dyDescent="0.25">
      <c r="G363" t="s">
        <v>535</v>
      </c>
      <c r="H363" t="s">
        <v>535</v>
      </c>
    </row>
    <row r="364" spans="7:8" x14ac:dyDescent="0.25">
      <c r="G364" t="s">
        <v>536</v>
      </c>
      <c r="H364" t="s">
        <v>536</v>
      </c>
    </row>
    <row r="365" spans="7:8" x14ac:dyDescent="0.25">
      <c r="G365" t="s">
        <v>537</v>
      </c>
      <c r="H365" t="s">
        <v>537</v>
      </c>
    </row>
    <row r="366" spans="7:8" x14ac:dyDescent="0.25">
      <c r="G366" t="s">
        <v>538</v>
      </c>
      <c r="H366" t="s">
        <v>538</v>
      </c>
    </row>
    <row r="367" spans="7:8" x14ac:dyDescent="0.25">
      <c r="G367" t="s">
        <v>539</v>
      </c>
      <c r="H367" t="s">
        <v>539</v>
      </c>
    </row>
    <row r="368" spans="7:8" x14ac:dyDescent="0.25">
      <c r="G368" t="s">
        <v>540</v>
      </c>
      <c r="H368" t="s">
        <v>540</v>
      </c>
    </row>
    <row r="369" spans="7:8" x14ac:dyDescent="0.25">
      <c r="G369" t="s">
        <v>541</v>
      </c>
      <c r="H369" t="s">
        <v>541</v>
      </c>
    </row>
    <row r="370" spans="7:8" x14ac:dyDescent="0.25">
      <c r="G370" t="s">
        <v>542</v>
      </c>
      <c r="H370" t="s">
        <v>542</v>
      </c>
    </row>
    <row r="371" spans="7:8" x14ac:dyDescent="0.25">
      <c r="G371" t="s">
        <v>543</v>
      </c>
      <c r="H371" t="s">
        <v>543</v>
      </c>
    </row>
    <row r="372" spans="7:8" x14ac:dyDescent="0.25">
      <c r="G372" t="s">
        <v>544</v>
      </c>
      <c r="H372" t="s">
        <v>544</v>
      </c>
    </row>
    <row r="373" spans="7:8" x14ac:dyDescent="0.25">
      <c r="G373" t="s">
        <v>545</v>
      </c>
      <c r="H373" t="s">
        <v>545</v>
      </c>
    </row>
    <row r="374" spans="7:8" x14ac:dyDescent="0.25">
      <c r="G374" t="s">
        <v>546</v>
      </c>
      <c r="H374" t="s">
        <v>546</v>
      </c>
    </row>
    <row r="375" spans="7:8" x14ac:dyDescent="0.25">
      <c r="G375" t="s">
        <v>547</v>
      </c>
      <c r="H375" t="s">
        <v>547</v>
      </c>
    </row>
    <row r="376" spans="7:8" x14ac:dyDescent="0.25">
      <c r="G376" t="s">
        <v>548</v>
      </c>
      <c r="H376" t="s">
        <v>548</v>
      </c>
    </row>
    <row r="377" spans="7:8" x14ac:dyDescent="0.25">
      <c r="G377" t="s">
        <v>549</v>
      </c>
      <c r="H377" t="s">
        <v>549</v>
      </c>
    </row>
    <row r="378" spans="7:8" x14ac:dyDescent="0.25">
      <c r="G378" t="s">
        <v>550</v>
      </c>
      <c r="H378" t="s">
        <v>550</v>
      </c>
    </row>
    <row r="379" spans="7:8" x14ac:dyDescent="0.25">
      <c r="G379" t="s">
        <v>551</v>
      </c>
      <c r="H379" t="s">
        <v>551</v>
      </c>
    </row>
    <row r="380" spans="7:8" x14ac:dyDescent="0.25">
      <c r="G380" t="s">
        <v>552</v>
      </c>
      <c r="H380" t="s">
        <v>552</v>
      </c>
    </row>
    <row r="381" spans="7:8" x14ac:dyDescent="0.25">
      <c r="G381" t="s">
        <v>553</v>
      </c>
      <c r="H381" t="s">
        <v>553</v>
      </c>
    </row>
    <row r="382" spans="7:8" x14ac:dyDescent="0.25">
      <c r="G382" t="s">
        <v>554</v>
      </c>
      <c r="H382" t="s">
        <v>554</v>
      </c>
    </row>
    <row r="383" spans="7:8" x14ac:dyDescent="0.25">
      <c r="G383" t="s">
        <v>555</v>
      </c>
      <c r="H383" t="s">
        <v>555</v>
      </c>
    </row>
    <row r="384" spans="7:8" x14ac:dyDescent="0.25">
      <c r="G384" t="s">
        <v>556</v>
      </c>
      <c r="H384" t="s">
        <v>556</v>
      </c>
    </row>
    <row r="385" spans="7:8" x14ac:dyDescent="0.25">
      <c r="G385" t="s">
        <v>557</v>
      </c>
      <c r="H385" t="s">
        <v>557</v>
      </c>
    </row>
    <row r="386" spans="7:8" x14ac:dyDescent="0.25">
      <c r="G386" t="s">
        <v>558</v>
      </c>
      <c r="H386" t="s">
        <v>558</v>
      </c>
    </row>
    <row r="387" spans="7:8" x14ac:dyDescent="0.25">
      <c r="G387" t="s">
        <v>559</v>
      </c>
      <c r="H387" t="s">
        <v>559</v>
      </c>
    </row>
    <row r="388" spans="7:8" x14ac:dyDescent="0.25">
      <c r="G388" t="s">
        <v>560</v>
      </c>
      <c r="H388" t="s">
        <v>560</v>
      </c>
    </row>
    <row r="389" spans="7:8" x14ac:dyDescent="0.25">
      <c r="G389" t="s">
        <v>561</v>
      </c>
      <c r="H389" t="s">
        <v>561</v>
      </c>
    </row>
    <row r="390" spans="7:8" x14ac:dyDescent="0.25">
      <c r="G390" t="s">
        <v>562</v>
      </c>
      <c r="H390" t="s">
        <v>562</v>
      </c>
    </row>
    <row r="391" spans="7:8" x14ac:dyDescent="0.25">
      <c r="G391" t="s">
        <v>563</v>
      </c>
      <c r="H391" t="s">
        <v>563</v>
      </c>
    </row>
    <row r="392" spans="7:8" x14ac:dyDescent="0.25">
      <c r="G392" t="s">
        <v>564</v>
      </c>
      <c r="H392" t="s">
        <v>564</v>
      </c>
    </row>
    <row r="393" spans="7:8" x14ac:dyDescent="0.25">
      <c r="G393" t="s">
        <v>565</v>
      </c>
      <c r="H393" t="s">
        <v>565</v>
      </c>
    </row>
    <row r="394" spans="7:8" x14ac:dyDescent="0.25">
      <c r="G394" t="s">
        <v>566</v>
      </c>
      <c r="H394" t="s">
        <v>566</v>
      </c>
    </row>
    <row r="395" spans="7:8" x14ac:dyDescent="0.25">
      <c r="G395" t="s">
        <v>567</v>
      </c>
      <c r="H395" t="s">
        <v>567</v>
      </c>
    </row>
    <row r="396" spans="7:8" x14ac:dyDescent="0.25">
      <c r="G396" t="s">
        <v>568</v>
      </c>
      <c r="H396" t="s">
        <v>568</v>
      </c>
    </row>
    <row r="397" spans="7:8" x14ac:dyDescent="0.25">
      <c r="G397" t="s">
        <v>569</v>
      </c>
      <c r="H397" t="s">
        <v>569</v>
      </c>
    </row>
    <row r="398" spans="7:8" x14ac:dyDescent="0.25">
      <c r="G398" t="s">
        <v>570</v>
      </c>
      <c r="H398" t="s">
        <v>570</v>
      </c>
    </row>
    <row r="399" spans="7:8" x14ac:dyDescent="0.25">
      <c r="G399" t="s">
        <v>571</v>
      </c>
      <c r="H399" t="s">
        <v>571</v>
      </c>
    </row>
    <row r="400" spans="7:8" x14ac:dyDescent="0.25">
      <c r="G400" t="s">
        <v>572</v>
      </c>
      <c r="H400" t="s">
        <v>572</v>
      </c>
    </row>
    <row r="401" spans="7:8" x14ac:dyDescent="0.25">
      <c r="G401" t="s">
        <v>573</v>
      </c>
      <c r="H401" t="s">
        <v>573</v>
      </c>
    </row>
    <row r="402" spans="7:8" x14ac:dyDescent="0.25">
      <c r="G402" t="s">
        <v>574</v>
      </c>
      <c r="H402" t="s">
        <v>574</v>
      </c>
    </row>
    <row r="403" spans="7:8" x14ac:dyDescent="0.25">
      <c r="G403" t="s">
        <v>575</v>
      </c>
      <c r="H403" t="s">
        <v>575</v>
      </c>
    </row>
    <row r="404" spans="7:8" x14ac:dyDescent="0.25">
      <c r="G404" t="s">
        <v>576</v>
      </c>
      <c r="H404" t="s">
        <v>576</v>
      </c>
    </row>
    <row r="405" spans="7:8" x14ac:dyDescent="0.25">
      <c r="G405" t="s">
        <v>577</v>
      </c>
      <c r="H405" t="s">
        <v>577</v>
      </c>
    </row>
    <row r="406" spans="7:8" x14ac:dyDescent="0.25">
      <c r="G406" t="s">
        <v>578</v>
      </c>
      <c r="H406" t="s">
        <v>578</v>
      </c>
    </row>
    <row r="407" spans="7:8" x14ac:dyDescent="0.25">
      <c r="G407" t="s">
        <v>579</v>
      </c>
      <c r="H407" t="s">
        <v>579</v>
      </c>
    </row>
    <row r="408" spans="7:8" x14ac:dyDescent="0.25">
      <c r="G408" t="s">
        <v>580</v>
      </c>
      <c r="H408" t="s">
        <v>580</v>
      </c>
    </row>
    <row r="409" spans="7:8" x14ac:dyDescent="0.25">
      <c r="G409" t="s">
        <v>581</v>
      </c>
      <c r="H409" t="s">
        <v>581</v>
      </c>
    </row>
    <row r="410" spans="7:8" x14ac:dyDescent="0.25">
      <c r="G410" t="s">
        <v>582</v>
      </c>
      <c r="H410" t="s">
        <v>582</v>
      </c>
    </row>
    <row r="411" spans="7:8" x14ac:dyDescent="0.25">
      <c r="G411" t="s">
        <v>583</v>
      </c>
      <c r="H411" t="s">
        <v>583</v>
      </c>
    </row>
    <row r="412" spans="7:8" x14ac:dyDescent="0.25">
      <c r="G412" t="s">
        <v>584</v>
      </c>
      <c r="H412" t="s">
        <v>584</v>
      </c>
    </row>
    <row r="413" spans="7:8" x14ac:dyDescent="0.25">
      <c r="G413" t="s">
        <v>585</v>
      </c>
      <c r="H413" t="s">
        <v>585</v>
      </c>
    </row>
    <row r="414" spans="7:8" x14ac:dyDescent="0.25">
      <c r="G414" t="s">
        <v>586</v>
      </c>
      <c r="H414" t="s">
        <v>586</v>
      </c>
    </row>
    <row r="415" spans="7:8" x14ac:dyDescent="0.25">
      <c r="G415" t="s">
        <v>587</v>
      </c>
      <c r="H415" t="s">
        <v>587</v>
      </c>
    </row>
    <row r="416" spans="7:8" x14ac:dyDescent="0.25">
      <c r="G416" t="s">
        <v>588</v>
      </c>
      <c r="H416" t="s">
        <v>588</v>
      </c>
    </row>
    <row r="417" spans="7:8" x14ac:dyDescent="0.25">
      <c r="G417" t="s">
        <v>589</v>
      </c>
      <c r="H417" t="s">
        <v>589</v>
      </c>
    </row>
    <row r="418" spans="7:8" x14ac:dyDescent="0.25">
      <c r="G418" t="s">
        <v>590</v>
      </c>
      <c r="H418" t="s">
        <v>590</v>
      </c>
    </row>
    <row r="419" spans="7:8" x14ac:dyDescent="0.25">
      <c r="G419" t="s">
        <v>591</v>
      </c>
      <c r="H419" t="s">
        <v>591</v>
      </c>
    </row>
    <row r="420" spans="7:8" x14ac:dyDescent="0.25">
      <c r="G420" t="s">
        <v>592</v>
      </c>
      <c r="H420" t="s">
        <v>592</v>
      </c>
    </row>
    <row r="421" spans="7:8" x14ac:dyDescent="0.25">
      <c r="G421" t="s">
        <v>593</v>
      </c>
      <c r="H421" t="s">
        <v>593</v>
      </c>
    </row>
    <row r="422" spans="7:8" x14ac:dyDescent="0.25">
      <c r="G422" t="s">
        <v>594</v>
      </c>
      <c r="H422" t="s">
        <v>594</v>
      </c>
    </row>
    <row r="423" spans="7:8" x14ac:dyDescent="0.25">
      <c r="G423" t="s">
        <v>595</v>
      </c>
      <c r="H423" t="s">
        <v>595</v>
      </c>
    </row>
    <row r="424" spans="7:8" x14ac:dyDescent="0.25">
      <c r="G424" t="s">
        <v>596</v>
      </c>
      <c r="H424" t="s">
        <v>596</v>
      </c>
    </row>
    <row r="425" spans="7:8" x14ac:dyDescent="0.25">
      <c r="G425" t="s">
        <v>597</v>
      </c>
      <c r="H425" t="s">
        <v>597</v>
      </c>
    </row>
    <row r="426" spans="7:8" x14ac:dyDescent="0.25">
      <c r="G426" t="s">
        <v>598</v>
      </c>
      <c r="H426" t="s">
        <v>598</v>
      </c>
    </row>
    <row r="427" spans="7:8" x14ac:dyDescent="0.25">
      <c r="G427" t="s">
        <v>599</v>
      </c>
      <c r="H427" t="s">
        <v>599</v>
      </c>
    </row>
    <row r="428" spans="7:8" x14ac:dyDescent="0.25">
      <c r="G428" t="s">
        <v>600</v>
      </c>
      <c r="H428" t="s">
        <v>600</v>
      </c>
    </row>
    <row r="429" spans="7:8" x14ac:dyDescent="0.25">
      <c r="G429" t="s">
        <v>601</v>
      </c>
      <c r="H429" t="s">
        <v>601</v>
      </c>
    </row>
    <row r="430" spans="7:8" x14ac:dyDescent="0.25">
      <c r="G430" t="s">
        <v>602</v>
      </c>
      <c r="H430" t="s">
        <v>602</v>
      </c>
    </row>
    <row r="431" spans="7:8" x14ac:dyDescent="0.25">
      <c r="G431" t="s">
        <v>603</v>
      </c>
      <c r="H431" t="s">
        <v>603</v>
      </c>
    </row>
    <row r="432" spans="7:8" x14ac:dyDescent="0.25">
      <c r="G432" t="s">
        <v>604</v>
      </c>
      <c r="H432" t="s">
        <v>604</v>
      </c>
    </row>
    <row r="433" spans="7:8" x14ac:dyDescent="0.25">
      <c r="G433" t="s">
        <v>605</v>
      </c>
      <c r="H433" t="s">
        <v>605</v>
      </c>
    </row>
    <row r="434" spans="7:8" x14ac:dyDescent="0.25">
      <c r="G434" t="s">
        <v>606</v>
      </c>
      <c r="H434" t="s">
        <v>606</v>
      </c>
    </row>
    <row r="435" spans="7:8" x14ac:dyDescent="0.25">
      <c r="G435" t="s">
        <v>607</v>
      </c>
      <c r="H435" t="s">
        <v>607</v>
      </c>
    </row>
    <row r="436" spans="7:8" x14ac:dyDescent="0.25">
      <c r="G436" t="s">
        <v>608</v>
      </c>
      <c r="H436" t="s">
        <v>608</v>
      </c>
    </row>
    <row r="437" spans="7:8" x14ac:dyDescent="0.25">
      <c r="G437" t="s">
        <v>609</v>
      </c>
      <c r="H437" t="s">
        <v>609</v>
      </c>
    </row>
    <row r="438" spans="7:8" x14ac:dyDescent="0.25">
      <c r="G438" t="s">
        <v>610</v>
      </c>
      <c r="H438" t="s">
        <v>610</v>
      </c>
    </row>
    <row r="439" spans="7:8" x14ac:dyDescent="0.25">
      <c r="G439" t="s">
        <v>611</v>
      </c>
      <c r="H439" t="s">
        <v>611</v>
      </c>
    </row>
    <row r="440" spans="7:8" x14ac:dyDescent="0.25">
      <c r="G440" t="s">
        <v>612</v>
      </c>
      <c r="H440" t="s">
        <v>612</v>
      </c>
    </row>
    <row r="441" spans="7:8" x14ac:dyDescent="0.25">
      <c r="G441" t="s">
        <v>613</v>
      </c>
      <c r="H441" t="s">
        <v>613</v>
      </c>
    </row>
    <row r="442" spans="7:8" x14ac:dyDescent="0.25">
      <c r="G442" t="s">
        <v>614</v>
      </c>
      <c r="H442" t="s">
        <v>614</v>
      </c>
    </row>
    <row r="443" spans="7:8" x14ac:dyDescent="0.25">
      <c r="G443" t="s">
        <v>615</v>
      </c>
      <c r="H443" t="s">
        <v>615</v>
      </c>
    </row>
    <row r="444" spans="7:8" x14ac:dyDescent="0.25">
      <c r="G444" t="s">
        <v>616</v>
      </c>
      <c r="H444" t="s">
        <v>616</v>
      </c>
    </row>
    <row r="445" spans="7:8" x14ac:dyDescent="0.25">
      <c r="G445" t="s">
        <v>617</v>
      </c>
      <c r="H445" t="s">
        <v>617</v>
      </c>
    </row>
    <row r="446" spans="7:8" x14ac:dyDescent="0.25">
      <c r="G446" t="s">
        <v>618</v>
      </c>
      <c r="H446" t="s">
        <v>618</v>
      </c>
    </row>
    <row r="447" spans="7:8" x14ac:dyDescent="0.25">
      <c r="G447" t="s">
        <v>619</v>
      </c>
      <c r="H447" t="s">
        <v>619</v>
      </c>
    </row>
    <row r="448" spans="7:8" x14ac:dyDescent="0.25">
      <c r="G448" t="s">
        <v>620</v>
      </c>
      <c r="H448" t="s">
        <v>620</v>
      </c>
    </row>
    <row r="449" spans="7:8" x14ac:dyDescent="0.25">
      <c r="G449" t="s">
        <v>621</v>
      </c>
      <c r="H449" t="s">
        <v>621</v>
      </c>
    </row>
    <row r="450" spans="7:8" x14ac:dyDescent="0.25">
      <c r="G450" t="s">
        <v>622</v>
      </c>
      <c r="H450" t="s">
        <v>622</v>
      </c>
    </row>
    <row r="451" spans="7:8" x14ac:dyDescent="0.25">
      <c r="G451" t="s">
        <v>623</v>
      </c>
      <c r="H451" t="s">
        <v>623</v>
      </c>
    </row>
    <row r="452" spans="7:8" x14ac:dyDescent="0.25">
      <c r="G452" t="s">
        <v>624</v>
      </c>
      <c r="H452" t="s">
        <v>624</v>
      </c>
    </row>
    <row r="453" spans="7:8" x14ac:dyDescent="0.25">
      <c r="G453" t="s">
        <v>625</v>
      </c>
      <c r="H453" t="s">
        <v>625</v>
      </c>
    </row>
    <row r="454" spans="7:8" x14ac:dyDescent="0.25">
      <c r="G454" t="s">
        <v>626</v>
      </c>
      <c r="H454" t="s">
        <v>626</v>
      </c>
    </row>
    <row r="455" spans="7:8" x14ac:dyDescent="0.25">
      <c r="G455" t="s">
        <v>627</v>
      </c>
      <c r="H455" t="s">
        <v>627</v>
      </c>
    </row>
    <row r="456" spans="7:8" x14ac:dyDescent="0.25">
      <c r="G456" t="s">
        <v>628</v>
      </c>
      <c r="H456" t="s">
        <v>628</v>
      </c>
    </row>
    <row r="457" spans="7:8" x14ac:dyDescent="0.25">
      <c r="G457" t="s">
        <v>629</v>
      </c>
      <c r="H457" t="s">
        <v>629</v>
      </c>
    </row>
    <row r="458" spans="7:8" x14ac:dyDescent="0.25">
      <c r="G458" t="s">
        <v>630</v>
      </c>
      <c r="H458" t="s">
        <v>630</v>
      </c>
    </row>
    <row r="459" spans="7:8" x14ac:dyDescent="0.25">
      <c r="G459" t="s">
        <v>631</v>
      </c>
      <c r="H459" t="s">
        <v>631</v>
      </c>
    </row>
    <row r="460" spans="7:8" x14ac:dyDescent="0.25">
      <c r="G460" t="s">
        <v>632</v>
      </c>
      <c r="H460" t="s">
        <v>632</v>
      </c>
    </row>
    <row r="461" spans="7:8" x14ac:dyDescent="0.25">
      <c r="G461" t="s">
        <v>633</v>
      </c>
      <c r="H461" t="s">
        <v>633</v>
      </c>
    </row>
    <row r="462" spans="7:8" x14ac:dyDescent="0.25">
      <c r="G462" t="s">
        <v>634</v>
      </c>
      <c r="H462" t="s">
        <v>634</v>
      </c>
    </row>
    <row r="463" spans="7:8" x14ac:dyDescent="0.25">
      <c r="G463" t="s">
        <v>635</v>
      </c>
      <c r="H463" t="s">
        <v>635</v>
      </c>
    </row>
    <row r="464" spans="7:8" x14ac:dyDescent="0.25">
      <c r="G464" t="s">
        <v>636</v>
      </c>
      <c r="H464" t="s">
        <v>636</v>
      </c>
    </row>
    <row r="465" spans="7:8" x14ac:dyDescent="0.25">
      <c r="G465" t="s">
        <v>637</v>
      </c>
      <c r="H465" t="s">
        <v>637</v>
      </c>
    </row>
    <row r="466" spans="7:8" x14ac:dyDescent="0.25">
      <c r="G466" t="s">
        <v>638</v>
      </c>
      <c r="H466" t="s">
        <v>638</v>
      </c>
    </row>
    <row r="467" spans="7:8" x14ac:dyDescent="0.25">
      <c r="G467" t="s">
        <v>639</v>
      </c>
      <c r="H467" t="s">
        <v>639</v>
      </c>
    </row>
    <row r="468" spans="7:8" x14ac:dyDescent="0.25">
      <c r="G468" t="s">
        <v>640</v>
      </c>
      <c r="H468" t="s">
        <v>640</v>
      </c>
    </row>
    <row r="469" spans="7:8" x14ac:dyDescent="0.25">
      <c r="G469" t="s">
        <v>641</v>
      </c>
      <c r="H469" t="s">
        <v>641</v>
      </c>
    </row>
    <row r="470" spans="7:8" x14ac:dyDescent="0.25">
      <c r="G470" t="s">
        <v>642</v>
      </c>
      <c r="H470" t="s">
        <v>642</v>
      </c>
    </row>
    <row r="471" spans="7:8" x14ac:dyDescent="0.25">
      <c r="G471" t="s">
        <v>643</v>
      </c>
      <c r="H471" t="s">
        <v>643</v>
      </c>
    </row>
    <row r="472" spans="7:8" x14ac:dyDescent="0.25">
      <c r="G472" t="s">
        <v>644</v>
      </c>
      <c r="H472" t="s">
        <v>644</v>
      </c>
    </row>
    <row r="473" spans="7:8" x14ac:dyDescent="0.25">
      <c r="G473" t="s">
        <v>645</v>
      </c>
      <c r="H473" t="s">
        <v>645</v>
      </c>
    </row>
    <row r="474" spans="7:8" x14ac:dyDescent="0.25">
      <c r="G474" t="s">
        <v>646</v>
      </c>
      <c r="H474" t="s">
        <v>646</v>
      </c>
    </row>
    <row r="475" spans="7:8" x14ac:dyDescent="0.25">
      <c r="G475" t="s">
        <v>647</v>
      </c>
      <c r="H475" t="s">
        <v>647</v>
      </c>
    </row>
    <row r="476" spans="7:8" x14ac:dyDescent="0.25">
      <c r="G476" t="s">
        <v>648</v>
      </c>
      <c r="H476" t="s">
        <v>648</v>
      </c>
    </row>
    <row r="477" spans="7:8" x14ac:dyDescent="0.25">
      <c r="G477" t="s">
        <v>649</v>
      </c>
      <c r="H477" t="s">
        <v>649</v>
      </c>
    </row>
    <row r="478" spans="7:8" x14ac:dyDescent="0.25">
      <c r="G478" t="s">
        <v>650</v>
      </c>
      <c r="H478" t="s">
        <v>650</v>
      </c>
    </row>
    <row r="479" spans="7:8" x14ac:dyDescent="0.25">
      <c r="G479" t="s">
        <v>651</v>
      </c>
      <c r="H479" t="s">
        <v>651</v>
      </c>
    </row>
    <row r="480" spans="7:8" x14ac:dyDescent="0.25">
      <c r="G480" t="s">
        <v>652</v>
      </c>
      <c r="H480" t="s">
        <v>652</v>
      </c>
    </row>
    <row r="481" spans="7:8" x14ac:dyDescent="0.25">
      <c r="G481" t="s">
        <v>653</v>
      </c>
      <c r="H481" t="s">
        <v>653</v>
      </c>
    </row>
    <row r="482" spans="7:8" x14ac:dyDescent="0.25">
      <c r="G482" t="s">
        <v>654</v>
      </c>
      <c r="H482" t="s">
        <v>654</v>
      </c>
    </row>
    <row r="483" spans="7:8" x14ac:dyDescent="0.25">
      <c r="G483" t="s">
        <v>655</v>
      </c>
      <c r="H483" t="s">
        <v>655</v>
      </c>
    </row>
    <row r="484" spans="7:8" x14ac:dyDescent="0.25">
      <c r="G484" t="s">
        <v>656</v>
      </c>
      <c r="H484" t="s">
        <v>656</v>
      </c>
    </row>
    <row r="485" spans="7:8" x14ac:dyDescent="0.25">
      <c r="G485" t="s">
        <v>657</v>
      </c>
      <c r="H485" t="s">
        <v>657</v>
      </c>
    </row>
    <row r="486" spans="7:8" x14ac:dyDescent="0.25">
      <c r="G486" t="s">
        <v>658</v>
      </c>
      <c r="H486" t="s">
        <v>658</v>
      </c>
    </row>
    <row r="487" spans="7:8" x14ac:dyDescent="0.25">
      <c r="G487" t="s">
        <v>659</v>
      </c>
      <c r="H487" t="s">
        <v>659</v>
      </c>
    </row>
    <row r="488" spans="7:8" x14ac:dyDescent="0.25">
      <c r="G488" t="s">
        <v>660</v>
      </c>
      <c r="H488" t="s">
        <v>660</v>
      </c>
    </row>
    <row r="489" spans="7:8" x14ac:dyDescent="0.25">
      <c r="G489" t="s">
        <v>661</v>
      </c>
      <c r="H489" t="s">
        <v>661</v>
      </c>
    </row>
    <row r="490" spans="7:8" x14ac:dyDescent="0.25">
      <c r="G490" t="s">
        <v>662</v>
      </c>
      <c r="H490" t="s">
        <v>662</v>
      </c>
    </row>
    <row r="491" spans="7:8" x14ac:dyDescent="0.25">
      <c r="G491" t="s">
        <v>663</v>
      </c>
      <c r="H491" t="s">
        <v>663</v>
      </c>
    </row>
    <row r="492" spans="7:8" x14ac:dyDescent="0.25">
      <c r="G492" t="s">
        <v>664</v>
      </c>
      <c r="H492" t="s">
        <v>664</v>
      </c>
    </row>
    <row r="493" spans="7:8" x14ac:dyDescent="0.25">
      <c r="G493" t="s">
        <v>665</v>
      </c>
      <c r="H493" t="s">
        <v>665</v>
      </c>
    </row>
    <row r="494" spans="7:8" x14ac:dyDescent="0.25">
      <c r="G494" t="s">
        <v>666</v>
      </c>
      <c r="H494" t="s">
        <v>666</v>
      </c>
    </row>
    <row r="495" spans="7:8" x14ac:dyDescent="0.25">
      <c r="G495" t="s">
        <v>667</v>
      </c>
      <c r="H495" t="s">
        <v>667</v>
      </c>
    </row>
    <row r="496" spans="7:8" x14ac:dyDescent="0.25">
      <c r="G496" t="s">
        <v>668</v>
      </c>
      <c r="H496" t="s">
        <v>668</v>
      </c>
    </row>
    <row r="497" spans="7:8" x14ac:dyDescent="0.25">
      <c r="G497" t="s">
        <v>669</v>
      </c>
      <c r="H497" t="s">
        <v>669</v>
      </c>
    </row>
    <row r="498" spans="7:8" x14ac:dyDescent="0.25">
      <c r="G498" t="s">
        <v>670</v>
      </c>
      <c r="H498" t="s">
        <v>670</v>
      </c>
    </row>
    <row r="499" spans="7:8" x14ac:dyDescent="0.25">
      <c r="G499" t="s">
        <v>671</v>
      </c>
      <c r="H499" t="s">
        <v>671</v>
      </c>
    </row>
    <row r="500" spans="7:8" x14ac:dyDescent="0.25">
      <c r="G500" t="s">
        <v>672</v>
      </c>
      <c r="H500" t="s">
        <v>672</v>
      </c>
    </row>
    <row r="501" spans="7:8" x14ac:dyDescent="0.25">
      <c r="G501" t="s">
        <v>673</v>
      </c>
      <c r="H501" t="s">
        <v>673</v>
      </c>
    </row>
    <row r="502" spans="7:8" x14ac:dyDescent="0.25">
      <c r="G502" t="s">
        <v>674</v>
      </c>
      <c r="H502" t="s">
        <v>674</v>
      </c>
    </row>
    <row r="503" spans="7:8" x14ac:dyDescent="0.25">
      <c r="G503" t="s">
        <v>675</v>
      </c>
      <c r="H503" t="s">
        <v>675</v>
      </c>
    </row>
    <row r="504" spans="7:8" x14ac:dyDescent="0.25">
      <c r="G504" t="s">
        <v>676</v>
      </c>
      <c r="H504" t="s">
        <v>676</v>
      </c>
    </row>
    <row r="505" spans="7:8" x14ac:dyDescent="0.25">
      <c r="G505" t="s">
        <v>677</v>
      </c>
      <c r="H505" t="s">
        <v>677</v>
      </c>
    </row>
    <row r="506" spans="7:8" x14ac:dyDescent="0.25">
      <c r="G506" t="s">
        <v>678</v>
      </c>
      <c r="H506" t="s">
        <v>678</v>
      </c>
    </row>
    <row r="507" spans="7:8" x14ac:dyDescent="0.25">
      <c r="G507" t="s">
        <v>679</v>
      </c>
      <c r="H507" t="s">
        <v>679</v>
      </c>
    </row>
    <row r="508" spans="7:8" x14ac:dyDescent="0.25">
      <c r="G508" t="s">
        <v>680</v>
      </c>
      <c r="H508" t="s">
        <v>680</v>
      </c>
    </row>
    <row r="509" spans="7:8" x14ac:dyDescent="0.25">
      <c r="G509" t="s">
        <v>681</v>
      </c>
      <c r="H509" t="s">
        <v>681</v>
      </c>
    </row>
    <row r="510" spans="7:8" x14ac:dyDescent="0.25">
      <c r="G510" t="s">
        <v>682</v>
      </c>
      <c r="H510" t="s">
        <v>682</v>
      </c>
    </row>
    <row r="511" spans="7:8" x14ac:dyDescent="0.25">
      <c r="G511" t="s">
        <v>683</v>
      </c>
      <c r="H511" t="s">
        <v>683</v>
      </c>
    </row>
    <row r="512" spans="7:8" x14ac:dyDescent="0.25">
      <c r="G512" t="s">
        <v>684</v>
      </c>
      <c r="H512" t="s">
        <v>684</v>
      </c>
    </row>
    <row r="513" spans="7:8" x14ac:dyDescent="0.25">
      <c r="G513" t="s">
        <v>685</v>
      </c>
      <c r="H513" t="s">
        <v>685</v>
      </c>
    </row>
    <row r="514" spans="7:8" x14ac:dyDescent="0.25">
      <c r="G514" t="s">
        <v>686</v>
      </c>
      <c r="H514" t="s">
        <v>686</v>
      </c>
    </row>
    <row r="515" spans="7:8" x14ac:dyDescent="0.25">
      <c r="G515" t="s">
        <v>687</v>
      </c>
      <c r="H515" t="s">
        <v>687</v>
      </c>
    </row>
    <row r="516" spans="7:8" x14ac:dyDescent="0.25">
      <c r="G516" t="s">
        <v>688</v>
      </c>
      <c r="H516" t="s">
        <v>688</v>
      </c>
    </row>
    <row r="517" spans="7:8" x14ac:dyDescent="0.25">
      <c r="G517" t="s">
        <v>689</v>
      </c>
      <c r="H517" t="s">
        <v>689</v>
      </c>
    </row>
    <row r="518" spans="7:8" x14ac:dyDescent="0.25">
      <c r="G518" t="s">
        <v>690</v>
      </c>
      <c r="H518" t="s">
        <v>690</v>
      </c>
    </row>
    <row r="519" spans="7:8" x14ac:dyDescent="0.25">
      <c r="G519" t="s">
        <v>691</v>
      </c>
      <c r="H519" t="s">
        <v>691</v>
      </c>
    </row>
    <row r="520" spans="7:8" x14ac:dyDescent="0.25">
      <c r="G520" t="s">
        <v>692</v>
      </c>
      <c r="H520" t="s">
        <v>692</v>
      </c>
    </row>
    <row r="521" spans="7:8" x14ac:dyDescent="0.25">
      <c r="G521" t="s">
        <v>693</v>
      </c>
      <c r="H521" t="s">
        <v>693</v>
      </c>
    </row>
    <row r="522" spans="7:8" x14ac:dyDescent="0.25">
      <c r="G522" t="s">
        <v>694</v>
      </c>
      <c r="H522" t="s">
        <v>694</v>
      </c>
    </row>
    <row r="523" spans="7:8" x14ac:dyDescent="0.25">
      <c r="G523" t="s">
        <v>695</v>
      </c>
      <c r="H523" t="s">
        <v>695</v>
      </c>
    </row>
    <row r="524" spans="7:8" x14ac:dyDescent="0.25">
      <c r="G524" t="s">
        <v>696</v>
      </c>
      <c r="H524" t="s">
        <v>696</v>
      </c>
    </row>
    <row r="525" spans="7:8" x14ac:dyDescent="0.25">
      <c r="G525" t="s">
        <v>697</v>
      </c>
      <c r="H525" t="s">
        <v>697</v>
      </c>
    </row>
    <row r="526" spans="7:8" x14ac:dyDescent="0.25">
      <c r="G526" t="s">
        <v>698</v>
      </c>
      <c r="H526" t="s">
        <v>698</v>
      </c>
    </row>
    <row r="527" spans="7:8" x14ac:dyDescent="0.25">
      <c r="G527" t="s">
        <v>699</v>
      </c>
      <c r="H527" t="s">
        <v>699</v>
      </c>
    </row>
    <row r="528" spans="7:8" x14ac:dyDescent="0.25">
      <c r="G528" t="s">
        <v>700</v>
      </c>
      <c r="H528" t="s">
        <v>700</v>
      </c>
    </row>
    <row r="529" spans="7:8" x14ac:dyDescent="0.25">
      <c r="G529" t="s">
        <v>701</v>
      </c>
      <c r="H529" t="s">
        <v>701</v>
      </c>
    </row>
    <row r="530" spans="7:8" x14ac:dyDescent="0.25">
      <c r="G530" t="s">
        <v>702</v>
      </c>
      <c r="H530" t="s">
        <v>702</v>
      </c>
    </row>
    <row r="531" spans="7:8" x14ac:dyDescent="0.25">
      <c r="G531" t="s">
        <v>703</v>
      </c>
      <c r="H531" t="s">
        <v>703</v>
      </c>
    </row>
    <row r="532" spans="7:8" x14ac:dyDescent="0.25">
      <c r="G532" t="s">
        <v>704</v>
      </c>
      <c r="H532" t="s">
        <v>704</v>
      </c>
    </row>
    <row r="533" spans="7:8" x14ac:dyDescent="0.25">
      <c r="G533" t="s">
        <v>705</v>
      </c>
      <c r="H533" t="s">
        <v>705</v>
      </c>
    </row>
    <row r="534" spans="7:8" x14ac:dyDescent="0.25">
      <c r="G534" t="s">
        <v>706</v>
      </c>
      <c r="H534" t="s">
        <v>706</v>
      </c>
    </row>
    <row r="535" spans="7:8" x14ac:dyDescent="0.25">
      <c r="G535" t="s">
        <v>707</v>
      </c>
      <c r="H535" t="s">
        <v>707</v>
      </c>
    </row>
    <row r="536" spans="7:8" x14ac:dyDescent="0.25">
      <c r="G536" t="s">
        <v>708</v>
      </c>
      <c r="H536" t="s">
        <v>708</v>
      </c>
    </row>
    <row r="537" spans="7:8" x14ac:dyDescent="0.25">
      <c r="G537" t="s">
        <v>709</v>
      </c>
      <c r="H537" t="s">
        <v>709</v>
      </c>
    </row>
    <row r="538" spans="7:8" x14ac:dyDescent="0.25">
      <c r="G538" t="s">
        <v>710</v>
      </c>
      <c r="H538" t="s">
        <v>710</v>
      </c>
    </row>
    <row r="539" spans="7:8" x14ac:dyDescent="0.25">
      <c r="G539" t="s">
        <v>711</v>
      </c>
      <c r="H539" t="s">
        <v>711</v>
      </c>
    </row>
    <row r="540" spans="7:8" x14ac:dyDescent="0.25">
      <c r="G540" t="s">
        <v>712</v>
      </c>
      <c r="H540" t="s">
        <v>712</v>
      </c>
    </row>
    <row r="541" spans="7:8" x14ac:dyDescent="0.25">
      <c r="G541" t="s">
        <v>713</v>
      </c>
      <c r="H541" t="s">
        <v>713</v>
      </c>
    </row>
    <row r="542" spans="7:8" x14ac:dyDescent="0.25">
      <c r="G542" t="s">
        <v>714</v>
      </c>
      <c r="H542" t="s">
        <v>714</v>
      </c>
    </row>
    <row r="543" spans="7:8" x14ac:dyDescent="0.25">
      <c r="G543" t="s">
        <v>715</v>
      </c>
      <c r="H543" t="s">
        <v>715</v>
      </c>
    </row>
    <row r="544" spans="7:8" x14ac:dyDescent="0.25">
      <c r="G544" t="s">
        <v>716</v>
      </c>
      <c r="H544" t="s">
        <v>716</v>
      </c>
    </row>
    <row r="545" spans="7:8" x14ac:dyDescent="0.25">
      <c r="G545" t="s">
        <v>717</v>
      </c>
      <c r="H545" t="s">
        <v>717</v>
      </c>
    </row>
    <row r="546" spans="7:8" x14ac:dyDescent="0.25">
      <c r="G546" t="s">
        <v>718</v>
      </c>
      <c r="H546" t="s">
        <v>718</v>
      </c>
    </row>
    <row r="547" spans="7:8" x14ac:dyDescent="0.25">
      <c r="G547" t="s">
        <v>719</v>
      </c>
      <c r="H547" t="s">
        <v>719</v>
      </c>
    </row>
    <row r="548" spans="7:8" x14ac:dyDescent="0.25">
      <c r="G548" t="s">
        <v>720</v>
      </c>
      <c r="H548" t="s">
        <v>720</v>
      </c>
    </row>
    <row r="549" spans="7:8" x14ac:dyDescent="0.25">
      <c r="G549" t="s">
        <v>721</v>
      </c>
      <c r="H549" t="s">
        <v>721</v>
      </c>
    </row>
    <row r="550" spans="7:8" x14ac:dyDescent="0.25">
      <c r="G550" t="s">
        <v>722</v>
      </c>
      <c r="H550" t="s">
        <v>722</v>
      </c>
    </row>
    <row r="551" spans="7:8" x14ac:dyDescent="0.25">
      <c r="G551" t="s">
        <v>723</v>
      </c>
      <c r="H551" t="s">
        <v>723</v>
      </c>
    </row>
    <row r="552" spans="7:8" x14ac:dyDescent="0.25">
      <c r="G552" t="s">
        <v>724</v>
      </c>
      <c r="H552" t="s">
        <v>724</v>
      </c>
    </row>
    <row r="553" spans="7:8" x14ac:dyDescent="0.25">
      <c r="G553" t="s">
        <v>725</v>
      </c>
      <c r="H553" t="s">
        <v>725</v>
      </c>
    </row>
    <row r="554" spans="7:8" x14ac:dyDescent="0.25">
      <c r="G554" t="s">
        <v>726</v>
      </c>
      <c r="H554" t="s">
        <v>726</v>
      </c>
    </row>
    <row r="555" spans="7:8" x14ac:dyDescent="0.25">
      <c r="G555" t="s">
        <v>727</v>
      </c>
      <c r="H555" t="s">
        <v>727</v>
      </c>
    </row>
    <row r="556" spans="7:8" x14ac:dyDescent="0.25">
      <c r="G556" t="s">
        <v>728</v>
      </c>
      <c r="H556" t="s">
        <v>728</v>
      </c>
    </row>
    <row r="557" spans="7:8" x14ac:dyDescent="0.25">
      <c r="G557" t="s">
        <v>729</v>
      </c>
      <c r="H557" t="s">
        <v>729</v>
      </c>
    </row>
    <row r="558" spans="7:8" x14ac:dyDescent="0.25">
      <c r="G558" t="s">
        <v>730</v>
      </c>
      <c r="H558" t="s">
        <v>730</v>
      </c>
    </row>
    <row r="559" spans="7:8" x14ac:dyDescent="0.25">
      <c r="G559" t="s">
        <v>731</v>
      </c>
      <c r="H559" t="s">
        <v>731</v>
      </c>
    </row>
    <row r="560" spans="7:8" x14ac:dyDescent="0.25">
      <c r="G560" t="s">
        <v>732</v>
      </c>
      <c r="H560" t="s">
        <v>732</v>
      </c>
    </row>
    <row r="561" spans="7:8" x14ac:dyDescent="0.25">
      <c r="G561" t="s">
        <v>733</v>
      </c>
      <c r="H561" t="s">
        <v>733</v>
      </c>
    </row>
    <row r="562" spans="7:8" x14ac:dyDescent="0.25">
      <c r="G562" t="s">
        <v>734</v>
      </c>
      <c r="H562" t="s">
        <v>734</v>
      </c>
    </row>
    <row r="563" spans="7:8" x14ac:dyDescent="0.25">
      <c r="G563" t="s">
        <v>735</v>
      </c>
      <c r="H563" t="s">
        <v>735</v>
      </c>
    </row>
    <row r="564" spans="7:8" x14ac:dyDescent="0.25">
      <c r="G564" t="s">
        <v>736</v>
      </c>
      <c r="H564" t="s">
        <v>736</v>
      </c>
    </row>
    <row r="565" spans="7:8" x14ac:dyDescent="0.25">
      <c r="G565" t="s">
        <v>737</v>
      </c>
      <c r="H565" t="s">
        <v>737</v>
      </c>
    </row>
    <row r="566" spans="7:8" x14ac:dyDescent="0.25">
      <c r="G566" t="s">
        <v>738</v>
      </c>
      <c r="H566" t="s">
        <v>738</v>
      </c>
    </row>
    <row r="567" spans="7:8" x14ac:dyDescent="0.25">
      <c r="G567" t="s">
        <v>739</v>
      </c>
      <c r="H567" t="s">
        <v>739</v>
      </c>
    </row>
    <row r="568" spans="7:8" x14ac:dyDescent="0.25">
      <c r="G568" t="s">
        <v>740</v>
      </c>
      <c r="H568" t="s">
        <v>740</v>
      </c>
    </row>
    <row r="569" spans="7:8" x14ac:dyDescent="0.25">
      <c r="G569" t="s">
        <v>741</v>
      </c>
      <c r="H569" t="s">
        <v>741</v>
      </c>
    </row>
    <row r="570" spans="7:8" x14ac:dyDescent="0.25">
      <c r="G570" t="s">
        <v>742</v>
      </c>
      <c r="H570" t="s">
        <v>742</v>
      </c>
    </row>
    <row r="571" spans="7:8" x14ac:dyDescent="0.25">
      <c r="G571" t="s">
        <v>743</v>
      </c>
      <c r="H571" t="s">
        <v>743</v>
      </c>
    </row>
    <row r="572" spans="7:8" x14ac:dyDescent="0.25">
      <c r="G572" t="s">
        <v>744</v>
      </c>
      <c r="H572" t="s">
        <v>744</v>
      </c>
    </row>
    <row r="573" spans="7:8" x14ac:dyDescent="0.25">
      <c r="G573" t="s">
        <v>745</v>
      </c>
      <c r="H573" t="s">
        <v>745</v>
      </c>
    </row>
    <row r="574" spans="7:8" x14ac:dyDescent="0.25">
      <c r="G574" t="s">
        <v>746</v>
      </c>
      <c r="H574" t="s">
        <v>746</v>
      </c>
    </row>
    <row r="575" spans="7:8" x14ac:dyDescent="0.25">
      <c r="G575" t="s">
        <v>747</v>
      </c>
      <c r="H575" t="s">
        <v>747</v>
      </c>
    </row>
    <row r="576" spans="7:8" x14ac:dyDescent="0.25">
      <c r="G576" t="s">
        <v>748</v>
      </c>
      <c r="H576" t="s">
        <v>748</v>
      </c>
    </row>
    <row r="577" spans="7:8" x14ac:dyDescent="0.25">
      <c r="G577" t="s">
        <v>749</v>
      </c>
      <c r="H577" t="s">
        <v>749</v>
      </c>
    </row>
    <row r="578" spans="7:8" x14ac:dyDescent="0.25">
      <c r="G578" t="s">
        <v>750</v>
      </c>
      <c r="H578" t="s">
        <v>750</v>
      </c>
    </row>
    <row r="579" spans="7:8" x14ac:dyDescent="0.25">
      <c r="G579" t="s">
        <v>751</v>
      </c>
      <c r="H579" t="s">
        <v>751</v>
      </c>
    </row>
    <row r="580" spans="7:8" x14ac:dyDescent="0.25">
      <c r="G580" t="s">
        <v>752</v>
      </c>
      <c r="H580" t="s">
        <v>752</v>
      </c>
    </row>
    <row r="581" spans="7:8" x14ac:dyDescent="0.25">
      <c r="G581" t="s">
        <v>753</v>
      </c>
      <c r="H581" t="s">
        <v>753</v>
      </c>
    </row>
    <row r="582" spans="7:8" x14ac:dyDescent="0.25">
      <c r="G582" t="s">
        <v>754</v>
      </c>
      <c r="H582" t="s">
        <v>754</v>
      </c>
    </row>
    <row r="583" spans="7:8" x14ac:dyDescent="0.25">
      <c r="G583" t="s">
        <v>755</v>
      </c>
      <c r="H583" t="s">
        <v>755</v>
      </c>
    </row>
    <row r="584" spans="7:8" x14ac:dyDescent="0.25">
      <c r="G584" t="s">
        <v>756</v>
      </c>
      <c r="H584" t="s">
        <v>756</v>
      </c>
    </row>
    <row r="585" spans="7:8" x14ac:dyDescent="0.25">
      <c r="G585" t="s">
        <v>757</v>
      </c>
      <c r="H585" t="s">
        <v>757</v>
      </c>
    </row>
    <row r="586" spans="7:8" x14ac:dyDescent="0.25">
      <c r="G586" t="s">
        <v>758</v>
      </c>
      <c r="H586" t="s">
        <v>758</v>
      </c>
    </row>
    <row r="587" spans="7:8" x14ac:dyDescent="0.25">
      <c r="G587" t="s">
        <v>759</v>
      </c>
      <c r="H587" t="s">
        <v>759</v>
      </c>
    </row>
    <row r="588" spans="7:8" x14ac:dyDescent="0.25">
      <c r="G588" t="s">
        <v>760</v>
      </c>
      <c r="H588" t="s">
        <v>760</v>
      </c>
    </row>
    <row r="589" spans="7:8" x14ac:dyDescent="0.25">
      <c r="G589" t="s">
        <v>761</v>
      </c>
      <c r="H589" t="s">
        <v>761</v>
      </c>
    </row>
    <row r="590" spans="7:8" x14ac:dyDescent="0.25">
      <c r="G590" t="s">
        <v>762</v>
      </c>
      <c r="H590" t="s">
        <v>762</v>
      </c>
    </row>
    <row r="591" spans="7:8" x14ac:dyDescent="0.25">
      <c r="G591" t="s">
        <v>763</v>
      </c>
      <c r="H591" t="s">
        <v>763</v>
      </c>
    </row>
    <row r="592" spans="7:8" x14ac:dyDescent="0.25">
      <c r="G592" t="s">
        <v>764</v>
      </c>
      <c r="H592" t="s">
        <v>764</v>
      </c>
    </row>
    <row r="593" spans="7:8" x14ac:dyDescent="0.25">
      <c r="G593" t="s">
        <v>765</v>
      </c>
      <c r="H593" t="s">
        <v>765</v>
      </c>
    </row>
    <row r="594" spans="7:8" x14ac:dyDescent="0.25">
      <c r="G594" t="s">
        <v>766</v>
      </c>
      <c r="H594" t="s">
        <v>766</v>
      </c>
    </row>
    <row r="595" spans="7:8" x14ac:dyDescent="0.25">
      <c r="G595" t="s">
        <v>767</v>
      </c>
      <c r="H595" t="s">
        <v>767</v>
      </c>
    </row>
    <row r="596" spans="7:8" x14ac:dyDescent="0.25">
      <c r="G596" t="s">
        <v>768</v>
      </c>
      <c r="H596" t="s">
        <v>768</v>
      </c>
    </row>
    <row r="597" spans="7:8" x14ac:dyDescent="0.25">
      <c r="G597" t="s">
        <v>769</v>
      </c>
      <c r="H597" t="s">
        <v>769</v>
      </c>
    </row>
    <row r="598" spans="7:8" x14ac:dyDescent="0.25">
      <c r="G598" t="s">
        <v>770</v>
      </c>
      <c r="H598" t="s">
        <v>770</v>
      </c>
    </row>
    <row r="599" spans="7:8" x14ac:dyDescent="0.25">
      <c r="G599" t="s">
        <v>771</v>
      </c>
      <c r="H599" t="s">
        <v>771</v>
      </c>
    </row>
    <row r="600" spans="7:8" x14ac:dyDescent="0.25">
      <c r="G600" t="s">
        <v>772</v>
      </c>
      <c r="H600" t="s">
        <v>772</v>
      </c>
    </row>
    <row r="601" spans="7:8" x14ac:dyDescent="0.25">
      <c r="G601" t="s">
        <v>773</v>
      </c>
      <c r="H601" t="s">
        <v>773</v>
      </c>
    </row>
    <row r="602" spans="7:8" x14ac:dyDescent="0.25">
      <c r="G602" t="s">
        <v>774</v>
      </c>
      <c r="H602" t="s">
        <v>774</v>
      </c>
    </row>
    <row r="603" spans="7:8" x14ac:dyDescent="0.25">
      <c r="G603" t="s">
        <v>775</v>
      </c>
      <c r="H603" t="s">
        <v>775</v>
      </c>
    </row>
    <row r="604" spans="7:8" x14ac:dyDescent="0.25">
      <c r="G604" t="s">
        <v>776</v>
      </c>
      <c r="H604" t="s">
        <v>776</v>
      </c>
    </row>
    <row r="605" spans="7:8" x14ac:dyDescent="0.25">
      <c r="G605" t="s">
        <v>777</v>
      </c>
      <c r="H605" t="s">
        <v>777</v>
      </c>
    </row>
    <row r="606" spans="7:8" x14ac:dyDescent="0.25">
      <c r="G606" t="s">
        <v>778</v>
      </c>
      <c r="H606" t="s">
        <v>778</v>
      </c>
    </row>
    <row r="607" spans="7:8" x14ac:dyDescent="0.25">
      <c r="G607" t="s">
        <v>779</v>
      </c>
      <c r="H607" t="s">
        <v>779</v>
      </c>
    </row>
    <row r="608" spans="7:8" x14ac:dyDescent="0.25">
      <c r="G608" t="s">
        <v>780</v>
      </c>
      <c r="H608" t="s">
        <v>780</v>
      </c>
    </row>
    <row r="609" spans="7:8" x14ac:dyDescent="0.25">
      <c r="G609" t="s">
        <v>781</v>
      </c>
      <c r="H609" t="s">
        <v>781</v>
      </c>
    </row>
    <row r="610" spans="7:8" x14ac:dyDescent="0.25">
      <c r="G610" t="s">
        <v>782</v>
      </c>
      <c r="H610" t="s">
        <v>782</v>
      </c>
    </row>
    <row r="611" spans="7:8" x14ac:dyDescent="0.25">
      <c r="G611" t="s">
        <v>783</v>
      </c>
      <c r="H611" t="s">
        <v>783</v>
      </c>
    </row>
    <row r="612" spans="7:8" x14ac:dyDescent="0.25">
      <c r="G612" t="s">
        <v>784</v>
      </c>
      <c r="H612" t="s">
        <v>784</v>
      </c>
    </row>
    <row r="613" spans="7:8" x14ac:dyDescent="0.25">
      <c r="G613" t="s">
        <v>785</v>
      </c>
      <c r="H613" t="s">
        <v>785</v>
      </c>
    </row>
    <row r="614" spans="7:8" x14ac:dyDescent="0.25">
      <c r="G614" t="s">
        <v>786</v>
      </c>
      <c r="H614" t="s">
        <v>786</v>
      </c>
    </row>
    <row r="615" spans="7:8" x14ac:dyDescent="0.25">
      <c r="G615" t="s">
        <v>787</v>
      </c>
      <c r="H615" t="s">
        <v>787</v>
      </c>
    </row>
    <row r="616" spans="7:8" x14ac:dyDescent="0.25">
      <c r="G616" t="s">
        <v>788</v>
      </c>
      <c r="H616" t="s">
        <v>788</v>
      </c>
    </row>
    <row r="617" spans="7:8" x14ac:dyDescent="0.25">
      <c r="G617" t="s">
        <v>789</v>
      </c>
      <c r="H617" t="s">
        <v>789</v>
      </c>
    </row>
    <row r="618" spans="7:8" x14ac:dyDescent="0.25">
      <c r="G618" t="s">
        <v>790</v>
      </c>
      <c r="H618" t="s">
        <v>790</v>
      </c>
    </row>
    <row r="619" spans="7:8" x14ac:dyDescent="0.25">
      <c r="G619" t="s">
        <v>791</v>
      </c>
      <c r="H619" t="s">
        <v>791</v>
      </c>
    </row>
    <row r="620" spans="7:8" x14ac:dyDescent="0.25">
      <c r="G620" t="s">
        <v>792</v>
      </c>
      <c r="H620" t="s">
        <v>792</v>
      </c>
    </row>
    <row r="621" spans="7:8" x14ac:dyDescent="0.25">
      <c r="G621" t="s">
        <v>793</v>
      </c>
      <c r="H621" t="s">
        <v>793</v>
      </c>
    </row>
    <row r="622" spans="7:8" x14ac:dyDescent="0.25">
      <c r="G622" t="s">
        <v>794</v>
      </c>
      <c r="H622" t="s">
        <v>794</v>
      </c>
    </row>
    <row r="623" spans="7:8" x14ac:dyDescent="0.25">
      <c r="G623" t="s">
        <v>795</v>
      </c>
      <c r="H623" t="s">
        <v>795</v>
      </c>
    </row>
    <row r="624" spans="7:8" x14ac:dyDescent="0.25">
      <c r="G624" t="s">
        <v>796</v>
      </c>
      <c r="H624" t="s">
        <v>796</v>
      </c>
    </row>
    <row r="625" spans="7:8" x14ac:dyDescent="0.25">
      <c r="G625" t="s">
        <v>797</v>
      </c>
      <c r="H625" t="s">
        <v>797</v>
      </c>
    </row>
    <row r="626" spans="7:8" x14ac:dyDescent="0.25">
      <c r="G626" t="s">
        <v>798</v>
      </c>
      <c r="H626" t="s">
        <v>798</v>
      </c>
    </row>
    <row r="627" spans="7:8" x14ac:dyDescent="0.25">
      <c r="G627" t="s">
        <v>799</v>
      </c>
      <c r="H627" t="s">
        <v>799</v>
      </c>
    </row>
    <row r="628" spans="7:8" x14ac:dyDescent="0.25">
      <c r="G628" t="s">
        <v>800</v>
      </c>
      <c r="H628" t="s">
        <v>800</v>
      </c>
    </row>
    <row r="629" spans="7:8" x14ac:dyDescent="0.25">
      <c r="G629" t="s">
        <v>801</v>
      </c>
      <c r="H629" t="s">
        <v>801</v>
      </c>
    </row>
    <row r="630" spans="7:8" x14ac:dyDescent="0.25">
      <c r="G630" t="s">
        <v>802</v>
      </c>
      <c r="H630" t="s">
        <v>802</v>
      </c>
    </row>
    <row r="631" spans="7:8" x14ac:dyDescent="0.25">
      <c r="G631" t="s">
        <v>803</v>
      </c>
      <c r="H631" t="s">
        <v>803</v>
      </c>
    </row>
    <row r="632" spans="7:8" x14ac:dyDescent="0.25">
      <c r="G632" t="s">
        <v>804</v>
      </c>
      <c r="H632" t="s">
        <v>804</v>
      </c>
    </row>
    <row r="633" spans="7:8" x14ac:dyDescent="0.25">
      <c r="G633" t="s">
        <v>805</v>
      </c>
      <c r="H633" t="s">
        <v>805</v>
      </c>
    </row>
    <row r="634" spans="7:8" x14ac:dyDescent="0.25">
      <c r="G634" t="s">
        <v>806</v>
      </c>
      <c r="H634" t="s">
        <v>806</v>
      </c>
    </row>
    <row r="635" spans="7:8" x14ac:dyDescent="0.25">
      <c r="G635" t="s">
        <v>807</v>
      </c>
      <c r="H635" t="s">
        <v>807</v>
      </c>
    </row>
    <row r="636" spans="7:8" x14ac:dyDescent="0.25">
      <c r="G636" t="s">
        <v>808</v>
      </c>
      <c r="H636" t="s">
        <v>808</v>
      </c>
    </row>
    <row r="637" spans="7:8" x14ac:dyDescent="0.25">
      <c r="G637" t="s">
        <v>809</v>
      </c>
      <c r="H637" t="s">
        <v>809</v>
      </c>
    </row>
    <row r="638" spans="7:8" x14ac:dyDescent="0.25">
      <c r="G638" t="s">
        <v>810</v>
      </c>
      <c r="H638" t="s">
        <v>810</v>
      </c>
    </row>
    <row r="639" spans="7:8" x14ac:dyDescent="0.25">
      <c r="G639" t="s">
        <v>811</v>
      </c>
      <c r="H639" t="s">
        <v>811</v>
      </c>
    </row>
    <row r="640" spans="7:8" x14ac:dyDescent="0.25">
      <c r="G640" t="s">
        <v>812</v>
      </c>
      <c r="H640" t="s">
        <v>812</v>
      </c>
    </row>
    <row r="641" spans="7:8" x14ac:dyDescent="0.25">
      <c r="G641" t="s">
        <v>813</v>
      </c>
      <c r="H641" t="s">
        <v>813</v>
      </c>
    </row>
    <row r="642" spans="7:8" x14ac:dyDescent="0.25">
      <c r="G642" t="s">
        <v>814</v>
      </c>
      <c r="H642" t="s">
        <v>814</v>
      </c>
    </row>
    <row r="643" spans="7:8" x14ac:dyDescent="0.25">
      <c r="G643" t="s">
        <v>815</v>
      </c>
      <c r="H643" t="s">
        <v>815</v>
      </c>
    </row>
    <row r="644" spans="7:8" x14ac:dyDescent="0.25">
      <c r="G644" t="s">
        <v>816</v>
      </c>
      <c r="H644" t="s">
        <v>816</v>
      </c>
    </row>
    <row r="645" spans="7:8" x14ac:dyDescent="0.25">
      <c r="G645" t="s">
        <v>817</v>
      </c>
      <c r="H645" t="s">
        <v>817</v>
      </c>
    </row>
    <row r="646" spans="7:8" x14ac:dyDescent="0.25">
      <c r="G646" t="s">
        <v>818</v>
      </c>
      <c r="H646" t="s">
        <v>818</v>
      </c>
    </row>
    <row r="647" spans="7:8" x14ac:dyDescent="0.25">
      <c r="G647" t="s">
        <v>819</v>
      </c>
      <c r="H647" t="s">
        <v>819</v>
      </c>
    </row>
    <row r="648" spans="7:8" x14ac:dyDescent="0.25">
      <c r="G648" t="s">
        <v>820</v>
      </c>
      <c r="H648" t="s">
        <v>820</v>
      </c>
    </row>
    <row r="649" spans="7:8" x14ac:dyDescent="0.25">
      <c r="G649" t="s">
        <v>821</v>
      </c>
      <c r="H649" t="s">
        <v>821</v>
      </c>
    </row>
    <row r="650" spans="7:8" x14ac:dyDescent="0.25">
      <c r="G650" t="s">
        <v>822</v>
      </c>
      <c r="H650" t="s">
        <v>822</v>
      </c>
    </row>
    <row r="651" spans="7:8" x14ac:dyDescent="0.25">
      <c r="G651" t="s">
        <v>823</v>
      </c>
      <c r="H651" t="s">
        <v>823</v>
      </c>
    </row>
    <row r="652" spans="7:8" x14ac:dyDescent="0.25">
      <c r="G652" t="s">
        <v>824</v>
      </c>
      <c r="H652" t="s">
        <v>824</v>
      </c>
    </row>
    <row r="653" spans="7:8" x14ac:dyDescent="0.25">
      <c r="G653" t="s">
        <v>825</v>
      </c>
      <c r="H653" t="s">
        <v>825</v>
      </c>
    </row>
    <row r="654" spans="7:8" x14ac:dyDescent="0.25">
      <c r="G654" t="s">
        <v>826</v>
      </c>
      <c r="H654" t="s">
        <v>826</v>
      </c>
    </row>
    <row r="655" spans="7:8" x14ac:dyDescent="0.25">
      <c r="G655" t="s">
        <v>827</v>
      </c>
      <c r="H655" t="s">
        <v>827</v>
      </c>
    </row>
    <row r="656" spans="7:8" x14ac:dyDescent="0.25">
      <c r="G656" t="s">
        <v>828</v>
      </c>
      <c r="H656" t="s">
        <v>828</v>
      </c>
    </row>
    <row r="657" spans="7:8" x14ac:dyDescent="0.25">
      <c r="G657" t="s">
        <v>829</v>
      </c>
      <c r="H657" t="s">
        <v>829</v>
      </c>
    </row>
    <row r="658" spans="7:8" x14ac:dyDescent="0.25">
      <c r="G658" t="s">
        <v>830</v>
      </c>
      <c r="H658" t="s">
        <v>830</v>
      </c>
    </row>
    <row r="659" spans="7:8" x14ac:dyDescent="0.25">
      <c r="G659" t="s">
        <v>831</v>
      </c>
      <c r="H659" t="s">
        <v>831</v>
      </c>
    </row>
    <row r="660" spans="7:8" x14ac:dyDescent="0.25">
      <c r="G660" t="s">
        <v>832</v>
      </c>
      <c r="H660" t="s">
        <v>832</v>
      </c>
    </row>
    <row r="661" spans="7:8" x14ac:dyDescent="0.25">
      <c r="G661" t="s">
        <v>833</v>
      </c>
      <c r="H661" t="s">
        <v>833</v>
      </c>
    </row>
    <row r="662" spans="7:8" x14ac:dyDescent="0.25">
      <c r="G662" t="s">
        <v>834</v>
      </c>
      <c r="H662" t="s">
        <v>834</v>
      </c>
    </row>
    <row r="663" spans="7:8" x14ac:dyDescent="0.25">
      <c r="G663" t="s">
        <v>835</v>
      </c>
      <c r="H663" t="s">
        <v>835</v>
      </c>
    </row>
    <row r="664" spans="7:8" x14ac:dyDescent="0.25">
      <c r="G664" t="s">
        <v>836</v>
      </c>
      <c r="H664" t="s">
        <v>836</v>
      </c>
    </row>
    <row r="665" spans="7:8" x14ac:dyDescent="0.25">
      <c r="G665" t="s">
        <v>837</v>
      </c>
      <c r="H665" t="s">
        <v>837</v>
      </c>
    </row>
    <row r="666" spans="7:8" x14ac:dyDescent="0.25">
      <c r="G666" t="s">
        <v>838</v>
      </c>
      <c r="H666" t="s">
        <v>838</v>
      </c>
    </row>
    <row r="667" spans="7:8" x14ac:dyDescent="0.25">
      <c r="G667" t="s">
        <v>839</v>
      </c>
      <c r="H667" t="s">
        <v>839</v>
      </c>
    </row>
    <row r="668" spans="7:8" x14ac:dyDescent="0.25">
      <c r="G668" t="s">
        <v>840</v>
      </c>
      <c r="H668" t="s">
        <v>840</v>
      </c>
    </row>
    <row r="669" spans="7:8" x14ac:dyDescent="0.25">
      <c r="G669" t="s">
        <v>841</v>
      </c>
      <c r="H669" t="s">
        <v>841</v>
      </c>
    </row>
    <row r="670" spans="7:8" x14ac:dyDescent="0.25">
      <c r="G670" t="s">
        <v>842</v>
      </c>
      <c r="H670" t="s">
        <v>842</v>
      </c>
    </row>
    <row r="671" spans="7:8" x14ac:dyDescent="0.25">
      <c r="G671" t="s">
        <v>843</v>
      </c>
      <c r="H671" t="s">
        <v>843</v>
      </c>
    </row>
    <row r="672" spans="7:8" x14ac:dyDescent="0.25">
      <c r="G672" t="s">
        <v>844</v>
      </c>
      <c r="H672" t="s">
        <v>844</v>
      </c>
    </row>
    <row r="673" spans="7:8" x14ac:dyDescent="0.25">
      <c r="G673" t="s">
        <v>845</v>
      </c>
      <c r="H673" t="s">
        <v>845</v>
      </c>
    </row>
    <row r="674" spans="7:8" x14ac:dyDescent="0.25">
      <c r="G674" t="s">
        <v>846</v>
      </c>
      <c r="H674" t="s">
        <v>846</v>
      </c>
    </row>
    <row r="675" spans="7:8" x14ac:dyDescent="0.25">
      <c r="G675" t="s">
        <v>847</v>
      </c>
      <c r="H675" t="s">
        <v>847</v>
      </c>
    </row>
    <row r="676" spans="7:8" x14ac:dyDescent="0.25">
      <c r="G676" t="s">
        <v>848</v>
      </c>
      <c r="H676" t="s">
        <v>848</v>
      </c>
    </row>
    <row r="677" spans="7:8" x14ac:dyDescent="0.25">
      <c r="G677" t="s">
        <v>849</v>
      </c>
      <c r="H677" t="s">
        <v>849</v>
      </c>
    </row>
    <row r="678" spans="7:8" x14ac:dyDescent="0.25">
      <c r="G678" t="s">
        <v>850</v>
      </c>
      <c r="H678" t="s">
        <v>850</v>
      </c>
    </row>
    <row r="679" spans="7:8" x14ac:dyDescent="0.25">
      <c r="G679" t="s">
        <v>851</v>
      </c>
      <c r="H679" t="s">
        <v>851</v>
      </c>
    </row>
    <row r="680" spans="7:8" x14ac:dyDescent="0.25">
      <c r="G680" t="s">
        <v>852</v>
      </c>
      <c r="H680" t="s">
        <v>852</v>
      </c>
    </row>
    <row r="681" spans="7:8" x14ac:dyDescent="0.25">
      <c r="G681" t="s">
        <v>853</v>
      </c>
      <c r="H681" t="s">
        <v>853</v>
      </c>
    </row>
    <row r="682" spans="7:8" x14ac:dyDescent="0.25">
      <c r="G682" t="s">
        <v>854</v>
      </c>
      <c r="H682" t="s">
        <v>854</v>
      </c>
    </row>
    <row r="683" spans="7:8" x14ac:dyDescent="0.25">
      <c r="G683" t="s">
        <v>855</v>
      </c>
      <c r="H683" t="s">
        <v>855</v>
      </c>
    </row>
    <row r="684" spans="7:8" x14ac:dyDescent="0.25">
      <c r="G684" t="s">
        <v>856</v>
      </c>
      <c r="H684" t="s">
        <v>856</v>
      </c>
    </row>
    <row r="685" spans="7:8" x14ac:dyDescent="0.25">
      <c r="G685" t="s">
        <v>857</v>
      </c>
      <c r="H685" t="s">
        <v>857</v>
      </c>
    </row>
    <row r="686" spans="7:8" x14ac:dyDescent="0.25">
      <c r="G686" t="s">
        <v>858</v>
      </c>
      <c r="H686" t="s">
        <v>858</v>
      </c>
    </row>
    <row r="687" spans="7:8" x14ac:dyDescent="0.25">
      <c r="G687" t="s">
        <v>859</v>
      </c>
      <c r="H687" t="s">
        <v>859</v>
      </c>
    </row>
    <row r="688" spans="7:8" x14ac:dyDescent="0.25">
      <c r="G688" t="s">
        <v>860</v>
      </c>
      <c r="H688" t="s">
        <v>860</v>
      </c>
    </row>
    <row r="689" spans="7:8" x14ac:dyDescent="0.25">
      <c r="G689" t="s">
        <v>861</v>
      </c>
      <c r="H689" t="s">
        <v>861</v>
      </c>
    </row>
    <row r="690" spans="7:8" x14ac:dyDescent="0.25">
      <c r="G690" t="s">
        <v>862</v>
      </c>
      <c r="H690" t="s">
        <v>862</v>
      </c>
    </row>
    <row r="691" spans="7:8" x14ac:dyDescent="0.25">
      <c r="G691" t="s">
        <v>863</v>
      </c>
      <c r="H691" t="s">
        <v>863</v>
      </c>
    </row>
    <row r="692" spans="7:8" x14ac:dyDescent="0.25">
      <c r="G692" t="s">
        <v>864</v>
      </c>
      <c r="H692" t="s">
        <v>864</v>
      </c>
    </row>
    <row r="693" spans="7:8" x14ac:dyDescent="0.25">
      <c r="G693" t="s">
        <v>865</v>
      </c>
      <c r="H693" t="s">
        <v>865</v>
      </c>
    </row>
    <row r="694" spans="7:8" x14ac:dyDescent="0.25">
      <c r="G694" t="s">
        <v>866</v>
      </c>
      <c r="H694" t="s">
        <v>866</v>
      </c>
    </row>
    <row r="695" spans="7:8" x14ac:dyDescent="0.25">
      <c r="G695" t="s">
        <v>867</v>
      </c>
      <c r="H695" t="s">
        <v>867</v>
      </c>
    </row>
    <row r="696" spans="7:8" x14ac:dyDescent="0.25">
      <c r="G696" t="s">
        <v>868</v>
      </c>
      <c r="H696" t="s">
        <v>868</v>
      </c>
    </row>
    <row r="697" spans="7:8" x14ac:dyDescent="0.25">
      <c r="G697" t="s">
        <v>869</v>
      </c>
      <c r="H697" t="s">
        <v>869</v>
      </c>
    </row>
    <row r="698" spans="7:8" x14ac:dyDescent="0.25">
      <c r="G698" t="s">
        <v>870</v>
      </c>
      <c r="H698" t="s">
        <v>870</v>
      </c>
    </row>
    <row r="699" spans="7:8" x14ac:dyDescent="0.25">
      <c r="G699" t="s">
        <v>871</v>
      </c>
      <c r="H699" t="s">
        <v>871</v>
      </c>
    </row>
    <row r="700" spans="7:8" x14ac:dyDescent="0.25">
      <c r="G700" t="s">
        <v>872</v>
      </c>
      <c r="H700" t="s">
        <v>872</v>
      </c>
    </row>
    <row r="701" spans="7:8" x14ac:dyDescent="0.25">
      <c r="G701" t="s">
        <v>873</v>
      </c>
      <c r="H701" t="s">
        <v>873</v>
      </c>
    </row>
    <row r="702" spans="7:8" x14ac:dyDescent="0.25">
      <c r="G702" t="s">
        <v>874</v>
      </c>
      <c r="H702" t="s">
        <v>874</v>
      </c>
    </row>
    <row r="703" spans="7:8" x14ac:dyDescent="0.25">
      <c r="G703" t="s">
        <v>875</v>
      </c>
      <c r="H703" t="s">
        <v>875</v>
      </c>
    </row>
    <row r="704" spans="7:8" x14ac:dyDescent="0.25">
      <c r="G704" t="s">
        <v>876</v>
      </c>
      <c r="H704" t="s">
        <v>876</v>
      </c>
    </row>
    <row r="705" spans="7:8" x14ac:dyDescent="0.25">
      <c r="G705" t="s">
        <v>877</v>
      </c>
      <c r="H705" t="s">
        <v>877</v>
      </c>
    </row>
    <row r="706" spans="7:8" x14ac:dyDescent="0.25">
      <c r="G706" t="s">
        <v>878</v>
      </c>
      <c r="H706" t="s">
        <v>878</v>
      </c>
    </row>
    <row r="707" spans="7:8" x14ac:dyDescent="0.25">
      <c r="G707" t="s">
        <v>879</v>
      </c>
      <c r="H707" t="s">
        <v>879</v>
      </c>
    </row>
    <row r="708" spans="7:8" x14ac:dyDescent="0.25">
      <c r="G708" t="s">
        <v>880</v>
      </c>
      <c r="H708" t="s">
        <v>880</v>
      </c>
    </row>
    <row r="709" spans="7:8" x14ac:dyDescent="0.25">
      <c r="G709" t="s">
        <v>881</v>
      </c>
      <c r="H709" t="s">
        <v>881</v>
      </c>
    </row>
    <row r="710" spans="7:8" x14ac:dyDescent="0.25">
      <c r="G710" t="s">
        <v>882</v>
      </c>
      <c r="H710" t="s">
        <v>882</v>
      </c>
    </row>
    <row r="711" spans="7:8" x14ac:dyDescent="0.25">
      <c r="G711" t="s">
        <v>883</v>
      </c>
      <c r="H711" t="s">
        <v>883</v>
      </c>
    </row>
    <row r="712" spans="7:8" x14ac:dyDescent="0.25">
      <c r="G712" t="s">
        <v>884</v>
      </c>
      <c r="H712" t="s">
        <v>884</v>
      </c>
    </row>
    <row r="713" spans="7:8" x14ac:dyDescent="0.25">
      <c r="G713" t="s">
        <v>885</v>
      </c>
      <c r="H713" t="s">
        <v>885</v>
      </c>
    </row>
    <row r="714" spans="7:8" x14ac:dyDescent="0.25">
      <c r="G714" t="s">
        <v>886</v>
      </c>
      <c r="H714" t="s">
        <v>886</v>
      </c>
    </row>
    <row r="715" spans="7:8" x14ac:dyDescent="0.25">
      <c r="G715" t="s">
        <v>887</v>
      </c>
      <c r="H715" t="s">
        <v>887</v>
      </c>
    </row>
    <row r="716" spans="7:8" x14ac:dyDescent="0.25">
      <c r="G716" t="s">
        <v>888</v>
      </c>
      <c r="H716" t="s">
        <v>888</v>
      </c>
    </row>
    <row r="717" spans="7:8" x14ac:dyDescent="0.25">
      <c r="G717" t="s">
        <v>889</v>
      </c>
      <c r="H717" t="s">
        <v>889</v>
      </c>
    </row>
    <row r="718" spans="7:8" x14ac:dyDescent="0.25">
      <c r="G718" t="s">
        <v>890</v>
      </c>
      <c r="H718" t="s">
        <v>890</v>
      </c>
    </row>
    <row r="719" spans="7:8" x14ac:dyDescent="0.25">
      <c r="G719" t="s">
        <v>891</v>
      </c>
      <c r="H719" t="s">
        <v>891</v>
      </c>
    </row>
    <row r="720" spans="7:8" x14ac:dyDescent="0.25">
      <c r="G720" t="s">
        <v>892</v>
      </c>
      <c r="H720" t="s">
        <v>892</v>
      </c>
    </row>
    <row r="721" spans="7:8" x14ac:dyDescent="0.25">
      <c r="G721" t="s">
        <v>893</v>
      </c>
      <c r="H721" t="s">
        <v>893</v>
      </c>
    </row>
    <row r="722" spans="7:8" x14ac:dyDescent="0.25">
      <c r="G722" t="s">
        <v>894</v>
      </c>
      <c r="H722" t="s">
        <v>894</v>
      </c>
    </row>
    <row r="723" spans="7:8" x14ac:dyDescent="0.25">
      <c r="G723" t="s">
        <v>895</v>
      </c>
      <c r="H723" t="s">
        <v>895</v>
      </c>
    </row>
    <row r="724" spans="7:8" x14ac:dyDescent="0.25">
      <c r="G724" t="s">
        <v>896</v>
      </c>
      <c r="H724" t="s">
        <v>896</v>
      </c>
    </row>
    <row r="725" spans="7:8" x14ac:dyDescent="0.25">
      <c r="G725" t="s">
        <v>897</v>
      </c>
      <c r="H725" t="s">
        <v>897</v>
      </c>
    </row>
    <row r="726" spans="7:8" x14ac:dyDescent="0.25">
      <c r="G726" t="s">
        <v>898</v>
      </c>
      <c r="H726" t="s">
        <v>898</v>
      </c>
    </row>
    <row r="727" spans="7:8" x14ac:dyDescent="0.25">
      <c r="G727" t="s">
        <v>899</v>
      </c>
      <c r="H727" t="s">
        <v>899</v>
      </c>
    </row>
    <row r="728" spans="7:8" x14ac:dyDescent="0.25">
      <c r="G728" t="s">
        <v>900</v>
      </c>
      <c r="H728" t="s">
        <v>900</v>
      </c>
    </row>
    <row r="729" spans="7:8" x14ac:dyDescent="0.25">
      <c r="G729" t="s">
        <v>901</v>
      </c>
      <c r="H729" t="s">
        <v>901</v>
      </c>
    </row>
    <row r="730" spans="7:8" x14ac:dyDescent="0.25">
      <c r="G730" t="s">
        <v>902</v>
      </c>
      <c r="H730" t="s">
        <v>902</v>
      </c>
    </row>
    <row r="731" spans="7:8" x14ac:dyDescent="0.25">
      <c r="G731" t="s">
        <v>903</v>
      </c>
      <c r="H731" t="s">
        <v>903</v>
      </c>
    </row>
    <row r="732" spans="7:8" x14ac:dyDescent="0.25">
      <c r="G732" t="s">
        <v>904</v>
      </c>
      <c r="H732" t="s">
        <v>904</v>
      </c>
    </row>
    <row r="733" spans="7:8" x14ac:dyDescent="0.25">
      <c r="G733" t="s">
        <v>905</v>
      </c>
      <c r="H733" t="s">
        <v>905</v>
      </c>
    </row>
    <row r="734" spans="7:8" x14ac:dyDescent="0.25">
      <c r="G734" t="s">
        <v>906</v>
      </c>
      <c r="H734" t="s">
        <v>906</v>
      </c>
    </row>
    <row r="735" spans="7:8" x14ac:dyDescent="0.25">
      <c r="G735" t="s">
        <v>907</v>
      </c>
      <c r="H735" t="s">
        <v>907</v>
      </c>
    </row>
    <row r="736" spans="7:8" x14ac:dyDescent="0.25">
      <c r="G736" t="s">
        <v>908</v>
      </c>
      <c r="H736" t="s">
        <v>908</v>
      </c>
    </row>
    <row r="737" spans="7:8" x14ac:dyDescent="0.25">
      <c r="G737" t="s">
        <v>909</v>
      </c>
      <c r="H737" t="s">
        <v>909</v>
      </c>
    </row>
    <row r="738" spans="7:8" x14ac:dyDescent="0.25">
      <c r="G738" t="s">
        <v>910</v>
      </c>
      <c r="H738" t="s">
        <v>910</v>
      </c>
    </row>
    <row r="739" spans="7:8" x14ac:dyDescent="0.25">
      <c r="G739" t="s">
        <v>911</v>
      </c>
      <c r="H739" t="s">
        <v>911</v>
      </c>
    </row>
    <row r="740" spans="7:8" x14ac:dyDescent="0.25">
      <c r="G740" t="s">
        <v>912</v>
      </c>
      <c r="H740" t="s">
        <v>912</v>
      </c>
    </row>
    <row r="741" spans="7:8" x14ac:dyDescent="0.25">
      <c r="G741" t="s">
        <v>913</v>
      </c>
      <c r="H741" t="s">
        <v>913</v>
      </c>
    </row>
    <row r="742" spans="7:8" x14ac:dyDescent="0.25">
      <c r="G742" t="s">
        <v>914</v>
      </c>
      <c r="H742" t="s">
        <v>914</v>
      </c>
    </row>
    <row r="743" spans="7:8" x14ac:dyDescent="0.25">
      <c r="G743" t="s">
        <v>915</v>
      </c>
      <c r="H743" t="s">
        <v>915</v>
      </c>
    </row>
    <row r="744" spans="7:8" x14ac:dyDescent="0.25">
      <c r="G744" t="s">
        <v>916</v>
      </c>
      <c r="H744" t="s">
        <v>916</v>
      </c>
    </row>
    <row r="745" spans="7:8" x14ac:dyDescent="0.25">
      <c r="G745" t="s">
        <v>917</v>
      </c>
      <c r="H745" t="s">
        <v>917</v>
      </c>
    </row>
    <row r="746" spans="7:8" x14ac:dyDescent="0.25">
      <c r="G746" t="s">
        <v>918</v>
      </c>
      <c r="H746" t="s">
        <v>918</v>
      </c>
    </row>
    <row r="747" spans="7:8" x14ac:dyDescent="0.25">
      <c r="G747" t="s">
        <v>919</v>
      </c>
      <c r="H747" t="s">
        <v>919</v>
      </c>
    </row>
    <row r="748" spans="7:8" x14ac:dyDescent="0.25">
      <c r="G748" t="s">
        <v>920</v>
      </c>
      <c r="H748" t="s">
        <v>920</v>
      </c>
    </row>
    <row r="749" spans="7:8" x14ac:dyDescent="0.25">
      <c r="G749" t="s">
        <v>921</v>
      </c>
      <c r="H749" t="s">
        <v>921</v>
      </c>
    </row>
    <row r="750" spans="7:8" x14ac:dyDescent="0.25">
      <c r="G750" t="s">
        <v>922</v>
      </c>
      <c r="H750" t="s">
        <v>922</v>
      </c>
    </row>
    <row r="751" spans="7:8" x14ac:dyDescent="0.25">
      <c r="G751" t="s">
        <v>923</v>
      </c>
      <c r="H751" t="s">
        <v>923</v>
      </c>
    </row>
    <row r="752" spans="7:8" x14ac:dyDescent="0.25">
      <c r="G752" t="s">
        <v>924</v>
      </c>
      <c r="H752" t="s">
        <v>924</v>
      </c>
    </row>
    <row r="753" spans="7:8" x14ac:dyDescent="0.25">
      <c r="G753" t="s">
        <v>925</v>
      </c>
      <c r="H753" t="s">
        <v>925</v>
      </c>
    </row>
    <row r="754" spans="7:8" x14ac:dyDescent="0.25">
      <c r="G754" t="s">
        <v>926</v>
      </c>
      <c r="H754" t="s">
        <v>926</v>
      </c>
    </row>
    <row r="755" spans="7:8" x14ac:dyDescent="0.25">
      <c r="G755" t="s">
        <v>927</v>
      </c>
      <c r="H755" t="s">
        <v>927</v>
      </c>
    </row>
    <row r="756" spans="7:8" x14ac:dyDescent="0.25">
      <c r="G756" t="s">
        <v>928</v>
      </c>
      <c r="H756" t="s">
        <v>928</v>
      </c>
    </row>
    <row r="757" spans="7:8" x14ac:dyDescent="0.25">
      <c r="G757" t="s">
        <v>929</v>
      </c>
      <c r="H757" t="s">
        <v>929</v>
      </c>
    </row>
    <row r="758" spans="7:8" x14ac:dyDescent="0.25">
      <c r="G758" t="s">
        <v>930</v>
      </c>
      <c r="H758" t="s">
        <v>930</v>
      </c>
    </row>
    <row r="759" spans="7:8" x14ac:dyDescent="0.25">
      <c r="G759" t="s">
        <v>931</v>
      </c>
      <c r="H759" t="s">
        <v>931</v>
      </c>
    </row>
    <row r="760" spans="7:8" x14ac:dyDescent="0.25">
      <c r="G760" t="s">
        <v>932</v>
      </c>
      <c r="H760" t="s">
        <v>932</v>
      </c>
    </row>
    <row r="761" spans="7:8" x14ac:dyDescent="0.25">
      <c r="G761" t="s">
        <v>933</v>
      </c>
      <c r="H761" t="s">
        <v>933</v>
      </c>
    </row>
    <row r="762" spans="7:8" x14ac:dyDescent="0.25">
      <c r="G762" t="s">
        <v>934</v>
      </c>
      <c r="H762" t="s">
        <v>934</v>
      </c>
    </row>
    <row r="763" spans="7:8" x14ac:dyDescent="0.25">
      <c r="G763" t="s">
        <v>935</v>
      </c>
      <c r="H763" t="s">
        <v>935</v>
      </c>
    </row>
    <row r="764" spans="7:8" x14ac:dyDescent="0.25">
      <c r="G764" t="s">
        <v>936</v>
      </c>
      <c r="H764" t="s">
        <v>936</v>
      </c>
    </row>
    <row r="765" spans="7:8" x14ac:dyDescent="0.25">
      <c r="G765" t="s">
        <v>937</v>
      </c>
      <c r="H765" t="s">
        <v>937</v>
      </c>
    </row>
    <row r="766" spans="7:8" x14ac:dyDescent="0.25">
      <c r="G766" t="s">
        <v>938</v>
      </c>
      <c r="H766" t="s">
        <v>938</v>
      </c>
    </row>
    <row r="767" spans="7:8" x14ac:dyDescent="0.25">
      <c r="G767" t="s">
        <v>939</v>
      </c>
      <c r="H767" t="s">
        <v>939</v>
      </c>
    </row>
    <row r="768" spans="7:8" x14ac:dyDescent="0.25">
      <c r="G768" t="s">
        <v>940</v>
      </c>
      <c r="H768" t="s">
        <v>940</v>
      </c>
    </row>
    <row r="769" spans="7:8" x14ac:dyDescent="0.25">
      <c r="G769" t="s">
        <v>941</v>
      </c>
      <c r="H769" t="s">
        <v>941</v>
      </c>
    </row>
    <row r="770" spans="7:8" x14ac:dyDescent="0.25">
      <c r="G770" t="s">
        <v>942</v>
      </c>
      <c r="H770" t="s">
        <v>942</v>
      </c>
    </row>
    <row r="771" spans="7:8" x14ac:dyDescent="0.25">
      <c r="G771" t="s">
        <v>943</v>
      </c>
      <c r="H771" t="s">
        <v>943</v>
      </c>
    </row>
    <row r="772" spans="7:8" x14ac:dyDescent="0.25">
      <c r="G772" t="s">
        <v>944</v>
      </c>
      <c r="H772" t="s">
        <v>944</v>
      </c>
    </row>
    <row r="773" spans="7:8" x14ac:dyDescent="0.25">
      <c r="G773" t="s">
        <v>945</v>
      </c>
      <c r="H773" t="s">
        <v>945</v>
      </c>
    </row>
    <row r="774" spans="7:8" x14ac:dyDescent="0.25">
      <c r="G774" t="s">
        <v>946</v>
      </c>
      <c r="H774" t="s">
        <v>946</v>
      </c>
    </row>
    <row r="775" spans="7:8" x14ac:dyDescent="0.25">
      <c r="G775" t="s">
        <v>947</v>
      </c>
      <c r="H775" t="s">
        <v>947</v>
      </c>
    </row>
    <row r="776" spans="7:8" x14ac:dyDescent="0.25">
      <c r="G776" t="s">
        <v>948</v>
      </c>
      <c r="H776" t="s">
        <v>948</v>
      </c>
    </row>
    <row r="777" spans="7:8" x14ac:dyDescent="0.25">
      <c r="G777" t="s">
        <v>949</v>
      </c>
      <c r="H777" t="s">
        <v>949</v>
      </c>
    </row>
    <row r="778" spans="7:8" x14ac:dyDescent="0.25">
      <c r="G778" t="s">
        <v>950</v>
      </c>
      <c r="H778" t="s">
        <v>950</v>
      </c>
    </row>
    <row r="779" spans="7:8" x14ac:dyDescent="0.25">
      <c r="G779" t="s">
        <v>951</v>
      </c>
      <c r="H779" t="s">
        <v>951</v>
      </c>
    </row>
    <row r="780" spans="7:8" x14ac:dyDescent="0.25">
      <c r="G780" t="s">
        <v>952</v>
      </c>
      <c r="H780" t="s">
        <v>952</v>
      </c>
    </row>
    <row r="781" spans="7:8" x14ac:dyDescent="0.25">
      <c r="G781" t="s">
        <v>953</v>
      </c>
      <c r="H781" t="s">
        <v>953</v>
      </c>
    </row>
    <row r="782" spans="7:8" x14ac:dyDescent="0.25">
      <c r="G782" t="s">
        <v>954</v>
      </c>
      <c r="H782" t="s">
        <v>954</v>
      </c>
    </row>
    <row r="783" spans="7:8" x14ac:dyDescent="0.25">
      <c r="G783" t="s">
        <v>955</v>
      </c>
      <c r="H783" t="s">
        <v>955</v>
      </c>
    </row>
    <row r="784" spans="7:8" x14ac:dyDescent="0.25">
      <c r="G784" t="s">
        <v>956</v>
      </c>
      <c r="H784" t="s">
        <v>956</v>
      </c>
    </row>
    <row r="785" spans="7:8" x14ac:dyDescent="0.25">
      <c r="G785" t="s">
        <v>957</v>
      </c>
      <c r="H785" t="s">
        <v>957</v>
      </c>
    </row>
    <row r="786" spans="7:8" x14ac:dyDescent="0.25">
      <c r="G786" t="s">
        <v>958</v>
      </c>
      <c r="H786" t="s">
        <v>958</v>
      </c>
    </row>
    <row r="787" spans="7:8" x14ac:dyDescent="0.25">
      <c r="G787" t="s">
        <v>959</v>
      </c>
      <c r="H787" t="s">
        <v>959</v>
      </c>
    </row>
    <row r="788" spans="7:8" x14ac:dyDescent="0.25">
      <c r="G788" t="s">
        <v>960</v>
      </c>
      <c r="H788" t="s">
        <v>960</v>
      </c>
    </row>
    <row r="789" spans="7:8" x14ac:dyDescent="0.25">
      <c r="G789" t="s">
        <v>961</v>
      </c>
      <c r="H789" t="s">
        <v>961</v>
      </c>
    </row>
    <row r="790" spans="7:8" x14ac:dyDescent="0.25">
      <c r="G790" t="s">
        <v>962</v>
      </c>
      <c r="H790" t="s">
        <v>962</v>
      </c>
    </row>
    <row r="791" spans="7:8" x14ac:dyDescent="0.25">
      <c r="G791" t="s">
        <v>963</v>
      </c>
      <c r="H791" t="s">
        <v>963</v>
      </c>
    </row>
    <row r="792" spans="7:8" x14ac:dyDescent="0.25">
      <c r="G792" t="s">
        <v>964</v>
      </c>
      <c r="H792" t="s">
        <v>964</v>
      </c>
    </row>
    <row r="793" spans="7:8" x14ac:dyDescent="0.25">
      <c r="G793" t="s">
        <v>965</v>
      </c>
      <c r="H793" t="s">
        <v>965</v>
      </c>
    </row>
    <row r="794" spans="7:8" x14ac:dyDescent="0.25">
      <c r="G794" t="s">
        <v>966</v>
      </c>
      <c r="H794" t="s">
        <v>966</v>
      </c>
    </row>
    <row r="795" spans="7:8" x14ac:dyDescent="0.25">
      <c r="G795" t="s">
        <v>967</v>
      </c>
      <c r="H795" t="s">
        <v>967</v>
      </c>
    </row>
    <row r="796" spans="7:8" x14ac:dyDescent="0.25">
      <c r="G796" t="s">
        <v>968</v>
      </c>
      <c r="H796" t="s">
        <v>968</v>
      </c>
    </row>
    <row r="797" spans="7:8" x14ac:dyDescent="0.25">
      <c r="G797" t="s">
        <v>969</v>
      </c>
      <c r="H797" t="s">
        <v>969</v>
      </c>
    </row>
    <row r="798" spans="7:8" x14ac:dyDescent="0.25">
      <c r="G798" t="s">
        <v>970</v>
      </c>
      <c r="H798" t="s">
        <v>970</v>
      </c>
    </row>
    <row r="799" spans="7:8" x14ac:dyDescent="0.25">
      <c r="G799" t="s">
        <v>971</v>
      </c>
      <c r="H799" t="s">
        <v>971</v>
      </c>
    </row>
    <row r="800" spans="7:8" x14ac:dyDescent="0.25">
      <c r="G800" t="s">
        <v>972</v>
      </c>
      <c r="H800" t="s">
        <v>972</v>
      </c>
    </row>
    <row r="801" spans="7:8" x14ac:dyDescent="0.25">
      <c r="G801" t="s">
        <v>973</v>
      </c>
      <c r="H801" t="s">
        <v>973</v>
      </c>
    </row>
    <row r="802" spans="7:8" x14ac:dyDescent="0.25">
      <c r="G802" t="s">
        <v>974</v>
      </c>
      <c r="H802" t="s">
        <v>974</v>
      </c>
    </row>
    <row r="803" spans="7:8" x14ac:dyDescent="0.25">
      <c r="G803" t="s">
        <v>975</v>
      </c>
      <c r="H803" t="s">
        <v>975</v>
      </c>
    </row>
    <row r="804" spans="7:8" x14ac:dyDescent="0.25">
      <c r="G804" t="s">
        <v>976</v>
      </c>
      <c r="H804" t="s">
        <v>976</v>
      </c>
    </row>
    <row r="805" spans="7:8" x14ac:dyDescent="0.25">
      <c r="G805" t="s">
        <v>977</v>
      </c>
      <c r="H805" t="s">
        <v>977</v>
      </c>
    </row>
    <row r="806" spans="7:8" x14ac:dyDescent="0.25">
      <c r="G806" t="s">
        <v>978</v>
      </c>
      <c r="H806" t="s">
        <v>978</v>
      </c>
    </row>
    <row r="807" spans="7:8" x14ac:dyDescent="0.25">
      <c r="G807" t="s">
        <v>979</v>
      </c>
      <c r="H807" t="s">
        <v>979</v>
      </c>
    </row>
    <row r="808" spans="7:8" x14ac:dyDescent="0.25">
      <c r="G808" t="s">
        <v>980</v>
      </c>
      <c r="H808" t="s">
        <v>980</v>
      </c>
    </row>
    <row r="809" spans="7:8" x14ac:dyDescent="0.25">
      <c r="G809" t="s">
        <v>981</v>
      </c>
      <c r="H809" t="s">
        <v>981</v>
      </c>
    </row>
    <row r="810" spans="7:8" x14ac:dyDescent="0.25">
      <c r="G810" t="s">
        <v>982</v>
      </c>
      <c r="H810" t="s">
        <v>982</v>
      </c>
    </row>
    <row r="811" spans="7:8" x14ac:dyDescent="0.25">
      <c r="G811" t="s">
        <v>983</v>
      </c>
      <c r="H811" t="s">
        <v>983</v>
      </c>
    </row>
    <row r="812" spans="7:8" x14ac:dyDescent="0.25">
      <c r="G812" t="s">
        <v>984</v>
      </c>
      <c r="H812" t="s">
        <v>984</v>
      </c>
    </row>
    <row r="813" spans="7:8" x14ac:dyDescent="0.25">
      <c r="G813" t="s">
        <v>985</v>
      </c>
      <c r="H813" t="s">
        <v>985</v>
      </c>
    </row>
    <row r="814" spans="7:8" x14ac:dyDescent="0.25">
      <c r="G814" t="s">
        <v>986</v>
      </c>
      <c r="H814" t="s">
        <v>986</v>
      </c>
    </row>
    <row r="815" spans="7:8" x14ac:dyDescent="0.25">
      <c r="G815" t="s">
        <v>987</v>
      </c>
      <c r="H815" t="s">
        <v>987</v>
      </c>
    </row>
    <row r="816" spans="7:8" x14ac:dyDescent="0.25">
      <c r="G816" t="s">
        <v>988</v>
      </c>
      <c r="H816" t="s">
        <v>988</v>
      </c>
    </row>
    <row r="817" spans="7:8" x14ac:dyDescent="0.25">
      <c r="G817" t="s">
        <v>989</v>
      </c>
      <c r="H817" t="s">
        <v>989</v>
      </c>
    </row>
    <row r="818" spans="7:8" x14ac:dyDescent="0.25">
      <c r="G818" t="s">
        <v>990</v>
      </c>
      <c r="H818" t="s">
        <v>990</v>
      </c>
    </row>
    <row r="819" spans="7:8" x14ac:dyDescent="0.25">
      <c r="G819" t="s">
        <v>991</v>
      </c>
      <c r="H819" t="s">
        <v>991</v>
      </c>
    </row>
    <row r="820" spans="7:8" x14ac:dyDescent="0.25">
      <c r="G820" t="s">
        <v>992</v>
      </c>
      <c r="H820" t="s">
        <v>992</v>
      </c>
    </row>
    <row r="821" spans="7:8" x14ac:dyDescent="0.25">
      <c r="G821" t="s">
        <v>993</v>
      </c>
      <c r="H821" t="s">
        <v>993</v>
      </c>
    </row>
    <row r="822" spans="7:8" x14ac:dyDescent="0.25">
      <c r="G822" t="s">
        <v>994</v>
      </c>
      <c r="H822" t="s">
        <v>994</v>
      </c>
    </row>
    <row r="823" spans="7:8" x14ac:dyDescent="0.25">
      <c r="G823" t="s">
        <v>995</v>
      </c>
      <c r="H823" t="s">
        <v>995</v>
      </c>
    </row>
    <row r="824" spans="7:8" x14ac:dyDescent="0.25">
      <c r="G824" t="s">
        <v>996</v>
      </c>
      <c r="H824" t="s">
        <v>996</v>
      </c>
    </row>
    <row r="825" spans="7:8" x14ac:dyDescent="0.25">
      <c r="G825" t="s">
        <v>997</v>
      </c>
      <c r="H825" t="s">
        <v>997</v>
      </c>
    </row>
    <row r="826" spans="7:8" x14ac:dyDescent="0.25">
      <c r="G826" t="s">
        <v>998</v>
      </c>
      <c r="H826" t="s">
        <v>998</v>
      </c>
    </row>
    <row r="827" spans="7:8" x14ac:dyDescent="0.25">
      <c r="G827" t="s">
        <v>999</v>
      </c>
      <c r="H827" t="s">
        <v>999</v>
      </c>
    </row>
    <row r="828" spans="7:8" x14ac:dyDescent="0.25">
      <c r="G828" t="s">
        <v>1000</v>
      </c>
      <c r="H828" t="s">
        <v>1000</v>
      </c>
    </row>
    <row r="829" spans="7:8" x14ac:dyDescent="0.25">
      <c r="G829" t="s">
        <v>1001</v>
      </c>
      <c r="H829" t="s">
        <v>1001</v>
      </c>
    </row>
    <row r="830" spans="7:8" x14ac:dyDescent="0.25">
      <c r="G830" t="s">
        <v>1002</v>
      </c>
      <c r="H830" t="s">
        <v>1002</v>
      </c>
    </row>
    <row r="831" spans="7:8" x14ac:dyDescent="0.25">
      <c r="G831" t="s">
        <v>1003</v>
      </c>
      <c r="H831" t="s">
        <v>1003</v>
      </c>
    </row>
    <row r="832" spans="7:8" x14ac:dyDescent="0.25">
      <c r="G832" t="s">
        <v>1004</v>
      </c>
      <c r="H832" t="s">
        <v>1004</v>
      </c>
    </row>
    <row r="833" spans="7:8" x14ac:dyDescent="0.25">
      <c r="G833" t="s">
        <v>1005</v>
      </c>
      <c r="H833" t="s">
        <v>1005</v>
      </c>
    </row>
    <row r="834" spans="7:8" x14ac:dyDescent="0.25">
      <c r="G834" t="s">
        <v>1006</v>
      </c>
      <c r="H834" t="s">
        <v>1006</v>
      </c>
    </row>
    <row r="835" spans="7:8" x14ac:dyDescent="0.25">
      <c r="G835" t="s">
        <v>1007</v>
      </c>
      <c r="H835" t="s">
        <v>1007</v>
      </c>
    </row>
    <row r="836" spans="7:8" x14ac:dyDescent="0.25">
      <c r="G836" t="s">
        <v>1008</v>
      </c>
      <c r="H836" t="s">
        <v>1008</v>
      </c>
    </row>
    <row r="837" spans="7:8" x14ac:dyDescent="0.25">
      <c r="G837" t="s">
        <v>1009</v>
      </c>
      <c r="H837" t="s">
        <v>1009</v>
      </c>
    </row>
    <row r="838" spans="7:8" x14ac:dyDescent="0.25">
      <c r="G838" t="s">
        <v>1010</v>
      </c>
      <c r="H838" t="s">
        <v>1010</v>
      </c>
    </row>
    <row r="839" spans="7:8" x14ac:dyDescent="0.25">
      <c r="G839" t="s">
        <v>1011</v>
      </c>
      <c r="H839" t="s">
        <v>1011</v>
      </c>
    </row>
    <row r="840" spans="7:8" x14ac:dyDescent="0.25">
      <c r="G840" t="s">
        <v>1012</v>
      </c>
      <c r="H840" t="s">
        <v>1012</v>
      </c>
    </row>
    <row r="841" spans="7:8" x14ac:dyDescent="0.25">
      <c r="G841" t="s">
        <v>1013</v>
      </c>
      <c r="H841" t="s">
        <v>1013</v>
      </c>
    </row>
    <row r="842" spans="7:8" x14ac:dyDescent="0.25">
      <c r="G842" t="s">
        <v>1014</v>
      </c>
      <c r="H842" t="s">
        <v>1014</v>
      </c>
    </row>
    <row r="843" spans="7:8" x14ac:dyDescent="0.25">
      <c r="G843" t="s">
        <v>1015</v>
      </c>
      <c r="H843" t="s">
        <v>1015</v>
      </c>
    </row>
    <row r="844" spans="7:8" x14ac:dyDescent="0.25">
      <c r="G844" t="s">
        <v>1016</v>
      </c>
      <c r="H844" t="s">
        <v>1016</v>
      </c>
    </row>
    <row r="845" spans="7:8" x14ac:dyDescent="0.25">
      <c r="G845" t="s">
        <v>1017</v>
      </c>
      <c r="H845" t="s">
        <v>1017</v>
      </c>
    </row>
    <row r="846" spans="7:8" x14ac:dyDescent="0.25">
      <c r="G846" t="s">
        <v>1018</v>
      </c>
      <c r="H846" t="s">
        <v>1018</v>
      </c>
    </row>
    <row r="847" spans="7:8" x14ac:dyDescent="0.25">
      <c r="G847" t="s">
        <v>1019</v>
      </c>
      <c r="H847" t="s">
        <v>1019</v>
      </c>
    </row>
    <row r="848" spans="7:8" x14ac:dyDescent="0.25">
      <c r="G848" t="s">
        <v>1020</v>
      </c>
      <c r="H848" t="s">
        <v>1020</v>
      </c>
    </row>
    <row r="849" spans="7:8" x14ac:dyDescent="0.25">
      <c r="G849" t="s">
        <v>1021</v>
      </c>
      <c r="H849" t="s">
        <v>1021</v>
      </c>
    </row>
    <row r="850" spans="7:8" x14ac:dyDescent="0.25">
      <c r="G850" t="s">
        <v>1022</v>
      </c>
      <c r="H850" t="s">
        <v>1022</v>
      </c>
    </row>
    <row r="851" spans="7:8" x14ac:dyDescent="0.25">
      <c r="G851" t="s">
        <v>1023</v>
      </c>
      <c r="H851" t="s">
        <v>1023</v>
      </c>
    </row>
    <row r="852" spans="7:8" x14ac:dyDescent="0.25">
      <c r="G852" t="s">
        <v>1024</v>
      </c>
      <c r="H852" t="s">
        <v>1024</v>
      </c>
    </row>
    <row r="853" spans="7:8" x14ac:dyDescent="0.25">
      <c r="G853" t="s">
        <v>1025</v>
      </c>
      <c r="H853" t="s">
        <v>1025</v>
      </c>
    </row>
    <row r="854" spans="7:8" x14ac:dyDescent="0.25">
      <c r="G854" t="s">
        <v>1026</v>
      </c>
      <c r="H854" t="s">
        <v>1026</v>
      </c>
    </row>
    <row r="855" spans="7:8" x14ac:dyDescent="0.25">
      <c r="G855" t="s">
        <v>1027</v>
      </c>
      <c r="H855" t="s">
        <v>1027</v>
      </c>
    </row>
    <row r="856" spans="7:8" x14ac:dyDescent="0.25">
      <c r="G856" t="s">
        <v>1028</v>
      </c>
      <c r="H856" t="s">
        <v>1028</v>
      </c>
    </row>
    <row r="857" spans="7:8" x14ac:dyDescent="0.25">
      <c r="G857" t="s">
        <v>1029</v>
      </c>
      <c r="H857" t="s">
        <v>1029</v>
      </c>
    </row>
    <row r="858" spans="7:8" x14ac:dyDescent="0.25">
      <c r="G858" t="s">
        <v>1030</v>
      </c>
      <c r="H858" t="s">
        <v>1030</v>
      </c>
    </row>
    <row r="859" spans="7:8" x14ac:dyDescent="0.25">
      <c r="G859" t="s">
        <v>1031</v>
      </c>
      <c r="H859" t="s">
        <v>1031</v>
      </c>
    </row>
    <row r="860" spans="7:8" x14ac:dyDescent="0.25">
      <c r="G860" t="s">
        <v>1032</v>
      </c>
      <c r="H860" t="s">
        <v>1032</v>
      </c>
    </row>
    <row r="861" spans="7:8" x14ac:dyDescent="0.25">
      <c r="G861" t="s">
        <v>1033</v>
      </c>
      <c r="H861" t="s">
        <v>1033</v>
      </c>
    </row>
    <row r="862" spans="7:8" x14ac:dyDescent="0.25">
      <c r="G862" t="s">
        <v>1034</v>
      </c>
      <c r="H862" t="s">
        <v>1034</v>
      </c>
    </row>
    <row r="863" spans="7:8" x14ac:dyDescent="0.25">
      <c r="G863" t="s">
        <v>1035</v>
      </c>
      <c r="H863" t="s">
        <v>1035</v>
      </c>
    </row>
    <row r="864" spans="7:8" x14ac:dyDescent="0.25">
      <c r="G864" t="s">
        <v>1036</v>
      </c>
      <c r="H864" t="s">
        <v>1036</v>
      </c>
    </row>
    <row r="865" spans="7:8" x14ac:dyDescent="0.25">
      <c r="G865" t="s">
        <v>1037</v>
      </c>
      <c r="H865" t="s">
        <v>1037</v>
      </c>
    </row>
    <row r="866" spans="7:8" x14ac:dyDescent="0.25">
      <c r="G866" t="s">
        <v>1038</v>
      </c>
      <c r="H866" t="s">
        <v>1038</v>
      </c>
    </row>
    <row r="867" spans="7:8" x14ac:dyDescent="0.25">
      <c r="G867" t="s">
        <v>1039</v>
      </c>
      <c r="H867" t="s">
        <v>1039</v>
      </c>
    </row>
    <row r="868" spans="7:8" x14ac:dyDescent="0.25">
      <c r="G868" t="s">
        <v>1040</v>
      </c>
      <c r="H868" t="s">
        <v>1040</v>
      </c>
    </row>
    <row r="869" spans="7:8" x14ac:dyDescent="0.25">
      <c r="G869" t="s">
        <v>1041</v>
      </c>
      <c r="H869" t="s">
        <v>1041</v>
      </c>
    </row>
    <row r="870" spans="7:8" x14ac:dyDescent="0.25">
      <c r="G870" t="s">
        <v>1042</v>
      </c>
      <c r="H870" t="s">
        <v>1042</v>
      </c>
    </row>
    <row r="871" spans="7:8" x14ac:dyDescent="0.25">
      <c r="G871" t="s">
        <v>1043</v>
      </c>
      <c r="H871" t="s">
        <v>1043</v>
      </c>
    </row>
    <row r="872" spans="7:8" x14ac:dyDescent="0.25">
      <c r="G872" t="s">
        <v>1044</v>
      </c>
      <c r="H872" t="s">
        <v>1044</v>
      </c>
    </row>
    <row r="873" spans="7:8" x14ac:dyDescent="0.25">
      <c r="G873" t="s">
        <v>1045</v>
      </c>
      <c r="H873" t="s">
        <v>1045</v>
      </c>
    </row>
    <row r="874" spans="7:8" x14ac:dyDescent="0.25">
      <c r="G874" t="s">
        <v>1046</v>
      </c>
      <c r="H874" t="s">
        <v>1046</v>
      </c>
    </row>
    <row r="875" spans="7:8" x14ac:dyDescent="0.25">
      <c r="G875" t="s">
        <v>1047</v>
      </c>
      <c r="H875" t="s">
        <v>1047</v>
      </c>
    </row>
    <row r="876" spans="7:8" x14ac:dyDescent="0.25">
      <c r="G876" t="s">
        <v>1048</v>
      </c>
      <c r="H876" t="s">
        <v>1048</v>
      </c>
    </row>
    <row r="877" spans="7:8" x14ac:dyDescent="0.25">
      <c r="G877" t="s">
        <v>1049</v>
      </c>
      <c r="H877" t="s">
        <v>1049</v>
      </c>
    </row>
    <row r="878" spans="7:8" x14ac:dyDescent="0.25">
      <c r="G878" t="s">
        <v>1050</v>
      </c>
      <c r="H878" t="s">
        <v>1050</v>
      </c>
    </row>
    <row r="879" spans="7:8" x14ac:dyDescent="0.25">
      <c r="G879" t="s">
        <v>1051</v>
      </c>
      <c r="H879" t="s">
        <v>1051</v>
      </c>
    </row>
    <row r="880" spans="7:8" x14ac:dyDescent="0.25">
      <c r="G880" t="s">
        <v>1052</v>
      </c>
      <c r="H880" t="s">
        <v>1052</v>
      </c>
    </row>
    <row r="881" spans="7:8" x14ac:dyDescent="0.25">
      <c r="G881" t="s">
        <v>1053</v>
      </c>
      <c r="H881" t="s">
        <v>1053</v>
      </c>
    </row>
    <row r="882" spans="7:8" x14ac:dyDescent="0.25">
      <c r="G882" t="s">
        <v>1054</v>
      </c>
      <c r="H882" t="s">
        <v>1054</v>
      </c>
    </row>
    <row r="883" spans="7:8" x14ac:dyDescent="0.25">
      <c r="G883" t="s">
        <v>1055</v>
      </c>
      <c r="H883" t="s">
        <v>1055</v>
      </c>
    </row>
    <row r="884" spans="7:8" x14ac:dyDescent="0.25">
      <c r="G884" t="s">
        <v>1056</v>
      </c>
      <c r="H884" t="s">
        <v>1056</v>
      </c>
    </row>
    <row r="885" spans="7:8" x14ac:dyDescent="0.25">
      <c r="G885" t="s">
        <v>1057</v>
      </c>
      <c r="H885" t="s">
        <v>1057</v>
      </c>
    </row>
    <row r="886" spans="7:8" x14ac:dyDescent="0.25">
      <c r="G886" t="s">
        <v>1058</v>
      </c>
      <c r="H886" t="s">
        <v>1058</v>
      </c>
    </row>
    <row r="887" spans="7:8" x14ac:dyDescent="0.25">
      <c r="G887" t="s">
        <v>1059</v>
      </c>
      <c r="H887" t="s">
        <v>1059</v>
      </c>
    </row>
    <row r="888" spans="7:8" x14ac:dyDescent="0.25">
      <c r="G888" t="s">
        <v>1060</v>
      </c>
      <c r="H888" t="s">
        <v>1060</v>
      </c>
    </row>
    <row r="889" spans="7:8" x14ac:dyDescent="0.25">
      <c r="G889" t="s">
        <v>1061</v>
      </c>
      <c r="H889" t="s">
        <v>1061</v>
      </c>
    </row>
    <row r="890" spans="7:8" x14ac:dyDescent="0.25">
      <c r="G890" t="s">
        <v>1062</v>
      </c>
      <c r="H890" t="s">
        <v>1062</v>
      </c>
    </row>
    <row r="891" spans="7:8" x14ac:dyDescent="0.25">
      <c r="G891" t="s">
        <v>1063</v>
      </c>
      <c r="H891" t="s">
        <v>1063</v>
      </c>
    </row>
    <row r="892" spans="7:8" x14ac:dyDescent="0.25">
      <c r="G892" t="s">
        <v>1064</v>
      </c>
      <c r="H892" t="s">
        <v>1064</v>
      </c>
    </row>
    <row r="893" spans="7:8" x14ac:dyDescent="0.25">
      <c r="G893" t="s">
        <v>1065</v>
      </c>
      <c r="H893" t="s">
        <v>1065</v>
      </c>
    </row>
    <row r="894" spans="7:8" x14ac:dyDescent="0.25">
      <c r="G894" t="s">
        <v>1066</v>
      </c>
      <c r="H894" t="s">
        <v>1066</v>
      </c>
    </row>
    <row r="895" spans="7:8" x14ac:dyDescent="0.25">
      <c r="G895" t="s">
        <v>1067</v>
      </c>
      <c r="H895" t="s">
        <v>1067</v>
      </c>
    </row>
    <row r="896" spans="7:8" x14ac:dyDescent="0.25">
      <c r="G896" t="s">
        <v>1068</v>
      </c>
      <c r="H896" t="s">
        <v>1068</v>
      </c>
    </row>
    <row r="897" spans="7:8" x14ac:dyDescent="0.25">
      <c r="G897" t="s">
        <v>1069</v>
      </c>
      <c r="H897" t="s">
        <v>1069</v>
      </c>
    </row>
    <row r="898" spans="7:8" x14ac:dyDescent="0.25">
      <c r="G898" t="s">
        <v>1070</v>
      </c>
      <c r="H898" t="s">
        <v>1070</v>
      </c>
    </row>
    <row r="899" spans="7:8" x14ac:dyDescent="0.25">
      <c r="G899" t="s">
        <v>1071</v>
      </c>
      <c r="H899" t="s">
        <v>1071</v>
      </c>
    </row>
    <row r="900" spans="7:8" x14ac:dyDescent="0.25">
      <c r="G900" t="s">
        <v>1072</v>
      </c>
      <c r="H900" t="s">
        <v>1072</v>
      </c>
    </row>
    <row r="901" spans="7:8" x14ac:dyDescent="0.25">
      <c r="G901" t="s">
        <v>1073</v>
      </c>
      <c r="H901" t="s">
        <v>1073</v>
      </c>
    </row>
    <row r="902" spans="7:8" x14ac:dyDescent="0.25">
      <c r="G902" t="s">
        <v>1074</v>
      </c>
      <c r="H902" t="s">
        <v>1074</v>
      </c>
    </row>
    <row r="903" spans="7:8" x14ac:dyDescent="0.25">
      <c r="G903" t="s">
        <v>1075</v>
      </c>
      <c r="H903" t="s">
        <v>1075</v>
      </c>
    </row>
    <row r="904" spans="7:8" x14ac:dyDescent="0.25">
      <c r="G904" t="s">
        <v>1076</v>
      </c>
      <c r="H904" t="s">
        <v>1076</v>
      </c>
    </row>
    <row r="905" spans="7:8" x14ac:dyDescent="0.25">
      <c r="G905" t="s">
        <v>1077</v>
      </c>
      <c r="H905" t="s">
        <v>1077</v>
      </c>
    </row>
    <row r="906" spans="7:8" x14ac:dyDescent="0.25">
      <c r="G906" t="s">
        <v>1078</v>
      </c>
      <c r="H906" t="s">
        <v>1078</v>
      </c>
    </row>
    <row r="907" spans="7:8" x14ac:dyDescent="0.25">
      <c r="G907" t="s">
        <v>1079</v>
      </c>
      <c r="H907" t="s">
        <v>1079</v>
      </c>
    </row>
    <row r="908" spans="7:8" x14ac:dyDescent="0.25">
      <c r="G908" t="s">
        <v>1080</v>
      </c>
      <c r="H908" t="s">
        <v>1080</v>
      </c>
    </row>
    <row r="909" spans="7:8" x14ac:dyDescent="0.25">
      <c r="G909" t="s">
        <v>1081</v>
      </c>
      <c r="H909" t="s">
        <v>1081</v>
      </c>
    </row>
    <row r="910" spans="7:8" x14ac:dyDescent="0.25">
      <c r="G910" t="s">
        <v>1082</v>
      </c>
      <c r="H910" t="s">
        <v>1082</v>
      </c>
    </row>
    <row r="911" spans="7:8" x14ac:dyDescent="0.25">
      <c r="G911" t="s">
        <v>1083</v>
      </c>
      <c r="H911" t="s">
        <v>1083</v>
      </c>
    </row>
    <row r="912" spans="7:8" x14ac:dyDescent="0.25">
      <c r="G912" t="s">
        <v>1084</v>
      </c>
      <c r="H912" t="s">
        <v>1084</v>
      </c>
    </row>
    <row r="913" spans="7:8" x14ac:dyDescent="0.25">
      <c r="G913" t="s">
        <v>1085</v>
      </c>
      <c r="H913" t="s">
        <v>1085</v>
      </c>
    </row>
    <row r="914" spans="7:8" x14ac:dyDescent="0.25">
      <c r="G914" t="s">
        <v>1086</v>
      </c>
      <c r="H914" t="s">
        <v>1086</v>
      </c>
    </row>
    <row r="915" spans="7:8" x14ac:dyDescent="0.25">
      <c r="G915" t="s">
        <v>1087</v>
      </c>
      <c r="H915" t="s">
        <v>1087</v>
      </c>
    </row>
    <row r="916" spans="7:8" x14ac:dyDescent="0.25">
      <c r="G916" t="s">
        <v>1088</v>
      </c>
      <c r="H916" t="s">
        <v>1088</v>
      </c>
    </row>
    <row r="917" spans="7:8" x14ac:dyDescent="0.25">
      <c r="G917" t="s">
        <v>1089</v>
      </c>
      <c r="H917" t="s">
        <v>1089</v>
      </c>
    </row>
    <row r="918" spans="7:8" x14ac:dyDescent="0.25">
      <c r="G918" t="s">
        <v>1090</v>
      </c>
      <c r="H918" t="s">
        <v>1090</v>
      </c>
    </row>
    <row r="919" spans="7:8" x14ac:dyDescent="0.25">
      <c r="G919" t="s">
        <v>1091</v>
      </c>
      <c r="H919" t="s">
        <v>1091</v>
      </c>
    </row>
    <row r="920" spans="7:8" x14ac:dyDescent="0.25">
      <c r="G920" t="s">
        <v>1092</v>
      </c>
      <c r="H920" t="s">
        <v>1092</v>
      </c>
    </row>
    <row r="921" spans="7:8" x14ac:dyDescent="0.25">
      <c r="G921" t="s">
        <v>1093</v>
      </c>
      <c r="H921" t="s">
        <v>1093</v>
      </c>
    </row>
    <row r="922" spans="7:8" x14ac:dyDescent="0.25">
      <c r="G922" t="s">
        <v>1094</v>
      </c>
      <c r="H922" t="s">
        <v>1094</v>
      </c>
    </row>
    <row r="923" spans="7:8" x14ac:dyDescent="0.25">
      <c r="G923" t="s">
        <v>1095</v>
      </c>
      <c r="H923" t="s">
        <v>1095</v>
      </c>
    </row>
    <row r="924" spans="7:8" x14ac:dyDescent="0.25">
      <c r="G924" t="s">
        <v>1096</v>
      </c>
      <c r="H924" t="s">
        <v>1096</v>
      </c>
    </row>
    <row r="925" spans="7:8" x14ac:dyDescent="0.25">
      <c r="G925" t="s">
        <v>1097</v>
      </c>
      <c r="H925" t="s">
        <v>1097</v>
      </c>
    </row>
    <row r="926" spans="7:8" x14ac:dyDescent="0.25">
      <c r="G926" t="s">
        <v>1098</v>
      </c>
      <c r="H926" t="s">
        <v>1098</v>
      </c>
    </row>
    <row r="927" spans="7:8" x14ac:dyDescent="0.25">
      <c r="G927" t="s">
        <v>1099</v>
      </c>
      <c r="H927" t="s">
        <v>1099</v>
      </c>
    </row>
    <row r="928" spans="7:8" x14ac:dyDescent="0.25">
      <c r="G928" t="s">
        <v>1100</v>
      </c>
      <c r="H928" t="s">
        <v>1100</v>
      </c>
    </row>
    <row r="929" spans="7:8" x14ac:dyDescent="0.25">
      <c r="G929" t="s">
        <v>1101</v>
      </c>
      <c r="H929" t="s">
        <v>1101</v>
      </c>
    </row>
    <row r="930" spans="7:8" x14ac:dyDescent="0.25">
      <c r="G930" t="s">
        <v>1102</v>
      </c>
      <c r="H930" t="s">
        <v>1102</v>
      </c>
    </row>
    <row r="931" spans="7:8" x14ac:dyDescent="0.25">
      <c r="G931" t="s">
        <v>1103</v>
      </c>
      <c r="H931" t="s">
        <v>1103</v>
      </c>
    </row>
    <row r="932" spans="7:8" x14ac:dyDescent="0.25">
      <c r="G932" t="s">
        <v>1104</v>
      </c>
      <c r="H932" t="s">
        <v>1104</v>
      </c>
    </row>
    <row r="933" spans="7:8" x14ac:dyDescent="0.25">
      <c r="G933" t="s">
        <v>1105</v>
      </c>
      <c r="H933" t="s">
        <v>1105</v>
      </c>
    </row>
    <row r="934" spans="7:8" x14ac:dyDescent="0.25">
      <c r="G934" t="s">
        <v>1106</v>
      </c>
      <c r="H934" t="s">
        <v>1106</v>
      </c>
    </row>
    <row r="935" spans="7:8" x14ac:dyDescent="0.25">
      <c r="G935" t="s">
        <v>1107</v>
      </c>
      <c r="H935" t="s">
        <v>1107</v>
      </c>
    </row>
    <row r="936" spans="7:8" x14ac:dyDescent="0.25">
      <c r="G936" t="s">
        <v>1108</v>
      </c>
      <c r="H936" t="s">
        <v>1108</v>
      </c>
    </row>
    <row r="937" spans="7:8" x14ac:dyDescent="0.25">
      <c r="G937" t="s">
        <v>1109</v>
      </c>
      <c r="H937" t="s">
        <v>1109</v>
      </c>
    </row>
    <row r="938" spans="7:8" x14ac:dyDescent="0.25">
      <c r="G938" t="s">
        <v>1110</v>
      </c>
      <c r="H938" t="s">
        <v>1110</v>
      </c>
    </row>
    <row r="939" spans="7:8" x14ac:dyDescent="0.25">
      <c r="G939" t="s">
        <v>1111</v>
      </c>
      <c r="H939" t="s">
        <v>1111</v>
      </c>
    </row>
    <row r="940" spans="7:8" x14ac:dyDescent="0.25">
      <c r="G940" t="s">
        <v>1112</v>
      </c>
      <c r="H940" t="s">
        <v>1112</v>
      </c>
    </row>
    <row r="941" spans="7:8" x14ac:dyDescent="0.25">
      <c r="G941" t="s">
        <v>1113</v>
      </c>
      <c r="H941" t="s">
        <v>1113</v>
      </c>
    </row>
    <row r="942" spans="7:8" x14ac:dyDescent="0.25">
      <c r="G942" t="s">
        <v>1114</v>
      </c>
      <c r="H942" t="s">
        <v>1114</v>
      </c>
    </row>
    <row r="943" spans="7:8" x14ac:dyDescent="0.25">
      <c r="G943" t="s">
        <v>1115</v>
      </c>
      <c r="H943" t="s">
        <v>1115</v>
      </c>
    </row>
    <row r="944" spans="7:8" x14ac:dyDescent="0.25">
      <c r="G944" t="s">
        <v>1116</v>
      </c>
      <c r="H944" t="s">
        <v>1116</v>
      </c>
    </row>
    <row r="945" spans="7:8" x14ac:dyDescent="0.25">
      <c r="G945" t="s">
        <v>1117</v>
      </c>
      <c r="H945" t="s">
        <v>1117</v>
      </c>
    </row>
    <row r="946" spans="7:8" x14ac:dyDescent="0.25">
      <c r="G946" t="s">
        <v>1118</v>
      </c>
      <c r="H946" t="s">
        <v>1118</v>
      </c>
    </row>
    <row r="947" spans="7:8" x14ac:dyDescent="0.25">
      <c r="G947" t="s">
        <v>1119</v>
      </c>
      <c r="H947" t="s">
        <v>1119</v>
      </c>
    </row>
    <row r="948" spans="7:8" x14ac:dyDescent="0.25">
      <c r="G948" t="s">
        <v>1120</v>
      </c>
      <c r="H948" t="s">
        <v>1120</v>
      </c>
    </row>
    <row r="949" spans="7:8" x14ac:dyDescent="0.25">
      <c r="G949" t="s">
        <v>1121</v>
      </c>
      <c r="H949" t="s">
        <v>1121</v>
      </c>
    </row>
    <row r="950" spans="7:8" x14ac:dyDescent="0.25">
      <c r="G950" t="s">
        <v>1122</v>
      </c>
      <c r="H950" t="s">
        <v>1122</v>
      </c>
    </row>
    <row r="951" spans="7:8" x14ac:dyDescent="0.25">
      <c r="G951" t="s">
        <v>1123</v>
      </c>
      <c r="H951" t="s">
        <v>1123</v>
      </c>
    </row>
    <row r="952" spans="7:8" x14ac:dyDescent="0.25">
      <c r="G952" t="s">
        <v>1124</v>
      </c>
      <c r="H952" t="s">
        <v>1124</v>
      </c>
    </row>
    <row r="953" spans="7:8" x14ac:dyDescent="0.25">
      <c r="G953" t="s">
        <v>1125</v>
      </c>
      <c r="H953" t="s">
        <v>1125</v>
      </c>
    </row>
    <row r="954" spans="7:8" x14ac:dyDescent="0.25">
      <c r="G954" t="s">
        <v>1126</v>
      </c>
      <c r="H954" t="s">
        <v>1126</v>
      </c>
    </row>
    <row r="955" spans="7:8" x14ac:dyDescent="0.25">
      <c r="G955" t="s">
        <v>1127</v>
      </c>
      <c r="H955" t="s">
        <v>1127</v>
      </c>
    </row>
    <row r="956" spans="7:8" x14ac:dyDescent="0.25">
      <c r="G956" t="s">
        <v>1128</v>
      </c>
      <c r="H956" t="s">
        <v>1128</v>
      </c>
    </row>
    <row r="957" spans="7:8" x14ac:dyDescent="0.25">
      <c r="G957" t="s">
        <v>1129</v>
      </c>
      <c r="H957" t="s">
        <v>1129</v>
      </c>
    </row>
    <row r="958" spans="7:8" x14ac:dyDescent="0.25">
      <c r="G958" t="s">
        <v>1130</v>
      </c>
      <c r="H958" t="s">
        <v>1130</v>
      </c>
    </row>
    <row r="959" spans="7:8" x14ac:dyDescent="0.25">
      <c r="G959" t="s">
        <v>1131</v>
      </c>
      <c r="H959" t="s">
        <v>1131</v>
      </c>
    </row>
    <row r="960" spans="7:8" x14ac:dyDescent="0.25">
      <c r="G960" t="s">
        <v>1132</v>
      </c>
      <c r="H960" t="s">
        <v>1132</v>
      </c>
    </row>
    <row r="961" spans="7:8" x14ac:dyDescent="0.25">
      <c r="G961" t="s">
        <v>1133</v>
      </c>
      <c r="H961" t="s">
        <v>1133</v>
      </c>
    </row>
    <row r="962" spans="7:8" x14ac:dyDescent="0.25">
      <c r="G962" t="s">
        <v>1134</v>
      </c>
      <c r="H962" t="s">
        <v>1134</v>
      </c>
    </row>
    <row r="963" spans="7:8" x14ac:dyDescent="0.25">
      <c r="G963" t="s">
        <v>1135</v>
      </c>
      <c r="H963" t="s">
        <v>1135</v>
      </c>
    </row>
    <row r="964" spans="7:8" x14ac:dyDescent="0.25">
      <c r="G964" t="s">
        <v>1136</v>
      </c>
      <c r="H964" t="s">
        <v>1136</v>
      </c>
    </row>
    <row r="965" spans="7:8" x14ac:dyDescent="0.25">
      <c r="G965" t="s">
        <v>1137</v>
      </c>
      <c r="H965" t="s">
        <v>1137</v>
      </c>
    </row>
    <row r="966" spans="7:8" x14ac:dyDescent="0.25">
      <c r="G966" t="s">
        <v>1138</v>
      </c>
      <c r="H966" t="s">
        <v>1138</v>
      </c>
    </row>
    <row r="967" spans="7:8" x14ac:dyDescent="0.25">
      <c r="G967" t="s">
        <v>1139</v>
      </c>
      <c r="H967" t="s">
        <v>1139</v>
      </c>
    </row>
    <row r="968" spans="7:8" x14ac:dyDescent="0.25">
      <c r="G968" t="s">
        <v>1140</v>
      </c>
      <c r="H968" t="s">
        <v>1140</v>
      </c>
    </row>
    <row r="969" spans="7:8" x14ac:dyDescent="0.25">
      <c r="G969" t="s">
        <v>1141</v>
      </c>
      <c r="H969" t="s">
        <v>1141</v>
      </c>
    </row>
    <row r="970" spans="7:8" x14ac:dyDescent="0.25">
      <c r="G970" t="s">
        <v>1142</v>
      </c>
      <c r="H970" t="s">
        <v>1142</v>
      </c>
    </row>
    <row r="971" spans="7:8" x14ac:dyDescent="0.25">
      <c r="G971" t="s">
        <v>1143</v>
      </c>
      <c r="H971" t="s">
        <v>1143</v>
      </c>
    </row>
    <row r="972" spans="7:8" x14ac:dyDescent="0.25">
      <c r="G972" t="s">
        <v>1144</v>
      </c>
      <c r="H972" t="s">
        <v>1144</v>
      </c>
    </row>
    <row r="973" spans="7:8" x14ac:dyDescent="0.25">
      <c r="G973" t="s">
        <v>1145</v>
      </c>
      <c r="H973" t="s">
        <v>1145</v>
      </c>
    </row>
    <row r="974" spans="7:8" x14ac:dyDescent="0.25">
      <c r="G974" t="s">
        <v>1146</v>
      </c>
      <c r="H974" t="s">
        <v>1146</v>
      </c>
    </row>
    <row r="975" spans="7:8" x14ac:dyDescent="0.25">
      <c r="G975" t="s">
        <v>1147</v>
      </c>
      <c r="H975" t="s">
        <v>1147</v>
      </c>
    </row>
    <row r="976" spans="7:8" x14ac:dyDescent="0.25">
      <c r="G976" t="s">
        <v>1148</v>
      </c>
      <c r="H976" t="s">
        <v>1148</v>
      </c>
    </row>
    <row r="977" spans="7:8" x14ac:dyDescent="0.25">
      <c r="G977" t="s">
        <v>1149</v>
      </c>
      <c r="H977" t="s">
        <v>1149</v>
      </c>
    </row>
    <row r="978" spans="7:8" x14ac:dyDescent="0.25">
      <c r="G978" t="s">
        <v>1150</v>
      </c>
      <c r="H978" t="s">
        <v>1150</v>
      </c>
    </row>
    <row r="979" spans="7:8" x14ac:dyDescent="0.25">
      <c r="G979" t="s">
        <v>1151</v>
      </c>
      <c r="H979" t="s">
        <v>1151</v>
      </c>
    </row>
    <row r="980" spans="7:8" x14ac:dyDescent="0.25">
      <c r="G980" t="s">
        <v>1152</v>
      </c>
      <c r="H980" t="s">
        <v>1152</v>
      </c>
    </row>
    <row r="981" spans="7:8" x14ac:dyDescent="0.25">
      <c r="G981" t="s">
        <v>1153</v>
      </c>
      <c r="H981" t="s">
        <v>1153</v>
      </c>
    </row>
    <row r="982" spans="7:8" x14ac:dyDescent="0.25">
      <c r="G982" t="s">
        <v>1154</v>
      </c>
      <c r="H982" t="s">
        <v>1154</v>
      </c>
    </row>
    <row r="983" spans="7:8" x14ac:dyDescent="0.25">
      <c r="G983" t="s">
        <v>1155</v>
      </c>
      <c r="H983" t="s">
        <v>1155</v>
      </c>
    </row>
    <row r="984" spans="7:8" x14ac:dyDescent="0.25">
      <c r="G984" t="s">
        <v>1156</v>
      </c>
      <c r="H984" t="s">
        <v>1156</v>
      </c>
    </row>
    <row r="985" spans="7:8" x14ac:dyDescent="0.25">
      <c r="G985" t="s">
        <v>1157</v>
      </c>
      <c r="H985" t="s">
        <v>1157</v>
      </c>
    </row>
    <row r="986" spans="7:8" x14ac:dyDescent="0.25">
      <c r="G986" t="s">
        <v>1158</v>
      </c>
      <c r="H986" t="s">
        <v>1158</v>
      </c>
    </row>
    <row r="987" spans="7:8" x14ac:dyDescent="0.25">
      <c r="G987" t="s">
        <v>1159</v>
      </c>
      <c r="H987" t="s">
        <v>1159</v>
      </c>
    </row>
    <row r="988" spans="7:8" x14ac:dyDescent="0.25">
      <c r="G988" t="s">
        <v>1160</v>
      </c>
      <c r="H988" t="s">
        <v>1160</v>
      </c>
    </row>
    <row r="989" spans="7:8" x14ac:dyDescent="0.25">
      <c r="G989" t="s">
        <v>1161</v>
      </c>
      <c r="H989" t="s">
        <v>1161</v>
      </c>
    </row>
    <row r="990" spans="7:8" x14ac:dyDescent="0.25">
      <c r="G990" t="s">
        <v>1162</v>
      </c>
      <c r="H990" t="s">
        <v>1162</v>
      </c>
    </row>
    <row r="991" spans="7:8" x14ac:dyDescent="0.25">
      <c r="G991" t="s">
        <v>1163</v>
      </c>
      <c r="H991" t="s">
        <v>1163</v>
      </c>
    </row>
    <row r="992" spans="7:8" x14ac:dyDescent="0.25">
      <c r="G992" t="s">
        <v>1164</v>
      </c>
      <c r="H992" t="s">
        <v>1164</v>
      </c>
    </row>
    <row r="993" spans="7:8" x14ac:dyDescent="0.25">
      <c r="G993" t="s">
        <v>1165</v>
      </c>
      <c r="H993" t="s">
        <v>1165</v>
      </c>
    </row>
    <row r="994" spans="7:8" x14ac:dyDescent="0.25">
      <c r="G994" t="s">
        <v>1166</v>
      </c>
      <c r="H994" t="s">
        <v>1166</v>
      </c>
    </row>
    <row r="995" spans="7:8" x14ac:dyDescent="0.25">
      <c r="G995" t="s">
        <v>1167</v>
      </c>
      <c r="H995" t="s">
        <v>1167</v>
      </c>
    </row>
    <row r="996" spans="7:8" x14ac:dyDescent="0.25">
      <c r="G996" t="s">
        <v>1168</v>
      </c>
      <c r="H996" t="s">
        <v>1168</v>
      </c>
    </row>
    <row r="997" spans="7:8" x14ac:dyDescent="0.25">
      <c r="G997" t="s">
        <v>1169</v>
      </c>
      <c r="H997" t="s">
        <v>1169</v>
      </c>
    </row>
    <row r="998" spans="7:8" x14ac:dyDescent="0.25">
      <c r="G998" t="s">
        <v>1170</v>
      </c>
      <c r="H998" t="s">
        <v>1170</v>
      </c>
    </row>
    <row r="999" spans="7:8" x14ac:dyDescent="0.25">
      <c r="G999" t="s">
        <v>1171</v>
      </c>
      <c r="H999" t="s">
        <v>1171</v>
      </c>
    </row>
    <row r="1000" spans="7:8" x14ac:dyDescent="0.25">
      <c r="G1000" t="s">
        <v>1172</v>
      </c>
      <c r="H1000" t="s">
        <v>1172</v>
      </c>
    </row>
    <row r="1001" spans="7:8" x14ac:dyDescent="0.25">
      <c r="G1001" t="s">
        <v>1173</v>
      </c>
      <c r="H1001" t="s">
        <v>1173</v>
      </c>
    </row>
    <row r="1002" spans="7:8" x14ac:dyDescent="0.25">
      <c r="G1002" t="s">
        <v>1174</v>
      </c>
      <c r="H1002" t="s">
        <v>1174</v>
      </c>
    </row>
    <row r="1003" spans="7:8" x14ac:dyDescent="0.25">
      <c r="G1003" t="s">
        <v>1175</v>
      </c>
      <c r="H1003" t="s">
        <v>1175</v>
      </c>
    </row>
    <row r="1004" spans="7:8" x14ac:dyDescent="0.25">
      <c r="G1004" t="s">
        <v>1176</v>
      </c>
      <c r="H1004" t="s">
        <v>1176</v>
      </c>
    </row>
    <row r="1005" spans="7:8" x14ac:dyDescent="0.25">
      <c r="G1005" t="s">
        <v>1177</v>
      </c>
      <c r="H1005" t="s">
        <v>1177</v>
      </c>
    </row>
    <row r="1006" spans="7:8" x14ac:dyDescent="0.25">
      <c r="G1006" t="s">
        <v>1178</v>
      </c>
      <c r="H1006" t="s">
        <v>1178</v>
      </c>
    </row>
    <row r="1007" spans="7:8" x14ac:dyDescent="0.25">
      <c r="G1007" t="s">
        <v>1179</v>
      </c>
      <c r="H1007" t="s">
        <v>1179</v>
      </c>
    </row>
    <row r="1008" spans="7:8" x14ac:dyDescent="0.25">
      <c r="G1008" t="s">
        <v>1180</v>
      </c>
      <c r="H1008" t="s">
        <v>1180</v>
      </c>
    </row>
    <row r="1009" spans="7:8" x14ac:dyDescent="0.25">
      <c r="G1009" t="s">
        <v>1181</v>
      </c>
      <c r="H1009" t="s">
        <v>1181</v>
      </c>
    </row>
    <row r="1010" spans="7:8" x14ac:dyDescent="0.25">
      <c r="G1010" t="s">
        <v>1182</v>
      </c>
      <c r="H1010" t="s">
        <v>1182</v>
      </c>
    </row>
    <row r="1011" spans="7:8" x14ac:dyDescent="0.25">
      <c r="G1011" t="s">
        <v>1183</v>
      </c>
      <c r="H1011" t="s">
        <v>1183</v>
      </c>
    </row>
    <row r="1012" spans="7:8" x14ac:dyDescent="0.25">
      <c r="G1012" t="s">
        <v>1184</v>
      </c>
      <c r="H1012" t="s">
        <v>1184</v>
      </c>
    </row>
    <row r="1013" spans="7:8" x14ac:dyDescent="0.25">
      <c r="G1013" t="s">
        <v>1185</v>
      </c>
      <c r="H1013" t="s">
        <v>1185</v>
      </c>
    </row>
    <row r="1014" spans="7:8" x14ac:dyDescent="0.25">
      <c r="G1014" t="s">
        <v>1186</v>
      </c>
      <c r="H1014" t="s">
        <v>1186</v>
      </c>
    </row>
    <row r="1015" spans="7:8" x14ac:dyDescent="0.25">
      <c r="G1015" t="s">
        <v>1187</v>
      </c>
      <c r="H1015" t="s">
        <v>1187</v>
      </c>
    </row>
    <row r="1016" spans="7:8" x14ac:dyDescent="0.25">
      <c r="G1016" t="s">
        <v>1188</v>
      </c>
      <c r="H1016" t="s">
        <v>1188</v>
      </c>
    </row>
    <row r="1017" spans="7:8" x14ac:dyDescent="0.25">
      <c r="G1017" t="s">
        <v>1189</v>
      </c>
      <c r="H1017" t="s">
        <v>1189</v>
      </c>
    </row>
    <row r="1018" spans="7:8" x14ac:dyDescent="0.25">
      <c r="G1018" t="s">
        <v>1190</v>
      </c>
      <c r="H1018" t="s">
        <v>1190</v>
      </c>
    </row>
    <row r="1019" spans="7:8" x14ac:dyDescent="0.25">
      <c r="G1019" t="s">
        <v>1191</v>
      </c>
      <c r="H1019" t="s">
        <v>1191</v>
      </c>
    </row>
    <row r="1020" spans="7:8" x14ac:dyDescent="0.25">
      <c r="G1020" t="s">
        <v>1192</v>
      </c>
      <c r="H1020" t="s">
        <v>1192</v>
      </c>
    </row>
    <row r="1021" spans="7:8" x14ac:dyDescent="0.25">
      <c r="G1021" t="s">
        <v>1193</v>
      </c>
      <c r="H1021" t="s">
        <v>1193</v>
      </c>
    </row>
    <row r="1022" spans="7:8" x14ac:dyDescent="0.25">
      <c r="G1022" t="s">
        <v>1194</v>
      </c>
      <c r="H1022" t="s">
        <v>1194</v>
      </c>
    </row>
    <row r="1023" spans="7:8" x14ac:dyDescent="0.25">
      <c r="G1023" t="s">
        <v>1195</v>
      </c>
      <c r="H1023" t="s">
        <v>1195</v>
      </c>
    </row>
    <row r="1024" spans="7:8" x14ac:dyDescent="0.25">
      <c r="G1024" t="s">
        <v>1196</v>
      </c>
      <c r="H1024" t="s">
        <v>1196</v>
      </c>
    </row>
    <row r="1025" spans="7:8" x14ac:dyDescent="0.25">
      <c r="G1025" t="s">
        <v>1197</v>
      </c>
      <c r="H1025" t="s">
        <v>1197</v>
      </c>
    </row>
    <row r="1026" spans="7:8" x14ac:dyDescent="0.25">
      <c r="G1026" t="s">
        <v>1198</v>
      </c>
      <c r="H1026" t="s">
        <v>1198</v>
      </c>
    </row>
    <row r="1027" spans="7:8" x14ac:dyDescent="0.25">
      <c r="G1027" t="s">
        <v>1199</v>
      </c>
      <c r="H1027" t="s">
        <v>1199</v>
      </c>
    </row>
    <row r="1028" spans="7:8" x14ac:dyDescent="0.25">
      <c r="G1028" t="s">
        <v>1200</v>
      </c>
      <c r="H1028" t="s">
        <v>1200</v>
      </c>
    </row>
    <row r="1029" spans="7:8" x14ac:dyDescent="0.25">
      <c r="G1029" t="s">
        <v>1201</v>
      </c>
      <c r="H1029" t="s">
        <v>1201</v>
      </c>
    </row>
    <row r="1030" spans="7:8" x14ac:dyDescent="0.25">
      <c r="G1030" t="s">
        <v>1202</v>
      </c>
      <c r="H1030" t="s">
        <v>1202</v>
      </c>
    </row>
    <row r="1031" spans="7:8" x14ac:dyDescent="0.25">
      <c r="G1031" t="s">
        <v>1203</v>
      </c>
      <c r="H1031" t="s">
        <v>1203</v>
      </c>
    </row>
    <row r="1032" spans="7:8" x14ac:dyDescent="0.25">
      <c r="G1032" t="s">
        <v>1204</v>
      </c>
      <c r="H1032" t="s">
        <v>1204</v>
      </c>
    </row>
    <row r="1033" spans="7:8" x14ac:dyDescent="0.25">
      <c r="G1033" t="s">
        <v>1205</v>
      </c>
      <c r="H1033" t="s">
        <v>1205</v>
      </c>
    </row>
    <row r="1034" spans="7:8" x14ac:dyDescent="0.25">
      <c r="G1034" t="s">
        <v>1206</v>
      </c>
      <c r="H1034" t="s">
        <v>1206</v>
      </c>
    </row>
    <row r="1035" spans="7:8" x14ac:dyDescent="0.25">
      <c r="G1035" t="s">
        <v>1207</v>
      </c>
      <c r="H1035" t="s">
        <v>1207</v>
      </c>
    </row>
    <row r="1036" spans="7:8" x14ac:dyDescent="0.25">
      <c r="G1036" t="s">
        <v>1208</v>
      </c>
      <c r="H1036" t="s">
        <v>1208</v>
      </c>
    </row>
    <row r="1037" spans="7:8" x14ac:dyDescent="0.25">
      <c r="G1037" t="s">
        <v>1209</v>
      </c>
      <c r="H1037" t="s">
        <v>1209</v>
      </c>
    </row>
    <row r="1038" spans="7:8" x14ac:dyDescent="0.25">
      <c r="G1038" t="s">
        <v>1210</v>
      </c>
      <c r="H1038" t="s">
        <v>1210</v>
      </c>
    </row>
    <row r="1039" spans="7:8" x14ac:dyDescent="0.25">
      <c r="G1039" t="s">
        <v>1211</v>
      </c>
      <c r="H1039" t="s">
        <v>1211</v>
      </c>
    </row>
    <row r="1040" spans="7:8" x14ac:dyDescent="0.25">
      <c r="G1040" t="s">
        <v>1212</v>
      </c>
      <c r="H1040" t="s">
        <v>1212</v>
      </c>
    </row>
    <row r="1041" spans="7:8" x14ac:dyDescent="0.25">
      <c r="G1041" t="s">
        <v>1213</v>
      </c>
      <c r="H1041" t="s">
        <v>1213</v>
      </c>
    </row>
    <row r="1042" spans="7:8" x14ac:dyDescent="0.25">
      <c r="G1042" t="s">
        <v>1214</v>
      </c>
      <c r="H1042" t="s">
        <v>1214</v>
      </c>
    </row>
    <row r="1043" spans="7:8" x14ac:dyDescent="0.25">
      <c r="G1043" t="s">
        <v>1215</v>
      </c>
      <c r="H1043" t="s">
        <v>1215</v>
      </c>
    </row>
    <row r="1044" spans="7:8" x14ac:dyDescent="0.25">
      <c r="G1044" t="s">
        <v>1216</v>
      </c>
      <c r="H1044" t="s">
        <v>1216</v>
      </c>
    </row>
    <row r="1045" spans="7:8" x14ac:dyDescent="0.25">
      <c r="G1045" t="s">
        <v>1217</v>
      </c>
      <c r="H1045" t="s">
        <v>1217</v>
      </c>
    </row>
    <row r="1046" spans="7:8" x14ac:dyDescent="0.25">
      <c r="G1046" t="s">
        <v>1218</v>
      </c>
      <c r="H1046" t="s">
        <v>1218</v>
      </c>
    </row>
    <row r="1047" spans="7:8" x14ac:dyDescent="0.25">
      <c r="G1047" t="s">
        <v>1219</v>
      </c>
      <c r="H1047" t="s">
        <v>1219</v>
      </c>
    </row>
    <row r="1048" spans="7:8" x14ac:dyDescent="0.25">
      <c r="G1048" t="s">
        <v>1220</v>
      </c>
      <c r="H1048" t="s">
        <v>1220</v>
      </c>
    </row>
    <row r="1049" spans="7:8" x14ac:dyDescent="0.25">
      <c r="G1049" t="s">
        <v>1221</v>
      </c>
      <c r="H1049" t="s">
        <v>1221</v>
      </c>
    </row>
    <row r="1050" spans="7:8" x14ac:dyDescent="0.25">
      <c r="G1050" t="s">
        <v>1222</v>
      </c>
      <c r="H1050" t="s">
        <v>1222</v>
      </c>
    </row>
    <row r="1051" spans="7:8" x14ac:dyDescent="0.25">
      <c r="G1051" t="s">
        <v>1223</v>
      </c>
      <c r="H1051" t="s">
        <v>1223</v>
      </c>
    </row>
    <row r="1052" spans="7:8" x14ac:dyDescent="0.25">
      <c r="G1052" t="s">
        <v>1224</v>
      </c>
      <c r="H1052" t="s">
        <v>1224</v>
      </c>
    </row>
    <row r="1053" spans="7:8" x14ac:dyDescent="0.25">
      <c r="G1053" t="s">
        <v>1225</v>
      </c>
      <c r="H1053" t="s">
        <v>1225</v>
      </c>
    </row>
    <row r="1054" spans="7:8" x14ac:dyDescent="0.25">
      <c r="G1054" t="s">
        <v>1226</v>
      </c>
      <c r="H1054" t="s">
        <v>1226</v>
      </c>
    </row>
    <row r="1055" spans="7:8" x14ac:dyDescent="0.25">
      <c r="G1055" t="s">
        <v>1227</v>
      </c>
      <c r="H1055" t="s">
        <v>1227</v>
      </c>
    </row>
    <row r="1056" spans="7:8" x14ac:dyDescent="0.25">
      <c r="G1056" t="s">
        <v>1228</v>
      </c>
      <c r="H1056" t="s">
        <v>1228</v>
      </c>
    </row>
    <row r="1057" spans="7:8" x14ac:dyDescent="0.25">
      <c r="G1057" t="s">
        <v>1229</v>
      </c>
      <c r="H1057" t="s">
        <v>1229</v>
      </c>
    </row>
    <row r="1058" spans="7:8" x14ac:dyDescent="0.25">
      <c r="G1058" t="s">
        <v>1230</v>
      </c>
      <c r="H1058" t="s">
        <v>1230</v>
      </c>
    </row>
    <row r="1059" spans="7:8" x14ac:dyDescent="0.25">
      <c r="G1059" t="s">
        <v>1231</v>
      </c>
      <c r="H1059" t="s">
        <v>1231</v>
      </c>
    </row>
    <row r="1060" spans="7:8" x14ac:dyDescent="0.25">
      <c r="G1060" t="s">
        <v>1232</v>
      </c>
      <c r="H1060" t="s">
        <v>1232</v>
      </c>
    </row>
    <row r="1061" spans="7:8" x14ac:dyDescent="0.25">
      <c r="G1061" t="s">
        <v>1233</v>
      </c>
      <c r="H1061" t="s">
        <v>1233</v>
      </c>
    </row>
    <row r="1062" spans="7:8" x14ac:dyDescent="0.25">
      <c r="G1062" t="s">
        <v>1234</v>
      </c>
      <c r="H1062" t="s">
        <v>1234</v>
      </c>
    </row>
    <row r="1063" spans="7:8" x14ac:dyDescent="0.25">
      <c r="G1063" t="s">
        <v>1235</v>
      </c>
      <c r="H1063" t="s">
        <v>1235</v>
      </c>
    </row>
    <row r="1064" spans="7:8" x14ac:dyDescent="0.25">
      <c r="G1064" t="s">
        <v>1236</v>
      </c>
      <c r="H1064" t="s">
        <v>1236</v>
      </c>
    </row>
    <row r="1065" spans="7:8" x14ac:dyDescent="0.25">
      <c r="G1065" t="s">
        <v>1237</v>
      </c>
      <c r="H1065" t="s">
        <v>1237</v>
      </c>
    </row>
    <row r="1066" spans="7:8" x14ac:dyDescent="0.25">
      <c r="G1066" t="s">
        <v>1238</v>
      </c>
      <c r="H1066" t="s">
        <v>1238</v>
      </c>
    </row>
    <row r="1067" spans="7:8" x14ac:dyDescent="0.25">
      <c r="G1067" t="s">
        <v>1239</v>
      </c>
      <c r="H1067" t="s">
        <v>1239</v>
      </c>
    </row>
    <row r="1068" spans="7:8" x14ac:dyDescent="0.25">
      <c r="G1068" t="s">
        <v>1240</v>
      </c>
      <c r="H1068" t="s">
        <v>1240</v>
      </c>
    </row>
    <row r="1069" spans="7:8" x14ac:dyDescent="0.25">
      <c r="G1069" t="s">
        <v>1241</v>
      </c>
      <c r="H1069" t="s">
        <v>1241</v>
      </c>
    </row>
    <row r="1070" spans="7:8" x14ac:dyDescent="0.25">
      <c r="G1070" t="s">
        <v>1242</v>
      </c>
      <c r="H1070" t="s">
        <v>1242</v>
      </c>
    </row>
    <row r="1071" spans="7:8" x14ac:dyDescent="0.25">
      <c r="G1071" t="s">
        <v>1243</v>
      </c>
      <c r="H1071" t="s">
        <v>1243</v>
      </c>
    </row>
    <row r="1072" spans="7:8" x14ac:dyDescent="0.25">
      <c r="G1072" t="s">
        <v>1244</v>
      </c>
      <c r="H1072" t="s">
        <v>1244</v>
      </c>
    </row>
    <row r="1073" spans="7:8" x14ac:dyDescent="0.25">
      <c r="G1073" t="s">
        <v>1245</v>
      </c>
      <c r="H1073" t="s">
        <v>1245</v>
      </c>
    </row>
    <row r="1074" spans="7:8" x14ac:dyDescent="0.25">
      <c r="G1074" t="s">
        <v>1246</v>
      </c>
      <c r="H1074" t="s">
        <v>1246</v>
      </c>
    </row>
    <row r="1075" spans="7:8" x14ac:dyDescent="0.25">
      <c r="G1075" t="s">
        <v>1247</v>
      </c>
      <c r="H1075" t="s">
        <v>1247</v>
      </c>
    </row>
    <row r="1076" spans="7:8" x14ac:dyDescent="0.25">
      <c r="G1076" t="s">
        <v>1248</v>
      </c>
      <c r="H1076" t="s">
        <v>1248</v>
      </c>
    </row>
    <row r="1077" spans="7:8" x14ac:dyDescent="0.25">
      <c r="G1077" t="s">
        <v>1249</v>
      </c>
      <c r="H1077" t="s">
        <v>1249</v>
      </c>
    </row>
    <row r="1078" spans="7:8" x14ac:dyDescent="0.25">
      <c r="G1078" t="s">
        <v>1250</v>
      </c>
      <c r="H1078" t="s">
        <v>1250</v>
      </c>
    </row>
    <row r="1079" spans="7:8" x14ac:dyDescent="0.25">
      <c r="G1079" t="s">
        <v>1251</v>
      </c>
      <c r="H1079" t="s">
        <v>1251</v>
      </c>
    </row>
    <row r="1080" spans="7:8" x14ac:dyDescent="0.25">
      <c r="G1080" t="s">
        <v>1252</v>
      </c>
      <c r="H1080" t="s">
        <v>1252</v>
      </c>
    </row>
    <row r="1081" spans="7:8" x14ac:dyDescent="0.25">
      <c r="G1081" t="s">
        <v>1253</v>
      </c>
      <c r="H1081" t="s">
        <v>1253</v>
      </c>
    </row>
    <row r="1082" spans="7:8" x14ac:dyDescent="0.25">
      <c r="G1082" t="s">
        <v>1254</v>
      </c>
      <c r="H1082" t="s">
        <v>1254</v>
      </c>
    </row>
    <row r="1083" spans="7:8" x14ac:dyDescent="0.25">
      <c r="G1083" t="s">
        <v>1255</v>
      </c>
      <c r="H1083" t="s">
        <v>1255</v>
      </c>
    </row>
    <row r="1084" spans="7:8" x14ac:dyDescent="0.25">
      <c r="G1084" t="s">
        <v>1256</v>
      </c>
      <c r="H1084" t="s">
        <v>1256</v>
      </c>
    </row>
    <row r="1085" spans="7:8" x14ac:dyDescent="0.25">
      <c r="G1085" t="s">
        <v>1257</v>
      </c>
      <c r="H1085" t="s">
        <v>1257</v>
      </c>
    </row>
    <row r="1086" spans="7:8" x14ac:dyDescent="0.25">
      <c r="G1086" t="s">
        <v>1258</v>
      </c>
      <c r="H1086" t="s">
        <v>1258</v>
      </c>
    </row>
    <row r="1087" spans="7:8" x14ac:dyDescent="0.25">
      <c r="G1087" t="s">
        <v>1259</v>
      </c>
      <c r="H1087" t="s">
        <v>1259</v>
      </c>
    </row>
    <row r="1088" spans="7:8" x14ac:dyDescent="0.25">
      <c r="G1088" t="s">
        <v>1260</v>
      </c>
      <c r="H1088" t="s">
        <v>1260</v>
      </c>
    </row>
    <row r="1089" spans="7:8" x14ac:dyDescent="0.25">
      <c r="G1089" t="s">
        <v>1261</v>
      </c>
      <c r="H1089" t="s">
        <v>1261</v>
      </c>
    </row>
    <row r="1090" spans="7:8" x14ac:dyDescent="0.25">
      <c r="G1090" t="s">
        <v>1262</v>
      </c>
      <c r="H1090" t="s">
        <v>1262</v>
      </c>
    </row>
    <row r="1091" spans="7:8" x14ac:dyDescent="0.25">
      <c r="G1091" t="s">
        <v>1263</v>
      </c>
      <c r="H1091" t="s">
        <v>1263</v>
      </c>
    </row>
    <row r="1092" spans="7:8" x14ac:dyDescent="0.25">
      <c r="G1092" t="s">
        <v>1264</v>
      </c>
      <c r="H1092" t="s">
        <v>1264</v>
      </c>
    </row>
    <row r="1093" spans="7:8" x14ac:dyDescent="0.25">
      <c r="G1093" t="s">
        <v>1265</v>
      </c>
      <c r="H1093" t="s">
        <v>1265</v>
      </c>
    </row>
    <row r="1094" spans="7:8" x14ac:dyDescent="0.25">
      <c r="G1094" t="s">
        <v>1266</v>
      </c>
      <c r="H1094" t="s">
        <v>1266</v>
      </c>
    </row>
    <row r="1095" spans="7:8" x14ac:dyDescent="0.25">
      <c r="G1095" t="s">
        <v>1267</v>
      </c>
      <c r="H1095" t="s">
        <v>1267</v>
      </c>
    </row>
    <row r="1096" spans="7:8" x14ac:dyDescent="0.25">
      <c r="G1096" t="s">
        <v>1268</v>
      </c>
      <c r="H1096" t="s">
        <v>1268</v>
      </c>
    </row>
    <row r="1097" spans="7:8" x14ac:dyDescent="0.25">
      <c r="G1097" t="s">
        <v>1269</v>
      </c>
      <c r="H1097" t="s">
        <v>1269</v>
      </c>
    </row>
    <row r="1098" spans="7:8" x14ac:dyDescent="0.25">
      <c r="G1098" t="s">
        <v>1270</v>
      </c>
      <c r="H1098" t="s">
        <v>1270</v>
      </c>
    </row>
    <row r="1099" spans="7:8" x14ac:dyDescent="0.25">
      <c r="G1099" t="s">
        <v>1271</v>
      </c>
      <c r="H1099" t="s">
        <v>1271</v>
      </c>
    </row>
    <row r="1100" spans="7:8" x14ac:dyDescent="0.25">
      <c r="G1100" t="s">
        <v>1272</v>
      </c>
      <c r="H1100" t="s">
        <v>1272</v>
      </c>
    </row>
    <row r="1101" spans="7:8" x14ac:dyDescent="0.25">
      <c r="G1101" t="s">
        <v>1273</v>
      </c>
      <c r="H1101" t="s">
        <v>1273</v>
      </c>
    </row>
    <row r="1102" spans="7:8" x14ac:dyDescent="0.25">
      <c r="G1102" t="s">
        <v>1274</v>
      </c>
      <c r="H1102" t="s">
        <v>1274</v>
      </c>
    </row>
    <row r="1103" spans="7:8" x14ac:dyDescent="0.25">
      <c r="G1103" t="s">
        <v>1275</v>
      </c>
      <c r="H1103" t="s">
        <v>1275</v>
      </c>
    </row>
    <row r="1104" spans="7:8" x14ac:dyDescent="0.25">
      <c r="G1104" t="s">
        <v>1276</v>
      </c>
      <c r="H1104" t="s">
        <v>1276</v>
      </c>
    </row>
    <row r="1105" spans="7:8" x14ac:dyDescent="0.25">
      <c r="G1105" t="s">
        <v>1277</v>
      </c>
      <c r="H1105" t="s">
        <v>1277</v>
      </c>
    </row>
    <row r="1106" spans="7:8" x14ac:dyDescent="0.25">
      <c r="G1106" t="s">
        <v>1278</v>
      </c>
      <c r="H1106" t="s">
        <v>1278</v>
      </c>
    </row>
    <row r="1107" spans="7:8" x14ac:dyDescent="0.25">
      <c r="G1107" t="s">
        <v>1279</v>
      </c>
      <c r="H1107" t="s">
        <v>1279</v>
      </c>
    </row>
    <row r="1108" spans="7:8" x14ac:dyDescent="0.25">
      <c r="G1108" t="s">
        <v>1280</v>
      </c>
      <c r="H1108" t="s">
        <v>1280</v>
      </c>
    </row>
    <row r="1109" spans="7:8" x14ac:dyDescent="0.25">
      <c r="G1109" t="s">
        <v>1281</v>
      </c>
      <c r="H1109" t="s">
        <v>1281</v>
      </c>
    </row>
    <row r="1110" spans="7:8" x14ac:dyDescent="0.25">
      <c r="G1110" t="s">
        <v>1282</v>
      </c>
      <c r="H1110" t="s">
        <v>1282</v>
      </c>
    </row>
    <row r="1111" spans="7:8" x14ac:dyDescent="0.25">
      <c r="G1111" t="s">
        <v>1283</v>
      </c>
      <c r="H1111" t="s">
        <v>1283</v>
      </c>
    </row>
    <row r="1112" spans="7:8" x14ac:dyDescent="0.25">
      <c r="G1112" t="s">
        <v>1284</v>
      </c>
      <c r="H1112" t="s">
        <v>1284</v>
      </c>
    </row>
    <row r="1113" spans="7:8" x14ac:dyDescent="0.25">
      <c r="G1113" t="s">
        <v>1285</v>
      </c>
      <c r="H1113" t="s">
        <v>1285</v>
      </c>
    </row>
    <row r="1114" spans="7:8" x14ac:dyDescent="0.25">
      <c r="G1114" t="s">
        <v>1286</v>
      </c>
      <c r="H1114" t="s">
        <v>1286</v>
      </c>
    </row>
    <row r="1115" spans="7:8" x14ac:dyDescent="0.25">
      <c r="G1115" t="s">
        <v>1287</v>
      </c>
      <c r="H1115" t="s">
        <v>1287</v>
      </c>
    </row>
    <row r="1116" spans="7:8" x14ac:dyDescent="0.25">
      <c r="G1116" t="s">
        <v>1288</v>
      </c>
      <c r="H1116" t="s">
        <v>1288</v>
      </c>
    </row>
    <row r="1117" spans="7:8" x14ac:dyDescent="0.25">
      <c r="G1117" t="s">
        <v>1289</v>
      </c>
      <c r="H1117" t="s">
        <v>1289</v>
      </c>
    </row>
    <row r="1118" spans="7:8" x14ac:dyDescent="0.25">
      <c r="G1118" t="s">
        <v>1290</v>
      </c>
      <c r="H1118" t="s">
        <v>1290</v>
      </c>
    </row>
    <row r="1119" spans="7:8" x14ac:dyDescent="0.25">
      <c r="G1119" t="s">
        <v>1291</v>
      </c>
      <c r="H1119" t="s">
        <v>1291</v>
      </c>
    </row>
    <row r="1120" spans="7:8" x14ac:dyDescent="0.25">
      <c r="G1120" t="s">
        <v>1292</v>
      </c>
      <c r="H1120" t="s">
        <v>1292</v>
      </c>
    </row>
    <row r="1121" spans="7:8" x14ac:dyDescent="0.25">
      <c r="G1121" t="s">
        <v>1293</v>
      </c>
      <c r="H1121" t="s">
        <v>1293</v>
      </c>
    </row>
    <row r="1122" spans="7:8" x14ac:dyDescent="0.25">
      <c r="G1122" t="s">
        <v>1294</v>
      </c>
      <c r="H1122" t="s">
        <v>1294</v>
      </c>
    </row>
    <row r="1123" spans="7:8" x14ac:dyDescent="0.25">
      <c r="G1123" t="s">
        <v>1295</v>
      </c>
      <c r="H1123" t="s">
        <v>1295</v>
      </c>
    </row>
    <row r="1124" spans="7:8" x14ac:dyDescent="0.25">
      <c r="G1124" t="s">
        <v>1296</v>
      </c>
      <c r="H1124" t="s">
        <v>1296</v>
      </c>
    </row>
    <row r="1125" spans="7:8" x14ac:dyDescent="0.25">
      <c r="G1125" t="s">
        <v>1297</v>
      </c>
      <c r="H1125" t="s">
        <v>1297</v>
      </c>
    </row>
    <row r="1126" spans="7:8" x14ac:dyDescent="0.25">
      <c r="G1126" t="s">
        <v>1298</v>
      </c>
      <c r="H1126" t="s">
        <v>1298</v>
      </c>
    </row>
    <row r="1127" spans="7:8" x14ac:dyDescent="0.25">
      <c r="G1127" t="s">
        <v>1299</v>
      </c>
      <c r="H1127" t="s">
        <v>1299</v>
      </c>
    </row>
    <row r="1128" spans="7:8" x14ac:dyDescent="0.25">
      <c r="G1128" t="s">
        <v>1300</v>
      </c>
      <c r="H1128" t="s">
        <v>1300</v>
      </c>
    </row>
    <row r="1129" spans="7:8" x14ac:dyDescent="0.25">
      <c r="G1129" t="s">
        <v>1301</v>
      </c>
      <c r="H1129" t="s">
        <v>1301</v>
      </c>
    </row>
    <row r="1130" spans="7:8" x14ac:dyDescent="0.25">
      <c r="G1130" t="s">
        <v>1302</v>
      </c>
      <c r="H1130" t="s">
        <v>1302</v>
      </c>
    </row>
    <row r="1131" spans="7:8" x14ac:dyDescent="0.25">
      <c r="G1131" t="s">
        <v>1303</v>
      </c>
      <c r="H1131" t="s">
        <v>1303</v>
      </c>
    </row>
    <row r="1132" spans="7:8" x14ac:dyDescent="0.25">
      <c r="G1132" t="s">
        <v>1304</v>
      </c>
      <c r="H1132" t="s">
        <v>1304</v>
      </c>
    </row>
    <row r="1133" spans="7:8" x14ac:dyDescent="0.25">
      <c r="G1133" t="s">
        <v>1305</v>
      </c>
      <c r="H1133" t="s">
        <v>1305</v>
      </c>
    </row>
    <row r="1134" spans="7:8" x14ac:dyDescent="0.25">
      <c r="G1134" t="s">
        <v>1306</v>
      </c>
      <c r="H1134" t="s">
        <v>1306</v>
      </c>
    </row>
    <row r="1135" spans="7:8" x14ac:dyDescent="0.25">
      <c r="G1135" t="s">
        <v>1307</v>
      </c>
      <c r="H1135" t="s">
        <v>1307</v>
      </c>
    </row>
    <row r="1136" spans="7:8" x14ac:dyDescent="0.25">
      <c r="G1136" t="s">
        <v>1308</v>
      </c>
      <c r="H1136" t="s">
        <v>1308</v>
      </c>
    </row>
    <row r="1137" spans="7:8" x14ac:dyDescent="0.25">
      <c r="G1137" t="s">
        <v>1309</v>
      </c>
      <c r="H1137" t="s">
        <v>1309</v>
      </c>
    </row>
    <row r="1138" spans="7:8" x14ac:dyDescent="0.25">
      <c r="G1138" t="s">
        <v>1310</v>
      </c>
      <c r="H1138" t="s">
        <v>1310</v>
      </c>
    </row>
    <row r="1139" spans="7:8" x14ac:dyDescent="0.25">
      <c r="G1139" t="s">
        <v>1311</v>
      </c>
      <c r="H1139" t="s">
        <v>1311</v>
      </c>
    </row>
    <row r="1140" spans="7:8" x14ac:dyDescent="0.25">
      <c r="G1140" t="s">
        <v>1312</v>
      </c>
      <c r="H1140" t="s">
        <v>1312</v>
      </c>
    </row>
    <row r="1141" spans="7:8" x14ac:dyDescent="0.25">
      <c r="G1141" t="s">
        <v>1313</v>
      </c>
      <c r="H1141" t="s">
        <v>1313</v>
      </c>
    </row>
    <row r="1142" spans="7:8" x14ac:dyDescent="0.25">
      <c r="G1142" t="s">
        <v>1314</v>
      </c>
      <c r="H1142" t="s">
        <v>1314</v>
      </c>
    </row>
    <row r="1143" spans="7:8" x14ac:dyDescent="0.25">
      <c r="G1143" t="s">
        <v>1315</v>
      </c>
      <c r="H1143" t="s">
        <v>1315</v>
      </c>
    </row>
    <row r="1144" spans="7:8" x14ac:dyDescent="0.25">
      <c r="G1144" t="s">
        <v>1316</v>
      </c>
      <c r="H1144" t="s">
        <v>1316</v>
      </c>
    </row>
    <row r="1145" spans="7:8" x14ac:dyDescent="0.25">
      <c r="G1145" t="s">
        <v>1317</v>
      </c>
      <c r="H1145" t="s">
        <v>1317</v>
      </c>
    </row>
    <row r="1146" spans="7:8" x14ac:dyDescent="0.25">
      <c r="G1146" t="s">
        <v>1318</v>
      </c>
      <c r="H1146" t="s">
        <v>1318</v>
      </c>
    </row>
    <row r="1147" spans="7:8" x14ac:dyDescent="0.25">
      <c r="G1147" t="s">
        <v>1319</v>
      </c>
      <c r="H1147" t="s">
        <v>1319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A0B5-C1A7-4A32-9559-FF5497A0EA06}">
  <dimension ref="A1:T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13" max="13" width="35.7109375" hidden="1" customWidth="1"/>
    <col min="14" max="20" width="0" hidden="1" customWidth="1"/>
  </cols>
  <sheetData>
    <row r="1" spans="1:20" x14ac:dyDescent="0.25">
      <c r="A1" t="str">
        <f>_xll.DBSetQuery(A2,"",B1)</f>
        <v xml:space="preserve">Env:MSSQL, (last result:)Set OLEDB; ListObject to (bgQuery= False, ): SELECT T1.Id, T1.GroupingId, T4.value FixCalendarLU, T5.value FixConventionLU, T6.value DayCounterLU, T7.value IndexNameLU, T8.value InterpolatedLU, T1.ObservationLag, T10.value AdjustInflationObservationDatesLU, T11.value InflationCalendarLU, T12.value InflationConventionLU_x000D_
FROM ORE.dbo.ConventionsInflationSwap T1 INNER JOIN _x000D_
ORE.dbo.TypesCalendar T4 ON T1.FixCalendar = T4.value INNER JOIN _x000D_
ORE.dbo.TypesBusinessDayConvention T5 ON T1.FixConvention = T5.value INNER JOIN _x000D_
ORE.dbo.TypesDayCounter T6 ON T1.DayCounter = T6.value INNER JOIN _x000D_
ORE.dbo.TypesIndexName T7 ON T1.IndexName = T7.value INNER JOIN _x000D_
ORE.dbo.TypesBool T8 ON T1.Interpolated = T8.value INNER JOIN _x000D_
ORE.dbo.TypesBool T10 ON T1.AdjustInflationObservationDates = T10.value INNER JOIN _x000D_
ORE.dbo.TypesCalendar T11 ON T1.InflationCalendar = T11.value INNER JOIN _x000D_
ORE.dbo.TypesBusinessDayConvention T12 ON T1.InflationConvention = T12.value_x000D_
</v>
      </c>
      <c r="B1" s="2" t="s">
        <v>1320</v>
      </c>
      <c r="C1" s="2" t="s">
        <v>1321</v>
      </c>
      <c r="D1" s="2" t="s">
        <v>1537</v>
      </c>
      <c r="E1" s="2" t="s">
        <v>1538</v>
      </c>
      <c r="F1" s="2" t="s">
        <v>1389</v>
      </c>
      <c r="G1" s="2" t="s">
        <v>1328</v>
      </c>
      <c r="H1" s="2" t="s">
        <v>1539</v>
      </c>
      <c r="I1" s="2" t="s">
        <v>1540</v>
      </c>
      <c r="J1" s="2" t="s">
        <v>1541</v>
      </c>
      <c r="K1" s="2" t="s">
        <v>1542</v>
      </c>
      <c r="L1" s="2" t="s">
        <v>1543</v>
      </c>
      <c r="M1" s="2" t="s">
        <v>1550</v>
      </c>
      <c r="N1" s="2" t="s">
        <v>1551</v>
      </c>
      <c r="O1" s="2" t="s">
        <v>1397</v>
      </c>
      <c r="P1" s="2" t="s">
        <v>1340</v>
      </c>
      <c r="Q1" s="2" t="s">
        <v>1552</v>
      </c>
      <c r="R1" s="2" t="s">
        <v>1553</v>
      </c>
      <c r="S1" s="2" t="s">
        <v>1554</v>
      </c>
      <c r="T1" s="2" t="s">
        <v>1555</v>
      </c>
    </row>
    <row r="2" spans="1:20" x14ac:dyDescent="0.25">
      <c r="A2" s="1" t="s">
        <v>1536</v>
      </c>
      <c r="B2" s="3" t="s">
        <v>1544</v>
      </c>
      <c r="C2" s="3" t="s">
        <v>1332</v>
      </c>
      <c r="D2" s="3" t="s">
        <v>112</v>
      </c>
      <c r="E2" s="3" t="s">
        <v>158</v>
      </c>
      <c r="F2" s="3" t="s">
        <v>7</v>
      </c>
      <c r="G2" s="3" t="s">
        <v>491</v>
      </c>
      <c r="H2" s="3" t="s">
        <v>1378</v>
      </c>
      <c r="I2" s="3" t="s">
        <v>1334</v>
      </c>
      <c r="J2" s="3" t="s">
        <v>1378</v>
      </c>
      <c r="K2" s="3" t="s">
        <v>112</v>
      </c>
      <c r="L2" s="3" t="s">
        <v>158</v>
      </c>
      <c r="M2" s="3" t="str">
        <f>IF(Tabelle_ExterneDaten_19[[#This Row],[FixCalendarLU]]&lt;&gt;"",VLOOKUP(Tabelle_ExterneDaten_19[[#This Row],[FixCalendarLU]],FixCalendarLookup,2,FALSE),"")</f>
        <v>TARGET</v>
      </c>
      <c r="N2" s="3" t="str">
        <f>IF(Tabelle_ExterneDaten_19[[#This Row],[FixConventionLU]]&lt;&gt;"",VLOOKUP(Tabelle_ExterneDaten_19[[#This Row],[FixConventionLU]],FixConventionLookup,2,FALSE),"")</f>
        <v>MF</v>
      </c>
      <c r="O2" s="3" t="str">
        <f>IF(Tabelle_ExterneDaten_19[[#This Row],[DayCounterLU]]&lt;&gt;"",VLOOKUP(Tabelle_ExterneDaten_19[[#This Row],[DayCounterLU]],DayCounterLookup,2,FALSE),"")</f>
        <v>30/360</v>
      </c>
      <c r="P2" s="3" t="str">
        <f>IF(Tabelle_ExterneDaten_19[[#This Row],[IndexNameLU]]&lt;&gt;"",VLOOKUP(Tabelle_ExterneDaten_19[[#This Row],[IndexNameLU]],IndexNameLookup,2,FALSE),"")</f>
        <v>EUHICP</v>
      </c>
      <c r="Q2" s="3" t="str">
        <f>IF(Tabelle_ExterneDaten_19[[#This Row],[InterpolatedLU]]&lt;&gt;"",VLOOKUP(Tabelle_ExterneDaten_19[[#This Row],[InterpolatedLU]],InterpolatedLookup,2,FALSE),"")</f>
        <v>FALSE</v>
      </c>
      <c r="R2" s="3" t="str">
        <f>IF(Tabelle_ExterneDaten_19[[#This Row],[AdjustInflationObservationDatesLU]]&lt;&gt;"",VLOOKUP(Tabelle_ExterneDaten_19[[#This Row],[AdjustInflationObservationDatesLU]],AdjustInflationObservationDatesLookup,2,FALSE),"")</f>
        <v>FALSE</v>
      </c>
      <c r="S2" s="3" t="str">
        <f>IF(Tabelle_ExterneDaten_19[[#This Row],[InflationCalendarLU]]&lt;&gt;"",VLOOKUP(Tabelle_ExterneDaten_19[[#This Row],[InflationCalendarLU]],InflationCalendarLookup,2,FALSE),"")</f>
        <v>TARGET</v>
      </c>
      <c r="T2" s="3" t="str">
        <f>IF(Tabelle_ExterneDaten_19[[#This Row],[InflationConventionLU]]&lt;&gt;"",VLOOKUP(Tabelle_ExterneDaten_19[[#This Row],[InflationConventionLU]],InflationConventionLookup,2,FALSE),"")</f>
        <v>MF</v>
      </c>
    </row>
    <row r="3" spans="1:20" x14ac:dyDescent="0.25">
      <c r="B3" s="2" t="s">
        <v>1545</v>
      </c>
      <c r="C3" s="2" t="s">
        <v>1332</v>
      </c>
      <c r="D3" s="2" t="s">
        <v>112</v>
      </c>
      <c r="E3" s="2" t="s">
        <v>158</v>
      </c>
      <c r="F3" s="2" t="s">
        <v>7</v>
      </c>
      <c r="G3" s="2" t="s">
        <v>492</v>
      </c>
      <c r="H3" s="2" t="s">
        <v>1378</v>
      </c>
      <c r="I3" s="2" t="s">
        <v>1334</v>
      </c>
      <c r="J3" s="2" t="s">
        <v>1378</v>
      </c>
      <c r="K3" s="2" t="s">
        <v>112</v>
      </c>
      <c r="L3" s="2" t="s">
        <v>158</v>
      </c>
      <c r="M3" s="2" t="str">
        <f>IF(Tabelle_ExterneDaten_19[[#This Row],[FixCalendarLU]]&lt;&gt;"",VLOOKUP(Tabelle_ExterneDaten_19[[#This Row],[FixCalendarLU]],FixCalendarLookup,2,FALSE),"")</f>
        <v>TARGET</v>
      </c>
      <c r="N3" s="2" t="str">
        <f>IF(Tabelle_ExterneDaten_19[[#This Row],[FixConventionLU]]&lt;&gt;"",VLOOKUP(Tabelle_ExterneDaten_19[[#This Row],[FixConventionLU]],FixConventionLookup,2,FALSE),"")</f>
        <v>MF</v>
      </c>
      <c r="O3" s="2" t="str">
        <f>IF(Tabelle_ExterneDaten_19[[#This Row],[DayCounterLU]]&lt;&gt;"",VLOOKUP(Tabelle_ExterneDaten_19[[#This Row],[DayCounterLU]],DayCounterLookup,2,FALSE),"")</f>
        <v>30/360</v>
      </c>
      <c r="P3" s="2" t="str">
        <f>IF(Tabelle_ExterneDaten_19[[#This Row],[IndexNameLU]]&lt;&gt;"",VLOOKUP(Tabelle_ExterneDaten_19[[#This Row],[IndexNameLU]],IndexNameLookup,2,FALSE),"")</f>
        <v>EUHICPXT</v>
      </c>
      <c r="Q3" s="2" t="str">
        <f>IF(Tabelle_ExterneDaten_19[[#This Row],[InterpolatedLU]]&lt;&gt;"",VLOOKUP(Tabelle_ExterneDaten_19[[#This Row],[InterpolatedLU]],InterpolatedLookup,2,FALSE),"")</f>
        <v>FALSE</v>
      </c>
      <c r="R3" s="2" t="str">
        <f>IF(Tabelle_ExterneDaten_19[[#This Row],[AdjustInflationObservationDatesLU]]&lt;&gt;"",VLOOKUP(Tabelle_ExterneDaten_19[[#This Row],[AdjustInflationObservationDatesLU]],AdjustInflationObservationDatesLookup,2,FALSE),"")</f>
        <v>FALSE</v>
      </c>
      <c r="S3" s="2" t="str">
        <f>IF(Tabelle_ExterneDaten_19[[#This Row],[InflationCalendarLU]]&lt;&gt;"",VLOOKUP(Tabelle_ExterneDaten_19[[#This Row],[InflationCalendarLU]],InflationCalendarLookup,2,FALSE),"")</f>
        <v>TARGET</v>
      </c>
      <c r="T3" s="2" t="str">
        <f>IF(Tabelle_ExterneDaten_19[[#This Row],[InflationConventionLU]]&lt;&gt;"",VLOOKUP(Tabelle_ExterneDaten_19[[#This Row],[InflationConventionLU]],InflationConventionLookup,2,FALSE),"")</f>
        <v>MF</v>
      </c>
    </row>
    <row r="4" spans="1:20" x14ac:dyDescent="0.25">
      <c r="B4" s="2" t="s">
        <v>1546</v>
      </c>
      <c r="C4" s="2" t="s">
        <v>1332</v>
      </c>
      <c r="D4" s="2" t="s">
        <v>112</v>
      </c>
      <c r="E4" s="2" t="s">
        <v>158</v>
      </c>
      <c r="F4" s="2" t="s">
        <v>7</v>
      </c>
      <c r="G4" s="2" t="s">
        <v>554</v>
      </c>
      <c r="H4" s="2" t="s">
        <v>1378</v>
      </c>
      <c r="I4" s="2" t="s">
        <v>1334</v>
      </c>
      <c r="J4" s="2" t="s">
        <v>1378</v>
      </c>
      <c r="K4" s="2" t="s">
        <v>112</v>
      </c>
      <c r="L4" s="2" t="s">
        <v>158</v>
      </c>
      <c r="M4" s="2" t="str">
        <f>IF(Tabelle_ExterneDaten_19[[#This Row],[FixCalendarLU]]&lt;&gt;"",VLOOKUP(Tabelle_ExterneDaten_19[[#This Row],[FixCalendarLU]],FixCalendarLookup,2,FALSE),"")</f>
        <v>TARGET</v>
      </c>
      <c r="N4" s="2" t="str">
        <f>IF(Tabelle_ExterneDaten_19[[#This Row],[FixConventionLU]]&lt;&gt;"",VLOOKUP(Tabelle_ExterneDaten_19[[#This Row],[FixConventionLU]],FixConventionLookup,2,FALSE),"")</f>
        <v>MF</v>
      </c>
      <c r="O4" s="2" t="str">
        <f>IF(Tabelle_ExterneDaten_19[[#This Row],[DayCounterLU]]&lt;&gt;"",VLOOKUP(Tabelle_ExterneDaten_19[[#This Row],[DayCounterLU]],DayCounterLookup,2,FALSE),"")</f>
        <v>30/360</v>
      </c>
      <c r="P4" s="2" t="str">
        <f>IF(Tabelle_ExterneDaten_19[[#This Row],[IndexNameLU]]&lt;&gt;"",VLOOKUP(Tabelle_ExterneDaten_19[[#This Row],[IndexNameLU]],IndexNameLookup,2,FALSE),"")</f>
        <v>FRHICP</v>
      </c>
      <c r="Q4" s="2" t="str">
        <f>IF(Tabelle_ExterneDaten_19[[#This Row],[InterpolatedLU]]&lt;&gt;"",VLOOKUP(Tabelle_ExterneDaten_19[[#This Row],[InterpolatedLU]],InterpolatedLookup,2,FALSE),"")</f>
        <v>FALSE</v>
      </c>
      <c r="R4" s="2" t="str">
        <f>IF(Tabelle_ExterneDaten_19[[#This Row],[AdjustInflationObservationDatesLU]]&lt;&gt;"",VLOOKUP(Tabelle_ExterneDaten_19[[#This Row],[AdjustInflationObservationDatesLU]],AdjustInflationObservationDatesLookup,2,FALSE),"")</f>
        <v>FALSE</v>
      </c>
      <c r="S4" s="2" t="str">
        <f>IF(Tabelle_ExterneDaten_19[[#This Row],[InflationCalendarLU]]&lt;&gt;"",VLOOKUP(Tabelle_ExterneDaten_19[[#This Row],[InflationCalendarLU]],InflationCalendarLookup,2,FALSE),"")</f>
        <v>TARGET</v>
      </c>
      <c r="T4" s="2" t="str">
        <f>IF(Tabelle_ExterneDaten_19[[#This Row],[InflationConventionLU]]&lt;&gt;"",VLOOKUP(Tabelle_ExterneDaten_19[[#This Row],[InflationConventionLU]],InflationConventionLookup,2,FALSE),"")</f>
        <v>MF</v>
      </c>
    </row>
    <row r="5" spans="1:20" x14ac:dyDescent="0.25">
      <c r="B5" s="2" t="s">
        <v>1547</v>
      </c>
      <c r="C5" s="2" t="s">
        <v>1332</v>
      </c>
      <c r="D5" s="2" t="s">
        <v>130</v>
      </c>
      <c r="E5" s="2" t="s">
        <v>158</v>
      </c>
      <c r="F5" s="2" t="s">
        <v>7</v>
      </c>
      <c r="G5" s="2" t="s">
        <v>1263</v>
      </c>
      <c r="H5" s="2" t="s">
        <v>1378</v>
      </c>
      <c r="I5" s="2" t="s">
        <v>1334</v>
      </c>
      <c r="J5" s="2" t="s">
        <v>1378</v>
      </c>
      <c r="K5" s="2" t="s">
        <v>130</v>
      </c>
      <c r="L5" s="2" t="s">
        <v>158</v>
      </c>
      <c r="M5" s="2" t="str">
        <f>IF(Tabelle_ExterneDaten_19[[#This Row],[FixCalendarLU]]&lt;&gt;"",VLOOKUP(Tabelle_ExterneDaten_19[[#This Row],[FixCalendarLU]],FixCalendarLookup,2,FALSE),"")</f>
        <v>UK</v>
      </c>
      <c r="N5" s="2" t="str">
        <f>IF(Tabelle_ExterneDaten_19[[#This Row],[FixConventionLU]]&lt;&gt;"",VLOOKUP(Tabelle_ExterneDaten_19[[#This Row],[FixConventionLU]],FixConventionLookup,2,FALSE),"")</f>
        <v>MF</v>
      </c>
      <c r="O5" s="2" t="str">
        <f>IF(Tabelle_ExterneDaten_19[[#This Row],[DayCounterLU]]&lt;&gt;"",VLOOKUP(Tabelle_ExterneDaten_19[[#This Row],[DayCounterLU]],DayCounterLookup,2,FALSE),"")</f>
        <v>30/360</v>
      </c>
      <c r="P5" s="2" t="str">
        <f>IF(Tabelle_ExterneDaten_19[[#This Row],[IndexNameLU]]&lt;&gt;"",VLOOKUP(Tabelle_ExterneDaten_19[[#This Row],[IndexNameLU]],IndexNameLookup,2,FALSE),"")</f>
        <v>UKRPI</v>
      </c>
      <c r="Q5" s="2" t="str">
        <f>IF(Tabelle_ExterneDaten_19[[#This Row],[InterpolatedLU]]&lt;&gt;"",VLOOKUP(Tabelle_ExterneDaten_19[[#This Row],[InterpolatedLU]],InterpolatedLookup,2,FALSE),"")</f>
        <v>FALSE</v>
      </c>
      <c r="R5" s="2" t="str">
        <f>IF(Tabelle_ExterneDaten_19[[#This Row],[AdjustInflationObservationDatesLU]]&lt;&gt;"",VLOOKUP(Tabelle_ExterneDaten_19[[#This Row],[AdjustInflationObservationDatesLU]],AdjustInflationObservationDatesLookup,2,FALSE),"")</f>
        <v>FALSE</v>
      </c>
      <c r="S5" s="2" t="str">
        <f>IF(Tabelle_ExterneDaten_19[[#This Row],[InflationCalendarLU]]&lt;&gt;"",VLOOKUP(Tabelle_ExterneDaten_19[[#This Row],[InflationCalendarLU]],InflationCalendarLookup,2,FALSE),"")</f>
        <v>UK</v>
      </c>
      <c r="T5" s="2" t="str">
        <f>IF(Tabelle_ExterneDaten_19[[#This Row],[InflationConventionLU]]&lt;&gt;"",VLOOKUP(Tabelle_ExterneDaten_19[[#This Row],[InflationConventionLU]],InflationConventionLookup,2,FALSE),"")</f>
        <v>MF</v>
      </c>
    </row>
    <row r="6" spans="1:20" x14ac:dyDescent="0.25">
      <c r="B6" s="2" t="s">
        <v>1548</v>
      </c>
      <c r="C6" s="2" t="s">
        <v>1332</v>
      </c>
      <c r="D6" s="2" t="s">
        <v>135</v>
      </c>
      <c r="E6" s="2" t="s">
        <v>158</v>
      </c>
      <c r="F6" s="2" t="s">
        <v>7</v>
      </c>
      <c r="G6" s="2" t="s">
        <v>1264</v>
      </c>
      <c r="H6" s="2" t="s">
        <v>1378</v>
      </c>
      <c r="I6" s="2" t="s">
        <v>1334</v>
      </c>
      <c r="J6" s="2" t="s">
        <v>1378</v>
      </c>
      <c r="K6" s="2" t="s">
        <v>135</v>
      </c>
      <c r="L6" s="2" t="s">
        <v>158</v>
      </c>
      <c r="M6" s="2" t="str">
        <f>IF(Tabelle_ExterneDaten_19[[#This Row],[FixCalendarLU]]&lt;&gt;"",VLOOKUP(Tabelle_ExterneDaten_19[[#This Row],[FixCalendarLU]],FixCalendarLookup,2,FALSE),"")</f>
        <v>US</v>
      </c>
      <c r="N6" s="2" t="str">
        <f>IF(Tabelle_ExterneDaten_19[[#This Row],[FixConventionLU]]&lt;&gt;"",VLOOKUP(Tabelle_ExterneDaten_19[[#This Row],[FixConventionLU]],FixConventionLookup,2,FALSE),"")</f>
        <v>MF</v>
      </c>
      <c r="O6" s="2" t="str">
        <f>IF(Tabelle_ExterneDaten_19[[#This Row],[DayCounterLU]]&lt;&gt;"",VLOOKUP(Tabelle_ExterneDaten_19[[#This Row],[DayCounterLU]],DayCounterLookup,2,FALSE),"")</f>
        <v>30/360</v>
      </c>
      <c r="P6" s="2" t="str">
        <f>IF(Tabelle_ExterneDaten_19[[#This Row],[IndexNameLU]]&lt;&gt;"",VLOOKUP(Tabelle_ExterneDaten_19[[#This Row],[IndexNameLU]],IndexNameLookup,2,FALSE),"")</f>
        <v>USCPI</v>
      </c>
      <c r="Q6" s="2" t="str">
        <f>IF(Tabelle_ExterneDaten_19[[#This Row],[InterpolatedLU]]&lt;&gt;"",VLOOKUP(Tabelle_ExterneDaten_19[[#This Row],[InterpolatedLU]],InterpolatedLookup,2,FALSE),"")</f>
        <v>FALSE</v>
      </c>
      <c r="R6" s="2" t="str">
        <f>IF(Tabelle_ExterneDaten_19[[#This Row],[AdjustInflationObservationDatesLU]]&lt;&gt;"",VLOOKUP(Tabelle_ExterneDaten_19[[#This Row],[AdjustInflationObservationDatesLU]],AdjustInflationObservationDatesLookup,2,FALSE),"")</f>
        <v>FALSE</v>
      </c>
      <c r="S6" s="2" t="str">
        <f>IF(Tabelle_ExterneDaten_19[[#This Row],[InflationCalendarLU]]&lt;&gt;"",VLOOKUP(Tabelle_ExterneDaten_19[[#This Row],[InflationCalendarLU]],InflationCalendarLookup,2,FALSE),"")</f>
        <v>US</v>
      </c>
      <c r="T6" s="2" t="str">
        <f>IF(Tabelle_ExterneDaten_19[[#This Row],[InflationConventionLU]]&lt;&gt;"",VLOOKUP(Tabelle_ExterneDaten_19[[#This Row],[InflationConventionLU]],InflationConventionLookup,2,FALSE),"")</f>
        <v>MF</v>
      </c>
    </row>
    <row r="7" spans="1:20" x14ac:dyDescent="0.25">
      <c r="B7" s="2" t="s">
        <v>1549</v>
      </c>
      <c r="C7" s="2" t="s">
        <v>1332</v>
      </c>
      <c r="D7" s="2" t="s">
        <v>149</v>
      </c>
      <c r="E7" s="2" t="s">
        <v>158</v>
      </c>
      <c r="F7" s="2" t="s">
        <v>7</v>
      </c>
      <c r="G7" s="2" t="s">
        <v>1301</v>
      </c>
      <c r="H7" s="2" t="s">
        <v>1378</v>
      </c>
      <c r="I7" s="2" t="s">
        <v>1334</v>
      </c>
      <c r="J7" s="2" t="s">
        <v>1378</v>
      </c>
      <c r="K7" s="2" t="s">
        <v>149</v>
      </c>
      <c r="L7" s="2" t="s">
        <v>158</v>
      </c>
      <c r="M7" s="2" t="str">
        <f>IF(Tabelle_ExterneDaten_19[[#This Row],[FixCalendarLU]]&lt;&gt;"",VLOOKUP(Tabelle_ExterneDaten_19[[#This Row],[FixCalendarLU]],FixCalendarLookup,2,FALSE),"")</f>
        <v>ZAR</v>
      </c>
      <c r="N7" s="2" t="str">
        <f>IF(Tabelle_ExterneDaten_19[[#This Row],[FixConventionLU]]&lt;&gt;"",VLOOKUP(Tabelle_ExterneDaten_19[[#This Row],[FixConventionLU]],FixConventionLookup,2,FALSE),"")</f>
        <v>MF</v>
      </c>
      <c r="O7" s="2" t="str">
        <f>IF(Tabelle_ExterneDaten_19[[#This Row],[DayCounterLU]]&lt;&gt;"",VLOOKUP(Tabelle_ExterneDaten_19[[#This Row],[DayCounterLU]],DayCounterLookup,2,FALSE),"")</f>
        <v>30/360</v>
      </c>
      <c r="P7" s="2" t="str">
        <f>IF(Tabelle_ExterneDaten_19[[#This Row],[IndexNameLU]]&lt;&gt;"",VLOOKUP(Tabelle_ExterneDaten_19[[#This Row],[IndexNameLU]],IndexNameLookup,2,FALSE),"")</f>
        <v>ZACPI</v>
      </c>
      <c r="Q7" s="2" t="str">
        <f>IF(Tabelle_ExterneDaten_19[[#This Row],[InterpolatedLU]]&lt;&gt;"",VLOOKUP(Tabelle_ExterneDaten_19[[#This Row],[InterpolatedLU]],InterpolatedLookup,2,FALSE),"")</f>
        <v>FALSE</v>
      </c>
      <c r="R7" s="2" t="str">
        <f>IF(Tabelle_ExterneDaten_19[[#This Row],[AdjustInflationObservationDatesLU]]&lt;&gt;"",VLOOKUP(Tabelle_ExterneDaten_19[[#This Row],[AdjustInflationObservationDatesLU]],AdjustInflationObservationDatesLookup,2,FALSE),"")</f>
        <v>FALSE</v>
      </c>
      <c r="S7" s="2" t="str">
        <f>IF(Tabelle_ExterneDaten_19[[#This Row],[InflationCalendarLU]]&lt;&gt;"",VLOOKUP(Tabelle_ExterneDaten_19[[#This Row],[InflationCalendarLU]],InflationCalendarLookup,2,FALSE),"")</f>
        <v>ZAR</v>
      </c>
      <c r="T7" s="2" t="str">
        <f>IF(Tabelle_ExterneDaten_19[[#This Row],[InflationConventionLU]]&lt;&gt;"",VLOOKUP(Tabelle_ExterneDaten_19[[#This Row],[InflationConventionLU]],InflationConventionLookup,2,FALSE),"")</f>
        <v>MF</v>
      </c>
    </row>
  </sheetData>
  <dataValidations count="8">
    <dataValidation type="list" allowBlank="1" showInputMessage="1" showErrorMessage="1" sqref="D2:D7" xr:uid="{4BF7E83B-C7F7-49F9-9963-520D28F482E2}">
      <formula1>OFFSET(FixCalendarLookup,0,0,,1)</formula1>
    </dataValidation>
    <dataValidation type="list" allowBlank="1" showInputMessage="1" showErrorMessage="1" sqref="E2:E7" xr:uid="{B238F2D2-D403-4E9A-A77F-523F9C8F8E50}">
      <formula1>OFFSET(FixConventionLookup,0,0,,1)</formula1>
    </dataValidation>
    <dataValidation type="list" allowBlank="1" showInputMessage="1" showErrorMessage="1" sqref="F2:F7" xr:uid="{268CFA2B-10D2-4744-9B4B-A4CFEA94810D}">
      <formula1>OFFSET(DayCounterLookup,0,0,,1)</formula1>
    </dataValidation>
    <dataValidation type="list" allowBlank="1" showInputMessage="1" showErrorMessage="1" sqref="G2:G7" xr:uid="{C091B0CD-1735-4573-A99F-2435EB7322BC}">
      <formula1>OFFSET(IndexNameLookup,0,0,,1)</formula1>
    </dataValidation>
    <dataValidation type="list" allowBlank="1" showInputMessage="1" showErrorMessage="1" sqref="H2:H7" xr:uid="{D7D04F98-8683-455A-9BC9-3769F037279D}">
      <formula1>OFFSET(InterpolatedLookup,0,0,,1)</formula1>
    </dataValidation>
    <dataValidation type="list" allowBlank="1" showInputMessage="1" showErrorMessage="1" sqref="J2:J7" xr:uid="{005F1917-861A-4432-BF56-EEE6BC5FD2B0}">
      <formula1>OFFSET(AdjustInflationObservationDatesLookup,0,0,,1)</formula1>
    </dataValidation>
    <dataValidation type="list" allowBlank="1" showInputMessage="1" showErrorMessage="1" sqref="K2:K7" xr:uid="{A9ED5B0C-EAC1-4B5F-9343-45D876A3AC81}">
      <formula1>OFFSET(InflationCalendarLookup,0,0,,1)</formula1>
    </dataValidation>
    <dataValidation type="list" allowBlank="1" showInputMessage="1" showErrorMessage="1" sqref="L2:L7" xr:uid="{B5ECA2A1-1B28-485D-9136-48A8AA74C2CF}">
      <formula1>OFFSET(InflationConventionLookup,0,0,,1)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4E27-3C03-4EB7-A4AA-91E13D293A8B}">
  <dimension ref="A1:N1147"/>
  <sheetViews>
    <sheetView workbookViewId="0"/>
  </sheetViews>
  <sheetFormatPr baseColWidth="10" defaultRowHeight="15" x14ac:dyDescent="0.25"/>
  <sheetData>
    <row r="1" spans="1:14" x14ac:dyDescent="0.25">
      <c r="A1" t="str">
        <f>_xll.DBListFetch(B1,"",IndexNameLookup)</f>
        <v>Env:MSSQL, (last result:)Retrieved 1146 records from: SELECT T1.value IndexName,T1.value FROM ORE.dbo.TypesIndexName T1 ORDER BY value</v>
      </c>
      <c r="B1" s="1" t="s">
        <v>4</v>
      </c>
      <c r="C1" t="str">
        <f>_xll.DBListFetch(D1,"",FixedDayCounterLookup)</f>
        <v>Env:MSSQL, (last result:)Retrieved 35 records from: SELECT T1.value FixedDayCounter, T1.value FROM ORE.dbo.TypesDayCounter T1 ORDER BY value</v>
      </c>
      <c r="D1" s="1" t="s">
        <v>0</v>
      </c>
      <c r="E1" t="str">
        <f>_xll.DBListFetch(F1,"",EOMLookup)</f>
        <v>Env:MSSQL, (last result:)Retrieved 8 records from: SELECT T1.value EOM, T1.value FROM ORE.dbo.TypesBool T1 ORDER BY value</v>
      </c>
      <c r="F1" s="1" t="s">
        <v>1404</v>
      </c>
      <c r="G1" t="str">
        <f>_xll.DBListFetch(H1,"",FixedFrequencyLookup)</f>
        <v>Env:MSSQL, (last result:)Retrieved 18 records from: SELECT T1.value FixedFrequency, T1.value FROM ORE.dbo.TypesFrequencyType T1 ORDER BY value</v>
      </c>
      <c r="H1" s="1" t="s">
        <v>1556</v>
      </c>
      <c r="I1" t="str">
        <f>_xll.DBListFetch(J1,"",FixedConventionLookup)</f>
        <v>Env:MSSQL, (last result:)Retrieved 19 records from: SELECT T1.value FixedConvention,T1.value FROM ORE.dbo.TypesBusinessDayConvention T1 ORDER BY value</v>
      </c>
      <c r="J1" s="1" t="s">
        <v>2</v>
      </c>
      <c r="K1" t="str">
        <f>_xll.DBListFetch(L1,"",FixedPaymentConventionLookup)</f>
        <v>Env:MSSQL, (last result:)Retrieved 19 records from: SELECT T1.value FixedPaymentConvention,T1.value FROM ORE.dbo.TypesBusinessDayConvention T1 ORDER BY value</v>
      </c>
      <c r="L1" s="1" t="s">
        <v>3</v>
      </c>
      <c r="M1" t="str">
        <f>_xll.DBListFetch(N1,"",RuleNameLookup)</f>
        <v>Env:MSSQL, (last result:)Retrieved 9 records from: SELECT T1.value RuleName,T1.value FROM ORE.dbo.TypesDateRule T1 ORDER BY value</v>
      </c>
      <c r="N1" s="1" t="s">
        <v>1344</v>
      </c>
    </row>
    <row r="2" spans="1:14" x14ac:dyDescent="0.25">
      <c r="A2" t="s">
        <v>174</v>
      </c>
      <c r="B2" t="s">
        <v>174</v>
      </c>
      <c r="C2" t="s">
        <v>6</v>
      </c>
      <c r="D2" t="s">
        <v>6</v>
      </c>
      <c r="E2" t="s">
        <v>1376</v>
      </c>
      <c r="F2" t="s">
        <v>1376</v>
      </c>
      <c r="G2" t="s">
        <v>1349</v>
      </c>
      <c r="H2" t="s">
        <v>1349</v>
      </c>
      <c r="I2" t="s">
        <v>155</v>
      </c>
      <c r="J2" t="s">
        <v>155</v>
      </c>
      <c r="K2" t="s">
        <v>155</v>
      </c>
      <c r="L2" t="s">
        <v>155</v>
      </c>
      <c r="M2" t="s">
        <v>1367</v>
      </c>
      <c r="N2" t="s">
        <v>1367</v>
      </c>
    </row>
    <row r="3" spans="1:14" x14ac:dyDescent="0.25">
      <c r="A3" t="s">
        <v>175</v>
      </c>
      <c r="B3" t="s">
        <v>175</v>
      </c>
      <c r="C3" t="s">
        <v>7</v>
      </c>
      <c r="D3" t="s">
        <v>7</v>
      </c>
      <c r="E3" t="s">
        <v>1377</v>
      </c>
      <c r="F3" t="s">
        <v>1377</v>
      </c>
      <c r="G3" t="s">
        <v>1350</v>
      </c>
      <c r="H3" t="s">
        <v>1350</v>
      </c>
      <c r="I3" t="s">
        <v>156</v>
      </c>
      <c r="J3" t="s">
        <v>156</v>
      </c>
      <c r="K3" t="s">
        <v>156</v>
      </c>
      <c r="L3" t="s">
        <v>156</v>
      </c>
      <c r="M3" t="s">
        <v>1368</v>
      </c>
      <c r="N3" t="s">
        <v>1368</v>
      </c>
    </row>
    <row r="4" spans="1:14" x14ac:dyDescent="0.25">
      <c r="A4" t="s">
        <v>176</v>
      </c>
      <c r="B4" t="s">
        <v>176</v>
      </c>
      <c r="C4" t="s">
        <v>8</v>
      </c>
      <c r="D4" t="s">
        <v>8</v>
      </c>
      <c r="E4" t="s">
        <v>1378</v>
      </c>
      <c r="F4" t="s">
        <v>1378</v>
      </c>
      <c r="G4" t="s">
        <v>1351</v>
      </c>
      <c r="H4" t="s">
        <v>1351</v>
      </c>
      <c r="I4" t="s">
        <v>157</v>
      </c>
      <c r="J4" t="s">
        <v>157</v>
      </c>
      <c r="K4" t="s">
        <v>157</v>
      </c>
      <c r="L4" t="s">
        <v>157</v>
      </c>
      <c r="M4" t="s">
        <v>1369</v>
      </c>
      <c r="N4" t="s">
        <v>1369</v>
      </c>
    </row>
    <row r="5" spans="1:14" x14ac:dyDescent="0.25">
      <c r="A5" t="s">
        <v>177</v>
      </c>
      <c r="B5" t="s">
        <v>177</v>
      </c>
      <c r="C5" t="s">
        <v>9</v>
      </c>
      <c r="D5" t="s">
        <v>9</v>
      </c>
      <c r="E5" t="s">
        <v>1379</v>
      </c>
      <c r="F5" t="s">
        <v>1379</v>
      </c>
      <c r="G5" t="s">
        <v>1352</v>
      </c>
      <c r="H5" t="s">
        <v>1352</v>
      </c>
      <c r="I5" t="s">
        <v>158</v>
      </c>
      <c r="J5" t="s">
        <v>158</v>
      </c>
      <c r="K5" t="s">
        <v>158</v>
      </c>
      <c r="L5" t="s">
        <v>158</v>
      </c>
      <c r="M5" t="s">
        <v>1370</v>
      </c>
      <c r="N5" t="s">
        <v>1370</v>
      </c>
    </row>
    <row r="6" spans="1:14" x14ac:dyDescent="0.25">
      <c r="A6" t="s">
        <v>178</v>
      </c>
      <c r="B6" t="s">
        <v>178</v>
      </c>
      <c r="C6" t="s">
        <v>10</v>
      </c>
      <c r="D6" t="s">
        <v>10</v>
      </c>
      <c r="E6" t="s">
        <v>1380</v>
      </c>
      <c r="F6" t="s">
        <v>1380</v>
      </c>
      <c r="G6" t="s">
        <v>1353</v>
      </c>
      <c r="H6" t="s">
        <v>1353</v>
      </c>
      <c r="I6" t="s">
        <v>159</v>
      </c>
      <c r="J6" t="s">
        <v>159</v>
      </c>
      <c r="K6" t="s">
        <v>159</v>
      </c>
      <c r="L6" t="s">
        <v>159</v>
      </c>
      <c r="M6" t="s">
        <v>1371</v>
      </c>
      <c r="N6" t="s">
        <v>1371</v>
      </c>
    </row>
    <row r="7" spans="1:14" x14ac:dyDescent="0.25">
      <c r="A7" t="s">
        <v>179</v>
      </c>
      <c r="B7" t="s">
        <v>179</v>
      </c>
      <c r="C7" t="s">
        <v>11</v>
      </c>
      <c r="D7" t="s">
        <v>11</v>
      </c>
      <c r="E7" t="s">
        <v>1381</v>
      </c>
      <c r="F7" t="s">
        <v>1381</v>
      </c>
      <c r="G7" t="s">
        <v>1354</v>
      </c>
      <c r="H7" t="s">
        <v>1354</v>
      </c>
      <c r="I7" t="s">
        <v>160</v>
      </c>
      <c r="J7" t="s">
        <v>160</v>
      </c>
      <c r="K7" t="s">
        <v>160</v>
      </c>
      <c r="L7" t="s">
        <v>160</v>
      </c>
      <c r="M7" t="s">
        <v>1372</v>
      </c>
      <c r="N7" t="s">
        <v>1372</v>
      </c>
    </row>
    <row r="8" spans="1:14" x14ac:dyDescent="0.25">
      <c r="A8" t="s">
        <v>180</v>
      </c>
      <c r="B8" t="s">
        <v>180</v>
      </c>
      <c r="C8" t="s">
        <v>12</v>
      </c>
      <c r="D8" t="s">
        <v>12</v>
      </c>
      <c r="E8" t="s">
        <v>1382</v>
      </c>
      <c r="F8" t="s">
        <v>1382</v>
      </c>
      <c r="G8" t="s">
        <v>1355</v>
      </c>
      <c r="H8" t="s">
        <v>1355</v>
      </c>
      <c r="I8" t="s">
        <v>161</v>
      </c>
      <c r="J8" t="s">
        <v>161</v>
      </c>
      <c r="K8" t="s">
        <v>161</v>
      </c>
      <c r="L8" t="s">
        <v>161</v>
      </c>
      <c r="M8" t="s">
        <v>1373</v>
      </c>
      <c r="N8" t="s">
        <v>1373</v>
      </c>
    </row>
    <row r="9" spans="1:14" x14ac:dyDescent="0.25">
      <c r="A9" t="s">
        <v>181</v>
      </c>
      <c r="B9" t="s">
        <v>181</v>
      </c>
      <c r="C9" t="s">
        <v>13</v>
      </c>
      <c r="D9" t="s">
        <v>13</v>
      </c>
      <c r="E9" t="s">
        <v>1383</v>
      </c>
      <c r="F9" t="s">
        <v>1383</v>
      </c>
      <c r="G9" t="s">
        <v>1356</v>
      </c>
      <c r="H9" t="s">
        <v>1356</v>
      </c>
      <c r="I9" t="s">
        <v>162</v>
      </c>
      <c r="J9" t="s">
        <v>162</v>
      </c>
      <c r="K9" t="s">
        <v>162</v>
      </c>
      <c r="L9" t="s">
        <v>162</v>
      </c>
      <c r="M9" t="s">
        <v>1374</v>
      </c>
      <c r="N9" t="s">
        <v>1374</v>
      </c>
    </row>
    <row r="10" spans="1:14" x14ac:dyDescent="0.25">
      <c r="A10" t="s">
        <v>182</v>
      </c>
      <c r="B10" t="s">
        <v>182</v>
      </c>
      <c r="C10" t="s">
        <v>14</v>
      </c>
      <c r="D10" t="s">
        <v>14</v>
      </c>
      <c r="G10" t="s">
        <v>1357</v>
      </c>
      <c r="H10" t="s">
        <v>1357</v>
      </c>
      <c r="I10" t="s">
        <v>163</v>
      </c>
      <c r="J10" t="s">
        <v>163</v>
      </c>
      <c r="K10" t="s">
        <v>163</v>
      </c>
      <c r="L10" t="s">
        <v>163</v>
      </c>
      <c r="M10" t="s">
        <v>1375</v>
      </c>
      <c r="N10" t="s">
        <v>1375</v>
      </c>
    </row>
    <row r="11" spans="1:14" x14ac:dyDescent="0.25">
      <c r="A11" t="s">
        <v>183</v>
      </c>
      <c r="B11" t="s">
        <v>183</v>
      </c>
      <c r="C11" t="s">
        <v>15</v>
      </c>
      <c r="D11" t="s">
        <v>15</v>
      </c>
      <c r="G11" t="s">
        <v>1358</v>
      </c>
      <c r="H11" t="s">
        <v>1358</v>
      </c>
      <c r="I11" t="s">
        <v>164</v>
      </c>
      <c r="J11" t="s">
        <v>164</v>
      </c>
      <c r="K11" t="s">
        <v>164</v>
      </c>
      <c r="L11" t="s">
        <v>164</v>
      </c>
    </row>
    <row r="12" spans="1:14" x14ac:dyDescent="0.25">
      <c r="A12" t="s">
        <v>184</v>
      </c>
      <c r="B12" t="s">
        <v>184</v>
      </c>
      <c r="C12" t="s">
        <v>16</v>
      </c>
      <c r="D12" t="s">
        <v>16</v>
      </c>
      <c r="G12" t="s">
        <v>1359</v>
      </c>
      <c r="H12" t="s">
        <v>1359</v>
      </c>
      <c r="I12" t="s">
        <v>165</v>
      </c>
      <c r="J12" t="s">
        <v>165</v>
      </c>
      <c r="K12" t="s">
        <v>165</v>
      </c>
      <c r="L12" t="s">
        <v>165</v>
      </c>
    </row>
    <row r="13" spans="1:14" x14ac:dyDescent="0.25">
      <c r="A13" t="s">
        <v>185</v>
      </c>
      <c r="B13" t="s">
        <v>185</v>
      </c>
      <c r="C13" t="s">
        <v>17</v>
      </c>
      <c r="D13" t="s">
        <v>17</v>
      </c>
      <c r="G13" t="s">
        <v>1360</v>
      </c>
      <c r="H13" t="s">
        <v>1360</v>
      </c>
      <c r="I13" t="s">
        <v>166</v>
      </c>
      <c r="J13" t="s">
        <v>166</v>
      </c>
      <c r="K13" t="s">
        <v>166</v>
      </c>
      <c r="L13" t="s">
        <v>166</v>
      </c>
    </row>
    <row r="14" spans="1:14" x14ac:dyDescent="0.25">
      <c r="A14" t="s">
        <v>186</v>
      </c>
      <c r="B14" t="s">
        <v>186</v>
      </c>
      <c r="C14" t="s">
        <v>18</v>
      </c>
      <c r="D14" t="s">
        <v>18</v>
      </c>
      <c r="G14" t="s">
        <v>1361</v>
      </c>
      <c r="H14" t="s">
        <v>1361</v>
      </c>
      <c r="I14" t="s">
        <v>167</v>
      </c>
      <c r="J14" t="s">
        <v>167</v>
      </c>
      <c r="K14" t="s">
        <v>167</v>
      </c>
      <c r="L14" t="s">
        <v>167</v>
      </c>
    </row>
    <row r="15" spans="1:14" x14ac:dyDescent="0.25">
      <c r="A15" t="s">
        <v>187</v>
      </c>
      <c r="B15" t="s">
        <v>187</v>
      </c>
      <c r="C15" t="s">
        <v>19</v>
      </c>
      <c r="D15" t="s">
        <v>19</v>
      </c>
      <c r="G15" t="s">
        <v>1362</v>
      </c>
      <c r="H15" t="s">
        <v>1362</v>
      </c>
      <c r="I15" t="s">
        <v>168</v>
      </c>
      <c r="J15" t="s">
        <v>168</v>
      </c>
      <c r="K15" t="s">
        <v>168</v>
      </c>
      <c r="L15" t="s">
        <v>168</v>
      </c>
    </row>
    <row r="16" spans="1:14" x14ac:dyDescent="0.25">
      <c r="A16" t="s">
        <v>188</v>
      </c>
      <c r="B16" t="s">
        <v>188</v>
      </c>
      <c r="C16" t="s">
        <v>20</v>
      </c>
      <c r="D16" t="s">
        <v>20</v>
      </c>
      <c r="G16" t="s">
        <v>1363</v>
      </c>
      <c r="H16" t="s">
        <v>1363</v>
      </c>
      <c r="I16" t="s">
        <v>169</v>
      </c>
      <c r="J16" t="s">
        <v>169</v>
      </c>
      <c r="K16" t="s">
        <v>169</v>
      </c>
      <c r="L16" t="s">
        <v>169</v>
      </c>
    </row>
    <row r="17" spans="1:12" x14ac:dyDescent="0.25">
      <c r="A17" t="s">
        <v>189</v>
      </c>
      <c r="B17" t="s">
        <v>189</v>
      </c>
      <c r="C17" t="s">
        <v>21</v>
      </c>
      <c r="D17" t="s">
        <v>21</v>
      </c>
      <c r="G17" t="s">
        <v>1364</v>
      </c>
      <c r="H17" t="s">
        <v>1364</v>
      </c>
      <c r="I17" t="s">
        <v>170</v>
      </c>
      <c r="J17" t="s">
        <v>170</v>
      </c>
      <c r="K17" t="s">
        <v>170</v>
      </c>
      <c r="L17" t="s">
        <v>170</v>
      </c>
    </row>
    <row r="18" spans="1:12" x14ac:dyDescent="0.25">
      <c r="A18" t="s">
        <v>190</v>
      </c>
      <c r="B18" t="s">
        <v>190</v>
      </c>
      <c r="C18" t="s">
        <v>22</v>
      </c>
      <c r="D18" t="s">
        <v>22</v>
      </c>
      <c r="G18" t="s">
        <v>1365</v>
      </c>
      <c r="H18" t="s">
        <v>1365</v>
      </c>
      <c r="I18" t="s">
        <v>171</v>
      </c>
      <c r="J18" t="s">
        <v>171</v>
      </c>
      <c r="K18" t="s">
        <v>171</v>
      </c>
      <c r="L18" t="s">
        <v>171</v>
      </c>
    </row>
    <row r="19" spans="1:12" x14ac:dyDescent="0.25">
      <c r="A19" t="s">
        <v>191</v>
      </c>
      <c r="B19" t="s">
        <v>191</v>
      </c>
      <c r="C19" t="s">
        <v>23</v>
      </c>
      <c r="D19" t="s">
        <v>23</v>
      </c>
      <c r="G19" t="s">
        <v>1366</v>
      </c>
      <c r="H19" t="s">
        <v>1366</v>
      </c>
      <c r="I19" t="s">
        <v>172</v>
      </c>
      <c r="J19" t="s">
        <v>172</v>
      </c>
      <c r="K19" t="s">
        <v>172</v>
      </c>
      <c r="L19" t="s">
        <v>172</v>
      </c>
    </row>
    <row r="20" spans="1:12" x14ac:dyDescent="0.25">
      <c r="A20" t="s">
        <v>192</v>
      </c>
      <c r="B20" t="s">
        <v>192</v>
      </c>
      <c r="C20" t="s">
        <v>24</v>
      </c>
      <c r="D20" t="s">
        <v>24</v>
      </c>
      <c r="I20" t="s">
        <v>173</v>
      </c>
      <c r="J20" t="s">
        <v>173</v>
      </c>
      <c r="K20" t="s">
        <v>173</v>
      </c>
      <c r="L20" t="s">
        <v>173</v>
      </c>
    </row>
    <row r="21" spans="1:12" x14ac:dyDescent="0.25">
      <c r="A21" t="s">
        <v>193</v>
      </c>
      <c r="B21" t="s">
        <v>193</v>
      </c>
      <c r="C21" t="s">
        <v>25</v>
      </c>
      <c r="D21" t="s">
        <v>25</v>
      </c>
    </row>
    <row r="22" spans="1:12" x14ac:dyDescent="0.25">
      <c r="A22" t="s">
        <v>194</v>
      </c>
      <c r="B22" t="s">
        <v>194</v>
      </c>
      <c r="C22" t="s">
        <v>26</v>
      </c>
      <c r="D22" t="s">
        <v>26</v>
      </c>
    </row>
    <row r="23" spans="1:12" x14ac:dyDescent="0.25">
      <c r="A23" t="s">
        <v>195</v>
      </c>
      <c r="B23" t="s">
        <v>195</v>
      </c>
      <c r="C23" t="s">
        <v>27</v>
      </c>
      <c r="D23" t="s">
        <v>27</v>
      </c>
    </row>
    <row r="24" spans="1:12" x14ac:dyDescent="0.25">
      <c r="A24" t="s">
        <v>196</v>
      </c>
      <c r="B24" t="s">
        <v>196</v>
      </c>
      <c r="C24" t="s">
        <v>28</v>
      </c>
      <c r="D24" t="s">
        <v>28</v>
      </c>
    </row>
    <row r="25" spans="1:12" x14ac:dyDescent="0.25">
      <c r="A25" t="s">
        <v>197</v>
      </c>
      <c r="B25" t="s">
        <v>197</v>
      </c>
      <c r="C25" t="s">
        <v>29</v>
      </c>
      <c r="D25" t="s">
        <v>29</v>
      </c>
    </row>
    <row r="26" spans="1:12" x14ac:dyDescent="0.25">
      <c r="A26" t="s">
        <v>198</v>
      </c>
      <c r="B26" t="s">
        <v>198</v>
      </c>
      <c r="C26" t="s">
        <v>30</v>
      </c>
      <c r="D26" t="s">
        <v>30</v>
      </c>
    </row>
    <row r="27" spans="1:12" x14ac:dyDescent="0.25">
      <c r="A27" t="s">
        <v>199</v>
      </c>
      <c r="B27" t="s">
        <v>199</v>
      </c>
      <c r="C27" t="s">
        <v>31</v>
      </c>
      <c r="D27" t="s">
        <v>31</v>
      </c>
    </row>
    <row r="28" spans="1:12" x14ac:dyDescent="0.25">
      <c r="A28" t="s">
        <v>200</v>
      </c>
      <c r="B28" t="s">
        <v>200</v>
      </c>
      <c r="C28" t="s">
        <v>32</v>
      </c>
      <c r="D28" t="s">
        <v>32</v>
      </c>
    </row>
    <row r="29" spans="1:12" x14ac:dyDescent="0.25">
      <c r="A29" t="s">
        <v>201</v>
      </c>
      <c r="B29" t="s">
        <v>201</v>
      </c>
      <c r="C29" t="s">
        <v>33</v>
      </c>
      <c r="D29" t="s">
        <v>33</v>
      </c>
    </row>
    <row r="30" spans="1:12" x14ac:dyDescent="0.25">
      <c r="A30" t="s">
        <v>202</v>
      </c>
      <c r="B30" t="s">
        <v>202</v>
      </c>
      <c r="C30" t="s">
        <v>34</v>
      </c>
      <c r="D30" t="s">
        <v>34</v>
      </c>
    </row>
    <row r="31" spans="1:12" x14ac:dyDescent="0.25">
      <c r="A31" t="s">
        <v>203</v>
      </c>
      <c r="B31" t="s">
        <v>203</v>
      </c>
      <c r="C31" t="s">
        <v>35</v>
      </c>
      <c r="D31" t="s">
        <v>35</v>
      </c>
    </row>
    <row r="32" spans="1:12" x14ac:dyDescent="0.25">
      <c r="A32" t="s">
        <v>204</v>
      </c>
      <c r="B32" t="s">
        <v>204</v>
      </c>
      <c r="C32" t="s">
        <v>36</v>
      </c>
      <c r="D32" t="s">
        <v>36</v>
      </c>
    </row>
    <row r="33" spans="1:4" x14ac:dyDescent="0.25">
      <c r="A33" t="s">
        <v>205</v>
      </c>
      <c r="B33" t="s">
        <v>205</v>
      </c>
      <c r="C33" t="s">
        <v>37</v>
      </c>
      <c r="D33" t="s">
        <v>37</v>
      </c>
    </row>
    <row r="34" spans="1:4" x14ac:dyDescent="0.25">
      <c r="A34" t="s">
        <v>206</v>
      </c>
      <c r="B34" t="s">
        <v>206</v>
      </c>
      <c r="C34" t="s">
        <v>38</v>
      </c>
      <c r="D34" t="s">
        <v>38</v>
      </c>
    </row>
    <row r="35" spans="1:4" x14ac:dyDescent="0.25">
      <c r="A35" t="s">
        <v>207</v>
      </c>
      <c r="B35" t="s">
        <v>207</v>
      </c>
      <c r="C35" t="s">
        <v>39</v>
      </c>
      <c r="D35" t="s">
        <v>39</v>
      </c>
    </row>
    <row r="36" spans="1:4" x14ac:dyDescent="0.25">
      <c r="A36" t="s">
        <v>208</v>
      </c>
      <c r="B36" t="s">
        <v>208</v>
      </c>
      <c r="C36" t="s">
        <v>40</v>
      </c>
      <c r="D36" t="s">
        <v>40</v>
      </c>
    </row>
    <row r="37" spans="1:4" x14ac:dyDescent="0.25">
      <c r="A37" t="s">
        <v>209</v>
      </c>
      <c r="B37" t="s">
        <v>209</v>
      </c>
    </row>
    <row r="38" spans="1:4" x14ac:dyDescent="0.25">
      <c r="A38" t="s">
        <v>210</v>
      </c>
      <c r="B38" t="s">
        <v>210</v>
      </c>
    </row>
    <row r="39" spans="1:4" x14ac:dyDescent="0.25">
      <c r="A39" t="s">
        <v>211</v>
      </c>
      <c r="B39" t="s">
        <v>211</v>
      </c>
    </row>
    <row r="40" spans="1:4" x14ac:dyDescent="0.25">
      <c r="A40" t="s">
        <v>212</v>
      </c>
      <c r="B40" t="s">
        <v>212</v>
      </c>
    </row>
    <row r="41" spans="1:4" x14ac:dyDescent="0.25">
      <c r="A41" t="s">
        <v>213</v>
      </c>
      <c r="B41" t="s">
        <v>213</v>
      </c>
    </row>
    <row r="42" spans="1:4" x14ac:dyDescent="0.25">
      <c r="A42" t="s">
        <v>214</v>
      </c>
      <c r="B42" t="s">
        <v>214</v>
      </c>
    </row>
    <row r="43" spans="1:4" x14ac:dyDescent="0.25">
      <c r="A43" t="s">
        <v>215</v>
      </c>
      <c r="B43" t="s">
        <v>215</v>
      </c>
    </row>
    <row r="44" spans="1:4" x14ac:dyDescent="0.25">
      <c r="A44" t="s">
        <v>216</v>
      </c>
      <c r="B44" t="s">
        <v>216</v>
      </c>
    </row>
    <row r="45" spans="1:4" x14ac:dyDescent="0.25">
      <c r="A45" t="s">
        <v>217</v>
      </c>
      <c r="B45" t="s">
        <v>217</v>
      </c>
    </row>
    <row r="46" spans="1:4" x14ac:dyDescent="0.25">
      <c r="A46" t="s">
        <v>218</v>
      </c>
      <c r="B46" t="s">
        <v>218</v>
      </c>
    </row>
    <row r="47" spans="1:4" x14ac:dyDescent="0.25">
      <c r="A47" t="s">
        <v>219</v>
      </c>
      <c r="B47" t="s">
        <v>219</v>
      </c>
    </row>
    <row r="48" spans="1:4" x14ac:dyDescent="0.25">
      <c r="A48" t="s">
        <v>220</v>
      </c>
      <c r="B48" t="s">
        <v>220</v>
      </c>
    </row>
    <row r="49" spans="1:2" x14ac:dyDescent="0.25">
      <c r="A49" t="s">
        <v>221</v>
      </c>
      <c r="B49" t="s">
        <v>221</v>
      </c>
    </row>
    <row r="50" spans="1:2" x14ac:dyDescent="0.25">
      <c r="A50" t="s">
        <v>222</v>
      </c>
      <c r="B50" t="s">
        <v>222</v>
      </c>
    </row>
    <row r="51" spans="1:2" x14ac:dyDescent="0.25">
      <c r="A51" t="s">
        <v>223</v>
      </c>
      <c r="B51" t="s">
        <v>223</v>
      </c>
    </row>
    <row r="52" spans="1:2" x14ac:dyDescent="0.25">
      <c r="A52" t="s">
        <v>224</v>
      </c>
      <c r="B52" t="s">
        <v>224</v>
      </c>
    </row>
    <row r="53" spans="1:2" x14ac:dyDescent="0.25">
      <c r="A53" t="s">
        <v>225</v>
      </c>
      <c r="B53" t="s">
        <v>225</v>
      </c>
    </row>
    <row r="54" spans="1:2" x14ac:dyDescent="0.25">
      <c r="A54" t="s">
        <v>226</v>
      </c>
      <c r="B54" t="s">
        <v>226</v>
      </c>
    </row>
    <row r="55" spans="1:2" x14ac:dyDescent="0.25">
      <c r="A55" t="s">
        <v>227</v>
      </c>
      <c r="B55" t="s">
        <v>227</v>
      </c>
    </row>
    <row r="56" spans="1:2" x14ac:dyDescent="0.25">
      <c r="A56" t="s">
        <v>228</v>
      </c>
      <c r="B56" t="s">
        <v>228</v>
      </c>
    </row>
    <row r="57" spans="1:2" x14ac:dyDescent="0.25">
      <c r="A57" t="s">
        <v>229</v>
      </c>
      <c r="B57" t="s">
        <v>229</v>
      </c>
    </row>
    <row r="58" spans="1:2" x14ac:dyDescent="0.25">
      <c r="A58" t="s">
        <v>230</v>
      </c>
      <c r="B58" t="s">
        <v>230</v>
      </c>
    </row>
    <row r="59" spans="1:2" x14ac:dyDescent="0.25">
      <c r="A59" t="s">
        <v>231</v>
      </c>
      <c r="B59" t="s">
        <v>231</v>
      </c>
    </row>
    <row r="60" spans="1:2" x14ac:dyDescent="0.25">
      <c r="A60" t="s">
        <v>232</v>
      </c>
      <c r="B60" t="s">
        <v>232</v>
      </c>
    </row>
    <row r="61" spans="1:2" x14ac:dyDescent="0.25">
      <c r="A61" t="s">
        <v>233</v>
      </c>
      <c r="B61" t="s">
        <v>233</v>
      </c>
    </row>
    <row r="62" spans="1:2" x14ac:dyDescent="0.25">
      <c r="A62" t="s">
        <v>234</v>
      </c>
      <c r="B62" t="s">
        <v>234</v>
      </c>
    </row>
    <row r="63" spans="1:2" x14ac:dyDescent="0.25">
      <c r="A63" t="s">
        <v>235</v>
      </c>
      <c r="B63" t="s">
        <v>235</v>
      </c>
    </row>
    <row r="64" spans="1:2" x14ac:dyDescent="0.25">
      <c r="A64" t="s">
        <v>236</v>
      </c>
      <c r="B64" t="s">
        <v>236</v>
      </c>
    </row>
    <row r="65" spans="1:2" x14ac:dyDescent="0.25">
      <c r="A65" t="s">
        <v>237</v>
      </c>
      <c r="B65" t="s">
        <v>237</v>
      </c>
    </row>
    <row r="66" spans="1:2" x14ac:dyDescent="0.25">
      <c r="A66" t="s">
        <v>238</v>
      </c>
      <c r="B66" t="s">
        <v>238</v>
      </c>
    </row>
    <row r="67" spans="1:2" x14ac:dyDescent="0.25">
      <c r="A67" t="s">
        <v>239</v>
      </c>
      <c r="B67" t="s">
        <v>239</v>
      </c>
    </row>
    <row r="68" spans="1:2" x14ac:dyDescent="0.25">
      <c r="A68" t="s">
        <v>240</v>
      </c>
      <c r="B68" t="s">
        <v>240</v>
      </c>
    </row>
    <row r="69" spans="1:2" x14ac:dyDescent="0.25">
      <c r="A69" t="s">
        <v>241</v>
      </c>
      <c r="B69" t="s">
        <v>241</v>
      </c>
    </row>
    <row r="70" spans="1:2" x14ac:dyDescent="0.25">
      <c r="A70" t="s">
        <v>242</v>
      </c>
      <c r="B70" t="s">
        <v>242</v>
      </c>
    </row>
    <row r="71" spans="1:2" x14ac:dyDescent="0.25">
      <c r="A71" t="s">
        <v>243</v>
      </c>
      <c r="B71" t="s">
        <v>243</v>
      </c>
    </row>
    <row r="72" spans="1:2" x14ac:dyDescent="0.25">
      <c r="A72" t="s">
        <v>244</v>
      </c>
      <c r="B72" t="s">
        <v>244</v>
      </c>
    </row>
    <row r="73" spans="1:2" x14ac:dyDescent="0.25">
      <c r="A73" t="s">
        <v>245</v>
      </c>
      <c r="B73" t="s">
        <v>245</v>
      </c>
    </row>
    <row r="74" spans="1:2" x14ac:dyDescent="0.25">
      <c r="A74" t="s">
        <v>246</v>
      </c>
      <c r="B74" t="s">
        <v>246</v>
      </c>
    </row>
    <row r="75" spans="1:2" x14ac:dyDescent="0.25">
      <c r="A75" t="s">
        <v>247</v>
      </c>
      <c r="B75" t="s">
        <v>247</v>
      </c>
    </row>
    <row r="76" spans="1:2" x14ac:dyDescent="0.25">
      <c r="A76" t="s">
        <v>248</v>
      </c>
      <c r="B76" t="s">
        <v>248</v>
      </c>
    </row>
    <row r="77" spans="1:2" x14ac:dyDescent="0.25">
      <c r="A77" t="s">
        <v>249</v>
      </c>
      <c r="B77" t="s">
        <v>249</v>
      </c>
    </row>
    <row r="78" spans="1:2" x14ac:dyDescent="0.25">
      <c r="A78" t="s">
        <v>250</v>
      </c>
      <c r="B78" t="s">
        <v>250</v>
      </c>
    </row>
    <row r="79" spans="1:2" x14ac:dyDescent="0.25">
      <c r="A79" t="s">
        <v>251</v>
      </c>
      <c r="B79" t="s">
        <v>251</v>
      </c>
    </row>
    <row r="80" spans="1:2" x14ac:dyDescent="0.25">
      <c r="A80" t="s">
        <v>252</v>
      </c>
      <c r="B80" t="s">
        <v>252</v>
      </c>
    </row>
    <row r="81" spans="1:2" x14ac:dyDescent="0.25">
      <c r="A81" t="s">
        <v>253</v>
      </c>
      <c r="B81" t="s">
        <v>253</v>
      </c>
    </row>
    <row r="82" spans="1:2" x14ac:dyDescent="0.25">
      <c r="A82" t="s">
        <v>254</v>
      </c>
      <c r="B82" t="s">
        <v>254</v>
      </c>
    </row>
    <row r="83" spans="1:2" x14ac:dyDescent="0.25">
      <c r="A83" t="s">
        <v>255</v>
      </c>
      <c r="B83" t="s">
        <v>255</v>
      </c>
    </row>
    <row r="84" spans="1:2" x14ac:dyDescent="0.25">
      <c r="A84" t="s">
        <v>256</v>
      </c>
      <c r="B84" t="s">
        <v>256</v>
      </c>
    </row>
    <row r="85" spans="1:2" x14ac:dyDescent="0.25">
      <c r="A85" t="s">
        <v>257</v>
      </c>
      <c r="B85" t="s">
        <v>257</v>
      </c>
    </row>
    <row r="86" spans="1:2" x14ac:dyDescent="0.25">
      <c r="A86" t="s">
        <v>258</v>
      </c>
      <c r="B86" t="s">
        <v>258</v>
      </c>
    </row>
    <row r="87" spans="1:2" x14ac:dyDescent="0.25">
      <c r="A87" t="s">
        <v>259</v>
      </c>
      <c r="B87" t="s">
        <v>259</v>
      </c>
    </row>
    <row r="88" spans="1:2" x14ac:dyDescent="0.25">
      <c r="A88" t="s">
        <v>260</v>
      </c>
      <c r="B88" t="s">
        <v>260</v>
      </c>
    </row>
    <row r="89" spans="1:2" x14ac:dyDescent="0.25">
      <c r="A89" t="s">
        <v>261</v>
      </c>
      <c r="B89" t="s">
        <v>261</v>
      </c>
    </row>
    <row r="90" spans="1:2" x14ac:dyDescent="0.25">
      <c r="A90" t="s">
        <v>262</v>
      </c>
      <c r="B90" t="s">
        <v>262</v>
      </c>
    </row>
    <row r="91" spans="1:2" x14ac:dyDescent="0.25">
      <c r="A91" t="s">
        <v>263</v>
      </c>
      <c r="B91" t="s">
        <v>263</v>
      </c>
    </row>
    <row r="92" spans="1:2" x14ac:dyDescent="0.25">
      <c r="A92" t="s">
        <v>264</v>
      </c>
      <c r="B92" t="s">
        <v>264</v>
      </c>
    </row>
    <row r="93" spans="1:2" x14ac:dyDescent="0.25">
      <c r="A93" t="s">
        <v>265</v>
      </c>
      <c r="B93" t="s">
        <v>265</v>
      </c>
    </row>
    <row r="94" spans="1:2" x14ac:dyDescent="0.25">
      <c r="A94" t="s">
        <v>266</v>
      </c>
      <c r="B94" t="s">
        <v>266</v>
      </c>
    </row>
    <row r="95" spans="1:2" x14ac:dyDescent="0.25">
      <c r="A95" t="s">
        <v>267</v>
      </c>
      <c r="B95" t="s">
        <v>267</v>
      </c>
    </row>
    <row r="96" spans="1:2" x14ac:dyDescent="0.25">
      <c r="A96" t="s">
        <v>268</v>
      </c>
      <c r="B96" t="s">
        <v>268</v>
      </c>
    </row>
    <row r="97" spans="1:2" x14ac:dyDescent="0.25">
      <c r="A97" t="s">
        <v>269</v>
      </c>
      <c r="B97" t="s">
        <v>269</v>
      </c>
    </row>
    <row r="98" spans="1:2" x14ac:dyDescent="0.25">
      <c r="A98" t="s">
        <v>270</v>
      </c>
      <c r="B98" t="s">
        <v>270</v>
      </c>
    </row>
    <row r="99" spans="1:2" x14ac:dyDescent="0.25">
      <c r="A99" t="s">
        <v>271</v>
      </c>
      <c r="B99" t="s">
        <v>271</v>
      </c>
    </row>
    <row r="100" spans="1:2" x14ac:dyDescent="0.25">
      <c r="A100" t="s">
        <v>272</v>
      </c>
      <c r="B100" t="s">
        <v>272</v>
      </c>
    </row>
    <row r="101" spans="1:2" x14ac:dyDescent="0.25">
      <c r="A101" t="s">
        <v>273</v>
      </c>
      <c r="B101" t="s">
        <v>273</v>
      </c>
    </row>
    <row r="102" spans="1:2" x14ac:dyDescent="0.25">
      <c r="A102" t="s">
        <v>274</v>
      </c>
      <c r="B102" t="s">
        <v>274</v>
      </c>
    </row>
    <row r="103" spans="1:2" x14ac:dyDescent="0.25">
      <c r="A103" t="s">
        <v>275</v>
      </c>
      <c r="B103" t="s">
        <v>275</v>
      </c>
    </row>
    <row r="104" spans="1:2" x14ac:dyDescent="0.25">
      <c r="A104" t="s">
        <v>276</v>
      </c>
      <c r="B104" t="s">
        <v>276</v>
      </c>
    </row>
    <row r="105" spans="1:2" x14ac:dyDescent="0.25">
      <c r="A105" t="s">
        <v>277</v>
      </c>
      <c r="B105" t="s">
        <v>277</v>
      </c>
    </row>
    <row r="106" spans="1:2" x14ac:dyDescent="0.25">
      <c r="A106" t="s">
        <v>278</v>
      </c>
      <c r="B106" t="s">
        <v>278</v>
      </c>
    </row>
    <row r="107" spans="1:2" x14ac:dyDescent="0.25">
      <c r="A107" t="s">
        <v>279</v>
      </c>
      <c r="B107" t="s">
        <v>279</v>
      </c>
    </row>
    <row r="108" spans="1:2" x14ac:dyDescent="0.25">
      <c r="A108" t="s">
        <v>280</v>
      </c>
      <c r="B108" t="s">
        <v>280</v>
      </c>
    </row>
    <row r="109" spans="1:2" x14ac:dyDescent="0.25">
      <c r="A109" t="s">
        <v>281</v>
      </c>
      <c r="B109" t="s">
        <v>281</v>
      </c>
    </row>
    <row r="110" spans="1:2" x14ac:dyDescent="0.25">
      <c r="A110" t="s">
        <v>282</v>
      </c>
      <c r="B110" t="s">
        <v>282</v>
      </c>
    </row>
    <row r="111" spans="1:2" x14ac:dyDescent="0.25">
      <c r="A111" t="s">
        <v>283</v>
      </c>
      <c r="B111" t="s">
        <v>283</v>
      </c>
    </row>
    <row r="112" spans="1:2" x14ac:dyDescent="0.25">
      <c r="A112" t="s">
        <v>284</v>
      </c>
      <c r="B112" t="s">
        <v>284</v>
      </c>
    </row>
    <row r="113" spans="1:2" x14ac:dyDescent="0.25">
      <c r="A113" t="s">
        <v>285</v>
      </c>
      <c r="B113" t="s">
        <v>285</v>
      </c>
    </row>
    <row r="114" spans="1:2" x14ac:dyDescent="0.25">
      <c r="A114" t="s">
        <v>286</v>
      </c>
      <c r="B114" t="s">
        <v>286</v>
      </c>
    </row>
    <row r="115" spans="1:2" x14ac:dyDescent="0.25">
      <c r="A115" t="s">
        <v>287</v>
      </c>
      <c r="B115" t="s">
        <v>287</v>
      </c>
    </row>
    <row r="116" spans="1:2" x14ac:dyDescent="0.25">
      <c r="A116" t="s">
        <v>288</v>
      </c>
      <c r="B116" t="s">
        <v>288</v>
      </c>
    </row>
    <row r="117" spans="1:2" x14ac:dyDescent="0.25">
      <c r="A117" t="s">
        <v>289</v>
      </c>
      <c r="B117" t="s">
        <v>289</v>
      </c>
    </row>
    <row r="118" spans="1:2" x14ac:dyDescent="0.25">
      <c r="A118" t="s">
        <v>290</v>
      </c>
      <c r="B118" t="s">
        <v>290</v>
      </c>
    </row>
    <row r="119" spans="1:2" x14ac:dyDescent="0.25">
      <c r="A119" t="s">
        <v>291</v>
      </c>
      <c r="B119" t="s">
        <v>291</v>
      </c>
    </row>
    <row r="120" spans="1:2" x14ac:dyDescent="0.25">
      <c r="A120" t="s">
        <v>292</v>
      </c>
      <c r="B120" t="s">
        <v>292</v>
      </c>
    </row>
    <row r="121" spans="1:2" x14ac:dyDescent="0.25">
      <c r="A121" t="s">
        <v>293</v>
      </c>
      <c r="B121" t="s">
        <v>293</v>
      </c>
    </row>
    <row r="122" spans="1:2" x14ac:dyDescent="0.25">
      <c r="A122" t="s">
        <v>294</v>
      </c>
      <c r="B122" t="s">
        <v>294</v>
      </c>
    </row>
    <row r="123" spans="1:2" x14ac:dyDescent="0.25">
      <c r="A123" t="s">
        <v>295</v>
      </c>
      <c r="B123" t="s">
        <v>295</v>
      </c>
    </row>
    <row r="124" spans="1:2" x14ac:dyDescent="0.25">
      <c r="A124" t="s">
        <v>296</v>
      </c>
      <c r="B124" t="s">
        <v>296</v>
      </c>
    </row>
    <row r="125" spans="1:2" x14ac:dyDescent="0.25">
      <c r="A125" t="s">
        <v>297</v>
      </c>
      <c r="B125" t="s">
        <v>297</v>
      </c>
    </row>
    <row r="126" spans="1:2" x14ac:dyDescent="0.25">
      <c r="A126" t="s">
        <v>298</v>
      </c>
      <c r="B126" t="s">
        <v>298</v>
      </c>
    </row>
    <row r="127" spans="1:2" x14ac:dyDescent="0.25">
      <c r="A127" t="s">
        <v>299</v>
      </c>
      <c r="B127" t="s">
        <v>299</v>
      </c>
    </row>
    <row r="128" spans="1:2" x14ac:dyDescent="0.25">
      <c r="A128" t="s">
        <v>300</v>
      </c>
      <c r="B128" t="s">
        <v>300</v>
      </c>
    </row>
    <row r="129" spans="1:2" x14ac:dyDescent="0.25">
      <c r="A129" t="s">
        <v>301</v>
      </c>
      <c r="B129" t="s">
        <v>301</v>
      </c>
    </row>
    <row r="130" spans="1:2" x14ac:dyDescent="0.25">
      <c r="A130" t="s">
        <v>302</v>
      </c>
      <c r="B130" t="s">
        <v>302</v>
      </c>
    </row>
    <row r="131" spans="1:2" x14ac:dyDescent="0.25">
      <c r="A131" t="s">
        <v>303</v>
      </c>
      <c r="B131" t="s">
        <v>303</v>
      </c>
    </row>
    <row r="132" spans="1:2" x14ac:dyDescent="0.25">
      <c r="A132" t="s">
        <v>304</v>
      </c>
      <c r="B132" t="s">
        <v>304</v>
      </c>
    </row>
    <row r="133" spans="1:2" x14ac:dyDescent="0.25">
      <c r="A133" t="s">
        <v>305</v>
      </c>
      <c r="B133" t="s">
        <v>305</v>
      </c>
    </row>
    <row r="134" spans="1:2" x14ac:dyDescent="0.25">
      <c r="A134" t="s">
        <v>306</v>
      </c>
      <c r="B134" t="s">
        <v>306</v>
      </c>
    </row>
    <row r="135" spans="1:2" x14ac:dyDescent="0.25">
      <c r="A135" t="s">
        <v>307</v>
      </c>
      <c r="B135" t="s">
        <v>307</v>
      </c>
    </row>
    <row r="136" spans="1:2" x14ac:dyDescent="0.25">
      <c r="A136" t="s">
        <v>308</v>
      </c>
      <c r="B136" t="s">
        <v>308</v>
      </c>
    </row>
    <row r="137" spans="1:2" x14ac:dyDescent="0.25">
      <c r="A137" t="s">
        <v>309</v>
      </c>
      <c r="B137" t="s">
        <v>309</v>
      </c>
    </row>
    <row r="138" spans="1:2" x14ac:dyDescent="0.25">
      <c r="A138" t="s">
        <v>310</v>
      </c>
      <c r="B138" t="s">
        <v>310</v>
      </c>
    </row>
    <row r="139" spans="1:2" x14ac:dyDescent="0.25">
      <c r="A139" t="s">
        <v>311</v>
      </c>
      <c r="B139" t="s">
        <v>311</v>
      </c>
    </row>
    <row r="140" spans="1:2" x14ac:dyDescent="0.25">
      <c r="A140" t="s">
        <v>312</v>
      </c>
      <c r="B140" t="s">
        <v>312</v>
      </c>
    </row>
    <row r="141" spans="1:2" x14ac:dyDescent="0.25">
      <c r="A141" t="s">
        <v>313</v>
      </c>
      <c r="B141" t="s">
        <v>313</v>
      </c>
    </row>
    <row r="142" spans="1:2" x14ac:dyDescent="0.25">
      <c r="A142" t="s">
        <v>314</v>
      </c>
      <c r="B142" t="s">
        <v>314</v>
      </c>
    </row>
    <row r="143" spans="1:2" x14ac:dyDescent="0.25">
      <c r="A143" t="s">
        <v>315</v>
      </c>
      <c r="B143" t="s">
        <v>315</v>
      </c>
    </row>
    <row r="144" spans="1:2" x14ac:dyDescent="0.25">
      <c r="A144" t="s">
        <v>316</v>
      </c>
      <c r="B144" t="s">
        <v>316</v>
      </c>
    </row>
    <row r="145" spans="1:2" x14ac:dyDescent="0.25">
      <c r="A145" t="s">
        <v>317</v>
      </c>
      <c r="B145" t="s">
        <v>317</v>
      </c>
    </row>
    <row r="146" spans="1:2" x14ac:dyDescent="0.25">
      <c r="A146" t="s">
        <v>318</v>
      </c>
      <c r="B146" t="s">
        <v>318</v>
      </c>
    </row>
    <row r="147" spans="1:2" x14ac:dyDescent="0.25">
      <c r="A147" t="s">
        <v>319</v>
      </c>
      <c r="B147" t="s">
        <v>319</v>
      </c>
    </row>
    <row r="148" spans="1:2" x14ac:dyDescent="0.25">
      <c r="A148" t="s">
        <v>320</v>
      </c>
      <c r="B148" t="s">
        <v>320</v>
      </c>
    </row>
    <row r="149" spans="1:2" x14ac:dyDescent="0.25">
      <c r="A149" t="s">
        <v>321</v>
      </c>
      <c r="B149" t="s">
        <v>321</v>
      </c>
    </row>
    <row r="150" spans="1:2" x14ac:dyDescent="0.25">
      <c r="A150" t="s">
        <v>322</v>
      </c>
      <c r="B150" t="s">
        <v>322</v>
      </c>
    </row>
    <row r="151" spans="1:2" x14ac:dyDescent="0.25">
      <c r="A151" t="s">
        <v>323</v>
      </c>
      <c r="B151" t="s">
        <v>323</v>
      </c>
    </row>
    <row r="152" spans="1:2" x14ac:dyDescent="0.25">
      <c r="A152" t="s">
        <v>324</v>
      </c>
      <c r="B152" t="s">
        <v>324</v>
      </c>
    </row>
    <row r="153" spans="1:2" x14ac:dyDescent="0.25">
      <c r="A153" t="s">
        <v>325</v>
      </c>
      <c r="B153" t="s">
        <v>325</v>
      </c>
    </row>
    <row r="154" spans="1:2" x14ac:dyDescent="0.25">
      <c r="A154" t="s">
        <v>326</v>
      </c>
      <c r="B154" t="s">
        <v>326</v>
      </c>
    </row>
    <row r="155" spans="1:2" x14ac:dyDescent="0.25">
      <c r="A155" t="s">
        <v>327</v>
      </c>
      <c r="B155" t="s">
        <v>327</v>
      </c>
    </row>
    <row r="156" spans="1:2" x14ac:dyDescent="0.25">
      <c r="A156" t="s">
        <v>328</v>
      </c>
      <c r="B156" t="s">
        <v>328</v>
      </c>
    </row>
    <row r="157" spans="1:2" x14ac:dyDescent="0.25">
      <c r="A157" t="s">
        <v>329</v>
      </c>
      <c r="B157" t="s">
        <v>329</v>
      </c>
    </row>
    <row r="158" spans="1:2" x14ac:dyDescent="0.25">
      <c r="A158" t="s">
        <v>330</v>
      </c>
      <c r="B158" t="s">
        <v>330</v>
      </c>
    </row>
    <row r="159" spans="1:2" x14ac:dyDescent="0.25">
      <c r="A159" t="s">
        <v>331</v>
      </c>
      <c r="B159" t="s">
        <v>331</v>
      </c>
    </row>
    <row r="160" spans="1:2" x14ac:dyDescent="0.25">
      <c r="A160" t="s">
        <v>332</v>
      </c>
      <c r="B160" t="s">
        <v>332</v>
      </c>
    </row>
    <row r="161" spans="1:2" x14ac:dyDescent="0.25">
      <c r="A161" t="s">
        <v>333</v>
      </c>
      <c r="B161" t="s">
        <v>333</v>
      </c>
    </row>
    <row r="162" spans="1:2" x14ac:dyDescent="0.25">
      <c r="A162" t="s">
        <v>334</v>
      </c>
      <c r="B162" t="s">
        <v>334</v>
      </c>
    </row>
    <row r="163" spans="1:2" x14ac:dyDescent="0.25">
      <c r="A163" t="s">
        <v>335</v>
      </c>
      <c r="B163" t="s">
        <v>335</v>
      </c>
    </row>
    <row r="164" spans="1:2" x14ac:dyDescent="0.25">
      <c r="A164" t="s">
        <v>336</v>
      </c>
      <c r="B164" t="s">
        <v>336</v>
      </c>
    </row>
    <row r="165" spans="1:2" x14ac:dyDescent="0.25">
      <c r="A165" t="s">
        <v>337</v>
      </c>
      <c r="B165" t="s">
        <v>337</v>
      </c>
    </row>
    <row r="166" spans="1:2" x14ac:dyDescent="0.25">
      <c r="A166" t="s">
        <v>338</v>
      </c>
      <c r="B166" t="s">
        <v>338</v>
      </c>
    </row>
    <row r="167" spans="1:2" x14ac:dyDescent="0.25">
      <c r="A167" t="s">
        <v>339</v>
      </c>
      <c r="B167" t="s">
        <v>339</v>
      </c>
    </row>
    <row r="168" spans="1:2" x14ac:dyDescent="0.25">
      <c r="A168" t="s">
        <v>340</v>
      </c>
      <c r="B168" t="s">
        <v>340</v>
      </c>
    </row>
    <row r="169" spans="1:2" x14ac:dyDescent="0.25">
      <c r="A169" t="s">
        <v>341</v>
      </c>
      <c r="B169" t="s">
        <v>341</v>
      </c>
    </row>
    <row r="170" spans="1:2" x14ac:dyDescent="0.25">
      <c r="A170" t="s">
        <v>342</v>
      </c>
      <c r="B170" t="s">
        <v>342</v>
      </c>
    </row>
    <row r="171" spans="1:2" x14ac:dyDescent="0.25">
      <c r="A171" t="s">
        <v>343</v>
      </c>
      <c r="B171" t="s">
        <v>343</v>
      </c>
    </row>
    <row r="172" spans="1:2" x14ac:dyDescent="0.25">
      <c r="A172" t="s">
        <v>344</v>
      </c>
      <c r="B172" t="s">
        <v>344</v>
      </c>
    </row>
    <row r="173" spans="1:2" x14ac:dyDescent="0.25">
      <c r="A173" t="s">
        <v>345</v>
      </c>
      <c r="B173" t="s">
        <v>345</v>
      </c>
    </row>
    <row r="174" spans="1:2" x14ac:dyDescent="0.25">
      <c r="A174" t="s">
        <v>346</v>
      </c>
      <c r="B174" t="s">
        <v>346</v>
      </c>
    </row>
    <row r="175" spans="1:2" x14ac:dyDescent="0.25">
      <c r="A175" t="s">
        <v>347</v>
      </c>
      <c r="B175" t="s">
        <v>347</v>
      </c>
    </row>
    <row r="176" spans="1:2" x14ac:dyDescent="0.25">
      <c r="A176" t="s">
        <v>348</v>
      </c>
      <c r="B176" t="s">
        <v>348</v>
      </c>
    </row>
    <row r="177" spans="1:2" x14ac:dyDescent="0.25">
      <c r="A177" t="s">
        <v>349</v>
      </c>
      <c r="B177" t="s">
        <v>349</v>
      </c>
    </row>
    <row r="178" spans="1:2" x14ac:dyDescent="0.25">
      <c r="A178" t="s">
        <v>350</v>
      </c>
      <c r="B178" t="s">
        <v>350</v>
      </c>
    </row>
    <row r="179" spans="1:2" x14ac:dyDescent="0.25">
      <c r="A179" t="s">
        <v>351</v>
      </c>
      <c r="B179" t="s">
        <v>351</v>
      </c>
    </row>
    <row r="180" spans="1:2" x14ac:dyDescent="0.25">
      <c r="A180" t="s">
        <v>352</v>
      </c>
      <c r="B180" t="s">
        <v>352</v>
      </c>
    </row>
    <row r="181" spans="1:2" x14ac:dyDescent="0.25">
      <c r="A181" t="s">
        <v>353</v>
      </c>
      <c r="B181" t="s">
        <v>353</v>
      </c>
    </row>
    <row r="182" spans="1:2" x14ac:dyDescent="0.25">
      <c r="A182" t="s">
        <v>354</v>
      </c>
      <c r="B182" t="s">
        <v>354</v>
      </c>
    </row>
    <row r="183" spans="1:2" x14ac:dyDescent="0.25">
      <c r="A183" t="s">
        <v>355</v>
      </c>
      <c r="B183" t="s">
        <v>355</v>
      </c>
    </row>
    <row r="184" spans="1:2" x14ac:dyDescent="0.25">
      <c r="A184" t="s">
        <v>356</v>
      </c>
      <c r="B184" t="s">
        <v>356</v>
      </c>
    </row>
    <row r="185" spans="1:2" x14ac:dyDescent="0.25">
      <c r="A185" t="s">
        <v>357</v>
      </c>
      <c r="B185" t="s">
        <v>357</v>
      </c>
    </row>
    <row r="186" spans="1:2" x14ac:dyDescent="0.25">
      <c r="A186" t="s">
        <v>358</v>
      </c>
      <c r="B186" t="s">
        <v>358</v>
      </c>
    </row>
    <row r="187" spans="1:2" x14ac:dyDescent="0.25">
      <c r="A187" t="s">
        <v>359</v>
      </c>
      <c r="B187" t="s">
        <v>359</v>
      </c>
    </row>
    <row r="188" spans="1:2" x14ac:dyDescent="0.25">
      <c r="A188" t="s">
        <v>360</v>
      </c>
      <c r="B188" t="s">
        <v>360</v>
      </c>
    </row>
    <row r="189" spans="1:2" x14ac:dyDescent="0.25">
      <c r="A189" t="s">
        <v>361</v>
      </c>
      <c r="B189" t="s">
        <v>361</v>
      </c>
    </row>
    <row r="190" spans="1:2" x14ac:dyDescent="0.25">
      <c r="A190" t="s">
        <v>362</v>
      </c>
      <c r="B190" t="s">
        <v>362</v>
      </c>
    </row>
    <row r="191" spans="1:2" x14ac:dyDescent="0.25">
      <c r="A191" t="s">
        <v>363</v>
      </c>
      <c r="B191" t="s">
        <v>363</v>
      </c>
    </row>
    <row r="192" spans="1:2" x14ac:dyDescent="0.25">
      <c r="A192" t="s">
        <v>364</v>
      </c>
      <c r="B192" t="s">
        <v>364</v>
      </c>
    </row>
    <row r="193" spans="1:2" x14ac:dyDescent="0.25">
      <c r="A193" t="s">
        <v>365</v>
      </c>
      <c r="B193" t="s">
        <v>365</v>
      </c>
    </row>
    <row r="194" spans="1:2" x14ac:dyDescent="0.25">
      <c r="A194" t="s">
        <v>366</v>
      </c>
      <c r="B194" t="s">
        <v>366</v>
      </c>
    </row>
    <row r="195" spans="1:2" x14ac:dyDescent="0.25">
      <c r="A195" t="s">
        <v>367</v>
      </c>
      <c r="B195" t="s">
        <v>367</v>
      </c>
    </row>
    <row r="196" spans="1:2" x14ac:dyDescent="0.25">
      <c r="A196" t="s">
        <v>368</v>
      </c>
      <c r="B196" t="s">
        <v>368</v>
      </c>
    </row>
    <row r="197" spans="1:2" x14ac:dyDescent="0.25">
      <c r="A197" t="s">
        <v>369</v>
      </c>
      <c r="B197" t="s">
        <v>369</v>
      </c>
    </row>
    <row r="198" spans="1:2" x14ac:dyDescent="0.25">
      <c r="A198" t="s">
        <v>370</v>
      </c>
      <c r="B198" t="s">
        <v>370</v>
      </c>
    </row>
    <row r="199" spans="1:2" x14ac:dyDescent="0.25">
      <c r="A199" t="s">
        <v>371</v>
      </c>
      <c r="B199" t="s">
        <v>371</v>
      </c>
    </row>
    <row r="200" spans="1:2" x14ac:dyDescent="0.25">
      <c r="A200" t="s">
        <v>372</v>
      </c>
      <c r="B200" t="s">
        <v>372</v>
      </c>
    </row>
    <row r="201" spans="1:2" x14ac:dyDescent="0.25">
      <c r="A201" t="s">
        <v>373</v>
      </c>
      <c r="B201" t="s">
        <v>373</v>
      </c>
    </row>
    <row r="202" spans="1:2" x14ac:dyDescent="0.25">
      <c r="A202" t="s">
        <v>374</v>
      </c>
      <c r="B202" t="s">
        <v>374</v>
      </c>
    </row>
    <row r="203" spans="1:2" x14ac:dyDescent="0.25">
      <c r="A203" t="s">
        <v>375</v>
      </c>
      <c r="B203" t="s">
        <v>375</v>
      </c>
    </row>
    <row r="204" spans="1:2" x14ac:dyDescent="0.25">
      <c r="A204" t="s">
        <v>376</v>
      </c>
      <c r="B204" t="s">
        <v>376</v>
      </c>
    </row>
    <row r="205" spans="1:2" x14ac:dyDescent="0.25">
      <c r="A205" t="s">
        <v>377</v>
      </c>
      <c r="B205" t="s">
        <v>377</v>
      </c>
    </row>
    <row r="206" spans="1:2" x14ac:dyDescent="0.25">
      <c r="A206" t="s">
        <v>378</v>
      </c>
      <c r="B206" t="s">
        <v>378</v>
      </c>
    </row>
    <row r="207" spans="1:2" x14ac:dyDescent="0.25">
      <c r="A207" t="s">
        <v>379</v>
      </c>
      <c r="B207" t="s">
        <v>379</v>
      </c>
    </row>
    <row r="208" spans="1:2" x14ac:dyDescent="0.25">
      <c r="A208" t="s">
        <v>380</v>
      </c>
      <c r="B208" t="s">
        <v>380</v>
      </c>
    </row>
    <row r="209" spans="1:2" x14ac:dyDescent="0.25">
      <c r="A209" t="s">
        <v>381</v>
      </c>
      <c r="B209" t="s">
        <v>381</v>
      </c>
    </row>
    <row r="210" spans="1:2" x14ac:dyDescent="0.25">
      <c r="A210" t="s">
        <v>382</v>
      </c>
      <c r="B210" t="s">
        <v>382</v>
      </c>
    </row>
    <row r="211" spans="1:2" x14ac:dyDescent="0.25">
      <c r="A211" t="s">
        <v>383</v>
      </c>
      <c r="B211" t="s">
        <v>383</v>
      </c>
    </row>
    <row r="212" spans="1:2" x14ac:dyDescent="0.25">
      <c r="A212" t="s">
        <v>384</v>
      </c>
      <c r="B212" t="s">
        <v>384</v>
      </c>
    </row>
    <row r="213" spans="1:2" x14ac:dyDescent="0.25">
      <c r="A213" t="s">
        <v>385</v>
      </c>
      <c r="B213" t="s">
        <v>385</v>
      </c>
    </row>
    <row r="214" spans="1:2" x14ac:dyDescent="0.25">
      <c r="A214" t="s">
        <v>386</v>
      </c>
      <c r="B214" t="s">
        <v>386</v>
      </c>
    </row>
    <row r="215" spans="1:2" x14ac:dyDescent="0.25">
      <c r="A215" t="s">
        <v>387</v>
      </c>
      <c r="B215" t="s">
        <v>387</v>
      </c>
    </row>
    <row r="216" spans="1:2" x14ac:dyDescent="0.25">
      <c r="A216" t="s">
        <v>388</v>
      </c>
      <c r="B216" t="s">
        <v>388</v>
      </c>
    </row>
    <row r="217" spans="1:2" x14ac:dyDescent="0.25">
      <c r="A217" t="s">
        <v>389</v>
      </c>
      <c r="B217" t="s">
        <v>389</v>
      </c>
    </row>
    <row r="218" spans="1:2" x14ac:dyDescent="0.25">
      <c r="A218" t="s">
        <v>390</v>
      </c>
      <c r="B218" t="s">
        <v>390</v>
      </c>
    </row>
    <row r="219" spans="1:2" x14ac:dyDescent="0.25">
      <c r="A219" t="s">
        <v>391</v>
      </c>
      <c r="B219" t="s">
        <v>391</v>
      </c>
    </row>
    <row r="220" spans="1:2" x14ac:dyDescent="0.25">
      <c r="A220" t="s">
        <v>392</v>
      </c>
      <c r="B220" t="s">
        <v>392</v>
      </c>
    </row>
    <row r="221" spans="1:2" x14ac:dyDescent="0.25">
      <c r="A221" t="s">
        <v>393</v>
      </c>
      <c r="B221" t="s">
        <v>393</v>
      </c>
    </row>
    <row r="222" spans="1:2" x14ac:dyDescent="0.25">
      <c r="A222" t="s">
        <v>394</v>
      </c>
      <c r="B222" t="s">
        <v>394</v>
      </c>
    </row>
    <row r="223" spans="1:2" x14ac:dyDescent="0.25">
      <c r="A223" t="s">
        <v>395</v>
      </c>
      <c r="B223" t="s">
        <v>395</v>
      </c>
    </row>
    <row r="224" spans="1:2" x14ac:dyDescent="0.25">
      <c r="A224" t="s">
        <v>396</v>
      </c>
      <c r="B224" t="s">
        <v>396</v>
      </c>
    </row>
    <row r="225" spans="1:2" x14ac:dyDescent="0.25">
      <c r="A225" t="s">
        <v>397</v>
      </c>
      <c r="B225" t="s">
        <v>397</v>
      </c>
    </row>
    <row r="226" spans="1:2" x14ac:dyDescent="0.25">
      <c r="A226" t="s">
        <v>398</v>
      </c>
      <c r="B226" t="s">
        <v>398</v>
      </c>
    </row>
    <row r="227" spans="1:2" x14ac:dyDescent="0.25">
      <c r="A227" t="s">
        <v>399</v>
      </c>
      <c r="B227" t="s">
        <v>399</v>
      </c>
    </row>
    <row r="228" spans="1:2" x14ac:dyDescent="0.25">
      <c r="A228" t="s">
        <v>400</v>
      </c>
      <c r="B228" t="s">
        <v>400</v>
      </c>
    </row>
    <row r="229" spans="1:2" x14ac:dyDescent="0.25">
      <c r="A229" t="s">
        <v>401</v>
      </c>
      <c r="B229" t="s">
        <v>401</v>
      </c>
    </row>
    <row r="230" spans="1:2" x14ac:dyDescent="0.25">
      <c r="A230" t="s">
        <v>402</v>
      </c>
      <c r="B230" t="s">
        <v>402</v>
      </c>
    </row>
    <row r="231" spans="1:2" x14ac:dyDescent="0.25">
      <c r="A231" t="s">
        <v>403</v>
      </c>
      <c r="B231" t="s">
        <v>403</v>
      </c>
    </row>
    <row r="232" spans="1:2" x14ac:dyDescent="0.25">
      <c r="A232" t="s">
        <v>404</v>
      </c>
      <c r="B232" t="s">
        <v>404</v>
      </c>
    </row>
    <row r="233" spans="1:2" x14ac:dyDescent="0.25">
      <c r="A233" t="s">
        <v>405</v>
      </c>
      <c r="B233" t="s">
        <v>405</v>
      </c>
    </row>
    <row r="234" spans="1:2" x14ac:dyDescent="0.25">
      <c r="A234" t="s">
        <v>406</v>
      </c>
      <c r="B234" t="s">
        <v>406</v>
      </c>
    </row>
    <row r="235" spans="1:2" x14ac:dyDescent="0.25">
      <c r="A235" t="s">
        <v>407</v>
      </c>
      <c r="B235" t="s">
        <v>407</v>
      </c>
    </row>
    <row r="236" spans="1:2" x14ac:dyDescent="0.25">
      <c r="A236" t="s">
        <v>408</v>
      </c>
      <c r="B236" t="s">
        <v>408</v>
      </c>
    </row>
    <row r="237" spans="1:2" x14ac:dyDescent="0.25">
      <c r="A237" t="s">
        <v>409</v>
      </c>
      <c r="B237" t="s">
        <v>409</v>
      </c>
    </row>
    <row r="238" spans="1:2" x14ac:dyDescent="0.25">
      <c r="A238" t="s">
        <v>410</v>
      </c>
      <c r="B238" t="s">
        <v>410</v>
      </c>
    </row>
    <row r="239" spans="1:2" x14ac:dyDescent="0.25">
      <c r="A239" t="s">
        <v>411</v>
      </c>
      <c r="B239" t="s">
        <v>411</v>
      </c>
    </row>
    <row r="240" spans="1:2" x14ac:dyDescent="0.25">
      <c r="A240" t="s">
        <v>412</v>
      </c>
      <c r="B240" t="s">
        <v>412</v>
      </c>
    </row>
    <row r="241" spans="1:2" x14ac:dyDescent="0.25">
      <c r="A241" t="s">
        <v>413</v>
      </c>
      <c r="B241" t="s">
        <v>413</v>
      </c>
    </row>
    <row r="242" spans="1:2" x14ac:dyDescent="0.25">
      <c r="A242" t="s">
        <v>414</v>
      </c>
      <c r="B242" t="s">
        <v>414</v>
      </c>
    </row>
    <row r="243" spans="1:2" x14ac:dyDescent="0.25">
      <c r="A243" t="s">
        <v>415</v>
      </c>
      <c r="B243" t="s">
        <v>415</v>
      </c>
    </row>
    <row r="244" spans="1:2" x14ac:dyDescent="0.25">
      <c r="A244" t="s">
        <v>416</v>
      </c>
      <c r="B244" t="s">
        <v>416</v>
      </c>
    </row>
    <row r="245" spans="1:2" x14ac:dyDescent="0.25">
      <c r="A245" t="s">
        <v>417</v>
      </c>
      <c r="B245" t="s">
        <v>417</v>
      </c>
    </row>
    <row r="246" spans="1:2" x14ac:dyDescent="0.25">
      <c r="A246" t="s">
        <v>418</v>
      </c>
      <c r="B246" t="s">
        <v>418</v>
      </c>
    </row>
    <row r="247" spans="1:2" x14ac:dyDescent="0.25">
      <c r="A247" t="s">
        <v>419</v>
      </c>
      <c r="B247" t="s">
        <v>419</v>
      </c>
    </row>
    <row r="248" spans="1:2" x14ac:dyDescent="0.25">
      <c r="A248" t="s">
        <v>420</v>
      </c>
      <c r="B248" t="s">
        <v>420</v>
      </c>
    </row>
    <row r="249" spans="1:2" x14ac:dyDescent="0.25">
      <c r="A249" t="s">
        <v>421</v>
      </c>
      <c r="B249" t="s">
        <v>421</v>
      </c>
    </row>
    <row r="250" spans="1:2" x14ac:dyDescent="0.25">
      <c r="A250" t="s">
        <v>422</v>
      </c>
      <c r="B250" t="s">
        <v>422</v>
      </c>
    </row>
    <row r="251" spans="1:2" x14ac:dyDescent="0.25">
      <c r="A251" t="s">
        <v>423</v>
      </c>
      <c r="B251" t="s">
        <v>423</v>
      </c>
    </row>
    <row r="252" spans="1:2" x14ac:dyDescent="0.25">
      <c r="A252" t="s">
        <v>424</v>
      </c>
      <c r="B252" t="s">
        <v>424</v>
      </c>
    </row>
    <row r="253" spans="1:2" x14ac:dyDescent="0.25">
      <c r="A253" t="s">
        <v>425</v>
      </c>
      <c r="B253" t="s">
        <v>425</v>
      </c>
    </row>
    <row r="254" spans="1:2" x14ac:dyDescent="0.25">
      <c r="A254" t="s">
        <v>426</v>
      </c>
      <c r="B254" t="s">
        <v>426</v>
      </c>
    </row>
    <row r="255" spans="1:2" x14ac:dyDescent="0.25">
      <c r="A255" t="s">
        <v>427</v>
      </c>
      <c r="B255" t="s">
        <v>427</v>
      </c>
    </row>
    <row r="256" spans="1:2" x14ac:dyDescent="0.25">
      <c r="A256" t="s">
        <v>428</v>
      </c>
      <c r="B256" t="s">
        <v>428</v>
      </c>
    </row>
    <row r="257" spans="1:2" x14ac:dyDescent="0.25">
      <c r="A257" t="s">
        <v>429</v>
      </c>
      <c r="B257" t="s">
        <v>429</v>
      </c>
    </row>
    <row r="258" spans="1:2" x14ac:dyDescent="0.25">
      <c r="A258" t="s">
        <v>430</v>
      </c>
      <c r="B258" t="s">
        <v>430</v>
      </c>
    </row>
    <row r="259" spans="1:2" x14ac:dyDescent="0.25">
      <c r="A259" t="s">
        <v>431</v>
      </c>
      <c r="B259" t="s">
        <v>431</v>
      </c>
    </row>
    <row r="260" spans="1:2" x14ac:dyDescent="0.25">
      <c r="A260" t="s">
        <v>432</v>
      </c>
      <c r="B260" t="s">
        <v>432</v>
      </c>
    </row>
    <row r="261" spans="1:2" x14ac:dyDescent="0.25">
      <c r="A261" t="s">
        <v>433</v>
      </c>
      <c r="B261" t="s">
        <v>433</v>
      </c>
    </row>
    <row r="262" spans="1:2" x14ac:dyDescent="0.25">
      <c r="A262" t="s">
        <v>434</v>
      </c>
      <c r="B262" t="s">
        <v>434</v>
      </c>
    </row>
    <row r="263" spans="1:2" x14ac:dyDescent="0.25">
      <c r="A263" t="s">
        <v>435</v>
      </c>
      <c r="B263" t="s">
        <v>435</v>
      </c>
    </row>
    <row r="264" spans="1:2" x14ac:dyDescent="0.25">
      <c r="A264" t="s">
        <v>436</v>
      </c>
      <c r="B264" t="s">
        <v>436</v>
      </c>
    </row>
    <row r="265" spans="1:2" x14ac:dyDescent="0.25">
      <c r="A265" t="s">
        <v>437</v>
      </c>
      <c r="B265" t="s">
        <v>437</v>
      </c>
    </row>
    <row r="266" spans="1:2" x14ac:dyDescent="0.25">
      <c r="A266" t="s">
        <v>438</v>
      </c>
      <c r="B266" t="s">
        <v>438</v>
      </c>
    </row>
    <row r="267" spans="1:2" x14ac:dyDescent="0.25">
      <c r="A267" t="s">
        <v>439</v>
      </c>
      <c r="B267" t="s">
        <v>439</v>
      </c>
    </row>
    <row r="268" spans="1:2" x14ac:dyDescent="0.25">
      <c r="A268" t="s">
        <v>440</v>
      </c>
      <c r="B268" t="s">
        <v>440</v>
      </c>
    </row>
    <row r="269" spans="1:2" x14ac:dyDescent="0.25">
      <c r="A269" t="s">
        <v>441</v>
      </c>
      <c r="B269" t="s">
        <v>441</v>
      </c>
    </row>
    <row r="270" spans="1:2" x14ac:dyDescent="0.25">
      <c r="A270" t="s">
        <v>442</v>
      </c>
      <c r="B270" t="s">
        <v>442</v>
      </c>
    </row>
    <row r="271" spans="1:2" x14ac:dyDescent="0.25">
      <c r="A271" t="s">
        <v>443</v>
      </c>
      <c r="B271" t="s">
        <v>443</v>
      </c>
    </row>
    <row r="272" spans="1:2" x14ac:dyDescent="0.25">
      <c r="A272" t="s">
        <v>444</v>
      </c>
      <c r="B272" t="s">
        <v>444</v>
      </c>
    </row>
    <row r="273" spans="1:2" x14ac:dyDescent="0.25">
      <c r="A273" t="s">
        <v>445</v>
      </c>
      <c r="B273" t="s">
        <v>445</v>
      </c>
    </row>
    <row r="274" spans="1:2" x14ac:dyDescent="0.25">
      <c r="A274" t="s">
        <v>446</v>
      </c>
      <c r="B274" t="s">
        <v>446</v>
      </c>
    </row>
    <row r="275" spans="1:2" x14ac:dyDescent="0.25">
      <c r="A275" t="s">
        <v>447</v>
      </c>
      <c r="B275" t="s">
        <v>447</v>
      </c>
    </row>
    <row r="276" spans="1:2" x14ac:dyDescent="0.25">
      <c r="A276" t="s">
        <v>448</v>
      </c>
      <c r="B276" t="s">
        <v>448</v>
      </c>
    </row>
    <row r="277" spans="1:2" x14ac:dyDescent="0.25">
      <c r="A277" t="s">
        <v>449</v>
      </c>
      <c r="B277" t="s">
        <v>449</v>
      </c>
    </row>
    <row r="278" spans="1:2" x14ac:dyDescent="0.25">
      <c r="A278" t="s">
        <v>450</v>
      </c>
      <c r="B278" t="s">
        <v>450</v>
      </c>
    </row>
    <row r="279" spans="1:2" x14ac:dyDescent="0.25">
      <c r="A279" t="s">
        <v>451</v>
      </c>
      <c r="B279" t="s">
        <v>451</v>
      </c>
    </row>
    <row r="280" spans="1:2" x14ac:dyDescent="0.25">
      <c r="A280" t="s">
        <v>452</v>
      </c>
      <c r="B280" t="s">
        <v>452</v>
      </c>
    </row>
    <row r="281" spans="1:2" x14ac:dyDescent="0.25">
      <c r="A281" t="s">
        <v>453</v>
      </c>
      <c r="B281" t="s">
        <v>453</v>
      </c>
    </row>
    <row r="282" spans="1:2" x14ac:dyDescent="0.25">
      <c r="A282" t="s">
        <v>454</v>
      </c>
      <c r="B282" t="s">
        <v>454</v>
      </c>
    </row>
    <row r="283" spans="1:2" x14ac:dyDescent="0.25">
      <c r="A283" t="s">
        <v>455</v>
      </c>
      <c r="B283" t="s">
        <v>455</v>
      </c>
    </row>
    <row r="284" spans="1:2" x14ac:dyDescent="0.25">
      <c r="A284" t="s">
        <v>456</v>
      </c>
      <c r="B284" t="s">
        <v>456</v>
      </c>
    </row>
    <row r="285" spans="1:2" x14ac:dyDescent="0.25">
      <c r="A285" t="s">
        <v>457</v>
      </c>
      <c r="B285" t="s">
        <v>457</v>
      </c>
    </row>
    <row r="286" spans="1:2" x14ac:dyDescent="0.25">
      <c r="A286" t="s">
        <v>458</v>
      </c>
      <c r="B286" t="s">
        <v>458</v>
      </c>
    </row>
    <row r="287" spans="1:2" x14ac:dyDescent="0.25">
      <c r="A287" t="s">
        <v>459</v>
      </c>
      <c r="B287" t="s">
        <v>459</v>
      </c>
    </row>
    <row r="288" spans="1:2" x14ac:dyDescent="0.25">
      <c r="A288" t="s">
        <v>460</v>
      </c>
      <c r="B288" t="s">
        <v>460</v>
      </c>
    </row>
    <row r="289" spans="1:2" x14ac:dyDescent="0.25">
      <c r="A289" t="s">
        <v>461</v>
      </c>
      <c r="B289" t="s">
        <v>461</v>
      </c>
    </row>
    <row r="290" spans="1:2" x14ac:dyDescent="0.25">
      <c r="A290" t="s">
        <v>462</v>
      </c>
      <c r="B290" t="s">
        <v>462</v>
      </c>
    </row>
    <row r="291" spans="1:2" x14ac:dyDescent="0.25">
      <c r="A291" t="s">
        <v>463</v>
      </c>
      <c r="B291" t="s">
        <v>463</v>
      </c>
    </row>
    <row r="292" spans="1:2" x14ac:dyDescent="0.25">
      <c r="A292" t="s">
        <v>464</v>
      </c>
      <c r="B292" t="s">
        <v>464</v>
      </c>
    </row>
    <row r="293" spans="1:2" x14ac:dyDescent="0.25">
      <c r="A293" t="s">
        <v>465</v>
      </c>
      <c r="B293" t="s">
        <v>465</v>
      </c>
    </row>
    <row r="294" spans="1:2" x14ac:dyDescent="0.25">
      <c r="A294" t="s">
        <v>466</v>
      </c>
      <c r="B294" t="s">
        <v>466</v>
      </c>
    </row>
    <row r="295" spans="1:2" x14ac:dyDescent="0.25">
      <c r="A295" t="s">
        <v>467</v>
      </c>
      <c r="B295" t="s">
        <v>467</v>
      </c>
    </row>
    <row r="296" spans="1:2" x14ac:dyDescent="0.25">
      <c r="A296" t="s">
        <v>468</v>
      </c>
      <c r="B296" t="s">
        <v>468</v>
      </c>
    </row>
    <row r="297" spans="1:2" x14ac:dyDescent="0.25">
      <c r="A297" t="s">
        <v>469</v>
      </c>
      <c r="B297" t="s">
        <v>469</v>
      </c>
    </row>
    <row r="298" spans="1:2" x14ac:dyDescent="0.25">
      <c r="A298" t="s">
        <v>470</v>
      </c>
      <c r="B298" t="s">
        <v>470</v>
      </c>
    </row>
    <row r="299" spans="1:2" x14ac:dyDescent="0.25">
      <c r="A299" t="s">
        <v>471</v>
      </c>
      <c r="B299" t="s">
        <v>471</v>
      </c>
    </row>
    <row r="300" spans="1:2" x14ac:dyDescent="0.25">
      <c r="A300" t="s">
        <v>472</v>
      </c>
      <c r="B300" t="s">
        <v>472</v>
      </c>
    </row>
    <row r="301" spans="1:2" x14ac:dyDescent="0.25">
      <c r="A301" t="s">
        <v>473</v>
      </c>
      <c r="B301" t="s">
        <v>473</v>
      </c>
    </row>
    <row r="302" spans="1:2" x14ac:dyDescent="0.25">
      <c r="A302" t="s">
        <v>474</v>
      </c>
      <c r="B302" t="s">
        <v>474</v>
      </c>
    </row>
    <row r="303" spans="1:2" x14ac:dyDescent="0.25">
      <c r="A303" t="s">
        <v>475</v>
      </c>
      <c r="B303" t="s">
        <v>475</v>
      </c>
    </row>
    <row r="304" spans="1:2" x14ac:dyDescent="0.25">
      <c r="A304" t="s">
        <v>476</v>
      </c>
      <c r="B304" t="s">
        <v>476</v>
      </c>
    </row>
    <row r="305" spans="1:2" x14ac:dyDescent="0.25">
      <c r="A305" t="s">
        <v>477</v>
      </c>
      <c r="B305" t="s">
        <v>477</v>
      </c>
    </row>
    <row r="306" spans="1:2" x14ac:dyDescent="0.25">
      <c r="A306" t="s">
        <v>478</v>
      </c>
      <c r="B306" t="s">
        <v>478</v>
      </c>
    </row>
    <row r="307" spans="1:2" x14ac:dyDescent="0.25">
      <c r="A307" t="s">
        <v>479</v>
      </c>
      <c r="B307" t="s">
        <v>479</v>
      </c>
    </row>
    <row r="308" spans="1:2" x14ac:dyDescent="0.25">
      <c r="A308" t="s">
        <v>480</v>
      </c>
      <c r="B308" t="s">
        <v>480</v>
      </c>
    </row>
    <row r="309" spans="1:2" x14ac:dyDescent="0.25">
      <c r="A309" t="s">
        <v>481</v>
      </c>
      <c r="B309" t="s">
        <v>481</v>
      </c>
    </row>
    <row r="310" spans="1:2" x14ac:dyDescent="0.25">
      <c r="A310" t="s">
        <v>482</v>
      </c>
      <c r="B310" t="s">
        <v>482</v>
      </c>
    </row>
    <row r="311" spans="1:2" x14ac:dyDescent="0.25">
      <c r="A311" t="s">
        <v>483</v>
      </c>
      <c r="B311" t="s">
        <v>483</v>
      </c>
    </row>
    <row r="312" spans="1:2" x14ac:dyDescent="0.25">
      <c r="A312" t="s">
        <v>484</v>
      </c>
      <c r="B312" t="s">
        <v>484</v>
      </c>
    </row>
    <row r="313" spans="1:2" x14ac:dyDescent="0.25">
      <c r="A313" t="s">
        <v>485</v>
      </c>
      <c r="B313" t="s">
        <v>485</v>
      </c>
    </row>
    <row r="314" spans="1:2" x14ac:dyDescent="0.25">
      <c r="A314" t="s">
        <v>486</v>
      </c>
      <c r="B314" t="s">
        <v>486</v>
      </c>
    </row>
    <row r="315" spans="1:2" x14ac:dyDescent="0.25">
      <c r="A315" t="s">
        <v>487</v>
      </c>
      <c r="B315" t="s">
        <v>487</v>
      </c>
    </row>
    <row r="316" spans="1:2" x14ac:dyDescent="0.25">
      <c r="A316" t="s">
        <v>488</v>
      </c>
      <c r="B316" t="s">
        <v>488</v>
      </c>
    </row>
    <row r="317" spans="1:2" x14ac:dyDescent="0.25">
      <c r="A317" t="s">
        <v>489</v>
      </c>
      <c r="B317" t="s">
        <v>489</v>
      </c>
    </row>
    <row r="318" spans="1:2" x14ac:dyDescent="0.25">
      <c r="A318" t="s">
        <v>490</v>
      </c>
      <c r="B318" t="s">
        <v>490</v>
      </c>
    </row>
    <row r="319" spans="1:2" x14ac:dyDescent="0.25">
      <c r="A319" t="s">
        <v>491</v>
      </c>
      <c r="B319" t="s">
        <v>491</v>
      </c>
    </row>
    <row r="320" spans="1:2" x14ac:dyDescent="0.25">
      <c r="A320" t="s">
        <v>492</v>
      </c>
      <c r="B320" t="s">
        <v>492</v>
      </c>
    </row>
    <row r="321" spans="1:2" x14ac:dyDescent="0.25">
      <c r="A321" t="s">
        <v>493</v>
      </c>
      <c r="B321" t="s">
        <v>493</v>
      </c>
    </row>
    <row r="322" spans="1:2" x14ac:dyDescent="0.25">
      <c r="A322" t="s">
        <v>494</v>
      </c>
      <c r="B322" t="s">
        <v>494</v>
      </c>
    </row>
    <row r="323" spans="1:2" x14ac:dyDescent="0.25">
      <c r="A323" t="s">
        <v>495</v>
      </c>
      <c r="B323" t="s">
        <v>495</v>
      </c>
    </row>
    <row r="324" spans="1:2" x14ac:dyDescent="0.25">
      <c r="A324" t="s">
        <v>496</v>
      </c>
      <c r="B324" t="s">
        <v>496</v>
      </c>
    </row>
    <row r="325" spans="1:2" x14ac:dyDescent="0.25">
      <c r="A325" t="s">
        <v>497</v>
      </c>
      <c r="B325" t="s">
        <v>497</v>
      </c>
    </row>
    <row r="326" spans="1:2" x14ac:dyDescent="0.25">
      <c r="A326" t="s">
        <v>498</v>
      </c>
      <c r="B326" t="s">
        <v>498</v>
      </c>
    </row>
    <row r="327" spans="1:2" x14ac:dyDescent="0.25">
      <c r="A327" t="s">
        <v>499</v>
      </c>
      <c r="B327" t="s">
        <v>499</v>
      </c>
    </row>
    <row r="328" spans="1:2" x14ac:dyDescent="0.25">
      <c r="A328" t="s">
        <v>500</v>
      </c>
      <c r="B328" t="s">
        <v>500</v>
      </c>
    </row>
    <row r="329" spans="1:2" x14ac:dyDescent="0.25">
      <c r="A329" t="s">
        <v>501</v>
      </c>
      <c r="B329" t="s">
        <v>501</v>
      </c>
    </row>
    <row r="330" spans="1:2" x14ac:dyDescent="0.25">
      <c r="A330" t="s">
        <v>502</v>
      </c>
      <c r="B330" t="s">
        <v>502</v>
      </c>
    </row>
    <row r="331" spans="1:2" x14ac:dyDescent="0.25">
      <c r="A331" t="s">
        <v>503</v>
      </c>
      <c r="B331" t="s">
        <v>503</v>
      </c>
    </row>
    <row r="332" spans="1:2" x14ac:dyDescent="0.25">
      <c r="A332" t="s">
        <v>504</v>
      </c>
      <c r="B332" t="s">
        <v>504</v>
      </c>
    </row>
    <row r="333" spans="1:2" x14ac:dyDescent="0.25">
      <c r="A333" t="s">
        <v>505</v>
      </c>
      <c r="B333" t="s">
        <v>505</v>
      </c>
    </row>
    <row r="334" spans="1:2" x14ac:dyDescent="0.25">
      <c r="A334" t="s">
        <v>506</v>
      </c>
      <c r="B334" t="s">
        <v>506</v>
      </c>
    </row>
    <row r="335" spans="1:2" x14ac:dyDescent="0.25">
      <c r="A335" t="s">
        <v>507</v>
      </c>
      <c r="B335" t="s">
        <v>507</v>
      </c>
    </row>
    <row r="336" spans="1:2" x14ac:dyDescent="0.25">
      <c r="A336" t="s">
        <v>508</v>
      </c>
      <c r="B336" t="s">
        <v>508</v>
      </c>
    </row>
    <row r="337" spans="1:2" x14ac:dyDescent="0.25">
      <c r="A337" t="s">
        <v>509</v>
      </c>
      <c r="B337" t="s">
        <v>509</v>
      </c>
    </row>
    <row r="338" spans="1:2" x14ac:dyDescent="0.25">
      <c r="A338" t="s">
        <v>510</v>
      </c>
      <c r="B338" t="s">
        <v>510</v>
      </c>
    </row>
    <row r="339" spans="1:2" x14ac:dyDescent="0.25">
      <c r="A339" t="s">
        <v>511</v>
      </c>
      <c r="B339" t="s">
        <v>511</v>
      </c>
    </row>
    <row r="340" spans="1:2" x14ac:dyDescent="0.25">
      <c r="A340" t="s">
        <v>512</v>
      </c>
      <c r="B340" t="s">
        <v>512</v>
      </c>
    </row>
    <row r="341" spans="1:2" x14ac:dyDescent="0.25">
      <c r="A341" t="s">
        <v>513</v>
      </c>
      <c r="B341" t="s">
        <v>513</v>
      </c>
    </row>
    <row r="342" spans="1:2" x14ac:dyDescent="0.25">
      <c r="A342" t="s">
        <v>514</v>
      </c>
      <c r="B342" t="s">
        <v>514</v>
      </c>
    </row>
    <row r="343" spans="1:2" x14ac:dyDescent="0.25">
      <c r="A343" t="s">
        <v>515</v>
      </c>
      <c r="B343" t="s">
        <v>515</v>
      </c>
    </row>
    <row r="344" spans="1:2" x14ac:dyDescent="0.25">
      <c r="A344" t="s">
        <v>516</v>
      </c>
      <c r="B344" t="s">
        <v>516</v>
      </c>
    </row>
    <row r="345" spans="1:2" x14ac:dyDescent="0.25">
      <c r="A345" t="s">
        <v>517</v>
      </c>
      <c r="B345" t="s">
        <v>517</v>
      </c>
    </row>
    <row r="346" spans="1:2" x14ac:dyDescent="0.25">
      <c r="A346" t="s">
        <v>518</v>
      </c>
      <c r="B346" t="s">
        <v>518</v>
      </c>
    </row>
    <row r="347" spans="1:2" x14ac:dyDescent="0.25">
      <c r="A347" t="s">
        <v>519</v>
      </c>
      <c r="B347" t="s">
        <v>519</v>
      </c>
    </row>
    <row r="348" spans="1:2" x14ac:dyDescent="0.25">
      <c r="A348" t="s">
        <v>520</v>
      </c>
      <c r="B348" t="s">
        <v>520</v>
      </c>
    </row>
    <row r="349" spans="1:2" x14ac:dyDescent="0.25">
      <c r="A349" t="s">
        <v>521</v>
      </c>
      <c r="B349" t="s">
        <v>521</v>
      </c>
    </row>
    <row r="350" spans="1:2" x14ac:dyDescent="0.25">
      <c r="A350" t="s">
        <v>522</v>
      </c>
      <c r="B350" t="s">
        <v>522</v>
      </c>
    </row>
    <row r="351" spans="1:2" x14ac:dyDescent="0.25">
      <c r="A351" t="s">
        <v>523</v>
      </c>
      <c r="B351" t="s">
        <v>523</v>
      </c>
    </row>
    <row r="352" spans="1:2" x14ac:dyDescent="0.25">
      <c r="A352" t="s">
        <v>524</v>
      </c>
      <c r="B352" t="s">
        <v>524</v>
      </c>
    </row>
    <row r="353" spans="1:2" x14ac:dyDescent="0.25">
      <c r="A353" t="s">
        <v>525</v>
      </c>
      <c r="B353" t="s">
        <v>525</v>
      </c>
    </row>
    <row r="354" spans="1:2" x14ac:dyDescent="0.25">
      <c r="A354" t="s">
        <v>526</v>
      </c>
      <c r="B354" t="s">
        <v>526</v>
      </c>
    </row>
    <row r="355" spans="1:2" x14ac:dyDescent="0.25">
      <c r="A355" t="s">
        <v>527</v>
      </c>
      <c r="B355" t="s">
        <v>527</v>
      </c>
    </row>
    <row r="356" spans="1:2" x14ac:dyDescent="0.25">
      <c r="A356" t="s">
        <v>528</v>
      </c>
      <c r="B356" t="s">
        <v>528</v>
      </c>
    </row>
    <row r="357" spans="1:2" x14ac:dyDescent="0.25">
      <c r="A357" t="s">
        <v>529</v>
      </c>
      <c r="B357" t="s">
        <v>529</v>
      </c>
    </row>
    <row r="358" spans="1:2" x14ac:dyDescent="0.25">
      <c r="A358" t="s">
        <v>530</v>
      </c>
      <c r="B358" t="s">
        <v>530</v>
      </c>
    </row>
    <row r="359" spans="1:2" x14ac:dyDescent="0.25">
      <c r="A359" t="s">
        <v>531</v>
      </c>
      <c r="B359" t="s">
        <v>531</v>
      </c>
    </row>
    <row r="360" spans="1:2" x14ac:dyDescent="0.25">
      <c r="A360" t="s">
        <v>532</v>
      </c>
      <c r="B360" t="s">
        <v>532</v>
      </c>
    </row>
    <row r="361" spans="1:2" x14ac:dyDescent="0.25">
      <c r="A361" t="s">
        <v>533</v>
      </c>
      <c r="B361" t="s">
        <v>533</v>
      </c>
    </row>
    <row r="362" spans="1:2" x14ac:dyDescent="0.25">
      <c r="A362" t="s">
        <v>534</v>
      </c>
      <c r="B362" t="s">
        <v>534</v>
      </c>
    </row>
    <row r="363" spans="1:2" x14ac:dyDescent="0.25">
      <c r="A363" t="s">
        <v>535</v>
      </c>
      <c r="B363" t="s">
        <v>535</v>
      </c>
    </row>
    <row r="364" spans="1:2" x14ac:dyDescent="0.25">
      <c r="A364" t="s">
        <v>536</v>
      </c>
      <c r="B364" t="s">
        <v>536</v>
      </c>
    </row>
    <row r="365" spans="1:2" x14ac:dyDescent="0.25">
      <c r="A365" t="s">
        <v>537</v>
      </c>
      <c r="B365" t="s">
        <v>537</v>
      </c>
    </row>
    <row r="366" spans="1:2" x14ac:dyDescent="0.25">
      <c r="A366" t="s">
        <v>538</v>
      </c>
      <c r="B366" t="s">
        <v>538</v>
      </c>
    </row>
    <row r="367" spans="1:2" x14ac:dyDescent="0.25">
      <c r="A367" t="s">
        <v>539</v>
      </c>
      <c r="B367" t="s">
        <v>539</v>
      </c>
    </row>
    <row r="368" spans="1:2" x14ac:dyDescent="0.25">
      <c r="A368" t="s">
        <v>540</v>
      </c>
      <c r="B368" t="s">
        <v>540</v>
      </c>
    </row>
    <row r="369" spans="1:2" x14ac:dyDescent="0.25">
      <c r="A369" t="s">
        <v>541</v>
      </c>
      <c r="B369" t="s">
        <v>541</v>
      </c>
    </row>
    <row r="370" spans="1:2" x14ac:dyDescent="0.25">
      <c r="A370" t="s">
        <v>542</v>
      </c>
      <c r="B370" t="s">
        <v>542</v>
      </c>
    </row>
    <row r="371" spans="1:2" x14ac:dyDescent="0.25">
      <c r="A371" t="s">
        <v>543</v>
      </c>
      <c r="B371" t="s">
        <v>543</v>
      </c>
    </row>
    <row r="372" spans="1:2" x14ac:dyDescent="0.25">
      <c r="A372" t="s">
        <v>544</v>
      </c>
      <c r="B372" t="s">
        <v>544</v>
      </c>
    </row>
    <row r="373" spans="1:2" x14ac:dyDescent="0.25">
      <c r="A373" t="s">
        <v>545</v>
      </c>
      <c r="B373" t="s">
        <v>545</v>
      </c>
    </row>
    <row r="374" spans="1:2" x14ac:dyDescent="0.25">
      <c r="A374" t="s">
        <v>546</v>
      </c>
      <c r="B374" t="s">
        <v>546</v>
      </c>
    </row>
    <row r="375" spans="1:2" x14ac:dyDescent="0.25">
      <c r="A375" t="s">
        <v>547</v>
      </c>
      <c r="B375" t="s">
        <v>547</v>
      </c>
    </row>
    <row r="376" spans="1:2" x14ac:dyDescent="0.25">
      <c r="A376" t="s">
        <v>548</v>
      </c>
      <c r="B376" t="s">
        <v>548</v>
      </c>
    </row>
    <row r="377" spans="1:2" x14ac:dyDescent="0.25">
      <c r="A377" t="s">
        <v>549</v>
      </c>
      <c r="B377" t="s">
        <v>549</v>
      </c>
    </row>
    <row r="378" spans="1:2" x14ac:dyDescent="0.25">
      <c r="A378" t="s">
        <v>550</v>
      </c>
      <c r="B378" t="s">
        <v>550</v>
      </c>
    </row>
    <row r="379" spans="1:2" x14ac:dyDescent="0.25">
      <c r="A379" t="s">
        <v>551</v>
      </c>
      <c r="B379" t="s">
        <v>551</v>
      </c>
    </row>
    <row r="380" spans="1:2" x14ac:dyDescent="0.25">
      <c r="A380" t="s">
        <v>552</v>
      </c>
      <c r="B380" t="s">
        <v>552</v>
      </c>
    </row>
    <row r="381" spans="1:2" x14ac:dyDescent="0.25">
      <c r="A381" t="s">
        <v>553</v>
      </c>
      <c r="B381" t="s">
        <v>553</v>
      </c>
    </row>
    <row r="382" spans="1:2" x14ac:dyDescent="0.25">
      <c r="A382" t="s">
        <v>554</v>
      </c>
      <c r="B382" t="s">
        <v>554</v>
      </c>
    </row>
    <row r="383" spans="1:2" x14ac:dyDescent="0.25">
      <c r="A383" t="s">
        <v>555</v>
      </c>
      <c r="B383" t="s">
        <v>555</v>
      </c>
    </row>
    <row r="384" spans="1:2" x14ac:dyDescent="0.25">
      <c r="A384" t="s">
        <v>556</v>
      </c>
      <c r="B384" t="s">
        <v>556</v>
      </c>
    </row>
    <row r="385" spans="1:2" x14ac:dyDescent="0.25">
      <c r="A385" t="s">
        <v>557</v>
      </c>
      <c r="B385" t="s">
        <v>557</v>
      </c>
    </row>
    <row r="386" spans="1:2" x14ac:dyDescent="0.25">
      <c r="A386" t="s">
        <v>558</v>
      </c>
      <c r="B386" t="s">
        <v>558</v>
      </c>
    </row>
    <row r="387" spans="1:2" x14ac:dyDescent="0.25">
      <c r="A387" t="s">
        <v>559</v>
      </c>
      <c r="B387" t="s">
        <v>559</v>
      </c>
    </row>
    <row r="388" spans="1:2" x14ac:dyDescent="0.25">
      <c r="A388" t="s">
        <v>560</v>
      </c>
      <c r="B388" t="s">
        <v>560</v>
      </c>
    </row>
    <row r="389" spans="1:2" x14ac:dyDescent="0.25">
      <c r="A389" t="s">
        <v>561</v>
      </c>
      <c r="B389" t="s">
        <v>561</v>
      </c>
    </row>
    <row r="390" spans="1:2" x14ac:dyDescent="0.25">
      <c r="A390" t="s">
        <v>562</v>
      </c>
      <c r="B390" t="s">
        <v>562</v>
      </c>
    </row>
    <row r="391" spans="1:2" x14ac:dyDescent="0.25">
      <c r="A391" t="s">
        <v>563</v>
      </c>
      <c r="B391" t="s">
        <v>563</v>
      </c>
    </row>
    <row r="392" spans="1:2" x14ac:dyDescent="0.25">
      <c r="A392" t="s">
        <v>564</v>
      </c>
      <c r="B392" t="s">
        <v>564</v>
      </c>
    </row>
    <row r="393" spans="1:2" x14ac:dyDescent="0.25">
      <c r="A393" t="s">
        <v>565</v>
      </c>
      <c r="B393" t="s">
        <v>565</v>
      </c>
    </row>
    <row r="394" spans="1:2" x14ac:dyDescent="0.25">
      <c r="A394" t="s">
        <v>566</v>
      </c>
      <c r="B394" t="s">
        <v>566</v>
      </c>
    </row>
    <row r="395" spans="1:2" x14ac:dyDescent="0.25">
      <c r="A395" t="s">
        <v>567</v>
      </c>
      <c r="B395" t="s">
        <v>567</v>
      </c>
    </row>
    <row r="396" spans="1:2" x14ac:dyDescent="0.25">
      <c r="A396" t="s">
        <v>568</v>
      </c>
      <c r="B396" t="s">
        <v>568</v>
      </c>
    </row>
    <row r="397" spans="1:2" x14ac:dyDescent="0.25">
      <c r="A397" t="s">
        <v>569</v>
      </c>
      <c r="B397" t="s">
        <v>569</v>
      </c>
    </row>
    <row r="398" spans="1:2" x14ac:dyDescent="0.25">
      <c r="A398" t="s">
        <v>570</v>
      </c>
      <c r="B398" t="s">
        <v>570</v>
      </c>
    </row>
    <row r="399" spans="1:2" x14ac:dyDescent="0.25">
      <c r="A399" t="s">
        <v>571</v>
      </c>
      <c r="B399" t="s">
        <v>571</v>
      </c>
    </row>
    <row r="400" spans="1:2" x14ac:dyDescent="0.25">
      <c r="A400" t="s">
        <v>572</v>
      </c>
      <c r="B400" t="s">
        <v>572</v>
      </c>
    </row>
    <row r="401" spans="1:2" x14ac:dyDescent="0.25">
      <c r="A401" t="s">
        <v>573</v>
      </c>
      <c r="B401" t="s">
        <v>573</v>
      </c>
    </row>
    <row r="402" spans="1:2" x14ac:dyDescent="0.25">
      <c r="A402" t="s">
        <v>574</v>
      </c>
      <c r="B402" t="s">
        <v>574</v>
      </c>
    </row>
    <row r="403" spans="1:2" x14ac:dyDescent="0.25">
      <c r="A403" t="s">
        <v>575</v>
      </c>
      <c r="B403" t="s">
        <v>575</v>
      </c>
    </row>
    <row r="404" spans="1:2" x14ac:dyDescent="0.25">
      <c r="A404" t="s">
        <v>576</v>
      </c>
      <c r="B404" t="s">
        <v>576</v>
      </c>
    </row>
    <row r="405" spans="1:2" x14ac:dyDescent="0.25">
      <c r="A405" t="s">
        <v>577</v>
      </c>
      <c r="B405" t="s">
        <v>577</v>
      </c>
    </row>
    <row r="406" spans="1:2" x14ac:dyDescent="0.25">
      <c r="A406" t="s">
        <v>578</v>
      </c>
      <c r="B406" t="s">
        <v>578</v>
      </c>
    </row>
    <row r="407" spans="1:2" x14ac:dyDescent="0.25">
      <c r="A407" t="s">
        <v>579</v>
      </c>
      <c r="B407" t="s">
        <v>579</v>
      </c>
    </row>
    <row r="408" spans="1:2" x14ac:dyDescent="0.25">
      <c r="A408" t="s">
        <v>580</v>
      </c>
      <c r="B408" t="s">
        <v>580</v>
      </c>
    </row>
    <row r="409" spans="1:2" x14ac:dyDescent="0.25">
      <c r="A409" t="s">
        <v>581</v>
      </c>
      <c r="B409" t="s">
        <v>581</v>
      </c>
    </row>
    <row r="410" spans="1:2" x14ac:dyDescent="0.25">
      <c r="A410" t="s">
        <v>582</v>
      </c>
      <c r="B410" t="s">
        <v>582</v>
      </c>
    </row>
    <row r="411" spans="1:2" x14ac:dyDescent="0.25">
      <c r="A411" t="s">
        <v>583</v>
      </c>
      <c r="B411" t="s">
        <v>583</v>
      </c>
    </row>
    <row r="412" spans="1:2" x14ac:dyDescent="0.25">
      <c r="A412" t="s">
        <v>584</v>
      </c>
      <c r="B412" t="s">
        <v>584</v>
      </c>
    </row>
    <row r="413" spans="1:2" x14ac:dyDescent="0.25">
      <c r="A413" t="s">
        <v>585</v>
      </c>
      <c r="B413" t="s">
        <v>585</v>
      </c>
    </row>
    <row r="414" spans="1:2" x14ac:dyDescent="0.25">
      <c r="A414" t="s">
        <v>586</v>
      </c>
      <c r="B414" t="s">
        <v>586</v>
      </c>
    </row>
    <row r="415" spans="1:2" x14ac:dyDescent="0.25">
      <c r="A415" t="s">
        <v>587</v>
      </c>
      <c r="B415" t="s">
        <v>587</v>
      </c>
    </row>
    <row r="416" spans="1:2" x14ac:dyDescent="0.25">
      <c r="A416" t="s">
        <v>588</v>
      </c>
      <c r="B416" t="s">
        <v>588</v>
      </c>
    </row>
    <row r="417" spans="1:2" x14ac:dyDescent="0.25">
      <c r="A417" t="s">
        <v>589</v>
      </c>
      <c r="B417" t="s">
        <v>589</v>
      </c>
    </row>
    <row r="418" spans="1:2" x14ac:dyDescent="0.25">
      <c r="A418" t="s">
        <v>590</v>
      </c>
      <c r="B418" t="s">
        <v>590</v>
      </c>
    </row>
    <row r="419" spans="1:2" x14ac:dyDescent="0.25">
      <c r="A419" t="s">
        <v>591</v>
      </c>
      <c r="B419" t="s">
        <v>591</v>
      </c>
    </row>
    <row r="420" spans="1:2" x14ac:dyDescent="0.25">
      <c r="A420" t="s">
        <v>592</v>
      </c>
      <c r="B420" t="s">
        <v>592</v>
      </c>
    </row>
    <row r="421" spans="1:2" x14ac:dyDescent="0.25">
      <c r="A421" t="s">
        <v>593</v>
      </c>
      <c r="B421" t="s">
        <v>593</v>
      </c>
    </row>
    <row r="422" spans="1:2" x14ac:dyDescent="0.25">
      <c r="A422" t="s">
        <v>594</v>
      </c>
      <c r="B422" t="s">
        <v>594</v>
      </c>
    </row>
    <row r="423" spans="1:2" x14ac:dyDescent="0.25">
      <c r="A423" t="s">
        <v>595</v>
      </c>
      <c r="B423" t="s">
        <v>595</v>
      </c>
    </row>
    <row r="424" spans="1:2" x14ac:dyDescent="0.25">
      <c r="A424" t="s">
        <v>596</v>
      </c>
      <c r="B424" t="s">
        <v>596</v>
      </c>
    </row>
    <row r="425" spans="1:2" x14ac:dyDescent="0.25">
      <c r="A425" t="s">
        <v>597</v>
      </c>
      <c r="B425" t="s">
        <v>597</v>
      </c>
    </row>
    <row r="426" spans="1:2" x14ac:dyDescent="0.25">
      <c r="A426" t="s">
        <v>598</v>
      </c>
      <c r="B426" t="s">
        <v>598</v>
      </c>
    </row>
    <row r="427" spans="1:2" x14ac:dyDescent="0.25">
      <c r="A427" t="s">
        <v>599</v>
      </c>
      <c r="B427" t="s">
        <v>599</v>
      </c>
    </row>
    <row r="428" spans="1:2" x14ac:dyDescent="0.25">
      <c r="A428" t="s">
        <v>600</v>
      </c>
      <c r="B428" t="s">
        <v>600</v>
      </c>
    </row>
    <row r="429" spans="1:2" x14ac:dyDescent="0.25">
      <c r="A429" t="s">
        <v>601</v>
      </c>
      <c r="B429" t="s">
        <v>601</v>
      </c>
    </row>
    <row r="430" spans="1:2" x14ac:dyDescent="0.25">
      <c r="A430" t="s">
        <v>602</v>
      </c>
      <c r="B430" t="s">
        <v>602</v>
      </c>
    </row>
    <row r="431" spans="1:2" x14ac:dyDescent="0.25">
      <c r="A431" t="s">
        <v>603</v>
      </c>
      <c r="B431" t="s">
        <v>603</v>
      </c>
    </row>
    <row r="432" spans="1:2" x14ac:dyDescent="0.25">
      <c r="A432" t="s">
        <v>604</v>
      </c>
      <c r="B432" t="s">
        <v>604</v>
      </c>
    </row>
    <row r="433" spans="1:2" x14ac:dyDescent="0.25">
      <c r="A433" t="s">
        <v>605</v>
      </c>
      <c r="B433" t="s">
        <v>605</v>
      </c>
    </row>
    <row r="434" spans="1:2" x14ac:dyDescent="0.25">
      <c r="A434" t="s">
        <v>606</v>
      </c>
      <c r="B434" t="s">
        <v>606</v>
      </c>
    </row>
    <row r="435" spans="1:2" x14ac:dyDescent="0.25">
      <c r="A435" t="s">
        <v>607</v>
      </c>
      <c r="B435" t="s">
        <v>607</v>
      </c>
    </row>
    <row r="436" spans="1:2" x14ac:dyDescent="0.25">
      <c r="A436" t="s">
        <v>608</v>
      </c>
      <c r="B436" t="s">
        <v>608</v>
      </c>
    </row>
    <row r="437" spans="1:2" x14ac:dyDescent="0.25">
      <c r="A437" t="s">
        <v>609</v>
      </c>
      <c r="B437" t="s">
        <v>609</v>
      </c>
    </row>
    <row r="438" spans="1:2" x14ac:dyDescent="0.25">
      <c r="A438" t="s">
        <v>610</v>
      </c>
      <c r="B438" t="s">
        <v>610</v>
      </c>
    </row>
    <row r="439" spans="1:2" x14ac:dyDescent="0.25">
      <c r="A439" t="s">
        <v>611</v>
      </c>
      <c r="B439" t="s">
        <v>611</v>
      </c>
    </row>
    <row r="440" spans="1:2" x14ac:dyDescent="0.25">
      <c r="A440" t="s">
        <v>612</v>
      </c>
      <c r="B440" t="s">
        <v>612</v>
      </c>
    </row>
    <row r="441" spans="1:2" x14ac:dyDescent="0.25">
      <c r="A441" t="s">
        <v>613</v>
      </c>
      <c r="B441" t="s">
        <v>613</v>
      </c>
    </row>
    <row r="442" spans="1:2" x14ac:dyDescent="0.25">
      <c r="A442" t="s">
        <v>614</v>
      </c>
      <c r="B442" t="s">
        <v>614</v>
      </c>
    </row>
    <row r="443" spans="1:2" x14ac:dyDescent="0.25">
      <c r="A443" t="s">
        <v>615</v>
      </c>
      <c r="B443" t="s">
        <v>615</v>
      </c>
    </row>
    <row r="444" spans="1:2" x14ac:dyDescent="0.25">
      <c r="A444" t="s">
        <v>616</v>
      </c>
      <c r="B444" t="s">
        <v>616</v>
      </c>
    </row>
    <row r="445" spans="1:2" x14ac:dyDescent="0.25">
      <c r="A445" t="s">
        <v>617</v>
      </c>
      <c r="B445" t="s">
        <v>617</v>
      </c>
    </row>
    <row r="446" spans="1:2" x14ac:dyDescent="0.25">
      <c r="A446" t="s">
        <v>618</v>
      </c>
      <c r="B446" t="s">
        <v>618</v>
      </c>
    </row>
    <row r="447" spans="1:2" x14ac:dyDescent="0.25">
      <c r="A447" t="s">
        <v>619</v>
      </c>
      <c r="B447" t="s">
        <v>619</v>
      </c>
    </row>
    <row r="448" spans="1:2" x14ac:dyDescent="0.25">
      <c r="A448" t="s">
        <v>620</v>
      </c>
      <c r="B448" t="s">
        <v>620</v>
      </c>
    </row>
    <row r="449" spans="1:2" x14ac:dyDescent="0.25">
      <c r="A449" t="s">
        <v>621</v>
      </c>
      <c r="B449" t="s">
        <v>621</v>
      </c>
    </row>
    <row r="450" spans="1:2" x14ac:dyDescent="0.25">
      <c r="A450" t="s">
        <v>622</v>
      </c>
      <c r="B450" t="s">
        <v>622</v>
      </c>
    </row>
    <row r="451" spans="1:2" x14ac:dyDescent="0.25">
      <c r="A451" t="s">
        <v>623</v>
      </c>
      <c r="B451" t="s">
        <v>623</v>
      </c>
    </row>
    <row r="452" spans="1:2" x14ac:dyDescent="0.25">
      <c r="A452" t="s">
        <v>624</v>
      </c>
      <c r="B452" t="s">
        <v>624</v>
      </c>
    </row>
    <row r="453" spans="1:2" x14ac:dyDescent="0.25">
      <c r="A453" t="s">
        <v>625</v>
      </c>
      <c r="B453" t="s">
        <v>625</v>
      </c>
    </row>
    <row r="454" spans="1:2" x14ac:dyDescent="0.25">
      <c r="A454" t="s">
        <v>626</v>
      </c>
      <c r="B454" t="s">
        <v>626</v>
      </c>
    </row>
    <row r="455" spans="1:2" x14ac:dyDescent="0.25">
      <c r="A455" t="s">
        <v>627</v>
      </c>
      <c r="B455" t="s">
        <v>627</v>
      </c>
    </row>
    <row r="456" spans="1:2" x14ac:dyDescent="0.25">
      <c r="A456" t="s">
        <v>628</v>
      </c>
      <c r="B456" t="s">
        <v>628</v>
      </c>
    </row>
    <row r="457" spans="1:2" x14ac:dyDescent="0.25">
      <c r="A457" t="s">
        <v>629</v>
      </c>
      <c r="B457" t="s">
        <v>629</v>
      </c>
    </row>
    <row r="458" spans="1:2" x14ac:dyDescent="0.25">
      <c r="A458" t="s">
        <v>630</v>
      </c>
      <c r="B458" t="s">
        <v>630</v>
      </c>
    </row>
    <row r="459" spans="1:2" x14ac:dyDescent="0.25">
      <c r="A459" t="s">
        <v>631</v>
      </c>
      <c r="B459" t="s">
        <v>631</v>
      </c>
    </row>
    <row r="460" spans="1:2" x14ac:dyDescent="0.25">
      <c r="A460" t="s">
        <v>632</v>
      </c>
      <c r="B460" t="s">
        <v>632</v>
      </c>
    </row>
    <row r="461" spans="1:2" x14ac:dyDescent="0.25">
      <c r="A461" t="s">
        <v>633</v>
      </c>
      <c r="B461" t="s">
        <v>633</v>
      </c>
    </row>
    <row r="462" spans="1:2" x14ac:dyDescent="0.25">
      <c r="A462" t="s">
        <v>634</v>
      </c>
      <c r="B462" t="s">
        <v>634</v>
      </c>
    </row>
    <row r="463" spans="1:2" x14ac:dyDescent="0.25">
      <c r="A463" t="s">
        <v>635</v>
      </c>
      <c r="B463" t="s">
        <v>635</v>
      </c>
    </row>
    <row r="464" spans="1:2" x14ac:dyDescent="0.25">
      <c r="A464" t="s">
        <v>636</v>
      </c>
      <c r="B464" t="s">
        <v>636</v>
      </c>
    </row>
    <row r="465" spans="1:2" x14ac:dyDescent="0.25">
      <c r="A465" t="s">
        <v>637</v>
      </c>
      <c r="B465" t="s">
        <v>637</v>
      </c>
    </row>
    <row r="466" spans="1:2" x14ac:dyDescent="0.25">
      <c r="A466" t="s">
        <v>638</v>
      </c>
      <c r="B466" t="s">
        <v>638</v>
      </c>
    </row>
    <row r="467" spans="1:2" x14ac:dyDescent="0.25">
      <c r="A467" t="s">
        <v>639</v>
      </c>
      <c r="B467" t="s">
        <v>639</v>
      </c>
    </row>
    <row r="468" spans="1:2" x14ac:dyDescent="0.25">
      <c r="A468" t="s">
        <v>640</v>
      </c>
      <c r="B468" t="s">
        <v>640</v>
      </c>
    </row>
    <row r="469" spans="1:2" x14ac:dyDescent="0.25">
      <c r="A469" t="s">
        <v>641</v>
      </c>
      <c r="B469" t="s">
        <v>641</v>
      </c>
    </row>
    <row r="470" spans="1:2" x14ac:dyDescent="0.25">
      <c r="A470" t="s">
        <v>642</v>
      </c>
      <c r="B470" t="s">
        <v>642</v>
      </c>
    </row>
    <row r="471" spans="1:2" x14ac:dyDescent="0.25">
      <c r="A471" t="s">
        <v>643</v>
      </c>
      <c r="B471" t="s">
        <v>643</v>
      </c>
    </row>
    <row r="472" spans="1:2" x14ac:dyDescent="0.25">
      <c r="A472" t="s">
        <v>644</v>
      </c>
      <c r="B472" t="s">
        <v>644</v>
      </c>
    </row>
    <row r="473" spans="1:2" x14ac:dyDescent="0.25">
      <c r="A473" t="s">
        <v>645</v>
      </c>
      <c r="B473" t="s">
        <v>645</v>
      </c>
    </row>
    <row r="474" spans="1:2" x14ac:dyDescent="0.25">
      <c r="A474" t="s">
        <v>646</v>
      </c>
      <c r="B474" t="s">
        <v>646</v>
      </c>
    </row>
    <row r="475" spans="1:2" x14ac:dyDescent="0.25">
      <c r="A475" t="s">
        <v>647</v>
      </c>
      <c r="B475" t="s">
        <v>647</v>
      </c>
    </row>
    <row r="476" spans="1:2" x14ac:dyDescent="0.25">
      <c r="A476" t="s">
        <v>648</v>
      </c>
      <c r="B476" t="s">
        <v>648</v>
      </c>
    </row>
    <row r="477" spans="1:2" x14ac:dyDescent="0.25">
      <c r="A477" t="s">
        <v>649</v>
      </c>
      <c r="B477" t="s">
        <v>649</v>
      </c>
    </row>
    <row r="478" spans="1:2" x14ac:dyDescent="0.25">
      <c r="A478" t="s">
        <v>650</v>
      </c>
      <c r="B478" t="s">
        <v>650</v>
      </c>
    </row>
    <row r="479" spans="1:2" x14ac:dyDescent="0.25">
      <c r="A479" t="s">
        <v>651</v>
      </c>
      <c r="B479" t="s">
        <v>651</v>
      </c>
    </row>
    <row r="480" spans="1:2" x14ac:dyDescent="0.25">
      <c r="A480" t="s">
        <v>652</v>
      </c>
      <c r="B480" t="s">
        <v>652</v>
      </c>
    </row>
    <row r="481" spans="1:2" x14ac:dyDescent="0.25">
      <c r="A481" t="s">
        <v>653</v>
      </c>
      <c r="B481" t="s">
        <v>653</v>
      </c>
    </row>
    <row r="482" spans="1:2" x14ac:dyDescent="0.25">
      <c r="A482" t="s">
        <v>654</v>
      </c>
      <c r="B482" t="s">
        <v>654</v>
      </c>
    </row>
    <row r="483" spans="1:2" x14ac:dyDescent="0.25">
      <c r="A483" t="s">
        <v>655</v>
      </c>
      <c r="B483" t="s">
        <v>655</v>
      </c>
    </row>
    <row r="484" spans="1:2" x14ac:dyDescent="0.25">
      <c r="A484" t="s">
        <v>656</v>
      </c>
      <c r="B484" t="s">
        <v>656</v>
      </c>
    </row>
    <row r="485" spans="1:2" x14ac:dyDescent="0.25">
      <c r="A485" t="s">
        <v>657</v>
      </c>
      <c r="B485" t="s">
        <v>657</v>
      </c>
    </row>
    <row r="486" spans="1:2" x14ac:dyDescent="0.25">
      <c r="A486" t="s">
        <v>658</v>
      </c>
      <c r="B486" t="s">
        <v>658</v>
      </c>
    </row>
    <row r="487" spans="1:2" x14ac:dyDescent="0.25">
      <c r="A487" t="s">
        <v>659</v>
      </c>
      <c r="B487" t="s">
        <v>659</v>
      </c>
    </row>
    <row r="488" spans="1:2" x14ac:dyDescent="0.25">
      <c r="A488" t="s">
        <v>660</v>
      </c>
      <c r="B488" t="s">
        <v>660</v>
      </c>
    </row>
    <row r="489" spans="1:2" x14ac:dyDescent="0.25">
      <c r="A489" t="s">
        <v>661</v>
      </c>
      <c r="B489" t="s">
        <v>661</v>
      </c>
    </row>
    <row r="490" spans="1:2" x14ac:dyDescent="0.25">
      <c r="A490" t="s">
        <v>662</v>
      </c>
      <c r="B490" t="s">
        <v>662</v>
      </c>
    </row>
    <row r="491" spans="1:2" x14ac:dyDescent="0.25">
      <c r="A491" t="s">
        <v>663</v>
      </c>
      <c r="B491" t="s">
        <v>663</v>
      </c>
    </row>
    <row r="492" spans="1:2" x14ac:dyDescent="0.25">
      <c r="A492" t="s">
        <v>664</v>
      </c>
      <c r="B492" t="s">
        <v>664</v>
      </c>
    </row>
    <row r="493" spans="1:2" x14ac:dyDescent="0.25">
      <c r="A493" t="s">
        <v>665</v>
      </c>
      <c r="B493" t="s">
        <v>665</v>
      </c>
    </row>
    <row r="494" spans="1:2" x14ac:dyDescent="0.25">
      <c r="A494" t="s">
        <v>666</v>
      </c>
      <c r="B494" t="s">
        <v>666</v>
      </c>
    </row>
    <row r="495" spans="1:2" x14ac:dyDescent="0.25">
      <c r="A495" t="s">
        <v>667</v>
      </c>
      <c r="B495" t="s">
        <v>667</v>
      </c>
    </row>
    <row r="496" spans="1:2" x14ac:dyDescent="0.25">
      <c r="A496" t="s">
        <v>668</v>
      </c>
      <c r="B496" t="s">
        <v>668</v>
      </c>
    </row>
    <row r="497" spans="1:2" x14ac:dyDescent="0.25">
      <c r="A497" t="s">
        <v>669</v>
      </c>
      <c r="B497" t="s">
        <v>669</v>
      </c>
    </row>
    <row r="498" spans="1:2" x14ac:dyDescent="0.25">
      <c r="A498" t="s">
        <v>670</v>
      </c>
      <c r="B498" t="s">
        <v>670</v>
      </c>
    </row>
    <row r="499" spans="1:2" x14ac:dyDescent="0.25">
      <c r="A499" t="s">
        <v>671</v>
      </c>
      <c r="B499" t="s">
        <v>671</v>
      </c>
    </row>
    <row r="500" spans="1:2" x14ac:dyDescent="0.25">
      <c r="A500" t="s">
        <v>672</v>
      </c>
      <c r="B500" t="s">
        <v>672</v>
      </c>
    </row>
    <row r="501" spans="1:2" x14ac:dyDescent="0.25">
      <c r="A501" t="s">
        <v>673</v>
      </c>
      <c r="B501" t="s">
        <v>673</v>
      </c>
    </row>
    <row r="502" spans="1:2" x14ac:dyDescent="0.25">
      <c r="A502" t="s">
        <v>674</v>
      </c>
      <c r="B502" t="s">
        <v>674</v>
      </c>
    </row>
    <row r="503" spans="1:2" x14ac:dyDescent="0.25">
      <c r="A503" t="s">
        <v>675</v>
      </c>
      <c r="B503" t="s">
        <v>675</v>
      </c>
    </row>
    <row r="504" spans="1:2" x14ac:dyDescent="0.25">
      <c r="A504" t="s">
        <v>676</v>
      </c>
      <c r="B504" t="s">
        <v>676</v>
      </c>
    </row>
    <row r="505" spans="1:2" x14ac:dyDescent="0.25">
      <c r="A505" t="s">
        <v>677</v>
      </c>
      <c r="B505" t="s">
        <v>677</v>
      </c>
    </row>
    <row r="506" spans="1:2" x14ac:dyDescent="0.25">
      <c r="A506" t="s">
        <v>678</v>
      </c>
      <c r="B506" t="s">
        <v>678</v>
      </c>
    </row>
    <row r="507" spans="1:2" x14ac:dyDescent="0.25">
      <c r="A507" t="s">
        <v>679</v>
      </c>
      <c r="B507" t="s">
        <v>679</v>
      </c>
    </row>
    <row r="508" spans="1:2" x14ac:dyDescent="0.25">
      <c r="A508" t="s">
        <v>680</v>
      </c>
      <c r="B508" t="s">
        <v>680</v>
      </c>
    </row>
    <row r="509" spans="1:2" x14ac:dyDescent="0.25">
      <c r="A509" t="s">
        <v>681</v>
      </c>
      <c r="B509" t="s">
        <v>681</v>
      </c>
    </row>
    <row r="510" spans="1:2" x14ac:dyDescent="0.25">
      <c r="A510" t="s">
        <v>682</v>
      </c>
      <c r="B510" t="s">
        <v>682</v>
      </c>
    </row>
    <row r="511" spans="1:2" x14ac:dyDescent="0.25">
      <c r="A511" t="s">
        <v>683</v>
      </c>
      <c r="B511" t="s">
        <v>683</v>
      </c>
    </row>
    <row r="512" spans="1:2" x14ac:dyDescent="0.25">
      <c r="A512" t="s">
        <v>684</v>
      </c>
      <c r="B512" t="s">
        <v>684</v>
      </c>
    </row>
    <row r="513" spans="1:2" x14ac:dyDescent="0.25">
      <c r="A513" t="s">
        <v>685</v>
      </c>
      <c r="B513" t="s">
        <v>685</v>
      </c>
    </row>
    <row r="514" spans="1:2" x14ac:dyDescent="0.25">
      <c r="A514" t="s">
        <v>686</v>
      </c>
      <c r="B514" t="s">
        <v>686</v>
      </c>
    </row>
    <row r="515" spans="1:2" x14ac:dyDescent="0.25">
      <c r="A515" t="s">
        <v>687</v>
      </c>
      <c r="B515" t="s">
        <v>687</v>
      </c>
    </row>
    <row r="516" spans="1:2" x14ac:dyDescent="0.25">
      <c r="A516" t="s">
        <v>688</v>
      </c>
      <c r="B516" t="s">
        <v>688</v>
      </c>
    </row>
    <row r="517" spans="1:2" x14ac:dyDescent="0.25">
      <c r="A517" t="s">
        <v>689</v>
      </c>
      <c r="B517" t="s">
        <v>689</v>
      </c>
    </row>
    <row r="518" spans="1:2" x14ac:dyDescent="0.25">
      <c r="A518" t="s">
        <v>690</v>
      </c>
      <c r="B518" t="s">
        <v>690</v>
      </c>
    </row>
    <row r="519" spans="1:2" x14ac:dyDescent="0.25">
      <c r="A519" t="s">
        <v>691</v>
      </c>
      <c r="B519" t="s">
        <v>691</v>
      </c>
    </row>
    <row r="520" spans="1:2" x14ac:dyDescent="0.25">
      <c r="A520" t="s">
        <v>692</v>
      </c>
      <c r="B520" t="s">
        <v>692</v>
      </c>
    </row>
    <row r="521" spans="1:2" x14ac:dyDescent="0.25">
      <c r="A521" t="s">
        <v>693</v>
      </c>
      <c r="B521" t="s">
        <v>693</v>
      </c>
    </row>
    <row r="522" spans="1:2" x14ac:dyDescent="0.25">
      <c r="A522" t="s">
        <v>694</v>
      </c>
      <c r="B522" t="s">
        <v>694</v>
      </c>
    </row>
    <row r="523" spans="1:2" x14ac:dyDescent="0.25">
      <c r="A523" t="s">
        <v>695</v>
      </c>
      <c r="B523" t="s">
        <v>695</v>
      </c>
    </row>
    <row r="524" spans="1:2" x14ac:dyDescent="0.25">
      <c r="A524" t="s">
        <v>696</v>
      </c>
      <c r="B524" t="s">
        <v>696</v>
      </c>
    </row>
    <row r="525" spans="1:2" x14ac:dyDescent="0.25">
      <c r="A525" t="s">
        <v>697</v>
      </c>
      <c r="B525" t="s">
        <v>697</v>
      </c>
    </row>
    <row r="526" spans="1:2" x14ac:dyDescent="0.25">
      <c r="A526" t="s">
        <v>698</v>
      </c>
      <c r="B526" t="s">
        <v>698</v>
      </c>
    </row>
    <row r="527" spans="1:2" x14ac:dyDescent="0.25">
      <c r="A527" t="s">
        <v>699</v>
      </c>
      <c r="B527" t="s">
        <v>699</v>
      </c>
    </row>
    <row r="528" spans="1:2" x14ac:dyDescent="0.25">
      <c r="A528" t="s">
        <v>700</v>
      </c>
      <c r="B528" t="s">
        <v>700</v>
      </c>
    </row>
    <row r="529" spans="1:2" x14ac:dyDescent="0.25">
      <c r="A529" t="s">
        <v>701</v>
      </c>
      <c r="B529" t="s">
        <v>701</v>
      </c>
    </row>
    <row r="530" spans="1:2" x14ac:dyDescent="0.25">
      <c r="A530" t="s">
        <v>702</v>
      </c>
      <c r="B530" t="s">
        <v>702</v>
      </c>
    </row>
    <row r="531" spans="1:2" x14ac:dyDescent="0.25">
      <c r="A531" t="s">
        <v>703</v>
      </c>
      <c r="B531" t="s">
        <v>703</v>
      </c>
    </row>
    <row r="532" spans="1:2" x14ac:dyDescent="0.25">
      <c r="A532" t="s">
        <v>704</v>
      </c>
      <c r="B532" t="s">
        <v>704</v>
      </c>
    </row>
    <row r="533" spans="1:2" x14ac:dyDescent="0.25">
      <c r="A533" t="s">
        <v>705</v>
      </c>
      <c r="B533" t="s">
        <v>705</v>
      </c>
    </row>
    <row r="534" spans="1:2" x14ac:dyDescent="0.25">
      <c r="A534" t="s">
        <v>706</v>
      </c>
      <c r="B534" t="s">
        <v>706</v>
      </c>
    </row>
    <row r="535" spans="1:2" x14ac:dyDescent="0.25">
      <c r="A535" t="s">
        <v>707</v>
      </c>
      <c r="B535" t="s">
        <v>707</v>
      </c>
    </row>
    <row r="536" spans="1:2" x14ac:dyDescent="0.25">
      <c r="A536" t="s">
        <v>708</v>
      </c>
      <c r="B536" t="s">
        <v>708</v>
      </c>
    </row>
    <row r="537" spans="1:2" x14ac:dyDescent="0.25">
      <c r="A537" t="s">
        <v>709</v>
      </c>
      <c r="B537" t="s">
        <v>709</v>
      </c>
    </row>
    <row r="538" spans="1:2" x14ac:dyDescent="0.25">
      <c r="A538" t="s">
        <v>710</v>
      </c>
      <c r="B538" t="s">
        <v>710</v>
      </c>
    </row>
    <row r="539" spans="1:2" x14ac:dyDescent="0.25">
      <c r="A539" t="s">
        <v>711</v>
      </c>
      <c r="B539" t="s">
        <v>711</v>
      </c>
    </row>
    <row r="540" spans="1:2" x14ac:dyDescent="0.25">
      <c r="A540" t="s">
        <v>712</v>
      </c>
      <c r="B540" t="s">
        <v>712</v>
      </c>
    </row>
    <row r="541" spans="1:2" x14ac:dyDescent="0.25">
      <c r="A541" t="s">
        <v>713</v>
      </c>
      <c r="B541" t="s">
        <v>713</v>
      </c>
    </row>
    <row r="542" spans="1:2" x14ac:dyDescent="0.25">
      <c r="A542" t="s">
        <v>714</v>
      </c>
      <c r="B542" t="s">
        <v>714</v>
      </c>
    </row>
    <row r="543" spans="1:2" x14ac:dyDescent="0.25">
      <c r="A543" t="s">
        <v>715</v>
      </c>
      <c r="B543" t="s">
        <v>715</v>
      </c>
    </row>
    <row r="544" spans="1:2" x14ac:dyDescent="0.25">
      <c r="A544" t="s">
        <v>716</v>
      </c>
      <c r="B544" t="s">
        <v>716</v>
      </c>
    </row>
    <row r="545" spans="1:2" x14ac:dyDescent="0.25">
      <c r="A545" t="s">
        <v>717</v>
      </c>
      <c r="B545" t="s">
        <v>717</v>
      </c>
    </row>
    <row r="546" spans="1:2" x14ac:dyDescent="0.25">
      <c r="A546" t="s">
        <v>718</v>
      </c>
      <c r="B546" t="s">
        <v>718</v>
      </c>
    </row>
    <row r="547" spans="1:2" x14ac:dyDescent="0.25">
      <c r="A547" t="s">
        <v>719</v>
      </c>
      <c r="B547" t="s">
        <v>719</v>
      </c>
    </row>
    <row r="548" spans="1:2" x14ac:dyDescent="0.25">
      <c r="A548" t="s">
        <v>720</v>
      </c>
      <c r="B548" t="s">
        <v>720</v>
      </c>
    </row>
    <row r="549" spans="1:2" x14ac:dyDescent="0.25">
      <c r="A549" t="s">
        <v>721</v>
      </c>
      <c r="B549" t="s">
        <v>721</v>
      </c>
    </row>
    <row r="550" spans="1:2" x14ac:dyDescent="0.25">
      <c r="A550" t="s">
        <v>722</v>
      </c>
      <c r="B550" t="s">
        <v>722</v>
      </c>
    </row>
    <row r="551" spans="1:2" x14ac:dyDescent="0.25">
      <c r="A551" t="s">
        <v>723</v>
      </c>
      <c r="B551" t="s">
        <v>723</v>
      </c>
    </row>
    <row r="552" spans="1:2" x14ac:dyDescent="0.25">
      <c r="A552" t="s">
        <v>724</v>
      </c>
      <c r="B552" t="s">
        <v>724</v>
      </c>
    </row>
    <row r="553" spans="1:2" x14ac:dyDescent="0.25">
      <c r="A553" t="s">
        <v>725</v>
      </c>
      <c r="B553" t="s">
        <v>725</v>
      </c>
    </row>
    <row r="554" spans="1:2" x14ac:dyDescent="0.25">
      <c r="A554" t="s">
        <v>726</v>
      </c>
      <c r="B554" t="s">
        <v>726</v>
      </c>
    </row>
    <row r="555" spans="1:2" x14ac:dyDescent="0.25">
      <c r="A555" t="s">
        <v>727</v>
      </c>
      <c r="B555" t="s">
        <v>727</v>
      </c>
    </row>
    <row r="556" spans="1:2" x14ac:dyDescent="0.25">
      <c r="A556" t="s">
        <v>728</v>
      </c>
      <c r="B556" t="s">
        <v>728</v>
      </c>
    </row>
    <row r="557" spans="1:2" x14ac:dyDescent="0.25">
      <c r="A557" t="s">
        <v>729</v>
      </c>
      <c r="B557" t="s">
        <v>729</v>
      </c>
    </row>
    <row r="558" spans="1:2" x14ac:dyDescent="0.25">
      <c r="A558" t="s">
        <v>730</v>
      </c>
      <c r="B558" t="s">
        <v>730</v>
      </c>
    </row>
    <row r="559" spans="1:2" x14ac:dyDescent="0.25">
      <c r="A559" t="s">
        <v>731</v>
      </c>
      <c r="B559" t="s">
        <v>731</v>
      </c>
    </row>
    <row r="560" spans="1:2" x14ac:dyDescent="0.25">
      <c r="A560" t="s">
        <v>732</v>
      </c>
      <c r="B560" t="s">
        <v>732</v>
      </c>
    </row>
    <row r="561" spans="1:2" x14ac:dyDescent="0.25">
      <c r="A561" t="s">
        <v>733</v>
      </c>
      <c r="B561" t="s">
        <v>733</v>
      </c>
    </row>
    <row r="562" spans="1:2" x14ac:dyDescent="0.25">
      <c r="A562" t="s">
        <v>734</v>
      </c>
      <c r="B562" t="s">
        <v>734</v>
      </c>
    </row>
    <row r="563" spans="1:2" x14ac:dyDescent="0.25">
      <c r="A563" t="s">
        <v>735</v>
      </c>
      <c r="B563" t="s">
        <v>735</v>
      </c>
    </row>
    <row r="564" spans="1:2" x14ac:dyDescent="0.25">
      <c r="A564" t="s">
        <v>736</v>
      </c>
      <c r="B564" t="s">
        <v>736</v>
      </c>
    </row>
    <row r="565" spans="1:2" x14ac:dyDescent="0.25">
      <c r="A565" t="s">
        <v>737</v>
      </c>
      <c r="B565" t="s">
        <v>737</v>
      </c>
    </row>
    <row r="566" spans="1:2" x14ac:dyDescent="0.25">
      <c r="A566" t="s">
        <v>738</v>
      </c>
      <c r="B566" t="s">
        <v>738</v>
      </c>
    </row>
    <row r="567" spans="1:2" x14ac:dyDescent="0.25">
      <c r="A567" t="s">
        <v>739</v>
      </c>
      <c r="B567" t="s">
        <v>739</v>
      </c>
    </row>
    <row r="568" spans="1:2" x14ac:dyDescent="0.25">
      <c r="A568" t="s">
        <v>740</v>
      </c>
      <c r="B568" t="s">
        <v>740</v>
      </c>
    </row>
    <row r="569" spans="1:2" x14ac:dyDescent="0.25">
      <c r="A569" t="s">
        <v>741</v>
      </c>
      <c r="B569" t="s">
        <v>741</v>
      </c>
    </row>
    <row r="570" spans="1:2" x14ac:dyDescent="0.25">
      <c r="A570" t="s">
        <v>742</v>
      </c>
      <c r="B570" t="s">
        <v>742</v>
      </c>
    </row>
    <row r="571" spans="1:2" x14ac:dyDescent="0.25">
      <c r="A571" t="s">
        <v>743</v>
      </c>
      <c r="B571" t="s">
        <v>743</v>
      </c>
    </row>
    <row r="572" spans="1:2" x14ac:dyDescent="0.25">
      <c r="A572" t="s">
        <v>744</v>
      </c>
      <c r="B572" t="s">
        <v>744</v>
      </c>
    </row>
    <row r="573" spans="1:2" x14ac:dyDescent="0.25">
      <c r="A573" t="s">
        <v>745</v>
      </c>
      <c r="B573" t="s">
        <v>745</v>
      </c>
    </row>
    <row r="574" spans="1:2" x14ac:dyDescent="0.25">
      <c r="A574" t="s">
        <v>746</v>
      </c>
      <c r="B574" t="s">
        <v>746</v>
      </c>
    </row>
    <row r="575" spans="1:2" x14ac:dyDescent="0.25">
      <c r="A575" t="s">
        <v>747</v>
      </c>
      <c r="B575" t="s">
        <v>747</v>
      </c>
    </row>
    <row r="576" spans="1:2" x14ac:dyDescent="0.25">
      <c r="A576" t="s">
        <v>748</v>
      </c>
      <c r="B576" t="s">
        <v>748</v>
      </c>
    </row>
    <row r="577" spans="1:2" x14ac:dyDescent="0.25">
      <c r="A577" t="s">
        <v>749</v>
      </c>
      <c r="B577" t="s">
        <v>749</v>
      </c>
    </row>
    <row r="578" spans="1:2" x14ac:dyDescent="0.25">
      <c r="A578" t="s">
        <v>750</v>
      </c>
      <c r="B578" t="s">
        <v>750</v>
      </c>
    </row>
    <row r="579" spans="1:2" x14ac:dyDescent="0.25">
      <c r="A579" t="s">
        <v>751</v>
      </c>
      <c r="B579" t="s">
        <v>751</v>
      </c>
    </row>
    <row r="580" spans="1:2" x14ac:dyDescent="0.25">
      <c r="A580" t="s">
        <v>752</v>
      </c>
      <c r="B580" t="s">
        <v>752</v>
      </c>
    </row>
    <row r="581" spans="1:2" x14ac:dyDescent="0.25">
      <c r="A581" t="s">
        <v>753</v>
      </c>
      <c r="B581" t="s">
        <v>753</v>
      </c>
    </row>
    <row r="582" spans="1:2" x14ac:dyDescent="0.25">
      <c r="A582" t="s">
        <v>754</v>
      </c>
      <c r="B582" t="s">
        <v>754</v>
      </c>
    </row>
    <row r="583" spans="1:2" x14ac:dyDescent="0.25">
      <c r="A583" t="s">
        <v>755</v>
      </c>
      <c r="B583" t="s">
        <v>755</v>
      </c>
    </row>
    <row r="584" spans="1:2" x14ac:dyDescent="0.25">
      <c r="A584" t="s">
        <v>756</v>
      </c>
      <c r="B584" t="s">
        <v>756</v>
      </c>
    </row>
    <row r="585" spans="1:2" x14ac:dyDescent="0.25">
      <c r="A585" t="s">
        <v>757</v>
      </c>
      <c r="B585" t="s">
        <v>757</v>
      </c>
    </row>
    <row r="586" spans="1:2" x14ac:dyDescent="0.25">
      <c r="A586" t="s">
        <v>758</v>
      </c>
      <c r="B586" t="s">
        <v>758</v>
      </c>
    </row>
    <row r="587" spans="1:2" x14ac:dyDescent="0.25">
      <c r="A587" t="s">
        <v>759</v>
      </c>
      <c r="B587" t="s">
        <v>759</v>
      </c>
    </row>
    <row r="588" spans="1:2" x14ac:dyDescent="0.25">
      <c r="A588" t="s">
        <v>760</v>
      </c>
      <c r="B588" t="s">
        <v>760</v>
      </c>
    </row>
    <row r="589" spans="1:2" x14ac:dyDescent="0.25">
      <c r="A589" t="s">
        <v>761</v>
      </c>
      <c r="B589" t="s">
        <v>761</v>
      </c>
    </row>
    <row r="590" spans="1:2" x14ac:dyDescent="0.25">
      <c r="A590" t="s">
        <v>762</v>
      </c>
      <c r="B590" t="s">
        <v>762</v>
      </c>
    </row>
    <row r="591" spans="1:2" x14ac:dyDescent="0.25">
      <c r="A591" t="s">
        <v>763</v>
      </c>
      <c r="B591" t="s">
        <v>763</v>
      </c>
    </row>
    <row r="592" spans="1:2" x14ac:dyDescent="0.25">
      <c r="A592" t="s">
        <v>764</v>
      </c>
      <c r="B592" t="s">
        <v>764</v>
      </c>
    </row>
    <row r="593" spans="1:2" x14ac:dyDescent="0.25">
      <c r="A593" t="s">
        <v>765</v>
      </c>
      <c r="B593" t="s">
        <v>765</v>
      </c>
    </row>
    <row r="594" spans="1:2" x14ac:dyDescent="0.25">
      <c r="A594" t="s">
        <v>766</v>
      </c>
      <c r="B594" t="s">
        <v>766</v>
      </c>
    </row>
    <row r="595" spans="1:2" x14ac:dyDescent="0.25">
      <c r="A595" t="s">
        <v>767</v>
      </c>
      <c r="B595" t="s">
        <v>767</v>
      </c>
    </row>
    <row r="596" spans="1:2" x14ac:dyDescent="0.25">
      <c r="A596" t="s">
        <v>768</v>
      </c>
      <c r="B596" t="s">
        <v>768</v>
      </c>
    </row>
    <row r="597" spans="1:2" x14ac:dyDescent="0.25">
      <c r="A597" t="s">
        <v>769</v>
      </c>
      <c r="B597" t="s">
        <v>769</v>
      </c>
    </row>
    <row r="598" spans="1:2" x14ac:dyDescent="0.25">
      <c r="A598" t="s">
        <v>770</v>
      </c>
      <c r="B598" t="s">
        <v>770</v>
      </c>
    </row>
    <row r="599" spans="1:2" x14ac:dyDescent="0.25">
      <c r="A599" t="s">
        <v>771</v>
      </c>
      <c r="B599" t="s">
        <v>771</v>
      </c>
    </row>
    <row r="600" spans="1:2" x14ac:dyDescent="0.25">
      <c r="A600" t="s">
        <v>772</v>
      </c>
      <c r="B600" t="s">
        <v>772</v>
      </c>
    </row>
    <row r="601" spans="1:2" x14ac:dyDescent="0.25">
      <c r="A601" t="s">
        <v>773</v>
      </c>
      <c r="B601" t="s">
        <v>773</v>
      </c>
    </row>
    <row r="602" spans="1:2" x14ac:dyDescent="0.25">
      <c r="A602" t="s">
        <v>774</v>
      </c>
      <c r="B602" t="s">
        <v>774</v>
      </c>
    </row>
    <row r="603" spans="1:2" x14ac:dyDescent="0.25">
      <c r="A603" t="s">
        <v>775</v>
      </c>
      <c r="B603" t="s">
        <v>775</v>
      </c>
    </row>
    <row r="604" spans="1:2" x14ac:dyDescent="0.25">
      <c r="A604" t="s">
        <v>776</v>
      </c>
      <c r="B604" t="s">
        <v>776</v>
      </c>
    </row>
    <row r="605" spans="1:2" x14ac:dyDescent="0.25">
      <c r="A605" t="s">
        <v>777</v>
      </c>
      <c r="B605" t="s">
        <v>777</v>
      </c>
    </row>
    <row r="606" spans="1:2" x14ac:dyDescent="0.25">
      <c r="A606" t="s">
        <v>778</v>
      </c>
      <c r="B606" t="s">
        <v>778</v>
      </c>
    </row>
    <row r="607" spans="1:2" x14ac:dyDescent="0.25">
      <c r="A607" t="s">
        <v>779</v>
      </c>
      <c r="B607" t="s">
        <v>779</v>
      </c>
    </row>
    <row r="608" spans="1:2" x14ac:dyDescent="0.25">
      <c r="A608" t="s">
        <v>780</v>
      </c>
      <c r="B608" t="s">
        <v>780</v>
      </c>
    </row>
    <row r="609" spans="1:2" x14ac:dyDescent="0.25">
      <c r="A609" t="s">
        <v>781</v>
      </c>
      <c r="B609" t="s">
        <v>781</v>
      </c>
    </row>
    <row r="610" spans="1:2" x14ac:dyDescent="0.25">
      <c r="A610" t="s">
        <v>782</v>
      </c>
      <c r="B610" t="s">
        <v>782</v>
      </c>
    </row>
    <row r="611" spans="1:2" x14ac:dyDescent="0.25">
      <c r="A611" t="s">
        <v>783</v>
      </c>
      <c r="B611" t="s">
        <v>783</v>
      </c>
    </row>
    <row r="612" spans="1:2" x14ac:dyDescent="0.25">
      <c r="A612" t="s">
        <v>784</v>
      </c>
      <c r="B612" t="s">
        <v>784</v>
      </c>
    </row>
    <row r="613" spans="1:2" x14ac:dyDescent="0.25">
      <c r="A613" t="s">
        <v>785</v>
      </c>
      <c r="B613" t="s">
        <v>785</v>
      </c>
    </row>
    <row r="614" spans="1:2" x14ac:dyDescent="0.25">
      <c r="A614" t="s">
        <v>786</v>
      </c>
      <c r="B614" t="s">
        <v>786</v>
      </c>
    </row>
    <row r="615" spans="1:2" x14ac:dyDescent="0.25">
      <c r="A615" t="s">
        <v>787</v>
      </c>
      <c r="B615" t="s">
        <v>787</v>
      </c>
    </row>
    <row r="616" spans="1:2" x14ac:dyDescent="0.25">
      <c r="A616" t="s">
        <v>788</v>
      </c>
      <c r="B616" t="s">
        <v>788</v>
      </c>
    </row>
    <row r="617" spans="1:2" x14ac:dyDescent="0.25">
      <c r="A617" t="s">
        <v>789</v>
      </c>
      <c r="B617" t="s">
        <v>789</v>
      </c>
    </row>
    <row r="618" spans="1:2" x14ac:dyDescent="0.25">
      <c r="A618" t="s">
        <v>790</v>
      </c>
      <c r="B618" t="s">
        <v>790</v>
      </c>
    </row>
    <row r="619" spans="1:2" x14ac:dyDescent="0.25">
      <c r="A619" t="s">
        <v>791</v>
      </c>
      <c r="B619" t="s">
        <v>791</v>
      </c>
    </row>
    <row r="620" spans="1:2" x14ac:dyDescent="0.25">
      <c r="A620" t="s">
        <v>792</v>
      </c>
      <c r="B620" t="s">
        <v>792</v>
      </c>
    </row>
    <row r="621" spans="1:2" x14ac:dyDescent="0.25">
      <c r="A621" t="s">
        <v>793</v>
      </c>
      <c r="B621" t="s">
        <v>793</v>
      </c>
    </row>
    <row r="622" spans="1:2" x14ac:dyDescent="0.25">
      <c r="A622" t="s">
        <v>794</v>
      </c>
      <c r="B622" t="s">
        <v>794</v>
      </c>
    </row>
    <row r="623" spans="1:2" x14ac:dyDescent="0.25">
      <c r="A623" t="s">
        <v>795</v>
      </c>
      <c r="B623" t="s">
        <v>795</v>
      </c>
    </row>
    <row r="624" spans="1:2" x14ac:dyDescent="0.25">
      <c r="A624" t="s">
        <v>796</v>
      </c>
      <c r="B624" t="s">
        <v>796</v>
      </c>
    </row>
    <row r="625" spans="1:2" x14ac:dyDescent="0.25">
      <c r="A625" t="s">
        <v>797</v>
      </c>
      <c r="B625" t="s">
        <v>797</v>
      </c>
    </row>
    <row r="626" spans="1:2" x14ac:dyDescent="0.25">
      <c r="A626" t="s">
        <v>798</v>
      </c>
      <c r="B626" t="s">
        <v>798</v>
      </c>
    </row>
    <row r="627" spans="1:2" x14ac:dyDescent="0.25">
      <c r="A627" t="s">
        <v>799</v>
      </c>
      <c r="B627" t="s">
        <v>799</v>
      </c>
    </row>
    <row r="628" spans="1:2" x14ac:dyDescent="0.25">
      <c r="A628" t="s">
        <v>800</v>
      </c>
      <c r="B628" t="s">
        <v>800</v>
      </c>
    </row>
    <row r="629" spans="1:2" x14ac:dyDescent="0.25">
      <c r="A629" t="s">
        <v>801</v>
      </c>
      <c r="B629" t="s">
        <v>801</v>
      </c>
    </row>
    <row r="630" spans="1:2" x14ac:dyDescent="0.25">
      <c r="A630" t="s">
        <v>802</v>
      </c>
      <c r="B630" t="s">
        <v>802</v>
      </c>
    </row>
    <row r="631" spans="1:2" x14ac:dyDescent="0.25">
      <c r="A631" t="s">
        <v>803</v>
      </c>
      <c r="B631" t="s">
        <v>803</v>
      </c>
    </row>
    <row r="632" spans="1:2" x14ac:dyDescent="0.25">
      <c r="A632" t="s">
        <v>804</v>
      </c>
      <c r="B632" t="s">
        <v>804</v>
      </c>
    </row>
    <row r="633" spans="1:2" x14ac:dyDescent="0.25">
      <c r="A633" t="s">
        <v>805</v>
      </c>
      <c r="B633" t="s">
        <v>805</v>
      </c>
    </row>
    <row r="634" spans="1:2" x14ac:dyDescent="0.25">
      <c r="A634" t="s">
        <v>806</v>
      </c>
      <c r="B634" t="s">
        <v>806</v>
      </c>
    </row>
    <row r="635" spans="1:2" x14ac:dyDescent="0.25">
      <c r="A635" t="s">
        <v>807</v>
      </c>
      <c r="B635" t="s">
        <v>807</v>
      </c>
    </row>
    <row r="636" spans="1:2" x14ac:dyDescent="0.25">
      <c r="A636" t="s">
        <v>808</v>
      </c>
      <c r="B636" t="s">
        <v>808</v>
      </c>
    </row>
    <row r="637" spans="1:2" x14ac:dyDescent="0.25">
      <c r="A637" t="s">
        <v>809</v>
      </c>
      <c r="B637" t="s">
        <v>809</v>
      </c>
    </row>
    <row r="638" spans="1:2" x14ac:dyDescent="0.25">
      <c r="A638" t="s">
        <v>810</v>
      </c>
      <c r="B638" t="s">
        <v>810</v>
      </c>
    </row>
    <row r="639" spans="1:2" x14ac:dyDescent="0.25">
      <c r="A639" t="s">
        <v>811</v>
      </c>
      <c r="B639" t="s">
        <v>811</v>
      </c>
    </row>
    <row r="640" spans="1:2" x14ac:dyDescent="0.25">
      <c r="A640" t="s">
        <v>812</v>
      </c>
      <c r="B640" t="s">
        <v>812</v>
      </c>
    </row>
    <row r="641" spans="1:2" x14ac:dyDescent="0.25">
      <c r="A641" t="s">
        <v>813</v>
      </c>
      <c r="B641" t="s">
        <v>813</v>
      </c>
    </row>
    <row r="642" spans="1:2" x14ac:dyDescent="0.25">
      <c r="A642" t="s">
        <v>814</v>
      </c>
      <c r="B642" t="s">
        <v>814</v>
      </c>
    </row>
    <row r="643" spans="1:2" x14ac:dyDescent="0.25">
      <c r="A643" t="s">
        <v>815</v>
      </c>
      <c r="B643" t="s">
        <v>815</v>
      </c>
    </row>
    <row r="644" spans="1:2" x14ac:dyDescent="0.25">
      <c r="A644" t="s">
        <v>816</v>
      </c>
      <c r="B644" t="s">
        <v>816</v>
      </c>
    </row>
    <row r="645" spans="1:2" x14ac:dyDescent="0.25">
      <c r="A645" t="s">
        <v>817</v>
      </c>
      <c r="B645" t="s">
        <v>817</v>
      </c>
    </row>
    <row r="646" spans="1:2" x14ac:dyDescent="0.25">
      <c r="A646" t="s">
        <v>818</v>
      </c>
      <c r="B646" t="s">
        <v>818</v>
      </c>
    </row>
    <row r="647" spans="1:2" x14ac:dyDescent="0.25">
      <c r="A647" t="s">
        <v>819</v>
      </c>
      <c r="B647" t="s">
        <v>819</v>
      </c>
    </row>
    <row r="648" spans="1:2" x14ac:dyDescent="0.25">
      <c r="A648" t="s">
        <v>820</v>
      </c>
      <c r="B648" t="s">
        <v>820</v>
      </c>
    </row>
    <row r="649" spans="1:2" x14ac:dyDescent="0.25">
      <c r="A649" t="s">
        <v>821</v>
      </c>
      <c r="B649" t="s">
        <v>821</v>
      </c>
    </row>
    <row r="650" spans="1:2" x14ac:dyDescent="0.25">
      <c r="A650" t="s">
        <v>822</v>
      </c>
      <c r="B650" t="s">
        <v>822</v>
      </c>
    </row>
    <row r="651" spans="1:2" x14ac:dyDescent="0.25">
      <c r="A651" t="s">
        <v>823</v>
      </c>
      <c r="B651" t="s">
        <v>823</v>
      </c>
    </row>
    <row r="652" spans="1:2" x14ac:dyDescent="0.25">
      <c r="A652" t="s">
        <v>824</v>
      </c>
      <c r="B652" t="s">
        <v>824</v>
      </c>
    </row>
    <row r="653" spans="1:2" x14ac:dyDescent="0.25">
      <c r="A653" t="s">
        <v>825</v>
      </c>
      <c r="B653" t="s">
        <v>825</v>
      </c>
    </row>
    <row r="654" spans="1:2" x14ac:dyDescent="0.25">
      <c r="A654" t="s">
        <v>826</v>
      </c>
      <c r="B654" t="s">
        <v>826</v>
      </c>
    </row>
    <row r="655" spans="1:2" x14ac:dyDescent="0.25">
      <c r="A655" t="s">
        <v>827</v>
      </c>
      <c r="B655" t="s">
        <v>827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829</v>
      </c>
      <c r="B657" t="s">
        <v>829</v>
      </c>
    </row>
    <row r="658" spans="1:2" x14ac:dyDescent="0.25">
      <c r="A658" t="s">
        <v>830</v>
      </c>
      <c r="B658" t="s">
        <v>830</v>
      </c>
    </row>
    <row r="659" spans="1:2" x14ac:dyDescent="0.25">
      <c r="A659" t="s">
        <v>831</v>
      </c>
      <c r="B659" t="s">
        <v>831</v>
      </c>
    </row>
    <row r="660" spans="1:2" x14ac:dyDescent="0.25">
      <c r="A660" t="s">
        <v>832</v>
      </c>
      <c r="B660" t="s">
        <v>832</v>
      </c>
    </row>
    <row r="661" spans="1:2" x14ac:dyDescent="0.25">
      <c r="A661" t="s">
        <v>833</v>
      </c>
      <c r="B661" t="s">
        <v>833</v>
      </c>
    </row>
    <row r="662" spans="1:2" x14ac:dyDescent="0.25">
      <c r="A662" t="s">
        <v>834</v>
      </c>
      <c r="B662" t="s">
        <v>834</v>
      </c>
    </row>
    <row r="663" spans="1:2" x14ac:dyDescent="0.25">
      <c r="A663" t="s">
        <v>835</v>
      </c>
      <c r="B663" t="s">
        <v>835</v>
      </c>
    </row>
    <row r="664" spans="1:2" x14ac:dyDescent="0.25">
      <c r="A664" t="s">
        <v>836</v>
      </c>
      <c r="B664" t="s">
        <v>836</v>
      </c>
    </row>
    <row r="665" spans="1:2" x14ac:dyDescent="0.25">
      <c r="A665" t="s">
        <v>837</v>
      </c>
      <c r="B665" t="s">
        <v>837</v>
      </c>
    </row>
    <row r="666" spans="1:2" x14ac:dyDescent="0.25">
      <c r="A666" t="s">
        <v>838</v>
      </c>
      <c r="B666" t="s">
        <v>838</v>
      </c>
    </row>
    <row r="667" spans="1:2" x14ac:dyDescent="0.25">
      <c r="A667" t="s">
        <v>839</v>
      </c>
      <c r="B667" t="s">
        <v>839</v>
      </c>
    </row>
    <row r="668" spans="1:2" x14ac:dyDescent="0.25">
      <c r="A668" t="s">
        <v>840</v>
      </c>
      <c r="B668" t="s">
        <v>840</v>
      </c>
    </row>
    <row r="669" spans="1:2" x14ac:dyDescent="0.25">
      <c r="A669" t="s">
        <v>841</v>
      </c>
      <c r="B669" t="s">
        <v>841</v>
      </c>
    </row>
    <row r="670" spans="1:2" x14ac:dyDescent="0.25">
      <c r="A670" t="s">
        <v>842</v>
      </c>
      <c r="B670" t="s">
        <v>842</v>
      </c>
    </row>
    <row r="671" spans="1:2" x14ac:dyDescent="0.25">
      <c r="A671" t="s">
        <v>843</v>
      </c>
      <c r="B671" t="s">
        <v>843</v>
      </c>
    </row>
    <row r="672" spans="1:2" x14ac:dyDescent="0.25">
      <c r="A672" t="s">
        <v>844</v>
      </c>
      <c r="B672" t="s">
        <v>844</v>
      </c>
    </row>
    <row r="673" spans="1:2" x14ac:dyDescent="0.25">
      <c r="A673" t="s">
        <v>845</v>
      </c>
      <c r="B673" t="s">
        <v>845</v>
      </c>
    </row>
    <row r="674" spans="1:2" x14ac:dyDescent="0.25">
      <c r="A674" t="s">
        <v>846</v>
      </c>
      <c r="B674" t="s">
        <v>846</v>
      </c>
    </row>
    <row r="675" spans="1:2" x14ac:dyDescent="0.25">
      <c r="A675" t="s">
        <v>847</v>
      </c>
      <c r="B675" t="s">
        <v>847</v>
      </c>
    </row>
    <row r="676" spans="1:2" x14ac:dyDescent="0.25">
      <c r="A676" t="s">
        <v>848</v>
      </c>
      <c r="B676" t="s">
        <v>848</v>
      </c>
    </row>
    <row r="677" spans="1:2" x14ac:dyDescent="0.25">
      <c r="A677" t="s">
        <v>849</v>
      </c>
      <c r="B677" t="s">
        <v>849</v>
      </c>
    </row>
    <row r="678" spans="1:2" x14ac:dyDescent="0.25">
      <c r="A678" t="s">
        <v>850</v>
      </c>
      <c r="B678" t="s">
        <v>850</v>
      </c>
    </row>
    <row r="679" spans="1:2" x14ac:dyDescent="0.25">
      <c r="A679" t="s">
        <v>851</v>
      </c>
      <c r="B679" t="s">
        <v>851</v>
      </c>
    </row>
    <row r="680" spans="1:2" x14ac:dyDescent="0.25">
      <c r="A680" t="s">
        <v>852</v>
      </c>
      <c r="B680" t="s">
        <v>852</v>
      </c>
    </row>
    <row r="681" spans="1:2" x14ac:dyDescent="0.25">
      <c r="A681" t="s">
        <v>853</v>
      </c>
      <c r="B681" t="s">
        <v>853</v>
      </c>
    </row>
    <row r="682" spans="1:2" x14ac:dyDescent="0.25">
      <c r="A682" t="s">
        <v>854</v>
      </c>
      <c r="B682" t="s">
        <v>854</v>
      </c>
    </row>
    <row r="683" spans="1:2" x14ac:dyDescent="0.25">
      <c r="A683" t="s">
        <v>855</v>
      </c>
      <c r="B683" t="s">
        <v>855</v>
      </c>
    </row>
    <row r="684" spans="1:2" x14ac:dyDescent="0.25">
      <c r="A684" t="s">
        <v>856</v>
      </c>
      <c r="B684" t="s">
        <v>856</v>
      </c>
    </row>
    <row r="685" spans="1:2" x14ac:dyDescent="0.25">
      <c r="A685" t="s">
        <v>857</v>
      </c>
      <c r="B685" t="s">
        <v>857</v>
      </c>
    </row>
    <row r="686" spans="1:2" x14ac:dyDescent="0.25">
      <c r="A686" t="s">
        <v>858</v>
      </c>
      <c r="B686" t="s">
        <v>858</v>
      </c>
    </row>
    <row r="687" spans="1:2" x14ac:dyDescent="0.25">
      <c r="A687" t="s">
        <v>859</v>
      </c>
      <c r="B687" t="s">
        <v>859</v>
      </c>
    </row>
    <row r="688" spans="1:2" x14ac:dyDescent="0.25">
      <c r="A688" t="s">
        <v>860</v>
      </c>
      <c r="B688" t="s">
        <v>860</v>
      </c>
    </row>
    <row r="689" spans="1:2" x14ac:dyDescent="0.25">
      <c r="A689" t="s">
        <v>861</v>
      </c>
      <c r="B689" t="s">
        <v>861</v>
      </c>
    </row>
    <row r="690" spans="1:2" x14ac:dyDescent="0.25">
      <c r="A690" t="s">
        <v>862</v>
      </c>
      <c r="B690" t="s">
        <v>862</v>
      </c>
    </row>
    <row r="691" spans="1:2" x14ac:dyDescent="0.25">
      <c r="A691" t="s">
        <v>863</v>
      </c>
      <c r="B691" t="s">
        <v>863</v>
      </c>
    </row>
    <row r="692" spans="1:2" x14ac:dyDescent="0.25">
      <c r="A692" t="s">
        <v>864</v>
      </c>
      <c r="B692" t="s">
        <v>864</v>
      </c>
    </row>
    <row r="693" spans="1:2" x14ac:dyDescent="0.25">
      <c r="A693" t="s">
        <v>865</v>
      </c>
      <c r="B693" t="s">
        <v>865</v>
      </c>
    </row>
    <row r="694" spans="1:2" x14ac:dyDescent="0.25">
      <c r="A694" t="s">
        <v>866</v>
      </c>
      <c r="B694" t="s">
        <v>866</v>
      </c>
    </row>
    <row r="695" spans="1:2" x14ac:dyDescent="0.25">
      <c r="A695" t="s">
        <v>867</v>
      </c>
      <c r="B695" t="s">
        <v>867</v>
      </c>
    </row>
    <row r="696" spans="1:2" x14ac:dyDescent="0.25">
      <c r="A696" t="s">
        <v>868</v>
      </c>
      <c r="B696" t="s">
        <v>868</v>
      </c>
    </row>
    <row r="697" spans="1:2" x14ac:dyDescent="0.25">
      <c r="A697" t="s">
        <v>869</v>
      </c>
      <c r="B697" t="s">
        <v>869</v>
      </c>
    </row>
    <row r="698" spans="1:2" x14ac:dyDescent="0.25">
      <c r="A698" t="s">
        <v>870</v>
      </c>
      <c r="B698" t="s">
        <v>870</v>
      </c>
    </row>
    <row r="699" spans="1:2" x14ac:dyDescent="0.25">
      <c r="A699" t="s">
        <v>871</v>
      </c>
      <c r="B699" t="s">
        <v>871</v>
      </c>
    </row>
    <row r="700" spans="1:2" x14ac:dyDescent="0.25">
      <c r="A700" t="s">
        <v>872</v>
      </c>
      <c r="B700" t="s">
        <v>872</v>
      </c>
    </row>
    <row r="701" spans="1:2" x14ac:dyDescent="0.25">
      <c r="A701" t="s">
        <v>873</v>
      </c>
      <c r="B701" t="s">
        <v>873</v>
      </c>
    </row>
    <row r="702" spans="1:2" x14ac:dyDescent="0.25">
      <c r="A702" t="s">
        <v>874</v>
      </c>
      <c r="B702" t="s">
        <v>874</v>
      </c>
    </row>
    <row r="703" spans="1:2" x14ac:dyDescent="0.25">
      <c r="A703" t="s">
        <v>875</v>
      </c>
      <c r="B703" t="s">
        <v>875</v>
      </c>
    </row>
    <row r="704" spans="1:2" x14ac:dyDescent="0.25">
      <c r="A704" t="s">
        <v>876</v>
      </c>
      <c r="B704" t="s">
        <v>876</v>
      </c>
    </row>
    <row r="705" spans="1:2" x14ac:dyDescent="0.25">
      <c r="A705" t="s">
        <v>877</v>
      </c>
      <c r="B705" t="s">
        <v>877</v>
      </c>
    </row>
    <row r="706" spans="1:2" x14ac:dyDescent="0.25">
      <c r="A706" t="s">
        <v>878</v>
      </c>
      <c r="B706" t="s">
        <v>878</v>
      </c>
    </row>
    <row r="707" spans="1:2" x14ac:dyDescent="0.25">
      <c r="A707" t="s">
        <v>879</v>
      </c>
      <c r="B707" t="s">
        <v>879</v>
      </c>
    </row>
    <row r="708" spans="1:2" x14ac:dyDescent="0.25">
      <c r="A708" t="s">
        <v>880</v>
      </c>
      <c r="B708" t="s">
        <v>880</v>
      </c>
    </row>
    <row r="709" spans="1:2" x14ac:dyDescent="0.25">
      <c r="A709" t="s">
        <v>881</v>
      </c>
      <c r="B709" t="s">
        <v>881</v>
      </c>
    </row>
    <row r="710" spans="1:2" x14ac:dyDescent="0.25">
      <c r="A710" t="s">
        <v>882</v>
      </c>
      <c r="B710" t="s">
        <v>882</v>
      </c>
    </row>
    <row r="711" spans="1:2" x14ac:dyDescent="0.25">
      <c r="A711" t="s">
        <v>883</v>
      </c>
      <c r="B711" t="s">
        <v>883</v>
      </c>
    </row>
    <row r="712" spans="1:2" x14ac:dyDescent="0.25">
      <c r="A712" t="s">
        <v>884</v>
      </c>
      <c r="B712" t="s">
        <v>884</v>
      </c>
    </row>
    <row r="713" spans="1:2" x14ac:dyDescent="0.25">
      <c r="A713" t="s">
        <v>885</v>
      </c>
      <c r="B713" t="s">
        <v>885</v>
      </c>
    </row>
    <row r="714" spans="1:2" x14ac:dyDescent="0.25">
      <c r="A714" t="s">
        <v>886</v>
      </c>
      <c r="B714" t="s">
        <v>886</v>
      </c>
    </row>
    <row r="715" spans="1:2" x14ac:dyDescent="0.25">
      <c r="A715" t="s">
        <v>887</v>
      </c>
      <c r="B715" t="s">
        <v>887</v>
      </c>
    </row>
    <row r="716" spans="1:2" x14ac:dyDescent="0.25">
      <c r="A716" t="s">
        <v>888</v>
      </c>
      <c r="B716" t="s">
        <v>888</v>
      </c>
    </row>
    <row r="717" spans="1:2" x14ac:dyDescent="0.25">
      <c r="A717" t="s">
        <v>889</v>
      </c>
      <c r="B717" t="s">
        <v>889</v>
      </c>
    </row>
    <row r="718" spans="1:2" x14ac:dyDescent="0.25">
      <c r="A718" t="s">
        <v>890</v>
      </c>
      <c r="B718" t="s">
        <v>890</v>
      </c>
    </row>
    <row r="719" spans="1:2" x14ac:dyDescent="0.25">
      <c r="A719" t="s">
        <v>891</v>
      </c>
      <c r="B719" t="s">
        <v>891</v>
      </c>
    </row>
    <row r="720" spans="1:2" x14ac:dyDescent="0.25">
      <c r="A720" t="s">
        <v>892</v>
      </c>
      <c r="B720" t="s">
        <v>892</v>
      </c>
    </row>
    <row r="721" spans="1:2" x14ac:dyDescent="0.25">
      <c r="A721" t="s">
        <v>893</v>
      </c>
      <c r="B721" t="s">
        <v>893</v>
      </c>
    </row>
    <row r="722" spans="1:2" x14ac:dyDescent="0.25">
      <c r="A722" t="s">
        <v>894</v>
      </c>
      <c r="B722" t="s">
        <v>894</v>
      </c>
    </row>
    <row r="723" spans="1:2" x14ac:dyDescent="0.25">
      <c r="A723" t="s">
        <v>895</v>
      </c>
      <c r="B723" t="s">
        <v>895</v>
      </c>
    </row>
    <row r="724" spans="1:2" x14ac:dyDescent="0.25">
      <c r="A724" t="s">
        <v>896</v>
      </c>
      <c r="B724" t="s">
        <v>896</v>
      </c>
    </row>
    <row r="725" spans="1:2" x14ac:dyDescent="0.25">
      <c r="A725" t="s">
        <v>897</v>
      </c>
      <c r="B725" t="s">
        <v>897</v>
      </c>
    </row>
    <row r="726" spans="1:2" x14ac:dyDescent="0.25">
      <c r="A726" t="s">
        <v>898</v>
      </c>
      <c r="B726" t="s">
        <v>898</v>
      </c>
    </row>
    <row r="727" spans="1:2" x14ac:dyDescent="0.25">
      <c r="A727" t="s">
        <v>899</v>
      </c>
      <c r="B727" t="s">
        <v>899</v>
      </c>
    </row>
    <row r="728" spans="1:2" x14ac:dyDescent="0.25">
      <c r="A728" t="s">
        <v>900</v>
      </c>
      <c r="B728" t="s">
        <v>900</v>
      </c>
    </row>
    <row r="729" spans="1:2" x14ac:dyDescent="0.25">
      <c r="A729" t="s">
        <v>901</v>
      </c>
      <c r="B729" t="s">
        <v>901</v>
      </c>
    </row>
    <row r="730" spans="1:2" x14ac:dyDescent="0.25">
      <c r="A730" t="s">
        <v>902</v>
      </c>
      <c r="B730" t="s">
        <v>902</v>
      </c>
    </row>
    <row r="731" spans="1:2" x14ac:dyDescent="0.25">
      <c r="A731" t="s">
        <v>903</v>
      </c>
      <c r="B731" t="s">
        <v>903</v>
      </c>
    </row>
    <row r="732" spans="1:2" x14ac:dyDescent="0.25">
      <c r="A732" t="s">
        <v>904</v>
      </c>
      <c r="B732" t="s">
        <v>904</v>
      </c>
    </row>
    <row r="733" spans="1:2" x14ac:dyDescent="0.25">
      <c r="A733" t="s">
        <v>905</v>
      </c>
      <c r="B733" t="s">
        <v>905</v>
      </c>
    </row>
    <row r="734" spans="1:2" x14ac:dyDescent="0.25">
      <c r="A734" t="s">
        <v>906</v>
      </c>
      <c r="B734" t="s">
        <v>906</v>
      </c>
    </row>
    <row r="735" spans="1:2" x14ac:dyDescent="0.25">
      <c r="A735" t="s">
        <v>907</v>
      </c>
      <c r="B735" t="s">
        <v>907</v>
      </c>
    </row>
    <row r="736" spans="1:2" x14ac:dyDescent="0.25">
      <c r="A736" t="s">
        <v>908</v>
      </c>
      <c r="B736" t="s">
        <v>908</v>
      </c>
    </row>
    <row r="737" spans="1:2" x14ac:dyDescent="0.25">
      <c r="A737" t="s">
        <v>909</v>
      </c>
      <c r="B737" t="s">
        <v>909</v>
      </c>
    </row>
    <row r="738" spans="1:2" x14ac:dyDescent="0.25">
      <c r="A738" t="s">
        <v>910</v>
      </c>
      <c r="B738" t="s">
        <v>910</v>
      </c>
    </row>
    <row r="739" spans="1:2" x14ac:dyDescent="0.25">
      <c r="A739" t="s">
        <v>911</v>
      </c>
      <c r="B739" t="s">
        <v>911</v>
      </c>
    </row>
    <row r="740" spans="1:2" x14ac:dyDescent="0.25">
      <c r="A740" t="s">
        <v>912</v>
      </c>
      <c r="B740" t="s">
        <v>912</v>
      </c>
    </row>
    <row r="741" spans="1:2" x14ac:dyDescent="0.25">
      <c r="A741" t="s">
        <v>913</v>
      </c>
      <c r="B741" t="s">
        <v>913</v>
      </c>
    </row>
    <row r="742" spans="1:2" x14ac:dyDescent="0.25">
      <c r="A742" t="s">
        <v>914</v>
      </c>
      <c r="B742" t="s">
        <v>914</v>
      </c>
    </row>
    <row r="743" spans="1:2" x14ac:dyDescent="0.25">
      <c r="A743" t="s">
        <v>915</v>
      </c>
      <c r="B743" t="s">
        <v>915</v>
      </c>
    </row>
    <row r="744" spans="1:2" x14ac:dyDescent="0.25">
      <c r="A744" t="s">
        <v>916</v>
      </c>
      <c r="B744" t="s">
        <v>916</v>
      </c>
    </row>
    <row r="745" spans="1:2" x14ac:dyDescent="0.25">
      <c r="A745" t="s">
        <v>917</v>
      </c>
      <c r="B745" t="s">
        <v>917</v>
      </c>
    </row>
    <row r="746" spans="1:2" x14ac:dyDescent="0.25">
      <c r="A746" t="s">
        <v>918</v>
      </c>
      <c r="B746" t="s">
        <v>918</v>
      </c>
    </row>
    <row r="747" spans="1:2" x14ac:dyDescent="0.25">
      <c r="A747" t="s">
        <v>919</v>
      </c>
      <c r="B747" t="s">
        <v>919</v>
      </c>
    </row>
    <row r="748" spans="1:2" x14ac:dyDescent="0.25">
      <c r="A748" t="s">
        <v>920</v>
      </c>
      <c r="B748" t="s">
        <v>920</v>
      </c>
    </row>
    <row r="749" spans="1:2" x14ac:dyDescent="0.25">
      <c r="A749" t="s">
        <v>921</v>
      </c>
      <c r="B749" t="s">
        <v>921</v>
      </c>
    </row>
    <row r="750" spans="1:2" x14ac:dyDescent="0.25">
      <c r="A750" t="s">
        <v>922</v>
      </c>
      <c r="B750" t="s">
        <v>922</v>
      </c>
    </row>
    <row r="751" spans="1:2" x14ac:dyDescent="0.25">
      <c r="A751" t="s">
        <v>923</v>
      </c>
      <c r="B751" t="s">
        <v>923</v>
      </c>
    </row>
    <row r="752" spans="1:2" x14ac:dyDescent="0.25">
      <c r="A752" t="s">
        <v>924</v>
      </c>
      <c r="B752" t="s">
        <v>924</v>
      </c>
    </row>
    <row r="753" spans="1:2" x14ac:dyDescent="0.25">
      <c r="A753" t="s">
        <v>925</v>
      </c>
      <c r="B753" t="s">
        <v>925</v>
      </c>
    </row>
    <row r="754" spans="1:2" x14ac:dyDescent="0.25">
      <c r="A754" t="s">
        <v>926</v>
      </c>
      <c r="B754" t="s">
        <v>926</v>
      </c>
    </row>
    <row r="755" spans="1:2" x14ac:dyDescent="0.25">
      <c r="A755" t="s">
        <v>927</v>
      </c>
      <c r="B755" t="s">
        <v>927</v>
      </c>
    </row>
    <row r="756" spans="1:2" x14ac:dyDescent="0.25">
      <c r="A756" t="s">
        <v>928</v>
      </c>
      <c r="B756" t="s">
        <v>928</v>
      </c>
    </row>
    <row r="757" spans="1:2" x14ac:dyDescent="0.25">
      <c r="A757" t="s">
        <v>929</v>
      </c>
      <c r="B757" t="s">
        <v>929</v>
      </c>
    </row>
    <row r="758" spans="1:2" x14ac:dyDescent="0.25">
      <c r="A758" t="s">
        <v>930</v>
      </c>
      <c r="B758" t="s">
        <v>930</v>
      </c>
    </row>
    <row r="759" spans="1:2" x14ac:dyDescent="0.25">
      <c r="A759" t="s">
        <v>931</v>
      </c>
      <c r="B759" t="s">
        <v>931</v>
      </c>
    </row>
    <row r="760" spans="1:2" x14ac:dyDescent="0.25">
      <c r="A760" t="s">
        <v>932</v>
      </c>
      <c r="B760" t="s">
        <v>932</v>
      </c>
    </row>
    <row r="761" spans="1:2" x14ac:dyDescent="0.25">
      <c r="A761" t="s">
        <v>933</v>
      </c>
      <c r="B761" t="s">
        <v>933</v>
      </c>
    </row>
    <row r="762" spans="1:2" x14ac:dyDescent="0.25">
      <c r="A762" t="s">
        <v>934</v>
      </c>
      <c r="B762" t="s">
        <v>934</v>
      </c>
    </row>
    <row r="763" spans="1:2" x14ac:dyDescent="0.25">
      <c r="A763" t="s">
        <v>935</v>
      </c>
      <c r="B763" t="s">
        <v>935</v>
      </c>
    </row>
    <row r="764" spans="1:2" x14ac:dyDescent="0.25">
      <c r="A764" t="s">
        <v>936</v>
      </c>
      <c r="B764" t="s">
        <v>936</v>
      </c>
    </row>
    <row r="765" spans="1:2" x14ac:dyDescent="0.25">
      <c r="A765" t="s">
        <v>937</v>
      </c>
      <c r="B765" t="s">
        <v>937</v>
      </c>
    </row>
    <row r="766" spans="1:2" x14ac:dyDescent="0.25">
      <c r="A766" t="s">
        <v>938</v>
      </c>
      <c r="B766" t="s">
        <v>938</v>
      </c>
    </row>
    <row r="767" spans="1:2" x14ac:dyDescent="0.25">
      <c r="A767" t="s">
        <v>939</v>
      </c>
      <c r="B767" t="s">
        <v>939</v>
      </c>
    </row>
    <row r="768" spans="1:2" x14ac:dyDescent="0.25">
      <c r="A768" t="s">
        <v>940</v>
      </c>
      <c r="B768" t="s">
        <v>940</v>
      </c>
    </row>
    <row r="769" spans="1:2" x14ac:dyDescent="0.25">
      <c r="A769" t="s">
        <v>941</v>
      </c>
      <c r="B769" t="s">
        <v>941</v>
      </c>
    </row>
    <row r="770" spans="1:2" x14ac:dyDescent="0.25">
      <c r="A770" t="s">
        <v>942</v>
      </c>
      <c r="B770" t="s">
        <v>942</v>
      </c>
    </row>
    <row r="771" spans="1:2" x14ac:dyDescent="0.25">
      <c r="A771" t="s">
        <v>943</v>
      </c>
      <c r="B771" t="s">
        <v>943</v>
      </c>
    </row>
    <row r="772" spans="1:2" x14ac:dyDescent="0.25">
      <c r="A772" t="s">
        <v>944</v>
      </c>
      <c r="B772" t="s">
        <v>944</v>
      </c>
    </row>
    <row r="773" spans="1:2" x14ac:dyDescent="0.25">
      <c r="A773" t="s">
        <v>945</v>
      </c>
      <c r="B773" t="s">
        <v>945</v>
      </c>
    </row>
    <row r="774" spans="1:2" x14ac:dyDescent="0.25">
      <c r="A774" t="s">
        <v>946</v>
      </c>
      <c r="B774" t="s">
        <v>946</v>
      </c>
    </row>
    <row r="775" spans="1:2" x14ac:dyDescent="0.25">
      <c r="A775" t="s">
        <v>947</v>
      </c>
      <c r="B775" t="s">
        <v>947</v>
      </c>
    </row>
    <row r="776" spans="1:2" x14ac:dyDescent="0.25">
      <c r="A776" t="s">
        <v>948</v>
      </c>
      <c r="B776" t="s">
        <v>948</v>
      </c>
    </row>
    <row r="777" spans="1:2" x14ac:dyDescent="0.25">
      <c r="A777" t="s">
        <v>949</v>
      </c>
      <c r="B777" t="s">
        <v>949</v>
      </c>
    </row>
    <row r="778" spans="1:2" x14ac:dyDescent="0.25">
      <c r="A778" t="s">
        <v>950</v>
      </c>
      <c r="B778" t="s">
        <v>950</v>
      </c>
    </row>
    <row r="779" spans="1:2" x14ac:dyDescent="0.25">
      <c r="A779" t="s">
        <v>951</v>
      </c>
      <c r="B779" t="s">
        <v>951</v>
      </c>
    </row>
    <row r="780" spans="1:2" x14ac:dyDescent="0.25">
      <c r="A780" t="s">
        <v>952</v>
      </c>
      <c r="B780" t="s">
        <v>952</v>
      </c>
    </row>
    <row r="781" spans="1:2" x14ac:dyDescent="0.25">
      <c r="A781" t="s">
        <v>953</v>
      </c>
      <c r="B781" t="s">
        <v>953</v>
      </c>
    </row>
    <row r="782" spans="1:2" x14ac:dyDescent="0.25">
      <c r="A782" t="s">
        <v>954</v>
      </c>
      <c r="B782" t="s">
        <v>954</v>
      </c>
    </row>
    <row r="783" spans="1:2" x14ac:dyDescent="0.25">
      <c r="A783" t="s">
        <v>955</v>
      </c>
      <c r="B783" t="s">
        <v>955</v>
      </c>
    </row>
    <row r="784" spans="1:2" x14ac:dyDescent="0.25">
      <c r="A784" t="s">
        <v>956</v>
      </c>
      <c r="B784" t="s">
        <v>956</v>
      </c>
    </row>
    <row r="785" spans="1:2" x14ac:dyDescent="0.25">
      <c r="A785" t="s">
        <v>957</v>
      </c>
      <c r="B785" t="s">
        <v>957</v>
      </c>
    </row>
    <row r="786" spans="1:2" x14ac:dyDescent="0.25">
      <c r="A786" t="s">
        <v>958</v>
      </c>
      <c r="B786" t="s">
        <v>958</v>
      </c>
    </row>
    <row r="787" spans="1:2" x14ac:dyDescent="0.25">
      <c r="A787" t="s">
        <v>959</v>
      </c>
      <c r="B787" t="s">
        <v>959</v>
      </c>
    </row>
    <row r="788" spans="1:2" x14ac:dyDescent="0.25">
      <c r="A788" t="s">
        <v>960</v>
      </c>
      <c r="B788" t="s">
        <v>960</v>
      </c>
    </row>
    <row r="789" spans="1:2" x14ac:dyDescent="0.25">
      <c r="A789" t="s">
        <v>961</v>
      </c>
      <c r="B789" t="s">
        <v>961</v>
      </c>
    </row>
    <row r="790" spans="1:2" x14ac:dyDescent="0.25">
      <c r="A790" t="s">
        <v>962</v>
      </c>
      <c r="B790" t="s">
        <v>962</v>
      </c>
    </row>
    <row r="791" spans="1:2" x14ac:dyDescent="0.25">
      <c r="A791" t="s">
        <v>963</v>
      </c>
      <c r="B791" t="s">
        <v>963</v>
      </c>
    </row>
    <row r="792" spans="1:2" x14ac:dyDescent="0.25">
      <c r="A792" t="s">
        <v>964</v>
      </c>
      <c r="B792" t="s">
        <v>964</v>
      </c>
    </row>
    <row r="793" spans="1:2" x14ac:dyDescent="0.25">
      <c r="A793" t="s">
        <v>965</v>
      </c>
      <c r="B793" t="s">
        <v>965</v>
      </c>
    </row>
    <row r="794" spans="1:2" x14ac:dyDescent="0.25">
      <c r="A794" t="s">
        <v>966</v>
      </c>
      <c r="B794" t="s">
        <v>966</v>
      </c>
    </row>
    <row r="795" spans="1:2" x14ac:dyDescent="0.25">
      <c r="A795" t="s">
        <v>967</v>
      </c>
      <c r="B795" t="s">
        <v>967</v>
      </c>
    </row>
    <row r="796" spans="1:2" x14ac:dyDescent="0.25">
      <c r="A796" t="s">
        <v>968</v>
      </c>
      <c r="B796" t="s">
        <v>968</v>
      </c>
    </row>
    <row r="797" spans="1:2" x14ac:dyDescent="0.25">
      <c r="A797" t="s">
        <v>969</v>
      </c>
      <c r="B797" t="s">
        <v>969</v>
      </c>
    </row>
    <row r="798" spans="1:2" x14ac:dyDescent="0.25">
      <c r="A798" t="s">
        <v>970</v>
      </c>
      <c r="B798" t="s">
        <v>970</v>
      </c>
    </row>
    <row r="799" spans="1:2" x14ac:dyDescent="0.25">
      <c r="A799" t="s">
        <v>971</v>
      </c>
      <c r="B799" t="s">
        <v>971</v>
      </c>
    </row>
    <row r="800" spans="1:2" x14ac:dyDescent="0.25">
      <c r="A800" t="s">
        <v>972</v>
      </c>
      <c r="B800" t="s">
        <v>972</v>
      </c>
    </row>
    <row r="801" spans="1:2" x14ac:dyDescent="0.25">
      <c r="A801" t="s">
        <v>973</v>
      </c>
      <c r="B801" t="s">
        <v>973</v>
      </c>
    </row>
    <row r="802" spans="1:2" x14ac:dyDescent="0.25">
      <c r="A802" t="s">
        <v>974</v>
      </c>
      <c r="B802" t="s">
        <v>974</v>
      </c>
    </row>
    <row r="803" spans="1:2" x14ac:dyDescent="0.25">
      <c r="A803" t="s">
        <v>975</v>
      </c>
      <c r="B803" t="s">
        <v>975</v>
      </c>
    </row>
    <row r="804" spans="1:2" x14ac:dyDescent="0.25">
      <c r="A804" t="s">
        <v>976</v>
      </c>
      <c r="B804" t="s">
        <v>976</v>
      </c>
    </row>
    <row r="805" spans="1:2" x14ac:dyDescent="0.25">
      <c r="A805" t="s">
        <v>977</v>
      </c>
      <c r="B805" t="s">
        <v>977</v>
      </c>
    </row>
    <row r="806" spans="1:2" x14ac:dyDescent="0.25">
      <c r="A806" t="s">
        <v>978</v>
      </c>
      <c r="B806" t="s">
        <v>978</v>
      </c>
    </row>
    <row r="807" spans="1:2" x14ac:dyDescent="0.25">
      <c r="A807" t="s">
        <v>979</v>
      </c>
      <c r="B807" t="s">
        <v>979</v>
      </c>
    </row>
    <row r="808" spans="1:2" x14ac:dyDescent="0.25">
      <c r="A808" t="s">
        <v>980</v>
      </c>
      <c r="B808" t="s">
        <v>980</v>
      </c>
    </row>
    <row r="809" spans="1:2" x14ac:dyDescent="0.25">
      <c r="A809" t="s">
        <v>981</v>
      </c>
      <c r="B809" t="s">
        <v>981</v>
      </c>
    </row>
    <row r="810" spans="1:2" x14ac:dyDescent="0.25">
      <c r="A810" t="s">
        <v>982</v>
      </c>
      <c r="B810" t="s">
        <v>982</v>
      </c>
    </row>
    <row r="811" spans="1:2" x14ac:dyDescent="0.25">
      <c r="A811" t="s">
        <v>983</v>
      </c>
      <c r="B811" t="s">
        <v>983</v>
      </c>
    </row>
    <row r="812" spans="1:2" x14ac:dyDescent="0.25">
      <c r="A812" t="s">
        <v>984</v>
      </c>
      <c r="B812" t="s">
        <v>984</v>
      </c>
    </row>
    <row r="813" spans="1:2" x14ac:dyDescent="0.25">
      <c r="A813" t="s">
        <v>985</v>
      </c>
      <c r="B813" t="s">
        <v>985</v>
      </c>
    </row>
    <row r="814" spans="1:2" x14ac:dyDescent="0.25">
      <c r="A814" t="s">
        <v>986</v>
      </c>
      <c r="B814" t="s">
        <v>986</v>
      </c>
    </row>
    <row r="815" spans="1:2" x14ac:dyDescent="0.25">
      <c r="A815" t="s">
        <v>987</v>
      </c>
      <c r="B815" t="s">
        <v>987</v>
      </c>
    </row>
    <row r="816" spans="1:2" x14ac:dyDescent="0.25">
      <c r="A816" t="s">
        <v>988</v>
      </c>
      <c r="B816" t="s">
        <v>988</v>
      </c>
    </row>
    <row r="817" spans="1:2" x14ac:dyDescent="0.25">
      <c r="A817" t="s">
        <v>989</v>
      </c>
      <c r="B817" t="s">
        <v>989</v>
      </c>
    </row>
    <row r="818" spans="1:2" x14ac:dyDescent="0.25">
      <c r="A818" t="s">
        <v>990</v>
      </c>
      <c r="B818" t="s">
        <v>990</v>
      </c>
    </row>
    <row r="819" spans="1:2" x14ac:dyDescent="0.25">
      <c r="A819" t="s">
        <v>991</v>
      </c>
      <c r="B819" t="s">
        <v>991</v>
      </c>
    </row>
    <row r="820" spans="1:2" x14ac:dyDescent="0.25">
      <c r="A820" t="s">
        <v>992</v>
      </c>
      <c r="B820" t="s">
        <v>992</v>
      </c>
    </row>
    <row r="821" spans="1:2" x14ac:dyDescent="0.25">
      <c r="A821" t="s">
        <v>993</v>
      </c>
      <c r="B821" t="s">
        <v>993</v>
      </c>
    </row>
    <row r="822" spans="1:2" x14ac:dyDescent="0.25">
      <c r="A822" t="s">
        <v>994</v>
      </c>
      <c r="B822" t="s">
        <v>994</v>
      </c>
    </row>
    <row r="823" spans="1:2" x14ac:dyDescent="0.25">
      <c r="A823" t="s">
        <v>995</v>
      </c>
      <c r="B823" t="s">
        <v>995</v>
      </c>
    </row>
    <row r="824" spans="1:2" x14ac:dyDescent="0.25">
      <c r="A824" t="s">
        <v>996</v>
      </c>
      <c r="B824" t="s">
        <v>996</v>
      </c>
    </row>
    <row r="825" spans="1:2" x14ac:dyDescent="0.25">
      <c r="A825" t="s">
        <v>997</v>
      </c>
      <c r="B825" t="s">
        <v>997</v>
      </c>
    </row>
    <row r="826" spans="1:2" x14ac:dyDescent="0.25">
      <c r="A826" t="s">
        <v>998</v>
      </c>
      <c r="B826" t="s">
        <v>998</v>
      </c>
    </row>
    <row r="827" spans="1:2" x14ac:dyDescent="0.25">
      <c r="A827" t="s">
        <v>999</v>
      </c>
      <c r="B827" t="s">
        <v>999</v>
      </c>
    </row>
    <row r="828" spans="1:2" x14ac:dyDescent="0.25">
      <c r="A828" t="s">
        <v>1000</v>
      </c>
      <c r="B828" t="s">
        <v>1000</v>
      </c>
    </row>
    <row r="829" spans="1:2" x14ac:dyDescent="0.25">
      <c r="A829" t="s">
        <v>1001</v>
      </c>
      <c r="B829" t="s">
        <v>1001</v>
      </c>
    </row>
    <row r="830" spans="1:2" x14ac:dyDescent="0.25">
      <c r="A830" t="s">
        <v>1002</v>
      </c>
      <c r="B830" t="s">
        <v>1002</v>
      </c>
    </row>
    <row r="831" spans="1:2" x14ac:dyDescent="0.25">
      <c r="A831" t="s">
        <v>1003</v>
      </c>
      <c r="B831" t="s">
        <v>1003</v>
      </c>
    </row>
    <row r="832" spans="1:2" x14ac:dyDescent="0.25">
      <c r="A832" t="s">
        <v>1004</v>
      </c>
      <c r="B832" t="s">
        <v>1004</v>
      </c>
    </row>
    <row r="833" spans="1:2" x14ac:dyDescent="0.25">
      <c r="A833" t="s">
        <v>1005</v>
      </c>
      <c r="B833" t="s">
        <v>1005</v>
      </c>
    </row>
    <row r="834" spans="1:2" x14ac:dyDescent="0.25">
      <c r="A834" t="s">
        <v>1006</v>
      </c>
      <c r="B834" t="s">
        <v>1006</v>
      </c>
    </row>
    <row r="835" spans="1:2" x14ac:dyDescent="0.25">
      <c r="A835" t="s">
        <v>1007</v>
      </c>
      <c r="B835" t="s">
        <v>1007</v>
      </c>
    </row>
    <row r="836" spans="1:2" x14ac:dyDescent="0.25">
      <c r="A836" t="s">
        <v>1008</v>
      </c>
      <c r="B836" t="s">
        <v>1008</v>
      </c>
    </row>
    <row r="837" spans="1:2" x14ac:dyDescent="0.25">
      <c r="A837" t="s">
        <v>1009</v>
      </c>
      <c r="B837" t="s">
        <v>1009</v>
      </c>
    </row>
    <row r="838" spans="1:2" x14ac:dyDescent="0.25">
      <c r="A838" t="s">
        <v>1010</v>
      </c>
      <c r="B838" t="s">
        <v>1010</v>
      </c>
    </row>
    <row r="839" spans="1:2" x14ac:dyDescent="0.25">
      <c r="A839" t="s">
        <v>1011</v>
      </c>
      <c r="B839" t="s">
        <v>1011</v>
      </c>
    </row>
    <row r="840" spans="1:2" x14ac:dyDescent="0.25">
      <c r="A840" t="s">
        <v>1012</v>
      </c>
      <c r="B840" t="s">
        <v>1012</v>
      </c>
    </row>
    <row r="841" spans="1:2" x14ac:dyDescent="0.25">
      <c r="A841" t="s">
        <v>1013</v>
      </c>
      <c r="B841" t="s">
        <v>1013</v>
      </c>
    </row>
    <row r="842" spans="1:2" x14ac:dyDescent="0.25">
      <c r="A842" t="s">
        <v>1014</v>
      </c>
      <c r="B842" t="s">
        <v>1014</v>
      </c>
    </row>
    <row r="843" spans="1:2" x14ac:dyDescent="0.25">
      <c r="A843" t="s">
        <v>1015</v>
      </c>
      <c r="B843" t="s">
        <v>1015</v>
      </c>
    </row>
    <row r="844" spans="1:2" x14ac:dyDescent="0.25">
      <c r="A844" t="s">
        <v>1016</v>
      </c>
      <c r="B844" t="s">
        <v>1016</v>
      </c>
    </row>
    <row r="845" spans="1:2" x14ac:dyDescent="0.25">
      <c r="A845" t="s">
        <v>1017</v>
      </c>
      <c r="B845" t="s">
        <v>1017</v>
      </c>
    </row>
    <row r="846" spans="1:2" x14ac:dyDescent="0.25">
      <c r="A846" t="s">
        <v>1018</v>
      </c>
      <c r="B846" t="s">
        <v>1018</v>
      </c>
    </row>
    <row r="847" spans="1:2" x14ac:dyDescent="0.25">
      <c r="A847" t="s">
        <v>1019</v>
      </c>
      <c r="B847" t="s">
        <v>1019</v>
      </c>
    </row>
    <row r="848" spans="1:2" x14ac:dyDescent="0.25">
      <c r="A848" t="s">
        <v>1020</v>
      </c>
      <c r="B848" t="s">
        <v>1020</v>
      </c>
    </row>
    <row r="849" spans="1:2" x14ac:dyDescent="0.25">
      <c r="A849" t="s">
        <v>1021</v>
      </c>
      <c r="B849" t="s">
        <v>1021</v>
      </c>
    </row>
    <row r="850" spans="1:2" x14ac:dyDescent="0.25">
      <c r="A850" t="s">
        <v>1022</v>
      </c>
      <c r="B850" t="s">
        <v>1022</v>
      </c>
    </row>
    <row r="851" spans="1:2" x14ac:dyDescent="0.25">
      <c r="A851" t="s">
        <v>1023</v>
      </c>
      <c r="B851" t="s">
        <v>1023</v>
      </c>
    </row>
    <row r="852" spans="1:2" x14ac:dyDescent="0.25">
      <c r="A852" t="s">
        <v>1024</v>
      </c>
      <c r="B852" t="s">
        <v>1024</v>
      </c>
    </row>
    <row r="853" spans="1:2" x14ac:dyDescent="0.25">
      <c r="A853" t="s">
        <v>1025</v>
      </c>
      <c r="B853" t="s">
        <v>1025</v>
      </c>
    </row>
    <row r="854" spans="1:2" x14ac:dyDescent="0.25">
      <c r="A854" t="s">
        <v>1026</v>
      </c>
      <c r="B854" t="s">
        <v>1026</v>
      </c>
    </row>
    <row r="855" spans="1:2" x14ac:dyDescent="0.25">
      <c r="A855" t="s">
        <v>1027</v>
      </c>
      <c r="B855" t="s">
        <v>1027</v>
      </c>
    </row>
    <row r="856" spans="1:2" x14ac:dyDescent="0.25">
      <c r="A856" t="s">
        <v>1028</v>
      </c>
      <c r="B856" t="s">
        <v>1028</v>
      </c>
    </row>
    <row r="857" spans="1:2" x14ac:dyDescent="0.25">
      <c r="A857" t="s">
        <v>1029</v>
      </c>
      <c r="B857" t="s">
        <v>1029</v>
      </c>
    </row>
    <row r="858" spans="1:2" x14ac:dyDescent="0.25">
      <c r="A858" t="s">
        <v>1030</v>
      </c>
      <c r="B858" t="s">
        <v>1030</v>
      </c>
    </row>
    <row r="859" spans="1:2" x14ac:dyDescent="0.25">
      <c r="A859" t="s">
        <v>1031</v>
      </c>
      <c r="B859" t="s">
        <v>1031</v>
      </c>
    </row>
    <row r="860" spans="1:2" x14ac:dyDescent="0.25">
      <c r="A860" t="s">
        <v>1032</v>
      </c>
      <c r="B860" t="s">
        <v>1032</v>
      </c>
    </row>
    <row r="861" spans="1:2" x14ac:dyDescent="0.25">
      <c r="A861" t="s">
        <v>1033</v>
      </c>
      <c r="B861" t="s">
        <v>1033</v>
      </c>
    </row>
    <row r="862" spans="1:2" x14ac:dyDescent="0.25">
      <c r="A862" t="s">
        <v>1034</v>
      </c>
      <c r="B862" t="s">
        <v>1034</v>
      </c>
    </row>
    <row r="863" spans="1:2" x14ac:dyDescent="0.25">
      <c r="A863" t="s">
        <v>1035</v>
      </c>
      <c r="B863" t="s">
        <v>1035</v>
      </c>
    </row>
    <row r="864" spans="1:2" x14ac:dyDescent="0.25">
      <c r="A864" t="s">
        <v>1036</v>
      </c>
      <c r="B864" t="s">
        <v>1036</v>
      </c>
    </row>
    <row r="865" spans="1:2" x14ac:dyDescent="0.25">
      <c r="A865" t="s">
        <v>1037</v>
      </c>
      <c r="B865" t="s">
        <v>1037</v>
      </c>
    </row>
    <row r="866" spans="1:2" x14ac:dyDescent="0.25">
      <c r="A866" t="s">
        <v>1038</v>
      </c>
      <c r="B866" t="s">
        <v>1038</v>
      </c>
    </row>
    <row r="867" spans="1:2" x14ac:dyDescent="0.25">
      <c r="A867" t="s">
        <v>1039</v>
      </c>
      <c r="B867" t="s">
        <v>1039</v>
      </c>
    </row>
    <row r="868" spans="1:2" x14ac:dyDescent="0.25">
      <c r="A868" t="s">
        <v>1040</v>
      </c>
      <c r="B868" t="s">
        <v>1040</v>
      </c>
    </row>
    <row r="869" spans="1:2" x14ac:dyDescent="0.25">
      <c r="A869" t="s">
        <v>1041</v>
      </c>
      <c r="B869" t="s">
        <v>1041</v>
      </c>
    </row>
    <row r="870" spans="1:2" x14ac:dyDescent="0.25">
      <c r="A870" t="s">
        <v>1042</v>
      </c>
      <c r="B870" t="s">
        <v>1042</v>
      </c>
    </row>
    <row r="871" spans="1:2" x14ac:dyDescent="0.25">
      <c r="A871" t="s">
        <v>1043</v>
      </c>
      <c r="B871" t="s">
        <v>1043</v>
      </c>
    </row>
    <row r="872" spans="1:2" x14ac:dyDescent="0.25">
      <c r="A872" t="s">
        <v>1044</v>
      </c>
      <c r="B872" t="s">
        <v>1044</v>
      </c>
    </row>
    <row r="873" spans="1:2" x14ac:dyDescent="0.25">
      <c r="A873" t="s">
        <v>1045</v>
      </c>
      <c r="B873" t="s">
        <v>1045</v>
      </c>
    </row>
    <row r="874" spans="1:2" x14ac:dyDescent="0.25">
      <c r="A874" t="s">
        <v>1046</v>
      </c>
      <c r="B874" t="s">
        <v>1046</v>
      </c>
    </row>
    <row r="875" spans="1:2" x14ac:dyDescent="0.25">
      <c r="A875" t="s">
        <v>1047</v>
      </c>
      <c r="B875" t="s">
        <v>1047</v>
      </c>
    </row>
    <row r="876" spans="1:2" x14ac:dyDescent="0.25">
      <c r="A876" t="s">
        <v>1048</v>
      </c>
      <c r="B876" t="s">
        <v>1048</v>
      </c>
    </row>
    <row r="877" spans="1:2" x14ac:dyDescent="0.25">
      <c r="A877" t="s">
        <v>1049</v>
      </c>
      <c r="B877" t="s">
        <v>1049</v>
      </c>
    </row>
    <row r="878" spans="1:2" x14ac:dyDescent="0.25">
      <c r="A878" t="s">
        <v>1050</v>
      </c>
      <c r="B878" t="s">
        <v>1050</v>
      </c>
    </row>
    <row r="879" spans="1:2" x14ac:dyDescent="0.25">
      <c r="A879" t="s">
        <v>1051</v>
      </c>
      <c r="B879" t="s">
        <v>1051</v>
      </c>
    </row>
    <row r="880" spans="1:2" x14ac:dyDescent="0.25">
      <c r="A880" t="s">
        <v>1052</v>
      </c>
      <c r="B880" t="s">
        <v>1052</v>
      </c>
    </row>
    <row r="881" spans="1:2" x14ac:dyDescent="0.25">
      <c r="A881" t="s">
        <v>1053</v>
      </c>
      <c r="B881" t="s">
        <v>1053</v>
      </c>
    </row>
    <row r="882" spans="1:2" x14ac:dyDescent="0.25">
      <c r="A882" t="s">
        <v>1054</v>
      </c>
      <c r="B882" t="s">
        <v>1054</v>
      </c>
    </row>
    <row r="883" spans="1:2" x14ac:dyDescent="0.25">
      <c r="A883" t="s">
        <v>1055</v>
      </c>
      <c r="B883" t="s">
        <v>1055</v>
      </c>
    </row>
    <row r="884" spans="1:2" x14ac:dyDescent="0.25">
      <c r="A884" t="s">
        <v>1056</v>
      </c>
      <c r="B884" t="s">
        <v>1056</v>
      </c>
    </row>
    <row r="885" spans="1:2" x14ac:dyDescent="0.25">
      <c r="A885" t="s">
        <v>1057</v>
      </c>
      <c r="B885" t="s">
        <v>1057</v>
      </c>
    </row>
    <row r="886" spans="1:2" x14ac:dyDescent="0.25">
      <c r="A886" t="s">
        <v>1058</v>
      </c>
      <c r="B886" t="s">
        <v>1058</v>
      </c>
    </row>
    <row r="887" spans="1:2" x14ac:dyDescent="0.25">
      <c r="A887" t="s">
        <v>1059</v>
      </c>
      <c r="B887" t="s">
        <v>1059</v>
      </c>
    </row>
    <row r="888" spans="1:2" x14ac:dyDescent="0.25">
      <c r="A888" t="s">
        <v>1060</v>
      </c>
      <c r="B888" t="s">
        <v>1060</v>
      </c>
    </row>
    <row r="889" spans="1:2" x14ac:dyDescent="0.25">
      <c r="A889" t="s">
        <v>1061</v>
      </c>
      <c r="B889" t="s">
        <v>1061</v>
      </c>
    </row>
    <row r="890" spans="1:2" x14ac:dyDescent="0.25">
      <c r="A890" t="s">
        <v>1062</v>
      </c>
      <c r="B890" t="s">
        <v>1062</v>
      </c>
    </row>
    <row r="891" spans="1:2" x14ac:dyDescent="0.25">
      <c r="A891" t="s">
        <v>1063</v>
      </c>
      <c r="B891" t="s">
        <v>1063</v>
      </c>
    </row>
    <row r="892" spans="1:2" x14ac:dyDescent="0.25">
      <c r="A892" t="s">
        <v>1064</v>
      </c>
      <c r="B892" t="s">
        <v>1064</v>
      </c>
    </row>
    <row r="893" spans="1:2" x14ac:dyDescent="0.25">
      <c r="A893" t="s">
        <v>1065</v>
      </c>
      <c r="B893" t="s">
        <v>1065</v>
      </c>
    </row>
    <row r="894" spans="1:2" x14ac:dyDescent="0.25">
      <c r="A894" t="s">
        <v>1066</v>
      </c>
      <c r="B894" t="s">
        <v>1066</v>
      </c>
    </row>
    <row r="895" spans="1:2" x14ac:dyDescent="0.25">
      <c r="A895" t="s">
        <v>1067</v>
      </c>
      <c r="B895" t="s">
        <v>1067</v>
      </c>
    </row>
    <row r="896" spans="1:2" x14ac:dyDescent="0.25">
      <c r="A896" t="s">
        <v>1068</v>
      </c>
      <c r="B896" t="s">
        <v>1068</v>
      </c>
    </row>
    <row r="897" spans="1:2" x14ac:dyDescent="0.25">
      <c r="A897" t="s">
        <v>1069</v>
      </c>
      <c r="B897" t="s">
        <v>1069</v>
      </c>
    </row>
    <row r="898" spans="1:2" x14ac:dyDescent="0.25">
      <c r="A898" t="s">
        <v>1070</v>
      </c>
      <c r="B898" t="s">
        <v>1070</v>
      </c>
    </row>
    <row r="899" spans="1:2" x14ac:dyDescent="0.25">
      <c r="A899" t="s">
        <v>1071</v>
      </c>
      <c r="B899" t="s">
        <v>1071</v>
      </c>
    </row>
    <row r="900" spans="1:2" x14ac:dyDescent="0.25">
      <c r="A900" t="s">
        <v>1072</v>
      </c>
      <c r="B900" t="s">
        <v>1072</v>
      </c>
    </row>
    <row r="901" spans="1:2" x14ac:dyDescent="0.25">
      <c r="A901" t="s">
        <v>1073</v>
      </c>
      <c r="B901" t="s">
        <v>1073</v>
      </c>
    </row>
    <row r="902" spans="1:2" x14ac:dyDescent="0.25">
      <c r="A902" t="s">
        <v>1074</v>
      </c>
      <c r="B902" t="s">
        <v>1074</v>
      </c>
    </row>
    <row r="903" spans="1:2" x14ac:dyDescent="0.25">
      <c r="A903" t="s">
        <v>1075</v>
      </c>
      <c r="B903" t="s">
        <v>1075</v>
      </c>
    </row>
    <row r="904" spans="1:2" x14ac:dyDescent="0.25">
      <c r="A904" t="s">
        <v>1076</v>
      </c>
      <c r="B904" t="s">
        <v>1076</v>
      </c>
    </row>
    <row r="905" spans="1:2" x14ac:dyDescent="0.25">
      <c r="A905" t="s">
        <v>1077</v>
      </c>
      <c r="B905" t="s">
        <v>1077</v>
      </c>
    </row>
    <row r="906" spans="1:2" x14ac:dyDescent="0.25">
      <c r="A906" t="s">
        <v>1078</v>
      </c>
      <c r="B906" t="s">
        <v>1078</v>
      </c>
    </row>
    <row r="907" spans="1:2" x14ac:dyDescent="0.25">
      <c r="A907" t="s">
        <v>1079</v>
      </c>
      <c r="B907" t="s">
        <v>1079</v>
      </c>
    </row>
    <row r="908" spans="1:2" x14ac:dyDescent="0.25">
      <c r="A908" t="s">
        <v>1080</v>
      </c>
      <c r="B908" t="s">
        <v>1080</v>
      </c>
    </row>
    <row r="909" spans="1:2" x14ac:dyDescent="0.25">
      <c r="A909" t="s">
        <v>1081</v>
      </c>
      <c r="B909" t="s">
        <v>1081</v>
      </c>
    </row>
    <row r="910" spans="1:2" x14ac:dyDescent="0.25">
      <c r="A910" t="s">
        <v>1082</v>
      </c>
      <c r="B910" t="s">
        <v>1082</v>
      </c>
    </row>
    <row r="911" spans="1:2" x14ac:dyDescent="0.25">
      <c r="A911" t="s">
        <v>1083</v>
      </c>
      <c r="B911" t="s">
        <v>1083</v>
      </c>
    </row>
    <row r="912" spans="1:2" x14ac:dyDescent="0.25">
      <c r="A912" t="s">
        <v>1084</v>
      </c>
      <c r="B912" t="s">
        <v>1084</v>
      </c>
    </row>
    <row r="913" spans="1:2" x14ac:dyDescent="0.25">
      <c r="A913" t="s">
        <v>1085</v>
      </c>
      <c r="B913" t="s">
        <v>1085</v>
      </c>
    </row>
    <row r="914" spans="1:2" x14ac:dyDescent="0.25">
      <c r="A914" t="s">
        <v>1086</v>
      </c>
      <c r="B914" t="s">
        <v>1086</v>
      </c>
    </row>
    <row r="915" spans="1:2" x14ac:dyDescent="0.25">
      <c r="A915" t="s">
        <v>1087</v>
      </c>
      <c r="B915" t="s">
        <v>1087</v>
      </c>
    </row>
    <row r="916" spans="1:2" x14ac:dyDescent="0.25">
      <c r="A916" t="s">
        <v>1088</v>
      </c>
      <c r="B916" t="s">
        <v>1088</v>
      </c>
    </row>
    <row r="917" spans="1:2" x14ac:dyDescent="0.25">
      <c r="A917" t="s">
        <v>1089</v>
      </c>
      <c r="B917" t="s">
        <v>1089</v>
      </c>
    </row>
    <row r="918" spans="1:2" x14ac:dyDescent="0.25">
      <c r="A918" t="s">
        <v>1090</v>
      </c>
      <c r="B918" t="s">
        <v>1090</v>
      </c>
    </row>
    <row r="919" spans="1:2" x14ac:dyDescent="0.25">
      <c r="A919" t="s">
        <v>1091</v>
      </c>
      <c r="B919" t="s">
        <v>1091</v>
      </c>
    </row>
    <row r="920" spans="1:2" x14ac:dyDescent="0.25">
      <c r="A920" t="s">
        <v>1092</v>
      </c>
      <c r="B920" t="s">
        <v>1092</v>
      </c>
    </row>
    <row r="921" spans="1:2" x14ac:dyDescent="0.25">
      <c r="A921" t="s">
        <v>1093</v>
      </c>
      <c r="B921" t="s">
        <v>1093</v>
      </c>
    </row>
    <row r="922" spans="1:2" x14ac:dyDescent="0.25">
      <c r="A922" t="s">
        <v>1094</v>
      </c>
      <c r="B922" t="s">
        <v>1094</v>
      </c>
    </row>
    <row r="923" spans="1:2" x14ac:dyDescent="0.25">
      <c r="A923" t="s">
        <v>1095</v>
      </c>
      <c r="B923" t="s">
        <v>1095</v>
      </c>
    </row>
    <row r="924" spans="1:2" x14ac:dyDescent="0.25">
      <c r="A924" t="s">
        <v>1096</v>
      </c>
      <c r="B924" t="s">
        <v>1096</v>
      </c>
    </row>
    <row r="925" spans="1:2" x14ac:dyDescent="0.25">
      <c r="A925" t="s">
        <v>1097</v>
      </c>
      <c r="B925" t="s">
        <v>1097</v>
      </c>
    </row>
    <row r="926" spans="1:2" x14ac:dyDescent="0.25">
      <c r="A926" t="s">
        <v>1098</v>
      </c>
      <c r="B926" t="s">
        <v>1098</v>
      </c>
    </row>
    <row r="927" spans="1:2" x14ac:dyDescent="0.25">
      <c r="A927" t="s">
        <v>1099</v>
      </c>
      <c r="B927" t="s">
        <v>1099</v>
      </c>
    </row>
    <row r="928" spans="1:2" x14ac:dyDescent="0.25">
      <c r="A928" t="s">
        <v>1100</v>
      </c>
      <c r="B928" t="s">
        <v>1100</v>
      </c>
    </row>
    <row r="929" spans="1:2" x14ac:dyDescent="0.25">
      <c r="A929" t="s">
        <v>1101</v>
      </c>
      <c r="B929" t="s">
        <v>1101</v>
      </c>
    </row>
    <row r="930" spans="1:2" x14ac:dyDescent="0.25">
      <c r="A930" t="s">
        <v>1102</v>
      </c>
      <c r="B930" t="s">
        <v>1102</v>
      </c>
    </row>
    <row r="931" spans="1:2" x14ac:dyDescent="0.25">
      <c r="A931" t="s">
        <v>1103</v>
      </c>
      <c r="B931" t="s">
        <v>1103</v>
      </c>
    </row>
    <row r="932" spans="1:2" x14ac:dyDescent="0.25">
      <c r="A932" t="s">
        <v>1104</v>
      </c>
      <c r="B932" t="s">
        <v>1104</v>
      </c>
    </row>
    <row r="933" spans="1:2" x14ac:dyDescent="0.25">
      <c r="A933" t="s">
        <v>1105</v>
      </c>
      <c r="B933" t="s">
        <v>1105</v>
      </c>
    </row>
    <row r="934" spans="1:2" x14ac:dyDescent="0.25">
      <c r="A934" t="s">
        <v>1106</v>
      </c>
      <c r="B934" t="s">
        <v>1106</v>
      </c>
    </row>
    <row r="935" spans="1:2" x14ac:dyDescent="0.25">
      <c r="A935" t="s">
        <v>1107</v>
      </c>
      <c r="B935" t="s">
        <v>1107</v>
      </c>
    </row>
    <row r="936" spans="1:2" x14ac:dyDescent="0.25">
      <c r="A936" t="s">
        <v>1108</v>
      </c>
      <c r="B936" t="s">
        <v>1108</v>
      </c>
    </row>
    <row r="937" spans="1:2" x14ac:dyDescent="0.25">
      <c r="A937" t="s">
        <v>1109</v>
      </c>
      <c r="B937" t="s">
        <v>1109</v>
      </c>
    </row>
    <row r="938" spans="1:2" x14ac:dyDescent="0.25">
      <c r="A938" t="s">
        <v>1110</v>
      </c>
      <c r="B938" t="s">
        <v>1110</v>
      </c>
    </row>
    <row r="939" spans="1:2" x14ac:dyDescent="0.25">
      <c r="A939" t="s">
        <v>1111</v>
      </c>
      <c r="B939" t="s">
        <v>1111</v>
      </c>
    </row>
    <row r="940" spans="1:2" x14ac:dyDescent="0.25">
      <c r="A940" t="s">
        <v>1112</v>
      </c>
      <c r="B940" t="s">
        <v>1112</v>
      </c>
    </row>
    <row r="941" spans="1:2" x14ac:dyDescent="0.25">
      <c r="A941" t="s">
        <v>1113</v>
      </c>
      <c r="B941" t="s">
        <v>1113</v>
      </c>
    </row>
    <row r="942" spans="1:2" x14ac:dyDescent="0.25">
      <c r="A942" t="s">
        <v>1114</v>
      </c>
      <c r="B942" t="s">
        <v>1114</v>
      </c>
    </row>
    <row r="943" spans="1:2" x14ac:dyDescent="0.25">
      <c r="A943" t="s">
        <v>1115</v>
      </c>
      <c r="B943" t="s">
        <v>1115</v>
      </c>
    </row>
    <row r="944" spans="1:2" x14ac:dyDescent="0.25">
      <c r="A944" t="s">
        <v>1116</v>
      </c>
      <c r="B944" t="s">
        <v>1116</v>
      </c>
    </row>
    <row r="945" spans="1:2" x14ac:dyDescent="0.25">
      <c r="A945" t="s">
        <v>1117</v>
      </c>
      <c r="B945" t="s">
        <v>1117</v>
      </c>
    </row>
    <row r="946" spans="1:2" x14ac:dyDescent="0.25">
      <c r="A946" t="s">
        <v>1118</v>
      </c>
      <c r="B946" t="s">
        <v>1118</v>
      </c>
    </row>
    <row r="947" spans="1:2" x14ac:dyDescent="0.25">
      <c r="A947" t="s">
        <v>1119</v>
      </c>
      <c r="B947" t="s">
        <v>1119</v>
      </c>
    </row>
    <row r="948" spans="1:2" x14ac:dyDescent="0.25">
      <c r="A948" t="s">
        <v>1120</v>
      </c>
      <c r="B948" t="s">
        <v>1120</v>
      </c>
    </row>
    <row r="949" spans="1:2" x14ac:dyDescent="0.25">
      <c r="A949" t="s">
        <v>1121</v>
      </c>
      <c r="B949" t="s">
        <v>1121</v>
      </c>
    </row>
    <row r="950" spans="1:2" x14ac:dyDescent="0.25">
      <c r="A950" t="s">
        <v>1122</v>
      </c>
      <c r="B950" t="s">
        <v>1122</v>
      </c>
    </row>
    <row r="951" spans="1:2" x14ac:dyDescent="0.25">
      <c r="A951" t="s">
        <v>1123</v>
      </c>
      <c r="B951" t="s">
        <v>1123</v>
      </c>
    </row>
    <row r="952" spans="1:2" x14ac:dyDescent="0.25">
      <c r="A952" t="s">
        <v>1124</v>
      </c>
      <c r="B952" t="s">
        <v>1124</v>
      </c>
    </row>
    <row r="953" spans="1:2" x14ac:dyDescent="0.25">
      <c r="A953" t="s">
        <v>1125</v>
      </c>
      <c r="B953" t="s">
        <v>1125</v>
      </c>
    </row>
    <row r="954" spans="1:2" x14ac:dyDescent="0.25">
      <c r="A954" t="s">
        <v>1126</v>
      </c>
      <c r="B954" t="s">
        <v>1126</v>
      </c>
    </row>
    <row r="955" spans="1:2" x14ac:dyDescent="0.25">
      <c r="A955" t="s">
        <v>1127</v>
      </c>
      <c r="B955" t="s">
        <v>1127</v>
      </c>
    </row>
    <row r="956" spans="1:2" x14ac:dyDescent="0.25">
      <c r="A956" t="s">
        <v>1128</v>
      </c>
      <c r="B956" t="s">
        <v>1128</v>
      </c>
    </row>
    <row r="957" spans="1:2" x14ac:dyDescent="0.25">
      <c r="A957" t="s">
        <v>1129</v>
      </c>
      <c r="B957" t="s">
        <v>1129</v>
      </c>
    </row>
    <row r="958" spans="1:2" x14ac:dyDescent="0.25">
      <c r="A958" t="s">
        <v>1130</v>
      </c>
      <c r="B958" t="s">
        <v>1130</v>
      </c>
    </row>
    <row r="959" spans="1:2" x14ac:dyDescent="0.25">
      <c r="A959" t="s">
        <v>1131</v>
      </c>
      <c r="B959" t="s">
        <v>1131</v>
      </c>
    </row>
    <row r="960" spans="1:2" x14ac:dyDescent="0.25">
      <c r="A960" t="s">
        <v>1132</v>
      </c>
      <c r="B960" t="s">
        <v>1132</v>
      </c>
    </row>
    <row r="961" spans="1:2" x14ac:dyDescent="0.25">
      <c r="A961" t="s">
        <v>1133</v>
      </c>
      <c r="B961" t="s">
        <v>1133</v>
      </c>
    </row>
    <row r="962" spans="1:2" x14ac:dyDescent="0.25">
      <c r="A962" t="s">
        <v>1134</v>
      </c>
      <c r="B962" t="s">
        <v>1134</v>
      </c>
    </row>
    <row r="963" spans="1:2" x14ac:dyDescent="0.25">
      <c r="A963" t="s">
        <v>1135</v>
      </c>
      <c r="B963" t="s">
        <v>1135</v>
      </c>
    </row>
    <row r="964" spans="1:2" x14ac:dyDescent="0.25">
      <c r="A964" t="s">
        <v>1136</v>
      </c>
      <c r="B964" t="s">
        <v>1136</v>
      </c>
    </row>
    <row r="965" spans="1:2" x14ac:dyDescent="0.25">
      <c r="A965" t="s">
        <v>1137</v>
      </c>
      <c r="B965" t="s">
        <v>1137</v>
      </c>
    </row>
    <row r="966" spans="1:2" x14ac:dyDescent="0.25">
      <c r="A966" t="s">
        <v>1138</v>
      </c>
      <c r="B966" t="s">
        <v>1138</v>
      </c>
    </row>
    <row r="967" spans="1:2" x14ac:dyDescent="0.25">
      <c r="A967" t="s">
        <v>1139</v>
      </c>
      <c r="B967" t="s">
        <v>1139</v>
      </c>
    </row>
    <row r="968" spans="1:2" x14ac:dyDescent="0.25">
      <c r="A968" t="s">
        <v>1140</v>
      </c>
      <c r="B968" t="s">
        <v>1140</v>
      </c>
    </row>
    <row r="969" spans="1:2" x14ac:dyDescent="0.25">
      <c r="A969" t="s">
        <v>1141</v>
      </c>
      <c r="B969" t="s">
        <v>1141</v>
      </c>
    </row>
    <row r="970" spans="1:2" x14ac:dyDescent="0.25">
      <c r="A970" t="s">
        <v>1142</v>
      </c>
      <c r="B970" t="s">
        <v>1142</v>
      </c>
    </row>
    <row r="971" spans="1:2" x14ac:dyDescent="0.25">
      <c r="A971" t="s">
        <v>1143</v>
      </c>
      <c r="B971" t="s">
        <v>1143</v>
      </c>
    </row>
    <row r="972" spans="1:2" x14ac:dyDescent="0.25">
      <c r="A972" t="s">
        <v>1144</v>
      </c>
      <c r="B972" t="s">
        <v>1144</v>
      </c>
    </row>
    <row r="973" spans="1:2" x14ac:dyDescent="0.25">
      <c r="A973" t="s">
        <v>1145</v>
      </c>
      <c r="B973" t="s">
        <v>1145</v>
      </c>
    </row>
    <row r="974" spans="1:2" x14ac:dyDescent="0.25">
      <c r="A974" t="s">
        <v>1146</v>
      </c>
      <c r="B974" t="s">
        <v>1146</v>
      </c>
    </row>
    <row r="975" spans="1:2" x14ac:dyDescent="0.25">
      <c r="A975" t="s">
        <v>1147</v>
      </c>
      <c r="B975" t="s">
        <v>1147</v>
      </c>
    </row>
    <row r="976" spans="1:2" x14ac:dyDescent="0.25">
      <c r="A976" t="s">
        <v>1148</v>
      </c>
      <c r="B976" t="s">
        <v>1148</v>
      </c>
    </row>
    <row r="977" spans="1:2" x14ac:dyDescent="0.25">
      <c r="A977" t="s">
        <v>1149</v>
      </c>
      <c r="B977" t="s">
        <v>1149</v>
      </c>
    </row>
    <row r="978" spans="1:2" x14ac:dyDescent="0.25">
      <c r="A978" t="s">
        <v>1150</v>
      </c>
      <c r="B978" t="s">
        <v>1150</v>
      </c>
    </row>
    <row r="979" spans="1:2" x14ac:dyDescent="0.25">
      <c r="A979" t="s">
        <v>1151</v>
      </c>
      <c r="B979" t="s">
        <v>1151</v>
      </c>
    </row>
    <row r="980" spans="1:2" x14ac:dyDescent="0.25">
      <c r="A980" t="s">
        <v>1152</v>
      </c>
      <c r="B980" t="s">
        <v>1152</v>
      </c>
    </row>
    <row r="981" spans="1:2" x14ac:dyDescent="0.25">
      <c r="A981" t="s">
        <v>1153</v>
      </c>
      <c r="B981" t="s">
        <v>1153</v>
      </c>
    </row>
    <row r="982" spans="1:2" x14ac:dyDescent="0.25">
      <c r="A982" t="s">
        <v>1154</v>
      </c>
      <c r="B982" t="s">
        <v>1154</v>
      </c>
    </row>
    <row r="983" spans="1:2" x14ac:dyDescent="0.25">
      <c r="A983" t="s">
        <v>1155</v>
      </c>
      <c r="B983" t="s">
        <v>1155</v>
      </c>
    </row>
    <row r="984" spans="1:2" x14ac:dyDescent="0.25">
      <c r="A984" t="s">
        <v>1156</v>
      </c>
      <c r="B984" t="s">
        <v>1156</v>
      </c>
    </row>
    <row r="985" spans="1:2" x14ac:dyDescent="0.25">
      <c r="A985" t="s">
        <v>1157</v>
      </c>
      <c r="B985" t="s">
        <v>1157</v>
      </c>
    </row>
    <row r="986" spans="1:2" x14ac:dyDescent="0.25">
      <c r="A986" t="s">
        <v>1158</v>
      </c>
      <c r="B986" t="s">
        <v>1158</v>
      </c>
    </row>
    <row r="987" spans="1:2" x14ac:dyDescent="0.25">
      <c r="A987" t="s">
        <v>1159</v>
      </c>
      <c r="B987" t="s">
        <v>1159</v>
      </c>
    </row>
    <row r="988" spans="1:2" x14ac:dyDescent="0.25">
      <c r="A988" t="s">
        <v>1160</v>
      </c>
      <c r="B988" t="s">
        <v>1160</v>
      </c>
    </row>
    <row r="989" spans="1:2" x14ac:dyDescent="0.25">
      <c r="A989" t="s">
        <v>1161</v>
      </c>
      <c r="B989" t="s">
        <v>1161</v>
      </c>
    </row>
    <row r="990" spans="1:2" x14ac:dyDescent="0.25">
      <c r="A990" t="s">
        <v>1162</v>
      </c>
      <c r="B990" t="s">
        <v>1162</v>
      </c>
    </row>
    <row r="991" spans="1:2" x14ac:dyDescent="0.25">
      <c r="A991" t="s">
        <v>1163</v>
      </c>
      <c r="B991" t="s">
        <v>1163</v>
      </c>
    </row>
    <row r="992" spans="1:2" x14ac:dyDescent="0.25">
      <c r="A992" t="s">
        <v>1164</v>
      </c>
      <c r="B992" t="s">
        <v>1164</v>
      </c>
    </row>
    <row r="993" spans="1:2" x14ac:dyDescent="0.25">
      <c r="A993" t="s">
        <v>1165</v>
      </c>
      <c r="B993" t="s">
        <v>1165</v>
      </c>
    </row>
    <row r="994" spans="1:2" x14ac:dyDescent="0.25">
      <c r="A994" t="s">
        <v>1166</v>
      </c>
      <c r="B994" t="s">
        <v>1166</v>
      </c>
    </row>
    <row r="995" spans="1:2" x14ac:dyDescent="0.25">
      <c r="A995" t="s">
        <v>1167</v>
      </c>
      <c r="B995" t="s">
        <v>1167</v>
      </c>
    </row>
    <row r="996" spans="1:2" x14ac:dyDescent="0.25">
      <c r="A996" t="s">
        <v>1168</v>
      </c>
      <c r="B996" t="s">
        <v>1168</v>
      </c>
    </row>
    <row r="997" spans="1:2" x14ac:dyDescent="0.25">
      <c r="A997" t="s">
        <v>1169</v>
      </c>
      <c r="B997" t="s">
        <v>1169</v>
      </c>
    </row>
    <row r="998" spans="1:2" x14ac:dyDescent="0.25">
      <c r="A998" t="s">
        <v>1170</v>
      </c>
      <c r="B998" t="s">
        <v>1170</v>
      </c>
    </row>
    <row r="999" spans="1:2" x14ac:dyDescent="0.25">
      <c r="A999" t="s">
        <v>1171</v>
      </c>
      <c r="B999" t="s">
        <v>1171</v>
      </c>
    </row>
    <row r="1000" spans="1:2" x14ac:dyDescent="0.25">
      <c r="A1000" t="s">
        <v>1172</v>
      </c>
      <c r="B1000" t="s">
        <v>1172</v>
      </c>
    </row>
    <row r="1001" spans="1:2" x14ac:dyDescent="0.25">
      <c r="A1001" t="s">
        <v>1173</v>
      </c>
      <c r="B1001" t="s">
        <v>1173</v>
      </c>
    </row>
    <row r="1002" spans="1:2" x14ac:dyDescent="0.25">
      <c r="A1002" t="s">
        <v>1174</v>
      </c>
      <c r="B1002" t="s">
        <v>1174</v>
      </c>
    </row>
    <row r="1003" spans="1:2" x14ac:dyDescent="0.25">
      <c r="A1003" t="s">
        <v>1175</v>
      </c>
      <c r="B1003" t="s">
        <v>1175</v>
      </c>
    </row>
    <row r="1004" spans="1:2" x14ac:dyDescent="0.25">
      <c r="A1004" t="s">
        <v>1176</v>
      </c>
      <c r="B1004" t="s">
        <v>1176</v>
      </c>
    </row>
    <row r="1005" spans="1:2" x14ac:dyDescent="0.25">
      <c r="A1005" t="s">
        <v>1177</v>
      </c>
      <c r="B1005" t="s">
        <v>1177</v>
      </c>
    </row>
    <row r="1006" spans="1:2" x14ac:dyDescent="0.25">
      <c r="A1006" t="s">
        <v>1178</v>
      </c>
      <c r="B1006" t="s">
        <v>1178</v>
      </c>
    </row>
    <row r="1007" spans="1:2" x14ac:dyDescent="0.25">
      <c r="A1007" t="s">
        <v>1179</v>
      </c>
      <c r="B1007" t="s">
        <v>1179</v>
      </c>
    </row>
    <row r="1008" spans="1:2" x14ac:dyDescent="0.25">
      <c r="A1008" t="s">
        <v>1180</v>
      </c>
      <c r="B1008" t="s">
        <v>1180</v>
      </c>
    </row>
    <row r="1009" spans="1:2" x14ac:dyDescent="0.25">
      <c r="A1009" t="s">
        <v>1181</v>
      </c>
      <c r="B1009" t="s">
        <v>1181</v>
      </c>
    </row>
    <row r="1010" spans="1:2" x14ac:dyDescent="0.25">
      <c r="A1010" t="s">
        <v>1182</v>
      </c>
      <c r="B1010" t="s">
        <v>1182</v>
      </c>
    </row>
    <row r="1011" spans="1:2" x14ac:dyDescent="0.25">
      <c r="A1011" t="s">
        <v>1183</v>
      </c>
      <c r="B1011" t="s">
        <v>1183</v>
      </c>
    </row>
    <row r="1012" spans="1:2" x14ac:dyDescent="0.25">
      <c r="A1012" t="s">
        <v>1184</v>
      </c>
      <c r="B1012" t="s">
        <v>1184</v>
      </c>
    </row>
    <row r="1013" spans="1:2" x14ac:dyDescent="0.25">
      <c r="A1013" t="s">
        <v>1185</v>
      </c>
      <c r="B1013" t="s">
        <v>1185</v>
      </c>
    </row>
    <row r="1014" spans="1:2" x14ac:dyDescent="0.25">
      <c r="A1014" t="s">
        <v>1186</v>
      </c>
      <c r="B1014" t="s">
        <v>1186</v>
      </c>
    </row>
    <row r="1015" spans="1:2" x14ac:dyDescent="0.25">
      <c r="A1015" t="s">
        <v>1187</v>
      </c>
      <c r="B1015" t="s">
        <v>1187</v>
      </c>
    </row>
    <row r="1016" spans="1:2" x14ac:dyDescent="0.25">
      <c r="A1016" t="s">
        <v>1188</v>
      </c>
      <c r="B1016" t="s">
        <v>1188</v>
      </c>
    </row>
    <row r="1017" spans="1:2" x14ac:dyDescent="0.25">
      <c r="A1017" t="s">
        <v>1189</v>
      </c>
      <c r="B1017" t="s">
        <v>1189</v>
      </c>
    </row>
    <row r="1018" spans="1:2" x14ac:dyDescent="0.25">
      <c r="A1018" t="s">
        <v>1190</v>
      </c>
      <c r="B1018" t="s">
        <v>1190</v>
      </c>
    </row>
    <row r="1019" spans="1:2" x14ac:dyDescent="0.25">
      <c r="A1019" t="s">
        <v>1191</v>
      </c>
      <c r="B1019" t="s">
        <v>1191</v>
      </c>
    </row>
    <row r="1020" spans="1:2" x14ac:dyDescent="0.25">
      <c r="A1020" t="s">
        <v>1192</v>
      </c>
      <c r="B1020" t="s">
        <v>1192</v>
      </c>
    </row>
    <row r="1021" spans="1:2" x14ac:dyDescent="0.25">
      <c r="A1021" t="s">
        <v>1193</v>
      </c>
      <c r="B1021" t="s">
        <v>1193</v>
      </c>
    </row>
    <row r="1022" spans="1:2" x14ac:dyDescent="0.25">
      <c r="A1022" t="s">
        <v>1194</v>
      </c>
      <c r="B1022" t="s">
        <v>1194</v>
      </c>
    </row>
    <row r="1023" spans="1:2" x14ac:dyDescent="0.25">
      <c r="A1023" t="s">
        <v>1195</v>
      </c>
      <c r="B1023" t="s">
        <v>1195</v>
      </c>
    </row>
    <row r="1024" spans="1:2" x14ac:dyDescent="0.25">
      <c r="A1024" t="s">
        <v>1196</v>
      </c>
      <c r="B1024" t="s">
        <v>1196</v>
      </c>
    </row>
    <row r="1025" spans="1:2" x14ac:dyDescent="0.25">
      <c r="A1025" t="s">
        <v>1197</v>
      </c>
      <c r="B1025" t="s">
        <v>1197</v>
      </c>
    </row>
    <row r="1026" spans="1:2" x14ac:dyDescent="0.25">
      <c r="A1026" t="s">
        <v>1198</v>
      </c>
      <c r="B1026" t="s">
        <v>1198</v>
      </c>
    </row>
    <row r="1027" spans="1:2" x14ac:dyDescent="0.25">
      <c r="A1027" t="s">
        <v>1199</v>
      </c>
      <c r="B1027" t="s">
        <v>1199</v>
      </c>
    </row>
    <row r="1028" spans="1:2" x14ac:dyDescent="0.25">
      <c r="A1028" t="s">
        <v>1200</v>
      </c>
      <c r="B1028" t="s">
        <v>1200</v>
      </c>
    </row>
    <row r="1029" spans="1:2" x14ac:dyDescent="0.25">
      <c r="A1029" t="s">
        <v>1201</v>
      </c>
      <c r="B1029" t="s">
        <v>1201</v>
      </c>
    </row>
    <row r="1030" spans="1:2" x14ac:dyDescent="0.25">
      <c r="A1030" t="s">
        <v>1202</v>
      </c>
      <c r="B1030" t="s">
        <v>1202</v>
      </c>
    </row>
    <row r="1031" spans="1:2" x14ac:dyDescent="0.25">
      <c r="A1031" t="s">
        <v>1203</v>
      </c>
      <c r="B1031" t="s">
        <v>1203</v>
      </c>
    </row>
    <row r="1032" spans="1:2" x14ac:dyDescent="0.25">
      <c r="A1032" t="s">
        <v>1204</v>
      </c>
      <c r="B1032" t="s">
        <v>1204</v>
      </c>
    </row>
    <row r="1033" spans="1:2" x14ac:dyDescent="0.25">
      <c r="A1033" t="s">
        <v>1205</v>
      </c>
      <c r="B1033" t="s">
        <v>1205</v>
      </c>
    </row>
    <row r="1034" spans="1:2" x14ac:dyDescent="0.25">
      <c r="A1034" t="s">
        <v>1206</v>
      </c>
      <c r="B1034" t="s">
        <v>1206</v>
      </c>
    </row>
    <row r="1035" spans="1:2" x14ac:dyDescent="0.25">
      <c r="A1035" t="s">
        <v>1207</v>
      </c>
      <c r="B1035" t="s">
        <v>1207</v>
      </c>
    </row>
    <row r="1036" spans="1:2" x14ac:dyDescent="0.25">
      <c r="A1036" t="s">
        <v>1208</v>
      </c>
      <c r="B1036" t="s">
        <v>1208</v>
      </c>
    </row>
    <row r="1037" spans="1:2" x14ac:dyDescent="0.25">
      <c r="A1037" t="s">
        <v>1209</v>
      </c>
      <c r="B1037" t="s">
        <v>1209</v>
      </c>
    </row>
    <row r="1038" spans="1:2" x14ac:dyDescent="0.25">
      <c r="A1038" t="s">
        <v>1210</v>
      </c>
      <c r="B1038" t="s">
        <v>1210</v>
      </c>
    </row>
    <row r="1039" spans="1:2" x14ac:dyDescent="0.25">
      <c r="A1039" t="s">
        <v>1211</v>
      </c>
      <c r="B1039" t="s">
        <v>1211</v>
      </c>
    </row>
    <row r="1040" spans="1:2" x14ac:dyDescent="0.25">
      <c r="A1040" t="s">
        <v>1212</v>
      </c>
      <c r="B1040" t="s">
        <v>1212</v>
      </c>
    </row>
    <row r="1041" spans="1:2" x14ac:dyDescent="0.25">
      <c r="A1041" t="s">
        <v>1213</v>
      </c>
      <c r="B1041" t="s">
        <v>1213</v>
      </c>
    </row>
    <row r="1042" spans="1:2" x14ac:dyDescent="0.25">
      <c r="A1042" t="s">
        <v>1214</v>
      </c>
      <c r="B1042" t="s">
        <v>1214</v>
      </c>
    </row>
    <row r="1043" spans="1:2" x14ac:dyDescent="0.25">
      <c r="A1043" t="s">
        <v>1215</v>
      </c>
      <c r="B1043" t="s">
        <v>1215</v>
      </c>
    </row>
    <row r="1044" spans="1:2" x14ac:dyDescent="0.25">
      <c r="A1044" t="s">
        <v>1216</v>
      </c>
      <c r="B1044" t="s">
        <v>1216</v>
      </c>
    </row>
    <row r="1045" spans="1:2" x14ac:dyDescent="0.25">
      <c r="A1045" t="s">
        <v>1217</v>
      </c>
      <c r="B1045" t="s">
        <v>1217</v>
      </c>
    </row>
    <row r="1046" spans="1:2" x14ac:dyDescent="0.25">
      <c r="A1046" t="s">
        <v>1218</v>
      </c>
      <c r="B1046" t="s">
        <v>1218</v>
      </c>
    </row>
    <row r="1047" spans="1:2" x14ac:dyDescent="0.25">
      <c r="A1047" t="s">
        <v>1219</v>
      </c>
      <c r="B1047" t="s">
        <v>1219</v>
      </c>
    </row>
    <row r="1048" spans="1:2" x14ac:dyDescent="0.25">
      <c r="A1048" t="s">
        <v>1220</v>
      </c>
      <c r="B1048" t="s">
        <v>1220</v>
      </c>
    </row>
    <row r="1049" spans="1:2" x14ac:dyDescent="0.25">
      <c r="A1049" t="s">
        <v>1221</v>
      </c>
      <c r="B1049" t="s">
        <v>1221</v>
      </c>
    </row>
    <row r="1050" spans="1:2" x14ac:dyDescent="0.25">
      <c r="A1050" t="s">
        <v>1222</v>
      </c>
      <c r="B1050" t="s">
        <v>1222</v>
      </c>
    </row>
    <row r="1051" spans="1:2" x14ac:dyDescent="0.25">
      <c r="A1051" t="s">
        <v>1223</v>
      </c>
      <c r="B1051" t="s">
        <v>1223</v>
      </c>
    </row>
    <row r="1052" spans="1:2" x14ac:dyDescent="0.25">
      <c r="A1052" t="s">
        <v>1224</v>
      </c>
      <c r="B1052" t="s">
        <v>1224</v>
      </c>
    </row>
    <row r="1053" spans="1:2" x14ac:dyDescent="0.25">
      <c r="A1053" t="s">
        <v>1225</v>
      </c>
      <c r="B1053" t="s">
        <v>1225</v>
      </c>
    </row>
    <row r="1054" spans="1:2" x14ac:dyDescent="0.25">
      <c r="A1054" t="s">
        <v>1226</v>
      </c>
      <c r="B1054" t="s">
        <v>1226</v>
      </c>
    </row>
    <row r="1055" spans="1:2" x14ac:dyDescent="0.25">
      <c r="A1055" t="s">
        <v>1227</v>
      </c>
      <c r="B1055" t="s">
        <v>1227</v>
      </c>
    </row>
    <row r="1056" spans="1:2" x14ac:dyDescent="0.25">
      <c r="A1056" t="s">
        <v>1228</v>
      </c>
      <c r="B1056" t="s">
        <v>1228</v>
      </c>
    </row>
    <row r="1057" spans="1:2" x14ac:dyDescent="0.25">
      <c r="A1057" t="s">
        <v>1229</v>
      </c>
      <c r="B1057" t="s">
        <v>1229</v>
      </c>
    </row>
    <row r="1058" spans="1:2" x14ac:dyDescent="0.25">
      <c r="A1058" t="s">
        <v>1230</v>
      </c>
      <c r="B1058" t="s">
        <v>1230</v>
      </c>
    </row>
    <row r="1059" spans="1:2" x14ac:dyDescent="0.25">
      <c r="A1059" t="s">
        <v>1231</v>
      </c>
      <c r="B1059" t="s">
        <v>1231</v>
      </c>
    </row>
    <row r="1060" spans="1:2" x14ac:dyDescent="0.25">
      <c r="A1060" t="s">
        <v>1232</v>
      </c>
      <c r="B1060" t="s">
        <v>1232</v>
      </c>
    </row>
    <row r="1061" spans="1:2" x14ac:dyDescent="0.25">
      <c r="A1061" t="s">
        <v>1233</v>
      </c>
      <c r="B1061" t="s">
        <v>1233</v>
      </c>
    </row>
    <row r="1062" spans="1:2" x14ac:dyDescent="0.25">
      <c r="A1062" t="s">
        <v>1234</v>
      </c>
      <c r="B1062" t="s">
        <v>1234</v>
      </c>
    </row>
    <row r="1063" spans="1:2" x14ac:dyDescent="0.25">
      <c r="A1063" t="s">
        <v>1235</v>
      </c>
      <c r="B1063" t="s">
        <v>1235</v>
      </c>
    </row>
    <row r="1064" spans="1:2" x14ac:dyDescent="0.25">
      <c r="A1064" t="s">
        <v>1236</v>
      </c>
      <c r="B1064" t="s">
        <v>1236</v>
      </c>
    </row>
    <row r="1065" spans="1:2" x14ac:dyDescent="0.25">
      <c r="A1065" t="s">
        <v>1237</v>
      </c>
      <c r="B1065" t="s">
        <v>1237</v>
      </c>
    </row>
    <row r="1066" spans="1:2" x14ac:dyDescent="0.25">
      <c r="A1066" t="s">
        <v>1238</v>
      </c>
      <c r="B1066" t="s">
        <v>1238</v>
      </c>
    </row>
    <row r="1067" spans="1:2" x14ac:dyDescent="0.25">
      <c r="A1067" t="s">
        <v>1239</v>
      </c>
      <c r="B1067" t="s">
        <v>1239</v>
      </c>
    </row>
    <row r="1068" spans="1:2" x14ac:dyDescent="0.25">
      <c r="A1068" t="s">
        <v>1240</v>
      </c>
      <c r="B1068" t="s">
        <v>1240</v>
      </c>
    </row>
    <row r="1069" spans="1:2" x14ac:dyDescent="0.25">
      <c r="A1069" t="s">
        <v>1241</v>
      </c>
      <c r="B1069" t="s">
        <v>1241</v>
      </c>
    </row>
    <row r="1070" spans="1:2" x14ac:dyDescent="0.25">
      <c r="A1070" t="s">
        <v>1242</v>
      </c>
      <c r="B1070" t="s">
        <v>1242</v>
      </c>
    </row>
    <row r="1071" spans="1:2" x14ac:dyDescent="0.25">
      <c r="A1071" t="s">
        <v>1243</v>
      </c>
      <c r="B1071" t="s">
        <v>1243</v>
      </c>
    </row>
    <row r="1072" spans="1:2" x14ac:dyDescent="0.25">
      <c r="A1072" t="s">
        <v>1244</v>
      </c>
      <c r="B1072" t="s">
        <v>1244</v>
      </c>
    </row>
    <row r="1073" spans="1:2" x14ac:dyDescent="0.25">
      <c r="A1073" t="s">
        <v>1245</v>
      </c>
      <c r="B1073" t="s">
        <v>1245</v>
      </c>
    </row>
    <row r="1074" spans="1:2" x14ac:dyDescent="0.25">
      <c r="A1074" t="s">
        <v>1246</v>
      </c>
      <c r="B1074" t="s">
        <v>1246</v>
      </c>
    </row>
    <row r="1075" spans="1:2" x14ac:dyDescent="0.25">
      <c r="A1075" t="s">
        <v>1247</v>
      </c>
      <c r="B1075" t="s">
        <v>1247</v>
      </c>
    </row>
    <row r="1076" spans="1:2" x14ac:dyDescent="0.25">
      <c r="A1076" t="s">
        <v>1248</v>
      </c>
      <c r="B1076" t="s">
        <v>1248</v>
      </c>
    </row>
    <row r="1077" spans="1:2" x14ac:dyDescent="0.25">
      <c r="A1077" t="s">
        <v>1249</v>
      </c>
      <c r="B1077" t="s">
        <v>1249</v>
      </c>
    </row>
    <row r="1078" spans="1:2" x14ac:dyDescent="0.25">
      <c r="A1078" t="s">
        <v>1250</v>
      </c>
      <c r="B1078" t="s">
        <v>1250</v>
      </c>
    </row>
    <row r="1079" spans="1:2" x14ac:dyDescent="0.25">
      <c r="A1079" t="s">
        <v>1251</v>
      </c>
      <c r="B1079" t="s">
        <v>1251</v>
      </c>
    </row>
    <row r="1080" spans="1:2" x14ac:dyDescent="0.25">
      <c r="A1080" t="s">
        <v>1252</v>
      </c>
      <c r="B1080" t="s">
        <v>1252</v>
      </c>
    </row>
    <row r="1081" spans="1:2" x14ac:dyDescent="0.25">
      <c r="A1081" t="s">
        <v>1253</v>
      </c>
      <c r="B1081" t="s">
        <v>1253</v>
      </c>
    </row>
    <row r="1082" spans="1:2" x14ac:dyDescent="0.25">
      <c r="A1082" t="s">
        <v>1254</v>
      </c>
      <c r="B1082" t="s">
        <v>1254</v>
      </c>
    </row>
    <row r="1083" spans="1:2" x14ac:dyDescent="0.25">
      <c r="A1083" t="s">
        <v>1255</v>
      </c>
      <c r="B1083" t="s">
        <v>1255</v>
      </c>
    </row>
    <row r="1084" spans="1:2" x14ac:dyDescent="0.25">
      <c r="A1084" t="s">
        <v>1256</v>
      </c>
      <c r="B1084" t="s">
        <v>1256</v>
      </c>
    </row>
    <row r="1085" spans="1:2" x14ac:dyDescent="0.25">
      <c r="A1085" t="s">
        <v>1257</v>
      </c>
      <c r="B1085" t="s">
        <v>1257</v>
      </c>
    </row>
    <row r="1086" spans="1:2" x14ac:dyDescent="0.25">
      <c r="A1086" t="s">
        <v>1258</v>
      </c>
      <c r="B1086" t="s">
        <v>1258</v>
      </c>
    </row>
    <row r="1087" spans="1:2" x14ac:dyDescent="0.25">
      <c r="A1087" t="s">
        <v>1259</v>
      </c>
      <c r="B1087" t="s">
        <v>1259</v>
      </c>
    </row>
    <row r="1088" spans="1:2" x14ac:dyDescent="0.25">
      <c r="A1088" t="s">
        <v>1260</v>
      </c>
      <c r="B1088" t="s">
        <v>1260</v>
      </c>
    </row>
    <row r="1089" spans="1:2" x14ac:dyDescent="0.25">
      <c r="A1089" t="s">
        <v>1261</v>
      </c>
      <c r="B1089" t="s">
        <v>1261</v>
      </c>
    </row>
    <row r="1090" spans="1:2" x14ac:dyDescent="0.25">
      <c r="A1090" t="s">
        <v>1262</v>
      </c>
      <c r="B1090" t="s">
        <v>1262</v>
      </c>
    </row>
    <row r="1091" spans="1:2" x14ac:dyDescent="0.25">
      <c r="A1091" t="s">
        <v>1263</v>
      </c>
      <c r="B1091" t="s">
        <v>1263</v>
      </c>
    </row>
    <row r="1092" spans="1:2" x14ac:dyDescent="0.25">
      <c r="A1092" t="s">
        <v>1264</v>
      </c>
      <c r="B1092" t="s">
        <v>1264</v>
      </c>
    </row>
    <row r="1093" spans="1:2" x14ac:dyDescent="0.25">
      <c r="A1093" t="s">
        <v>1265</v>
      </c>
      <c r="B1093" t="s">
        <v>1265</v>
      </c>
    </row>
    <row r="1094" spans="1:2" x14ac:dyDescent="0.25">
      <c r="A1094" t="s">
        <v>1266</v>
      </c>
      <c r="B1094" t="s">
        <v>1266</v>
      </c>
    </row>
    <row r="1095" spans="1:2" x14ac:dyDescent="0.25">
      <c r="A1095" t="s">
        <v>1267</v>
      </c>
      <c r="B1095" t="s">
        <v>1267</v>
      </c>
    </row>
    <row r="1096" spans="1:2" x14ac:dyDescent="0.25">
      <c r="A1096" t="s">
        <v>1268</v>
      </c>
      <c r="B1096" t="s">
        <v>1268</v>
      </c>
    </row>
    <row r="1097" spans="1:2" x14ac:dyDescent="0.25">
      <c r="A1097" t="s">
        <v>1269</v>
      </c>
      <c r="B1097" t="s">
        <v>1269</v>
      </c>
    </row>
    <row r="1098" spans="1:2" x14ac:dyDescent="0.25">
      <c r="A1098" t="s">
        <v>1270</v>
      </c>
      <c r="B1098" t="s">
        <v>1270</v>
      </c>
    </row>
    <row r="1099" spans="1:2" x14ac:dyDescent="0.25">
      <c r="A1099" t="s">
        <v>1271</v>
      </c>
      <c r="B1099" t="s">
        <v>1271</v>
      </c>
    </row>
    <row r="1100" spans="1:2" x14ac:dyDescent="0.25">
      <c r="A1100" t="s">
        <v>1272</v>
      </c>
      <c r="B1100" t="s">
        <v>1272</v>
      </c>
    </row>
    <row r="1101" spans="1:2" x14ac:dyDescent="0.25">
      <c r="A1101" t="s">
        <v>1273</v>
      </c>
      <c r="B1101" t="s">
        <v>1273</v>
      </c>
    </row>
    <row r="1102" spans="1:2" x14ac:dyDescent="0.25">
      <c r="A1102" t="s">
        <v>1274</v>
      </c>
      <c r="B1102" t="s">
        <v>1274</v>
      </c>
    </row>
    <row r="1103" spans="1:2" x14ac:dyDescent="0.25">
      <c r="A1103" t="s">
        <v>1275</v>
      </c>
      <c r="B1103" t="s">
        <v>1275</v>
      </c>
    </row>
    <row r="1104" spans="1:2" x14ac:dyDescent="0.25">
      <c r="A1104" t="s">
        <v>1276</v>
      </c>
      <c r="B1104" t="s">
        <v>1276</v>
      </c>
    </row>
    <row r="1105" spans="1:2" x14ac:dyDescent="0.25">
      <c r="A1105" t="s">
        <v>1277</v>
      </c>
      <c r="B1105" t="s">
        <v>1277</v>
      </c>
    </row>
    <row r="1106" spans="1:2" x14ac:dyDescent="0.25">
      <c r="A1106" t="s">
        <v>1278</v>
      </c>
      <c r="B1106" t="s">
        <v>1278</v>
      </c>
    </row>
    <row r="1107" spans="1:2" x14ac:dyDescent="0.25">
      <c r="A1107" t="s">
        <v>1279</v>
      </c>
      <c r="B1107" t="s">
        <v>1279</v>
      </c>
    </row>
    <row r="1108" spans="1:2" x14ac:dyDescent="0.25">
      <c r="A1108" t="s">
        <v>1280</v>
      </c>
      <c r="B1108" t="s">
        <v>1280</v>
      </c>
    </row>
    <row r="1109" spans="1:2" x14ac:dyDescent="0.25">
      <c r="A1109" t="s">
        <v>1281</v>
      </c>
      <c r="B1109" t="s">
        <v>1281</v>
      </c>
    </row>
    <row r="1110" spans="1:2" x14ac:dyDescent="0.25">
      <c r="A1110" t="s">
        <v>1282</v>
      </c>
      <c r="B1110" t="s">
        <v>1282</v>
      </c>
    </row>
    <row r="1111" spans="1:2" x14ac:dyDescent="0.25">
      <c r="A1111" t="s">
        <v>1283</v>
      </c>
      <c r="B1111" t="s">
        <v>1283</v>
      </c>
    </row>
    <row r="1112" spans="1:2" x14ac:dyDescent="0.25">
      <c r="A1112" t="s">
        <v>1284</v>
      </c>
      <c r="B1112" t="s">
        <v>1284</v>
      </c>
    </row>
    <row r="1113" spans="1:2" x14ac:dyDescent="0.25">
      <c r="A1113" t="s">
        <v>1285</v>
      </c>
      <c r="B1113" t="s">
        <v>1285</v>
      </c>
    </row>
    <row r="1114" spans="1:2" x14ac:dyDescent="0.25">
      <c r="A1114" t="s">
        <v>1286</v>
      </c>
      <c r="B1114" t="s">
        <v>1286</v>
      </c>
    </row>
    <row r="1115" spans="1:2" x14ac:dyDescent="0.25">
      <c r="A1115" t="s">
        <v>1287</v>
      </c>
      <c r="B1115" t="s">
        <v>1287</v>
      </c>
    </row>
    <row r="1116" spans="1:2" x14ac:dyDescent="0.25">
      <c r="A1116" t="s">
        <v>1288</v>
      </c>
      <c r="B1116" t="s">
        <v>1288</v>
      </c>
    </row>
    <row r="1117" spans="1:2" x14ac:dyDescent="0.25">
      <c r="A1117" t="s">
        <v>1289</v>
      </c>
      <c r="B1117" t="s">
        <v>1289</v>
      </c>
    </row>
    <row r="1118" spans="1:2" x14ac:dyDescent="0.25">
      <c r="A1118" t="s">
        <v>1290</v>
      </c>
      <c r="B1118" t="s">
        <v>1290</v>
      </c>
    </row>
    <row r="1119" spans="1:2" x14ac:dyDescent="0.25">
      <c r="A1119" t="s">
        <v>1291</v>
      </c>
      <c r="B1119" t="s">
        <v>1291</v>
      </c>
    </row>
    <row r="1120" spans="1:2" x14ac:dyDescent="0.25">
      <c r="A1120" t="s">
        <v>1292</v>
      </c>
      <c r="B1120" t="s">
        <v>1292</v>
      </c>
    </row>
    <row r="1121" spans="1:2" x14ac:dyDescent="0.25">
      <c r="A1121" t="s">
        <v>1293</v>
      </c>
      <c r="B1121" t="s">
        <v>1293</v>
      </c>
    </row>
    <row r="1122" spans="1:2" x14ac:dyDescent="0.25">
      <c r="A1122" t="s">
        <v>1294</v>
      </c>
      <c r="B1122" t="s">
        <v>1294</v>
      </c>
    </row>
    <row r="1123" spans="1:2" x14ac:dyDescent="0.25">
      <c r="A1123" t="s">
        <v>1295</v>
      </c>
      <c r="B1123" t="s">
        <v>1295</v>
      </c>
    </row>
    <row r="1124" spans="1:2" x14ac:dyDescent="0.25">
      <c r="A1124" t="s">
        <v>1296</v>
      </c>
      <c r="B1124" t="s">
        <v>1296</v>
      </c>
    </row>
    <row r="1125" spans="1:2" x14ac:dyDescent="0.25">
      <c r="A1125" t="s">
        <v>1297</v>
      </c>
      <c r="B1125" t="s">
        <v>1297</v>
      </c>
    </row>
    <row r="1126" spans="1:2" x14ac:dyDescent="0.25">
      <c r="A1126" t="s">
        <v>1298</v>
      </c>
      <c r="B1126" t="s">
        <v>1298</v>
      </c>
    </row>
    <row r="1127" spans="1:2" x14ac:dyDescent="0.25">
      <c r="A1127" t="s">
        <v>1299</v>
      </c>
      <c r="B1127" t="s">
        <v>1299</v>
      </c>
    </row>
    <row r="1128" spans="1:2" x14ac:dyDescent="0.25">
      <c r="A1128" t="s">
        <v>1300</v>
      </c>
      <c r="B1128" t="s">
        <v>1300</v>
      </c>
    </row>
    <row r="1129" spans="1:2" x14ac:dyDescent="0.25">
      <c r="A1129" t="s">
        <v>1301</v>
      </c>
      <c r="B1129" t="s">
        <v>1301</v>
      </c>
    </row>
    <row r="1130" spans="1:2" x14ac:dyDescent="0.25">
      <c r="A1130" t="s">
        <v>1302</v>
      </c>
      <c r="B1130" t="s">
        <v>1302</v>
      </c>
    </row>
    <row r="1131" spans="1:2" x14ac:dyDescent="0.25">
      <c r="A1131" t="s">
        <v>1303</v>
      </c>
      <c r="B1131" t="s">
        <v>1303</v>
      </c>
    </row>
    <row r="1132" spans="1:2" x14ac:dyDescent="0.25">
      <c r="A1132" t="s">
        <v>1304</v>
      </c>
      <c r="B1132" t="s">
        <v>1304</v>
      </c>
    </row>
    <row r="1133" spans="1:2" x14ac:dyDescent="0.25">
      <c r="A1133" t="s">
        <v>1305</v>
      </c>
      <c r="B1133" t="s">
        <v>1305</v>
      </c>
    </row>
    <row r="1134" spans="1:2" x14ac:dyDescent="0.25">
      <c r="A1134" t="s">
        <v>1306</v>
      </c>
      <c r="B1134" t="s">
        <v>1306</v>
      </c>
    </row>
    <row r="1135" spans="1:2" x14ac:dyDescent="0.25">
      <c r="A1135" t="s">
        <v>1307</v>
      </c>
      <c r="B1135" t="s">
        <v>1307</v>
      </c>
    </row>
    <row r="1136" spans="1:2" x14ac:dyDescent="0.25">
      <c r="A1136" t="s">
        <v>1308</v>
      </c>
      <c r="B1136" t="s">
        <v>1308</v>
      </c>
    </row>
    <row r="1137" spans="1:2" x14ac:dyDescent="0.25">
      <c r="A1137" t="s">
        <v>1309</v>
      </c>
      <c r="B1137" t="s">
        <v>1309</v>
      </c>
    </row>
    <row r="1138" spans="1:2" x14ac:dyDescent="0.25">
      <c r="A1138" t="s">
        <v>1310</v>
      </c>
      <c r="B1138" t="s">
        <v>1310</v>
      </c>
    </row>
    <row r="1139" spans="1:2" x14ac:dyDescent="0.25">
      <c r="A1139" t="s">
        <v>1311</v>
      </c>
      <c r="B1139" t="s">
        <v>1311</v>
      </c>
    </row>
    <row r="1140" spans="1:2" x14ac:dyDescent="0.25">
      <c r="A1140" t="s">
        <v>1312</v>
      </c>
      <c r="B1140" t="s">
        <v>1312</v>
      </c>
    </row>
    <row r="1141" spans="1:2" x14ac:dyDescent="0.25">
      <c r="A1141" t="s">
        <v>1313</v>
      </c>
      <c r="B1141" t="s">
        <v>1313</v>
      </c>
    </row>
    <row r="1142" spans="1:2" x14ac:dyDescent="0.25">
      <c r="A1142" t="s">
        <v>1314</v>
      </c>
      <c r="B1142" t="s">
        <v>1314</v>
      </c>
    </row>
    <row r="1143" spans="1:2" x14ac:dyDescent="0.25">
      <c r="A1143" t="s">
        <v>1315</v>
      </c>
      <c r="B1143" t="s">
        <v>1315</v>
      </c>
    </row>
    <row r="1144" spans="1:2" x14ac:dyDescent="0.25">
      <c r="A1144" t="s">
        <v>1316</v>
      </c>
      <c r="B1144" t="s">
        <v>1316</v>
      </c>
    </row>
    <row r="1145" spans="1:2" x14ac:dyDescent="0.25">
      <c r="A1145" t="s">
        <v>1317</v>
      </c>
      <c r="B1145" t="s">
        <v>1317</v>
      </c>
    </row>
    <row r="1146" spans="1:2" x14ac:dyDescent="0.25">
      <c r="A1146" t="s">
        <v>1318</v>
      </c>
      <c r="B1146" t="s">
        <v>1318</v>
      </c>
    </row>
    <row r="1147" spans="1:2" x14ac:dyDescent="0.25">
      <c r="A1147" t="s">
        <v>1319</v>
      </c>
      <c r="B1147" t="s">
        <v>1319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BF6A-5A35-41A1-9377-79BD060A0D4E}">
  <dimension ref="A1:S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13" max="13" width="35.7109375" hidden="1" customWidth="1"/>
    <col min="14" max="19" width="0" hidden="1" customWidth="1"/>
  </cols>
  <sheetData>
    <row r="1" spans="1:19" x14ac:dyDescent="0.25">
      <c r="A1" t="str">
        <f>_xll.DBSetQuery(A2,"",B1)</f>
        <v xml:space="preserve">Env:MSSQL, (last result:)Set OLEDB; ListObject to (bgQuery= False, ): SELECT T1.Id, T1.GroupingId, T1.SpotLag, T5.value IndexNameLU, T6.value FixedDayCounterLU, T1.PaymentLag, T8.value EOMLU, T9.value FixedFrequencyLU, T10.value FixedConventionLU, T11.value FixedPaymentConventionLU, T12.value RuleNameLU_x000D_
FROM ORE.dbo.ConventionsOIS T1 LEFT JOIN _x000D_
ORE.dbo.TypesIndexName T5 ON T1.IndexName = T5.value LEFT JOIN _x000D_
ORE.dbo.TypesDayCounter T6 ON T1.FixedDayCounter = T6.value LEFT JOIN _x000D_
ORE.dbo.TypesBool T8 ON T1.EOM = T8.value LEFT JOIN _x000D_
ORE.dbo.TypesFrequencyType T9 ON T1.FixedFrequency = T9.value LEFT JOIN _x000D_
ORE.dbo.TypesBusinessDayConvention T10 ON T1.FixedConvention = T10.value LEFT JOIN _x000D_
ORE.dbo.TypesBusinessDayConvention T11 ON T1.FixedPaymentConvention = T11.value LEFT JOIN _x000D_
ORE.dbo.TypesDateRule T12 ON T1.RuleName = T12.value_x000D_
</v>
      </c>
      <c r="B1" s="2" t="s">
        <v>1320</v>
      </c>
      <c r="C1" s="2" t="s">
        <v>1321</v>
      </c>
      <c r="D1" s="2" t="s">
        <v>1322</v>
      </c>
      <c r="E1" s="2" t="s">
        <v>1328</v>
      </c>
      <c r="F1" s="2" t="s">
        <v>1324</v>
      </c>
      <c r="G1" s="2" t="s">
        <v>1558</v>
      </c>
      <c r="H1" s="2" t="s">
        <v>1410</v>
      </c>
      <c r="I1" s="2" t="s">
        <v>1559</v>
      </c>
      <c r="J1" s="2" t="s">
        <v>1326</v>
      </c>
      <c r="K1" s="2" t="s">
        <v>1327</v>
      </c>
      <c r="L1" s="2" t="s">
        <v>1388</v>
      </c>
      <c r="M1" s="2" t="s">
        <v>1340</v>
      </c>
      <c r="N1" s="2" t="s">
        <v>1336</v>
      </c>
      <c r="O1" s="2" t="s">
        <v>1426</v>
      </c>
      <c r="P1" s="2" t="s">
        <v>1566</v>
      </c>
      <c r="Q1" s="2" t="s">
        <v>1338</v>
      </c>
      <c r="R1" s="2" t="s">
        <v>1339</v>
      </c>
      <c r="S1" s="2" t="s">
        <v>1396</v>
      </c>
    </row>
    <row r="2" spans="1:19" x14ac:dyDescent="0.25">
      <c r="A2" s="1" t="s">
        <v>1557</v>
      </c>
      <c r="B2" s="3" t="s">
        <v>1560</v>
      </c>
      <c r="C2" s="3" t="s">
        <v>1332</v>
      </c>
      <c r="D2" s="3">
        <v>2</v>
      </c>
      <c r="E2" s="3" t="s">
        <v>292</v>
      </c>
      <c r="F2" s="3" t="s">
        <v>14</v>
      </c>
      <c r="G2" s="3">
        <v>2</v>
      </c>
      <c r="H2" s="3" t="s">
        <v>1378</v>
      </c>
      <c r="I2" s="3" t="s">
        <v>1350</v>
      </c>
      <c r="J2" s="3" t="s">
        <v>156</v>
      </c>
      <c r="K2" s="3" t="s">
        <v>156</v>
      </c>
      <c r="L2" s="3" t="s">
        <v>1367</v>
      </c>
      <c r="M2" s="3" t="str">
        <f>IF(Tabelle_ExterneDaten_110[[#This Row],[IndexNameLU]]&lt;&gt;"",VLOOKUP(Tabelle_ExterneDaten_110[[#This Row],[IndexNameLU]],IndexNameLookup,2,FALSE),"")</f>
        <v>CAD-CORRA</v>
      </c>
      <c r="N2" s="3" t="str">
        <f>IF(Tabelle_ExterneDaten_110[[#This Row],[FixedDayCounterLU]]&lt;&gt;"",VLOOKUP(Tabelle_ExterneDaten_110[[#This Row],[FixedDayCounterLU]],FixedDayCounterLookup,2,FALSE),"")</f>
        <v>A365</v>
      </c>
      <c r="O2" s="3" t="str">
        <f>IF(Tabelle_ExterneDaten_110[[#This Row],[EOMLU]]&lt;&gt;"",VLOOKUP(Tabelle_ExterneDaten_110[[#This Row],[EOMLU]],EOMLookup,2,FALSE),"")</f>
        <v>FALSE</v>
      </c>
      <c r="P2" s="3" t="str">
        <f>IF(Tabelle_ExterneDaten_110[[#This Row],[FixedFrequencyLU]]&lt;&gt;"",VLOOKUP(Tabelle_ExterneDaten_110[[#This Row],[FixedFrequencyLU]],FixedFrequencyLookup,2,FALSE),"")</f>
        <v>Annual</v>
      </c>
      <c r="Q2" s="3" t="str">
        <f>IF(Tabelle_ExterneDaten_110[[#This Row],[FixedConventionLU]]&lt;&gt;"",VLOOKUP(Tabelle_ExterneDaten_110[[#This Row],[FixedConventionLU]],FixedConventionLookup,2,FALSE),"")</f>
        <v>Following</v>
      </c>
      <c r="R2" s="3" t="str">
        <f>IF(Tabelle_ExterneDaten_110[[#This Row],[FixedPaymentConventionLU]]&lt;&gt;"",VLOOKUP(Tabelle_ExterneDaten_110[[#This Row],[FixedPaymentConventionLU]],FixedPaymentConventionLookup,2,FALSE),"")</f>
        <v>Following</v>
      </c>
      <c r="S2" s="3" t="str">
        <f>IF(Tabelle_ExterneDaten_110[[#This Row],[RuleNameLU]]&lt;&gt;"",VLOOKUP(Tabelle_ExterneDaten_110[[#This Row],[RuleNameLU]],RuleNameLookup,2,FALSE),"")</f>
        <v>Backward</v>
      </c>
    </row>
    <row r="3" spans="1:19" x14ac:dyDescent="0.25">
      <c r="B3" s="2" t="s">
        <v>1561</v>
      </c>
      <c r="C3" s="2" t="s">
        <v>1332</v>
      </c>
      <c r="D3" s="2">
        <v>1</v>
      </c>
      <c r="E3" s="2" t="s">
        <v>336</v>
      </c>
      <c r="F3" s="2" t="s">
        <v>7</v>
      </c>
      <c r="G3" s="2">
        <v>2</v>
      </c>
      <c r="H3" s="2" t="s">
        <v>1378</v>
      </c>
      <c r="I3" s="2" t="s">
        <v>1350</v>
      </c>
      <c r="J3" s="2" t="s">
        <v>156</v>
      </c>
      <c r="K3" s="2" t="s">
        <v>156</v>
      </c>
      <c r="L3" s="2" t="s">
        <v>1367</v>
      </c>
      <c r="M3" s="2" t="str">
        <f>IF(Tabelle_ExterneDaten_110[[#This Row],[IndexNameLU]]&lt;&gt;"",VLOOKUP(Tabelle_ExterneDaten_110[[#This Row],[IndexNameLU]],IndexNameLookup,2,FALSE),"")</f>
        <v>CHF-TOIS</v>
      </c>
      <c r="N3" s="2" t="str">
        <f>IF(Tabelle_ExterneDaten_110[[#This Row],[FixedDayCounterLU]]&lt;&gt;"",VLOOKUP(Tabelle_ExterneDaten_110[[#This Row],[FixedDayCounterLU]],FixedDayCounterLookup,2,FALSE),"")</f>
        <v>30/360</v>
      </c>
      <c r="O3" s="2" t="str">
        <f>IF(Tabelle_ExterneDaten_110[[#This Row],[EOMLU]]&lt;&gt;"",VLOOKUP(Tabelle_ExterneDaten_110[[#This Row],[EOMLU]],EOMLookup,2,FALSE),"")</f>
        <v>FALSE</v>
      </c>
      <c r="P3" s="2" t="str">
        <f>IF(Tabelle_ExterneDaten_110[[#This Row],[FixedFrequencyLU]]&lt;&gt;"",VLOOKUP(Tabelle_ExterneDaten_110[[#This Row],[FixedFrequencyLU]],FixedFrequencyLookup,2,FALSE),"")</f>
        <v>Annual</v>
      </c>
      <c r="Q3" s="2" t="str">
        <f>IF(Tabelle_ExterneDaten_110[[#This Row],[FixedConventionLU]]&lt;&gt;"",VLOOKUP(Tabelle_ExterneDaten_110[[#This Row],[FixedConventionLU]],FixedConventionLookup,2,FALSE),"")</f>
        <v>Following</v>
      </c>
      <c r="R3" s="2" t="str">
        <f>IF(Tabelle_ExterneDaten_110[[#This Row],[FixedPaymentConventionLU]]&lt;&gt;"",VLOOKUP(Tabelle_ExterneDaten_110[[#This Row],[FixedPaymentConventionLU]],FixedPaymentConventionLookup,2,FALSE),"")</f>
        <v>Following</v>
      </c>
      <c r="S3" s="2" t="str">
        <f>IF(Tabelle_ExterneDaten_110[[#This Row],[RuleNameLU]]&lt;&gt;"",VLOOKUP(Tabelle_ExterneDaten_110[[#This Row],[RuleNameLU]],RuleNameLookup,2,FALSE),"")</f>
        <v>Backward</v>
      </c>
    </row>
    <row r="4" spans="1:19" x14ac:dyDescent="0.25">
      <c r="B4" s="2" t="s">
        <v>1562</v>
      </c>
      <c r="C4" s="2" t="s">
        <v>1332</v>
      </c>
      <c r="D4" s="2">
        <v>2</v>
      </c>
      <c r="E4" s="2" t="s">
        <v>499</v>
      </c>
      <c r="F4" s="2" t="s">
        <v>13</v>
      </c>
      <c r="G4" s="2">
        <v>1</v>
      </c>
      <c r="H4" s="2" t="s">
        <v>1378</v>
      </c>
      <c r="I4" s="2" t="s">
        <v>1350</v>
      </c>
      <c r="J4" s="2" t="s">
        <v>156</v>
      </c>
      <c r="K4" s="2" t="s">
        <v>156</v>
      </c>
      <c r="L4" s="2" t="s">
        <v>1367</v>
      </c>
      <c r="M4" s="2" t="str">
        <f>IF(Tabelle_ExterneDaten_110[[#This Row],[IndexNameLU]]&lt;&gt;"",VLOOKUP(Tabelle_ExterneDaten_110[[#This Row],[IndexNameLU]],IndexNameLookup,2,FALSE),"")</f>
        <v>EUR-EONIA</v>
      </c>
      <c r="N4" s="2" t="str">
        <f>IF(Tabelle_ExterneDaten_110[[#This Row],[FixedDayCounterLU]]&lt;&gt;"",VLOOKUP(Tabelle_ExterneDaten_110[[#This Row],[FixedDayCounterLU]],FixedDayCounterLookup,2,FALSE),"")</f>
        <v>A360</v>
      </c>
      <c r="O4" s="2" t="str">
        <f>IF(Tabelle_ExterneDaten_110[[#This Row],[EOMLU]]&lt;&gt;"",VLOOKUP(Tabelle_ExterneDaten_110[[#This Row],[EOMLU]],EOMLookup,2,FALSE),"")</f>
        <v>FALSE</v>
      </c>
      <c r="P4" s="2" t="str">
        <f>IF(Tabelle_ExterneDaten_110[[#This Row],[FixedFrequencyLU]]&lt;&gt;"",VLOOKUP(Tabelle_ExterneDaten_110[[#This Row],[FixedFrequencyLU]],FixedFrequencyLookup,2,FALSE),"")</f>
        <v>Annual</v>
      </c>
      <c r="Q4" s="2" t="str">
        <f>IF(Tabelle_ExterneDaten_110[[#This Row],[FixedConventionLU]]&lt;&gt;"",VLOOKUP(Tabelle_ExterneDaten_110[[#This Row],[FixedConventionLU]],FixedConventionLookup,2,FALSE),"")</f>
        <v>Following</v>
      </c>
      <c r="R4" s="2" t="str">
        <f>IF(Tabelle_ExterneDaten_110[[#This Row],[FixedPaymentConventionLU]]&lt;&gt;"",VLOOKUP(Tabelle_ExterneDaten_110[[#This Row],[FixedPaymentConventionLU]],FixedPaymentConventionLookup,2,FALSE),"")</f>
        <v>Following</v>
      </c>
      <c r="S4" s="2" t="str">
        <f>IF(Tabelle_ExterneDaten_110[[#This Row],[RuleNameLU]]&lt;&gt;"",VLOOKUP(Tabelle_ExterneDaten_110[[#This Row],[RuleNameLU]],RuleNameLookup,2,FALSE),"")</f>
        <v>Backward</v>
      </c>
    </row>
    <row r="5" spans="1:19" x14ac:dyDescent="0.25">
      <c r="B5" s="2" t="s">
        <v>1563</v>
      </c>
      <c r="C5" s="2" t="s">
        <v>1332</v>
      </c>
      <c r="D5" s="2">
        <v>0</v>
      </c>
      <c r="E5" s="2" t="s">
        <v>635</v>
      </c>
      <c r="F5" s="2" t="s">
        <v>14</v>
      </c>
      <c r="G5" s="2">
        <v>0</v>
      </c>
      <c r="H5" s="2" t="s">
        <v>1378</v>
      </c>
      <c r="I5" s="2" t="s">
        <v>1350</v>
      </c>
      <c r="J5" s="2" t="s">
        <v>156</v>
      </c>
      <c r="K5" s="2" t="s">
        <v>156</v>
      </c>
      <c r="L5" s="2" t="s">
        <v>1367</v>
      </c>
      <c r="M5" s="2" t="str">
        <f>IF(Tabelle_ExterneDaten_110[[#This Row],[IndexNameLU]]&lt;&gt;"",VLOOKUP(Tabelle_ExterneDaten_110[[#This Row],[IndexNameLU]],IndexNameLookup,2,FALSE),"")</f>
        <v>GBP-SONIA</v>
      </c>
      <c r="N5" s="2" t="str">
        <f>IF(Tabelle_ExterneDaten_110[[#This Row],[FixedDayCounterLU]]&lt;&gt;"",VLOOKUP(Tabelle_ExterneDaten_110[[#This Row],[FixedDayCounterLU]],FixedDayCounterLookup,2,FALSE),"")</f>
        <v>A365</v>
      </c>
      <c r="O5" s="2" t="str">
        <f>IF(Tabelle_ExterneDaten_110[[#This Row],[EOMLU]]&lt;&gt;"",VLOOKUP(Tabelle_ExterneDaten_110[[#This Row],[EOMLU]],EOMLookup,2,FALSE),"")</f>
        <v>FALSE</v>
      </c>
      <c r="P5" s="2" t="str">
        <f>IF(Tabelle_ExterneDaten_110[[#This Row],[FixedFrequencyLU]]&lt;&gt;"",VLOOKUP(Tabelle_ExterneDaten_110[[#This Row],[FixedFrequencyLU]],FixedFrequencyLookup,2,FALSE),"")</f>
        <v>Annual</v>
      </c>
      <c r="Q5" s="2" t="str">
        <f>IF(Tabelle_ExterneDaten_110[[#This Row],[FixedConventionLU]]&lt;&gt;"",VLOOKUP(Tabelle_ExterneDaten_110[[#This Row],[FixedConventionLU]],FixedConventionLookup,2,FALSE),"")</f>
        <v>Following</v>
      </c>
      <c r="R5" s="2" t="str">
        <f>IF(Tabelle_ExterneDaten_110[[#This Row],[FixedPaymentConventionLU]]&lt;&gt;"",VLOOKUP(Tabelle_ExterneDaten_110[[#This Row],[FixedPaymentConventionLU]],FixedPaymentConventionLookup,2,FALSE),"")</f>
        <v>Following</v>
      </c>
      <c r="S5" s="2" t="str">
        <f>IF(Tabelle_ExterneDaten_110[[#This Row],[RuleNameLU]]&lt;&gt;"",VLOOKUP(Tabelle_ExterneDaten_110[[#This Row],[RuleNameLU]],RuleNameLookup,2,FALSE),"")</f>
        <v>Backward</v>
      </c>
    </row>
    <row r="6" spans="1:19" x14ac:dyDescent="0.25">
      <c r="B6" s="2" t="s">
        <v>1564</v>
      </c>
      <c r="C6" s="2" t="s">
        <v>1332</v>
      </c>
      <c r="D6" s="2">
        <v>2</v>
      </c>
      <c r="E6" s="2" t="s">
        <v>808</v>
      </c>
      <c r="F6" s="2" t="s">
        <v>13</v>
      </c>
      <c r="G6" s="2">
        <v>1</v>
      </c>
      <c r="H6" s="2" t="s">
        <v>1378</v>
      </c>
      <c r="I6" s="2" t="s">
        <v>1350</v>
      </c>
      <c r="J6" s="2" t="s">
        <v>156</v>
      </c>
      <c r="K6" s="2" t="s">
        <v>156</v>
      </c>
      <c r="L6" s="2" t="s">
        <v>1367</v>
      </c>
      <c r="M6" s="2" t="str">
        <f>IF(Tabelle_ExterneDaten_110[[#This Row],[IndexNameLU]]&lt;&gt;"",VLOOKUP(Tabelle_ExterneDaten_110[[#This Row],[IndexNameLU]],IndexNameLookup,2,FALSE),"")</f>
        <v>JPY-TONAR</v>
      </c>
      <c r="N6" s="2" t="str">
        <f>IF(Tabelle_ExterneDaten_110[[#This Row],[FixedDayCounterLU]]&lt;&gt;"",VLOOKUP(Tabelle_ExterneDaten_110[[#This Row],[FixedDayCounterLU]],FixedDayCounterLookup,2,FALSE),"")</f>
        <v>A360</v>
      </c>
      <c r="O6" s="2" t="str">
        <f>IF(Tabelle_ExterneDaten_110[[#This Row],[EOMLU]]&lt;&gt;"",VLOOKUP(Tabelle_ExterneDaten_110[[#This Row],[EOMLU]],EOMLookup,2,FALSE),"")</f>
        <v>FALSE</v>
      </c>
      <c r="P6" s="2" t="str">
        <f>IF(Tabelle_ExterneDaten_110[[#This Row],[FixedFrequencyLU]]&lt;&gt;"",VLOOKUP(Tabelle_ExterneDaten_110[[#This Row],[FixedFrequencyLU]],FixedFrequencyLookup,2,FALSE),"")</f>
        <v>Annual</v>
      </c>
      <c r="Q6" s="2" t="str">
        <f>IF(Tabelle_ExterneDaten_110[[#This Row],[FixedConventionLU]]&lt;&gt;"",VLOOKUP(Tabelle_ExterneDaten_110[[#This Row],[FixedConventionLU]],FixedConventionLookup,2,FALSE),"")</f>
        <v>Following</v>
      </c>
      <c r="R6" s="2" t="str">
        <f>IF(Tabelle_ExterneDaten_110[[#This Row],[FixedPaymentConventionLU]]&lt;&gt;"",VLOOKUP(Tabelle_ExterneDaten_110[[#This Row],[FixedPaymentConventionLU]],FixedPaymentConventionLookup,2,FALSE),"")</f>
        <v>Following</v>
      </c>
      <c r="S6" s="2" t="str">
        <f>IF(Tabelle_ExterneDaten_110[[#This Row],[RuleNameLU]]&lt;&gt;"",VLOOKUP(Tabelle_ExterneDaten_110[[#This Row],[RuleNameLU]],RuleNameLookup,2,FALSE),"")</f>
        <v>Backward</v>
      </c>
    </row>
    <row r="7" spans="1:19" x14ac:dyDescent="0.25">
      <c r="B7" s="2" t="s">
        <v>1565</v>
      </c>
      <c r="C7" s="2" t="s">
        <v>1332</v>
      </c>
      <c r="D7" s="2">
        <v>2</v>
      </c>
      <c r="E7" s="2" t="s">
        <v>1271</v>
      </c>
      <c r="F7" s="2" t="s">
        <v>13</v>
      </c>
      <c r="G7" s="2">
        <v>2</v>
      </c>
      <c r="H7" s="2" t="s">
        <v>1378</v>
      </c>
      <c r="I7" s="2" t="s">
        <v>1350</v>
      </c>
      <c r="J7" s="2" t="s">
        <v>156</v>
      </c>
      <c r="K7" s="2" t="s">
        <v>156</v>
      </c>
      <c r="L7" s="2" t="s">
        <v>1367</v>
      </c>
      <c r="M7" s="2" t="str">
        <f>IF(Tabelle_ExterneDaten_110[[#This Row],[IndexNameLU]]&lt;&gt;"",VLOOKUP(Tabelle_ExterneDaten_110[[#This Row],[IndexNameLU]],IndexNameLookup,2,FALSE),"")</f>
        <v>USD-FedFunds</v>
      </c>
      <c r="N7" s="2" t="str">
        <f>IF(Tabelle_ExterneDaten_110[[#This Row],[FixedDayCounterLU]]&lt;&gt;"",VLOOKUP(Tabelle_ExterneDaten_110[[#This Row],[FixedDayCounterLU]],FixedDayCounterLookup,2,FALSE),"")</f>
        <v>A360</v>
      </c>
      <c r="O7" s="2" t="str">
        <f>IF(Tabelle_ExterneDaten_110[[#This Row],[EOMLU]]&lt;&gt;"",VLOOKUP(Tabelle_ExterneDaten_110[[#This Row],[EOMLU]],EOMLookup,2,FALSE),"")</f>
        <v>FALSE</v>
      </c>
      <c r="P7" s="2" t="str">
        <f>IF(Tabelle_ExterneDaten_110[[#This Row],[FixedFrequencyLU]]&lt;&gt;"",VLOOKUP(Tabelle_ExterneDaten_110[[#This Row],[FixedFrequencyLU]],FixedFrequencyLookup,2,FALSE),"")</f>
        <v>Annual</v>
      </c>
      <c r="Q7" s="2" t="str">
        <f>IF(Tabelle_ExterneDaten_110[[#This Row],[FixedConventionLU]]&lt;&gt;"",VLOOKUP(Tabelle_ExterneDaten_110[[#This Row],[FixedConventionLU]],FixedConventionLookup,2,FALSE),"")</f>
        <v>Following</v>
      </c>
      <c r="R7" s="2" t="str">
        <f>IF(Tabelle_ExterneDaten_110[[#This Row],[FixedPaymentConventionLU]]&lt;&gt;"",VLOOKUP(Tabelle_ExterneDaten_110[[#This Row],[FixedPaymentConventionLU]],FixedPaymentConventionLookup,2,FALSE),"")</f>
        <v>Following</v>
      </c>
      <c r="S7" s="2" t="str">
        <f>IF(Tabelle_ExterneDaten_110[[#This Row],[RuleNameLU]]&lt;&gt;"",VLOOKUP(Tabelle_ExterneDaten_110[[#This Row],[RuleNameLU]],RuleNameLookup,2,FALSE),"")</f>
        <v>Backward</v>
      </c>
    </row>
  </sheetData>
  <dataValidations count="7">
    <dataValidation type="list" allowBlank="1" showInputMessage="1" showErrorMessage="1" sqref="E2:E7" xr:uid="{CCD56BBE-F8D3-4A1C-A914-8206F0126A22}">
      <formula1>OFFSET(IndexNameLookup,0,0,,1)</formula1>
    </dataValidation>
    <dataValidation type="list" allowBlank="1" showInputMessage="1" showErrorMessage="1" sqref="F2:F7" xr:uid="{2B5D643D-43BE-4694-81E5-10ED5AE1CA9E}">
      <formula1>OFFSET(FixedDayCounterLookup,0,0,,1)</formula1>
    </dataValidation>
    <dataValidation type="list" allowBlank="1" showInputMessage="1" showErrorMessage="1" sqref="H2:H7" xr:uid="{0A24F045-C5C8-4E98-B6C6-BA839CB92100}">
      <formula1>OFFSET(EOMLookup,0,0,,1)</formula1>
    </dataValidation>
    <dataValidation type="list" allowBlank="1" showInputMessage="1" showErrorMessage="1" sqref="I2:I7" xr:uid="{8509B6BA-5620-46A4-9132-2A5FF035D935}">
      <formula1>OFFSET(FixedFrequencyLookup,0,0,,1)</formula1>
    </dataValidation>
    <dataValidation type="list" allowBlank="1" showInputMessage="1" showErrorMessage="1" sqref="J2:J7" xr:uid="{2F78DE48-BC71-45A4-9F4D-578961A6AC41}">
      <formula1>OFFSET(FixedConventionLookup,0,0,,1)</formula1>
    </dataValidation>
    <dataValidation type="list" allowBlank="1" showInputMessage="1" showErrorMessage="1" sqref="K2:K7" xr:uid="{5AA0255A-75B1-45F8-BC60-0EC01F0248A3}">
      <formula1>OFFSET(FixedPaymentConventionLookup,0,0,,1)</formula1>
    </dataValidation>
    <dataValidation type="list" allowBlank="1" showInputMessage="1" showErrorMessage="1" sqref="L2:L7" xr:uid="{0818D027-7D19-42B6-A1A6-773D9A731B68}">
      <formula1>OFFSET(RuleNameLookup,0,0,,1)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733F-06E5-40F6-AEC7-E7B22D2CCE78}">
  <dimension ref="A1:N1147"/>
  <sheetViews>
    <sheetView workbookViewId="0"/>
  </sheetViews>
  <sheetFormatPr baseColWidth="10" defaultRowHeight="15" x14ac:dyDescent="0.25"/>
  <sheetData>
    <row r="1" spans="1:14" x14ac:dyDescent="0.25">
      <c r="A1" t="str">
        <f>_xll.DBListFetch(B1,"",FixedCalendarLookup)</f>
        <v>Env:MSSQL, (last result:)Retrieved 114 records from: SELECT T1.value FixedCalendar, T1.value FROM ORE.dbo.TypesCalendar T1 ORDER BY value</v>
      </c>
      <c r="B1" s="1" t="s">
        <v>1567</v>
      </c>
      <c r="C1" t="str">
        <f>_xll.DBListFetch(D1,"",FixedFrequencyLookup)</f>
        <v>Env:MSSQL, (last result:)Retrieved 18 records from: SELECT T1.value FixedFrequency, T1.value FROM ORE.dbo.TypesFrequencyType T1 ORDER BY value</v>
      </c>
      <c r="D1" s="1" t="s">
        <v>1556</v>
      </c>
      <c r="E1" t="str">
        <f>_xll.DBListFetch(F1,"",FixedConventionLookup)</f>
        <v>Env:MSSQL, (last result:)Retrieved 19 records from: SELECT T1.value FixedConvention,T1.value FROM ORE.dbo.TypesBusinessDayConvention T1 ORDER BY value</v>
      </c>
      <c r="F1" s="1" t="s">
        <v>2</v>
      </c>
      <c r="G1" t="str">
        <f>_xll.DBListFetch(H1,"",FixedDayCounterLookup)</f>
        <v>Env:MSSQL, (last result:)Retrieved 35 records from: SELECT T1.value FixedDayCounter, T1.value FROM ORE.dbo.TypesDayCounter T1 ORDER BY value</v>
      </c>
      <c r="H1" s="1" t="s">
        <v>0</v>
      </c>
      <c r="I1" t="str">
        <f>_xll.DBListFetch(J1,"",IndexNameLookup)</f>
        <v>Env:MSSQL, (last result:)Retrieved 1146 records from: SELECT T1.value IndexName,T1.value FROM ORE.dbo.TypesIndexName T1 ORDER BY value</v>
      </c>
      <c r="J1" s="1" t="s">
        <v>4</v>
      </c>
      <c r="K1" t="str">
        <f>_xll.DBListFetch(L1,"",FloatFrequencyLookup)</f>
        <v>Env:MSSQL, (last result:)Retrieved 18 records from: SELECT T1.value FloatFrequency, T1.value FROM ORE.dbo.TypesFrequencyType T1 ORDER BY value</v>
      </c>
      <c r="L1" s="1" t="s">
        <v>1568</v>
      </c>
      <c r="M1" t="str">
        <f>_xll.DBListFetch(N1,"",SubPeriodsCouponTypeLookup)</f>
        <v>Env:MSSQL, (last result:)Retrieved 2 records from: SELECT T1.value SubPeriodsCouponType,T1.value FROM ORE.dbo.TypesSubPeriodsCouponType T1 ORDER BY value</v>
      </c>
      <c r="N1" s="1" t="s">
        <v>1569</v>
      </c>
    </row>
    <row r="2" spans="1:14" x14ac:dyDescent="0.25">
      <c r="A2" t="s">
        <v>41</v>
      </c>
      <c r="B2" t="s">
        <v>41</v>
      </c>
      <c r="C2" t="s">
        <v>1349</v>
      </c>
      <c r="D2" t="s">
        <v>1349</v>
      </c>
      <c r="E2" t="s">
        <v>155</v>
      </c>
      <c r="F2" t="s">
        <v>155</v>
      </c>
      <c r="G2" t="s">
        <v>6</v>
      </c>
      <c r="H2" t="s">
        <v>6</v>
      </c>
      <c r="I2" t="s">
        <v>174</v>
      </c>
      <c r="J2" t="s">
        <v>174</v>
      </c>
      <c r="K2" t="s">
        <v>1349</v>
      </c>
      <c r="L2" t="s">
        <v>1349</v>
      </c>
      <c r="M2" t="s">
        <v>1571</v>
      </c>
      <c r="N2" t="s">
        <v>1571</v>
      </c>
    </row>
    <row r="3" spans="1:14" x14ac:dyDescent="0.25">
      <c r="A3" t="s">
        <v>42</v>
      </c>
      <c r="B3" t="s">
        <v>42</v>
      </c>
      <c r="C3" t="s">
        <v>1350</v>
      </c>
      <c r="D3" t="s">
        <v>1350</v>
      </c>
      <c r="E3" t="s">
        <v>156</v>
      </c>
      <c r="F3" t="s">
        <v>156</v>
      </c>
      <c r="G3" t="s">
        <v>7</v>
      </c>
      <c r="H3" t="s">
        <v>7</v>
      </c>
      <c r="I3" t="s">
        <v>175</v>
      </c>
      <c r="J3" t="s">
        <v>175</v>
      </c>
      <c r="K3" t="s">
        <v>1350</v>
      </c>
      <c r="L3" t="s">
        <v>1350</v>
      </c>
      <c r="M3" t="s">
        <v>1572</v>
      </c>
      <c r="N3" t="s">
        <v>1572</v>
      </c>
    </row>
    <row r="4" spans="1:14" x14ac:dyDescent="0.25">
      <c r="A4" t="s">
        <v>43</v>
      </c>
      <c r="B4" t="s">
        <v>43</v>
      </c>
      <c r="C4" t="s">
        <v>1351</v>
      </c>
      <c r="D4" t="s">
        <v>1351</v>
      </c>
      <c r="E4" t="s">
        <v>157</v>
      </c>
      <c r="F4" t="s">
        <v>157</v>
      </c>
      <c r="G4" t="s">
        <v>8</v>
      </c>
      <c r="H4" t="s">
        <v>8</v>
      </c>
      <c r="I4" t="s">
        <v>176</v>
      </c>
      <c r="J4" t="s">
        <v>176</v>
      </c>
      <c r="K4" t="s">
        <v>1351</v>
      </c>
      <c r="L4" t="s">
        <v>1351</v>
      </c>
    </row>
    <row r="5" spans="1:14" x14ac:dyDescent="0.25">
      <c r="A5" t="s">
        <v>44</v>
      </c>
      <c r="B5" t="s">
        <v>44</v>
      </c>
      <c r="C5" t="s">
        <v>1352</v>
      </c>
      <c r="D5" t="s">
        <v>1352</v>
      </c>
      <c r="E5" t="s">
        <v>158</v>
      </c>
      <c r="F5" t="s">
        <v>158</v>
      </c>
      <c r="G5" t="s">
        <v>9</v>
      </c>
      <c r="H5" t="s">
        <v>9</v>
      </c>
      <c r="I5" t="s">
        <v>177</v>
      </c>
      <c r="J5" t="s">
        <v>177</v>
      </c>
      <c r="K5" t="s">
        <v>1352</v>
      </c>
      <c r="L5" t="s">
        <v>1352</v>
      </c>
    </row>
    <row r="6" spans="1:14" x14ac:dyDescent="0.25">
      <c r="A6" t="s">
        <v>45</v>
      </c>
      <c r="B6" t="s">
        <v>45</v>
      </c>
      <c r="C6" t="s">
        <v>1353</v>
      </c>
      <c r="D6" t="s">
        <v>1353</v>
      </c>
      <c r="E6" t="s">
        <v>159</v>
      </c>
      <c r="F6" t="s">
        <v>159</v>
      </c>
      <c r="G6" t="s">
        <v>10</v>
      </c>
      <c r="H6" t="s">
        <v>10</v>
      </c>
      <c r="I6" t="s">
        <v>178</v>
      </c>
      <c r="J6" t="s">
        <v>178</v>
      </c>
      <c r="K6" t="s">
        <v>1353</v>
      </c>
      <c r="L6" t="s">
        <v>1353</v>
      </c>
    </row>
    <row r="7" spans="1:14" x14ac:dyDescent="0.25">
      <c r="A7" t="s">
        <v>46</v>
      </c>
      <c r="B7" t="s">
        <v>46</v>
      </c>
      <c r="C7" t="s">
        <v>1354</v>
      </c>
      <c r="D7" t="s">
        <v>1354</v>
      </c>
      <c r="E7" t="s">
        <v>160</v>
      </c>
      <c r="F7" t="s">
        <v>160</v>
      </c>
      <c r="G7" t="s">
        <v>11</v>
      </c>
      <c r="H7" t="s">
        <v>11</v>
      </c>
      <c r="I7" t="s">
        <v>179</v>
      </c>
      <c r="J7" t="s">
        <v>179</v>
      </c>
      <c r="K7" t="s">
        <v>1354</v>
      </c>
      <c r="L7" t="s">
        <v>1354</v>
      </c>
    </row>
    <row r="8" spans="1:14" x14ac:dyDescent="0.25">
      <c r="A8" t="s">
        <v>47</v>
      </c>
      <c r="B8" t="s">
        <v>47</v>
      </c>
      <c r="C8" t="s">
        <v>1355</v>
      </c>
      <c r="D8" t="s">
        <v>1355</v>
      </c>
      <c r="E8" t="s">
        <v>161</v>
      </c>
      <c r="F8" t="s">
        <v>161</v>
      </c>
      <c r="G8" t="s">
        <v>12</v>
      </c>
      <c r="H8" t="s">
        <v>12</v>
      </c>
      <c r="I8" t="s">
        <v>180</v>
      </c>
      <c r="J8" t="s">
        <v>180</v>
      </c>
      <c r="K8" t="s">
        <v>1355</v>
      </c>
      <c r="L8" t="s">
        <v>1355</v>
      </c>
    </row>
    <row r="9" spans="1:14" x14ac:dyDescent="0.25">
      <c r="A9" t="s">
        <v>48</v>
      </c>
      <c r="B9" t="s">
        <v>48</v>
      </c>
      <c r="C9" t="s">
        <v>1356</v>
      </c>
      <c r="D9" t="s">
        <v>1356</v>
      </c>
      <c r="E9" t="s">
        <v>162</v>
      </c>
      <c r="F9" t="s">
        <v>162</v>
      </c>
      <c r="G9" t="s">
        <v>13</v>
      </c>
      <c r="H9" t="s">
        <v>13</v>
      </c>
      <c r="I9" t="s">
        <v>181</v>
      </c>
      <c r="J9" t="s">
        <v>181</v>
      </c>
      <c r="K9" t="s">
        <v>1356</v>
      </c>
      <c r="L9" t="s">
        <v>1356</v>
      </c>
    </row>
    <row r="10" spans="1:14" x14ac:dyDescent="0.25">
      <c r="A10" t="s">
        <v>49</v>
      </c>
      <c r="B10" t="s">
        <v>49</v>
      </c>
      <c r="C10" t="s">
        <v>1357</v>
      </c>
      <c r="D10" t="s">
        <v>1357</v>
      </c>
      <c r="E10" t="s">
        <v>163</v>
      </c>
      <c r="F10" t="s">
        <v>163</v>
      </c>
      <c r="G10" t="s">
        <v>14</v>
      </c>
      <c r="H10" t="s">
        <v>14</v>
      </c>
      <c r="I10" t="s">
        <v>182</v>
      </c>
      <c r="J10" t="s">
        <v>182</v>
      </c>
      <c r="K10" t="s">
        <v>1357</v>
      </c>
      <c r="L10" t="s">
        <v>1357</v>
      </c>
    </row>
    <row r="11" spans="1:14" x14ac:dyDescent="0.25">
      <c r="A11" t="s">
        <v>50</v>
      </c>
      <c r="B11" t="s">
        <v>50</v>
      </c>
      <c r="C11" t="s">
        <v>1358</v>
      </c>
      <c r="D11" t="s">
        <v>1358</v>
      </c>
      <c r="E11" t="s">
        <v>164</v>
      </c>
      <c r="F11" t="s">
        <v>164</v>
      </c>
      <c r="G11" t="s">
        <v>15</v>
      </c>
      <c r="H11" t="s">
        <v>15</v>
      </c>
      <c r="I11" t="s">
        <v>183</v>
      </c>
      <c r="J11" t="s">
        <v>183</v>
      </c>
      <c r="K11" t="s">
        <v>1358</v>
      </c>
      <c r="L11" t="s">
        <v>1358</v>
      </c>
    </row>
    <row r="12" spans="1:14" x14ac:dyDescent="0.25">
      <c r="A12" t="s">
        <v>51</v>
      </c>
      <c r="B12" t="s">
        <v>51</v>
      </c>
      <c r="C12" t="s">
        <v>1359</v>
      </c>
      <c r="D12" t="s">
        <v>1359</v>
      </c>
      <c r="E12" t="s">
        <v>165</v>
      </c>
      <c r="F12" t="s">
        <v>165</v>
      </c>
      <c r="G12" t="s">
        <v>16</v>
      </c>
      <c r="H12" t="s">
        <v>16</v>
      </c>
      <c r="I12" t="s">
        <v>184</v>
      </c>
      <c r="J12" t="s">
        <v>184</v>
      </c>
      <c r="K12" t="s">
        <v>1359</v>
      </c>
      <c r="L12" t="s">
        <v>1359</v>
      </c>
    </row>
    <row r="13" spans="1:14" x14ac:dyDescent="0.25">
      <c r="A13" t="s">
        <v>52</v>
      </c>
      <c r="B13" t="s">
        <v>52</v>
      </c>
      <c r="C13" t="s">
        <v>1360</v>
      </c>
      <c r="D13" t="s">
        <v>1360</v>
      </c>
      <c r="E13" t="s">
        <v>166</v>
      </c>
      <c r="F13" t="s">
        <v>166</v>
      </c>
      <c r="G13" t="s">
        <v>17</v>
      </c>
      <c r="H13" t="s">
        <v>17</v>
      </c>
      <c r="I13" t="s">
        <v>185</v>
      </c>
      <c r="J13" t="s">
        <v>185</v>
      </c>
      <c r="K13" t="s">
        <v>1360</v>
      </c>
      <c r="L13" t="s">
        <v>1360</v>
      </c>
    </row>
    <row r="14" spans="1:14" x14ac:dyDescent="0.25">
      <c r="A14" t="s">
        <v>53</v>
      </c>
      <c r="B14" t="s">
        <v>53</v>
      </c>
      <c r="C14" t="s">
        <v>1361</v>
      </c>
      <c r="D14" t="s">
        <v>1361</v>
      </c>
      <c r="E14" t="s">
        <v>167</v>
      </c>
      <c r="F14" t="s">
        <v>167</v>
      </c>
      <c r="G14" t="s">
        <v>18</v>
      </c>
      <c r="H14" t="s">
        <v>18</v>
      </c>
      <c r="I14" t="s">
        <v>186</v>
      </c>
      <c r="J14" t="s">
        <v>186</v>
      </c>
      <c r="K14" t="s">
        <v>1361</v>
      </c>
      <c r="L14" t="s">
        <v>1361</v>
      </c>
    </row>
    <row r="15" spans="1:14" x14ac:dyDescent="0.25">
      <c r="A15" t="s">
        <v>54</v>
      </c>
      <c r="B15" t="s">
        <v>54</v>
      </c>
      <c r="C15" t="s">
        <v>1362</v>
      </c>
      <c r="D15" t="s">
        <v>1362</v>
      </c>
      <c r="E15" t="s">
        <v>168</v>
      </c>
      <c r="F15" t="s">
        <v>168</v>
      </c>
      <c r="G15" t="s">
        <v>19</v>
      </c>
      <c r="H15" t="s">
        <v>19</v>
      </c>
      <c r="I15" t="s">
        <v>187</v>
      </c>
      <c r="J15" t="s">
        <v>187</v>
      </c>
      <c r="K15" t="s">
        <v>1362</v>
      </c>
      <c r="L15" t="s">
        <v>1362</v>
      </c>
    </row>
    <row r="16" spans="1:14" x14ac:dyDescent="0.25">
      <c r="A16" t="s">
        <v>55</v>
      </c>
      <c r="B16" t="s">
        <v>55</v>
      </c>
      <c r="C16" t="s">
        <v>1363</v>
      </c>
      <c r="D16" t="s">
        <v>1363</v>
      </c>
      <c r="E16" t="s">
        <v>169</v>
      </c>
      <c r="F16" t="s">
        <v>169</v>
      </c>
      <c r="G16" t="s">
        <v>20</v>
      </c>
      <c r="H16" t="s">
        <v>20</v>
      </c>
      <c r="I16" t="s">
        <v>188</v>
      </c>
      <c r="J16" t="s">
        <v>188</v>
      </c>
      <c r="K16" t="s">
        <v>1363</v>
      </c>
      <c r="L16" t="s">
        <v>1363</v>
      </c>
    </row>
    <row r="17" spans="1:12" x14ac:dyDescent="0.25">
      <c r="A17" t="s">
        <v>56</v>
      </c>
      <c r="B17" t="s">
        <v>56</v>
      </c>
      <c r="C17" t="s">
        <v>1364</v>
      </c>
      <c r="D17" t="s">
        <v>1364</v>
      </c>
      <c r="E17" t="s">
        <v>170</v>
      </c>
      <c r="F17" t="s">
        <v>170</v>
      </c>
      <c r="G17" t="s">
        <v>21</v>
      </c>
      <c r="H17" t="s">
        <v>21</v>
      </c>
      <c r="I17" t="s">
        <v>189</v>
      </c>
      <c r="J17" t="s">
        <v>189</v>
      </c>
      <c r="K17" t="s">
        <v>1364</v>
      </c>
      <c r="L17" t="s">
        <v>1364</v>
      </c>
    </row>
    <row r="18" spans="1:12" x14ac:dyDescent="0.25">
      <c r="A18" t="s">
        <v>57</v>
      </c>
      <c r="B18" t="s">
        <v>57</v>
      </c>
      <c r="C18" t="s">
        <v>1365</v>
      </c>
      <c r="D18" t="s">
        <v>1365</v>
      </c>
      <c r="E18" t="s">
        <v>171</v>
      </c>
      <c r="F18" t="s">
        <v>171</v>
      </c>
      <c r="G18" t="s">
        <v>22</v>
      </c>
      <c r="H18" t="s">
        <v>22</v>
      </c>
      <c r="I18" t="s">
        <v>190</v>
      </c>
      <c r="J18" t="s">
        <v>190</v>
      </c>
      <c r="K18" t="s">
        <v>1365</v>
      </c>
      <c r="L18" t="s">
        <v>1365</v>
      </c>
    </row>
    <row r="19" spans="1:12" x14ac:dyDescent="0.25">
      <c r="A19" t="s">
        <v>58</v>
      </c>
      <c r="B19" t="s">
        <v>58</v>
      </c>
      <c r="C19" t="s">
        <v>1366</v>
      </c>
      <c r="D19" t="s">
        <v>1366</v>
      </c>
      <c r="E19" t="s">
        <v>172</v>
      </c>
      <c r="F19" t="s">
        <v>172</v>
      </c>
      <c r="G19" t="s">
        <v>23</v>
      </c>
      <c r="H19" t="s">
        <v>23</v>
      </c>
      <c r="I19" t="s">
        <v>191</v>
      </c>
      <c r="J19" t="s">
        <v>191</v>
      </c>
      <c r="K19" t="s">
        <v>1366</v>
      </c>
      <c r="L19" t="s">
        <v>1366</v>
      </c>
    </row>
    <row r="20" spans="1:12" x14ac:dyDescent="0.25">
      <c r="A20" t="s">
        <v>59</v>
      </c>
      <c r="B20" t="s">
        <v>59</v>
      </c>
      <c r="E20" t="s">
        <v>173</v>
      </c>
      <c r="F20" t="s">
        <v>173</v>
      </c>
      <c r="G20" t="s">
        <v>24</v>
      </c>
      <c r="H20" t="s">
        <v>24</v>
      </c>
      <c r="I20" t="s">
        <v>192</v>
      </c>
      <c r="J20" t="s">
        <v>192</v>
      </c>
    </row>
    <row r="21" spans="1:12" x14ac:dyDescent="0.25">
      <c r="A21" t="s">
        <v>60</v>
      </c>
      <c r="B21" t="s">
        <v>60</v>
      </c>
      <c r="G21" t="s">
        <v>25</v>
      </c>
      <c r="H21" t="s">
        <v>25</v>
      </c>
      <c r="I21" t="s">
        <v>193</v>
      </c>
      <c r="J21" t="s">
        <v>193</v>
      </c>
    </row>
    <row r="22" spans="1:12" x14ac:dyDescent="0.25">
      <c r="A22" t="s">
        <v>61</v>
      </c>
      <c r="B22" t="s">
        <v>61</v>
      </c>
      <c r="G22" t="s">
        <v>26</v>
      </c>
      <c r="H22" t="s">
        <v>26</v>
      </c>
      <c r="I22" t="s">
        <v>194</v>
      </c>
      <c r="J22" t="s">
        <v>194</v>
      </c>
    </row>
    <row r="23" spans="1:12" x14ac:dyDescent="0.25">
      <c r="A23" t="s">
        <v>62</v>
      </c>
      <c r="B23" t="s">
        <v>62</v>
      </c>
      <c r="G23" t="s">
        <v>27</v>
      </c>
      <c r="H23" t="s">
        <v>27</v>
      </c>
      <c r="I23" t="s">
        <v>195</v>
      </c>
      <c r="J23" t="s">
        <v>195</v>
      </c>
    </row>
    <row r="24" spans="1:12" x14ac:dyDescent="0.25">
      <c r="A24" t="s">
        <v>63</v>
      </c>
      <c r="B24" t="s">
        <v>63</v>
      </c>
      <c r="G24" t="s">
        <v>28</v>
      </c>
      <c r="H24" t="s">
        <v>28</v>
      </c>
      <c r="I24" t="s">
        <v>196</v>
      </c>
      <c r="J24" t="s">
        <v>196</v>
      </c>
    </row>
    <row r="25" spans="1:12" x14ac:dyDescent="0.25">
      <c r="A25" t="s">
        <v>64</v>
      </c>
      <c r="B25" t="s">
        <v>64</v>
      </c>
      <c r="G25" t="s">
        <v>29</v>
      </c>
      <c r="H25" t="s">
        <v>29</v>
      </c>
      <c r="I25" t="s">
        <v>197</v>
      </c>
      <c r="J25" t="s">
        <v>197</v>
      </c>
    </row>
    <row r="26" spans="1:12" x14ac:dyDescent="0.25">
      <c r="A26" t="s">
        <v>65</v>
      </c>
      <c r="B26" t="s">
        <v>65</v>
      </c>
      <c r="G26" t="s">
        <v>30</v>
      </c>
      <c r="H26" t="s">
        <v>30</v>
      </c>
      <c r="I26" t="s">
        <v>198</v>
      </c>
      <c r="J26" t="s">
        <v>198</v>
      </c>
    </row>
    <row r="27" spans="1:12" x14ac:dyDescent="0.25">
      <c r="A27" t="s">
        <v>66</v>
      </c>
      <c r="B27" t="s">
        <v>66</v>
      </c>
      <c r="G27" t="s">
        <v>31</v>
      </c>
      <c r="H27" t="s">
        <v>31</v>
      </c>
      <c r="I27" t="s">
        <v>199</v>
      </c>
      <c r="J27" t="s">
        <v>199</v>
      </c>
    </row>
    <row r="28" spans="1:12" x14ac:dyDescent="0.25">
      <c r="A28" t="s">
        <v>67</v>
      </c>
      <c r="B28" t="s">
        <v>67</v>
      </c>
      <c r="G28" t="s">
        <v>32</v>
      </c>
      <c r="H28" t="s">
        <v>32</v>
      </c>
      <c r="I28" t="s">
        <v>200</v>
      </c>
      <c r="J28" t="s">
        <v>200</v>
      </c>
    </row>
    <row r="29" spans="1:12" x14ac:dyDescent="0.25">
      <c r="A29" t="s">
        <v>68</v>
      </c>
      <c r="B29" t="s">
        <v>68</v>
      </c>
      <c r="G29" t="s">
        <v>33</v>
      </c>
      <c r="H29" t="s">
        <v>33</v>
      </c>
      <c r="I29" t="s">
        <v>201</v>
      </c>
      <c r="J29" t="s">
        <v>201</v>
      </c>
    </row>
    <row r="30" spans="1:12" x14ac:dyDescent="0.25">
      <c r="A30" t="s">
        <v>69</v>
      </c>
      <c r="B30" t="s">
        <v>69</v>
      </c>
      <c r="G30" t="s">
        <v>34</v>
      </c>
      <c r="H30" t="s">
        <v>34</v>
      </c>
      <c r="I30" t="s">
        <v>202</v>
      </c>
      <c r="J30" t="s">
        <v>202</v>
      </c>
    </row>
    <row r="31" spans="1:12" x14ac:dyDescent="0.25">
      <c r="A31" t="s">
        <v>70</v>
      </c>
      <c r="B31" t="s">
        <v>70</v>
      </c>
      <c r="G31" t="s">
        <v>35</v>
      </c>
      <c r="H31" t="s">
        <v>35</v>
      </c>
      <c r="I31" t="s">
        <v>203</v>
      </c>
      <c r="J31" t="s">
        <v>203</v>
      </c>
    </row>
    <row r="32" spans="1:12" x14ac:dyDescent="0.25">
      <c r="A32" t="s">
        <v>71</v>
      </c>
      <c r="B32" t="s">
        <v>71</v>
      </c>
      <c r="G32" t="s">
        <v>36</v>
      </c>
      <c r="H32" t="s">
        <v>36</v>
      </c>
      <c r="I32" t="s">
        <v>204</v>
      </c>
      <c r="J32" t="s">
        <v>204</v>
      </c>
    </row>
    <row r="33" spans="1:10" x14ac:dyDescent="0.25">
      <c r="A33" t="s">
        <v>72</v>
      </c>
      <c r="B33" t="s">
        <v>72</v>
      </c>
      <c r="G33" t="s">
        <v>37</v>
      </c>
      <c r="H33" t="s">
        <v>37</v>
      </c>
      <c r="I33" t="s">
        <v>205</v>
      </c>
      <c r="J33" t="s">
        <v>205</v>
      </c>
    </row>
    <row r="34" spans="1:10" x14ac:dyDescent="0.25">
      <c r="A34" t="s">
        <v>73</v>
      </c>
      <c r="B34" t="s">
        <v>73</v>
      </c>
      <c r="G34" t="s">
        <v>38</v>
      </c>
      <c r="H34" t="s">
        <v>38</v>
      </c>
      <c r="I34" t="s">
        <v>206</v>
      </c>
      <c r="J34" t="s">
        <v>206</v>
      </c>
    </row>
    <row r="35" spans="1:10" x14ac:dyDescent="0.25">
      <c r="A35" t="s">
        <v>74</v>
      </c>
      <c r="B35" t="s">
        <v>74</v>
      </c>
      <c r="G35" t="s">
        <v>39</v>
      </c>
      <c r="H35" t="s">
        <v>39</v>
      </c>
      <c r="I35" t="s">
        <v>207</v>
      </c>
      <c r="J35" t="s">
        <v>207</v>
      </c>
    </row>
    <row r="36" spans="1:10" x14ac:dyDescent="0.25">
      <c r="A36" t="s">
        <v>75</v>
      </c>
      <c r="B36" t="s">
        <v>75</v>
      </c>
      <c r="G36" t="s">
        <v>40</v>
      </c>
      <c r="H36" t="s">
        <v>40</v>
      </c>
      <c r="I36" t="s">
        <v>208</v>
      </c>
      <c r="J36" t="s">
        <v>208</v>
      </c>
    </row>
    <row r="37" spans="1:10" x14ac:dyDescent="0.25">
      <c r="A37" t="s">
        <v>76</v>
      </c>
      <c r="B37" t="s">
        <v>76</v>
      </c>
      <c r="I37" t="s">
        <v>209</v>
      </c>
      <c r="J37" t="s">
        <v>209</v>
      </c>
    </row>
    <row r="38" spans="1:10" x14ac:dyDescent="0.25">
      <c r="A38" t="s">
        <v>77</v>
      </c>
      <c r="B38" t="s">
        <v>77</v>
      </c>
      <c r="I38" t="s">
        <v>210</v>
      </c>
      <c r="J38" t="s">
        <v>210</v>
      </c>
    </row>
    <row r="39" spans="1:10" x14ac:dyDescent="0.25">
      <c r="A39" t="s">
        <v>78</v>
      </c>
      <c r="B39" t="s">
        <v>78</v>
      </c>
      <c r="I39" t="s">
        <v>211</v>
      </c>
      <c r="J39" t="s">
        <v>211</v>
      </c>
    </row>
    <row r="40" spans="1:10" x14ac:dyDescent="0.25">
      <c r="A40" t="s">
        <v>79</v>
      </c>
      <c r="B40" t="s">
        <v>79</v>
      </c>
      <c r="I40" t="s">
        <v>212</v>
      </c>
      <c r="J40" t="s">
        <v>212</v>
      </c>
    </row>
    <row r="41" spans="1:10" x14ac:dyDescent="0.25">
      <c r="A41" t="s">
        <v>80</v>
      </c>
      <c r="B41" t="s">
        <v>80</v>
      </c>
      <c r="I41" t="s">
        <v>213</v>
      </c>
      <c r="J41" t="s">
        <v>213</v>
      </c>
    </row>
    <row r="42" spans="1:10" x14ac:dyDescent="0.25">
      <c r="A42" t="s">
        <v>81</v>
      </c>
      <c r="B42" t="s">
        <v>81</v>
      </c>
      <c r="I42" t="s">
        <v>214</v>
      </c>
      <c r="J42" t="s">
        <v>214</v>
      </c>
    </row>
    <row r="43" spans="1:10" x14ac:dyDescent="0.25">
      <c r="A43" t="s">
        <v>82</v>
      </c>
      <c r="B43" t="s">
        <v>82</v>
      </c>
      <c r="I43" t="s">
        <v>215</v>
      </c>
      <c r="J43" t="s">
        <v>215</v>
      </c>
    </row>
    <row r="44" spans="1:10" x14ac:dyDescent="0.25">
      <c r="A44" t="s">
        <v>83</v>
      </c>
      <c r="B44" t="s">
        <v>83</v>
      </c>
      <c r="I44" t="s">
        <v>216</v>
      </c>
      <c r="J44" t="s">
        <v>216</v>
      </c>
    </row>
    <row r="45" spans="1:10" x14ac:dyDescent="0.25">
      <c r="A45" t="s">
        <v>84</v>
      </c>
      <c r="B45" t="s">
        <v>84</v>
      </c>
      <c r="I45" t="s">
        <v>217</v>
      </c>
      <c r="J45" t="s">
        <v>217</v>
      </c>
    </row>
    <row r="46" spans="1:10" x14ac:dyDescent="0.25">
      <c r="A46" t="s">
        <v>85</v>
      </c>
      <c r="B46" t="s">
        <v>85</v>
      </c>
      <c r="I46" t="s">
        <v>218</v>
      </c>
      <c r="J46" t="s">
        <v>218</v>
      </c>
    </row>
    <row r="47" spans="1:10" x14ac:dyDescent="0.25">
      <c r="A47" t="s">
        <v>86</v>
      </c>
      <c r="B47" t="s">
        <v>86</v>
      </c>
      <c r="I47" t="s">
        <v>219</v>
      </c>
      <c r="J47" t="s">
        <v>219</v>
      </c>
    </row>
    <row r="48" spans="1:10" x14ac:dyDescent="0.25">
      <c r="A48" t="s">
        <v>87</v>
      </c>
      <c r="B48" t="s">
        <v>87</v>
      </c>
      <c r="I48" t="s">
        <v>220</v>
      </c>
      <c r="J48" t="s">
        <v>220</v>
      </c>
    </row>
    <row r="49" spans="1:10" x14ac:dyDescent="0.25">
      <c r="A49" t="s">
        <v>88</v>
      </c>
      <c r="B49" t="s">
        <v>88</v>
      </c>
      <c r="I49" t="s">
        <v>221</v>
      </c>
      <c r="J49" t="s">
        <v>221</v>
      </c>
    </row>
    <row r="50" spans="1:10" x14ac:dyDescent="0.25">
      <c r="A50" t="s">
        <v>89</v>
      </c>
      <c r="B50" t="s">
        <v>89</v>
      </c>
      <c r="I50" t="s">
        <v>222</v>
      </c>
      <c r="J50" t="s">
        <v>222</v>
      </c>
    </row>
    <row r="51" spans="1:10" x14ac:dyDescent="0.25">
      <c r="A51" t="s">
        <v>90</v>
      </c>
      <c r="B51" t="s">
        <v>90</v>
      </c>
      <c r="I51" t="s">
        <v>223</v>
      </c>
      <c r="J51" t="s">
        <v>223</v>
      </c>
    </row>
    <row r="52" spans="1:10" x14ac:dyDescent="0.25">
      <c r="A52" t="s">
        <v>91</v>
      </c>
      <c r="B52" t="s">
        <v>91</v>
      </c>
      <c r="I52" t="s">
        <v>224</v>
      </c>
      <c r="J52" t="s">
        <v>224</v>
      </c>
    </row>
    <row r="53" spans="1:10" x14ac:dyDescent="0.25">
      <c r="A53" t="s">
        <v>92</v>
      </c>
      <c r="B53" t="s">
        <v>92</v>
      </c>
      <c r="I53" t="s">
        <v>225</v>
      </c>
      <c r="J53" t="s">
        <v>225</v>
      </c>
    </row>
    <row r="54" spans="1:10" x14ac:dyDescent="0.25">
      <c r="A54" t="s">
        <v>93</v>
      </c>
      <c r="B54" t="s">
        <v>93</v>
      </c>
      <c r="I54" t="s">
        <v>226</v>
      </c>
      <c r="J54" t="s">
        <v>226</v>
      </c>
    </row>
    <row r="55" spans="1:10" x14ac:dyDescent="0.25">
      <c r="A55" t="s">
        <v>94</v>
      </c>
      <c r="B55" t="s">
        <v>94</v>
      </c>
      <c r="I55" t="s">
        <v>227</v>
      </c>
      <c r="J55" t="s">
        <v>227</v>
      </c>
    </row>
    <row r="56" spans="1:10" x14ac:dyDescent="0.25">
      <c r="A56" t="s">
        <v>95</v>
      </c>
      <c r="B56" t="s">
        <v>95</v>
      </c>
      <c r="I56" t="s">
        <v>228</v>
      </c>
      <c r="J56" t="s">
        <v>228</v>
      </c>
    </row>
    <row r="57" spans="1:10" x14ac:dyDescent="0.25">
      <c r="A57" t="s">
        <v>96</v>
      </c>
      <c r="B57" t="s">
        <v>96</v>
      </c>
      <c r="I57" t="s">
        <v>229</v>
      </c>
      <c r="J57" t="s">
        <v>229</v>
      </c>
    </row>
    <row r="58" spans="1:10" x14ac:dyDescent="0.25">
      <c r="A58" t="s">
        <v>97</v>
      </c>
      <c r="B58" t="s">
        <v>97</v>
      </c>
      <c r="I58" t="s">
        <v>230</v>
      </c>
      <c r="J58" t="s">
        <v>230</v>
      </c>
    </row>
    <row r="59" spans="1:10" x14ac:dyDescent="0.25">
      <c r="A59" t="s">
        <v>98</v>
      </c>
      <c r="B59" t="s">
        <v>98</v>
      </c>
      <c r="I59" t="s">
        <v>231</v>
      </c>
      <c r="J59" t="s">
        <v>231</v>
      </c>
    </row>
    <row r="60" spans="1:10" x14ac:dyDescent="0.25">
      <c r="A60" t="s">
        <v>99</v>
      </c>
      <c r="B60" t="s">
        <v>99</v>
      </c>
      <c r="I60" t="s">
        <v>232</v>
      </c>
      <c r="J60" t="s">
        <v>232</v>
      </c>
    </row>
    <row r="61" spans="1:10" x14ac:dyDescent="0.25">
      <c r="A61" t="s">
        <v>100</v>
      </c>
      <c r="B61" t="s">
        <v>100</v>
      </c>
      <c r="I61" t="s">
        <v>233</v>
      </c>
      <c r="J61" t="s">
        <v>233</v>
      </c>
    </row>
    <row r="62" spans="1:10" x14ac:dyDescent="0.25">
      <c r="A62" t="s">
        <v>101</v>
      </c>
      <c r="B62" t="s">
        <v>101</v>
      </c>
      <c r="I62" t="s">
        <v>234</v>
      </c>
      <c r="J62" t="s">
        <v>234</v>
      </c>
    </row>
    <row r="63" spans="1:10" x14ac:dyDescent="0.25">
      <c r="A63" t="s">
        <v>102</v>
      </c>
      <c r="B63" t="s">
        <v>102</v>
      </c>
      <c r="I63" t="s">
        <v>235</v>
      </c>
      <c r="J63" t="s">
        <v>235</v>
      </c>
    </row>
    <row r="64" spans="1:10" x14ac:dyDescent="0.25">
      <c r="A64" t="s">
        <v>103</v>
      </c>
      <c r="B64" t="s">
        <v>103</v>
      </c>
      <c r="I64" t="s">
        <v>236</v>
      </c>
      <c r="J64" t="s">
        <v>236</v>
      </c>
    </row>
    <row r="65" spans="1:10" x14ac:dyDescent="0.25">
      <c r="A65" t="s">
        <v>104</v>
      </c>
      <c r="B65" t="s">
        <v>104</v>
      </c>
      <c r="I65" t="s">
        <v>237</v>
      </c>
      <c r="J65" t="s">
        <v>237</v>
      </c>
    </row>
    <row r="66" spans="1:10" x14ac:dyDescent="0.25">
      <c r="A66" t="s">
        <v>105</v>
      </c>
      <c r="B66" t="s">
        <v>105</v>
      </c>
      <c r="I66" t="s">
        <v>238</v>
      </c>
      <c r="J66" t="s">
        <v>238</v>
      </c>
    </row>
    <row r="67" spans="1:10" x14ac:dyDescent="0.25">
      <c r="A67" t="s">
        <v>106</v>
      </c>
      <c r="B67" t="s">
        <v>106</v>
      </c>
      <c r="I67" t="s">
        <v>239</v>
      </c>
      <c r="J67" t="s">
        <v>239</v>
      </c>
    </row>
    <row r="68" spans="1:10" x14ac:dyDescent="0.25">
      <c r="A68" t="s">
        <v>107</v>
      </c>
      <c r="B68" t="s">
        <v>107</v>
      </c>
      <c r="I68" t="s">
        <v>240</v>
      </c>
      <c r="J68" t="s">
        <v>240</v>
      </c>
    </row>
    <row r="69" spans="1:10" x14ac:dyDescent="0.25">
      <c r="A69" t="s">
        <v>108</v>
      </c>
      <c r="B69" t="s">
        <v>108</v>
      </c>
      <c r="I69" t="s">
        <v>241</v>
      </c>
      <c r="J69" t="s">
        <v>241</v>
      </c>
    </row>
    <row r="70" spans="1:10" x14ac:dyDescent="0.25">
      <c r="A70" t="s">
        <v>109</v>
      </c>
      <c r="B70" t="s">
        <v>109</v>
      </c>
      <c r="I70" t="s">
        <v>242</v>
      </c>
      <c r="J70" t="s">
        <v>242</v>
      </c>
    </row>
    <row r="71" spans="1:10" x14ac:dyDescent="0.25">
      <c r="A71" t="s">
        <v>110</v>
      </c>
      <c r="B71" t="s">
        <v>110</v>
      </c>
      <c r="I71" t="s">
        <v>243</v>
      </c>
      <c r="J71" t="s">
        <v>243</v>
      </c>
    </row>
    <row r="72" spans="1:10" x14ac:dyDescent="0.25">
      <c r="A72" t="s">
        <v>111</v>
      </c>
      <c r="B72" t="s">
        <v>111</v>
      </c>
      <c r="I72" t="s">
        <v>244</v>
      </c>
      <c r="J72" t="s">
        <v>244</v>
      </c>
    </row>
    <row r="73" spans="1:10" x14ac:dyDescent="0.25">
      <c r="A73" t="s">
        <v>112</v>
      </c>
      <c r="B73" t="s">
        <v>112</v>
      </c>
      <c r="I73" t="s">
        <v>245</v>
      </c>
      <c r="J73" t="s">
        <v>245</v>
      </c>
    </row>
    <row r="74" spans="1:10" x14ac:dyDescent="0.25">
      <c r="A74" t="s">
        <v>113</v>
      </c>
      <c r="B74" t="s">
        <v>113</v>
      </c>
      <c r="I74" t="s">
        <v>246</v>
      </c>
      <c r="J74" t="s">
        <v>246</v>
      </c>
    </row>
    <row r="75" spans="1:10" x14ac:dyDescent="0.25">
      <c r="A75" t="s">
        <v>114</v>
      </c>
      <c r="B75" t="s">
        <v>114</v>
      </c>
      <c r="I75" t="s">
        <v>247</v>
      </c>
      <c r="J75" t="s">
        <v>247</v>
      </c>
    </row>
    <row r="76" spans="1:10" x14ac:dyDescent="0.25">
      <c r="A76" t="s">
        <v>115</v>
      </c>
      <c r="B76" t="s">
        <v>115</v>
      </c>
      <c r="I76" t="s">
        <v>248</v>
      </c>
      <c r="J76" t="s">
        <v>248</v>
      </c>
    </row>
    <row r="77" spans="1:10" x14ac:dyDescent="0.25">
      <c r="A77" t="s">
        <v>116</v>
      </c>
      <c r="B77" t="s">
        <v>116</v>
      </c>
      <c r="I77" t="s">
        <v>249</v>
      </c>
      <c r="J77" t="s">
        <v>249</v>
      </c>
    </row>
    <row r="78" spans="1:10" x14ac:dyDescent="0.25">
      <c r="A78" t="s">
        <v>117</v>
      </c>
      <c r="B78" t="s">
        <v>117</v>
      </c>
      <c r="I78" t="s">
        <v>250</v>
      </c>
      <c r="J78" t="s">
        <v>250</v>
      </c>
    </row>
    <row r="79" spans="1:10" x14ac:dyDescent="0.25">
      <c r="A79" t="s">
        <v>118</v>
      </c>
      <c r="B79" t="s">
        <v>118</v>
      </c>
      <c r="I79" t="s">
        <v>251</v>
      </c>
      <c r="J79" t="s">
        <v>251</v>
      </c>
    </row>
    <row r="80" spans="1:10" x14ac:dyDescent="0.25">
      <c r="A80" t="s">
        <v>119</v>
      </c>
      <c r="B80" t="s">
        <v>119</v>
      </c>
      <c r="I80" t="s">
        <v>252</v>
      </c>
      <c r="J80" t="s">
        <v>252</v>
      </c>
    </row>
    <row r="81" spans="1:10" x14ac:dyDescent="0.25">
      <c r="A81" t="s">
        <v>120</v>
      </c>
      <c r="B81" t="s">
        <v>120</v>
      </c>
      <c r="I81" t="s">
        <v>253</v>
      </c>
      <c r="J81" t="s">
        <v>253</v>
      </c>
    </row>
    <row r="82" spans="1:10" x14ac:dyDescent="0.25">
      <c r="A82" t="s">
        <v>121</v>
      </c>
      <c r="B82" t="s">
        <v>121</v>
      </c>
      <c r="I82" t="s">
        <v>254</v>
      </c>
      <c r="J82" t="s">
        <v>254</v>
      </c>
    </row>
    <row r="83" spans="1:10" x14ac:dyDescent="0.25">
      <c r="A83" t="s">
        <v>122</v>
      </c>
      <c r="B83" t="s">
        <v>122</v>
      </c>
      <c r="I83" t="s">
        <v>255</v>
      </c>
      <c r="J83" t="s">
        <v>255</v>
      </c>
    </row>
    <row r="84" spans="1:10" x14ac:dyDescent="0.25">
      <c r="A84" t="s">
        <v>123</v>
      </c>
      <c r="B84" t="s">
        <v>123</v>
      </c>
      <c r="I84" t="s">
        <v>256</v>
      </c>
      <c r="J84" t="s">
        <v>256</v>
      </c>
    </row>
    <row r="85" spans="1:10" x14ac:dyDescent="0.25">
      <c r="A85" t="s">
        <v>124</v>
      </c>
      <c r="B85" t="s">
        <v>124</v>
      </c>
      <c r="I85" t="s">
        <v>257</v>
      </c>
      <c r="J85" t="s">
        <v>257</v>
      </c>
    </row>
    <row r="86" spans="1:10" x14ac:dyDescent="0.25">
      <c r="A86" t="s">
        <v>125</v>
      </c>
      <c r="B86" t="s">
        <v>125</v>
      </c>
      <c r="I86" t="s">
        <v>258</v>
      </c>
      <c r="J86" t="s">
        <v>258</v>
      </c>
    </row>
    <row r="87" spans="1:10" x14ac:dyDescent="0.25">
      <c r="A87" t="s">
        <v>126</v>
      </c>
      <c r="B87" t="s">
        <v>126</v>
      </c>
      <c r="I87" t="s">
        <v>259</v>
      </c>
      <c r="J87" t="s">
        <v>259</v>
      </c>
    </row>
    <row r="88" spans="1:10" x14ac:dyDescent="0.25">
      <c r="A88" t="s">
        <v>127</v>
      </c>
      <c r="B88" t="s">
        <v>127</v>
      </c>
      <c r="I88" t="s">
        <v>260</v>
      </c>
      <c r="J88" t="s">
        <v>260</v>
      </c>
    </row>
    <row r="89" spans="1:10" x14ac:dyDescent="0.25">
      <c r="A89" t="s">
        <v>128</v>
      </c>
      <c r="B89" t="s">
        <v>128</v>
      </c>
      <c r="I89" t="s">
        <v>261</v>
      </c>
      <c r="J89" t="s">
        <v>261</v>
      </c>
    </row>
    <row r="90" spans="1:10" x14ac:dyDescent="0.25">
      <c r="A90" t="s">
        <v>129</v>
      </c>
      <c r="B90" t="s">
        <v>129</v>
      </c>
      <c r="I90" t="s">
        <v>262</v>
      </c>
      <c r="J90" t="s">
        <v>262</v>
      </c>
    </row>
    <row r="91" spans="1:10" x14ac:dyDescent="0.25">
      <c r="A91" t="s">
        <v>130</v>
      </c>
      <c r="B91" t="s">
        <v>130</v>
      </c>
      <c r="I91" t="s">
        <v>263</v>
      </c>
      <c r="J91" t="s">
        <v>263</v>
      </c>
    </row>
    <row r="92" spans="1:10" x14ac:dyDescent="0.25">
      <c r="A92" t="s">
        <v>131</v>
      </c>
      <c r="B92" t="s">
        <v>131</v>
      </c>
      <c r="I92" t="s">
        <v>264</v>
      </c>
      <c r="J92" t="s">
        <v>264</v>
      </c>
    </row>
    <row r="93" spans="1:10" x14ac:dyDescent="0.25">
      <c r="A93" t="s">
        <v>132</v>
      </c>
      <c r="B93" t="s">
        <v>132</v>
      </c>
      <c r="I93" t="s">
        <v>265</v>
      </c>
      <c r="J93" t="s">
        <v>265</v>
      </c>
    </row>
    <row r="94" spans="1:10" x14ac:dyDescent="0.25">
      <c r="A94" t="s">
        <v>133</v>
      </c>
      <c r="B94" t="s">
        <v>133</v>
      </c>
      <c r="I94" t="s">
        <v>266</v>
      </c>
      <c r="J94" t="s">
        <v>266</v>
      </c>
    </row>
    <row r="95" spans="1:10" x14ac:dyDescent="0.25">
      <c r="A95" t="s">
        <v>134</v>
      </c>
      <c r="B95" t="s">
        <v>134</v>
      </c>
      <c r="I95" t="s">
        <v>267</v>
      </c>
      <c r="J95" t="s">
        <v>267</v>
      </c>
    </row>
    <row r="96" spans="1:10" x14ac:dyDescent="0.25">
      <c r="A96" t="s">
        <v>135</v>
      </c>
      <c r="B96" t="s">
        <v>135</v>
      </c>
      <c r="I96" t="s">
        <v>268</v>
      </c>
      <c r="J96" t="s">
        <v>268</v>
      </c>
    </row>
    <row r="97" spans="1:10" x14ac:dyDescent="0.25">
      <c r="A97" t="s">
        <v>136</v>
      </c>
      <c r="B97" t="s">
        <v>136</v>
      </c>
      <c r="I97" t="s">
        <v>269</v>
      </c>
      <c r="J97" t="s">
        <v>269</v>
      </c>
    </row>
    <row r="98" spans="1:10" x14ac:dyDescent="0.25">
      <c r="A98" t="s">
        <v>137</v>
      </c>
      <c r="B98" t="s">
        <v>137</v>
      </c>
      <c r="I98" t="s">
        <v>270</v>
      </c>
      <c r="J98" t="s">
        <v>270</v>
      </c>
    </row>
    <row r="99" spans="1:10" x14ac:dyDescent="0.25">
      <c r="A99" t="s">
        <v>138</v>
      </c>
      <c r="B99" t="s">
        <v>138</v>
      </c>
      <c r="I99" t="s">
        <v>271</v>
      </c>
      <c r="J99" t="s">
        <v>271</v>
      </c>
    </row>
    <row r="100" spans="1:10" x14ac:dyDescent="0.25">
      <c r="A100" t="s">
        <v>139</v>
      </c>
      <c r="B100" t="s">
        <v>139</v>
      </c>
      <c r="I100" t="s">
        <v>272</v>
      </c>
      <c r="J100" t="s">
        <v>272</v>
      </c>
    </row>
    <row r="101" spans="1:10" x14ac:dyDescent="0.25">
      <c r="A101" t="s">
        <v>140</v>
      </c>
      <c r="B101" t="s">
        <v>140</v>
      </c>
      <c r="I101" t="s">
        <v>273</v>
      </c>
      <c r="J101" t="s">
        <v>273</v>
      </c>
    </row>
    <row r="102" spans="1:10" x14ac:dyDescent="0.25">
      <c r="A102" t="s">
        <v>141</v>
      </c>
      <c r="B102" t="s">
        <v>141</v>
      </c>
      <c r="I102" t="s">
        <v>274</v>
      </c>
      <c r="J102" t="s">
        <v>274</v>
      </c>
    </row>
    <row r="103" spans="1:10" x14ac:dyDescent="0.25">
      <c r="A103" t="s">
        <v>142</v>
      </c>
      <c r="B103" t="s">
        <v>142</v>
      </c>
      <c r="I103" t="s">
        <v>275</v>
      </c>
      <c r="J103" t="s">
        <v>275</v>
      </c>
    </row>
    <row r="104" spans="1:10" x14ac:dyDescent="0.25">
      <c r="A104" t="s">
        <v>143</v>
      </c>
      <c r="B104" t="s">
        <v>143</v>
      </c>
      <c r="I104" t="s">
        <v>276</v>
      </c>
      <c r="J104" t="s">
        <v>276</v>
      </c>
    </row>
    <row r="105" spans="1:10" x14ac:dyDescent="0.25">
      <c r="A105" t="s">
        <v>144</v>
      </c>
      <c r="B105" t="s">
        <v>144</v>
      </c>
      <c r="I105" t="s">
        <v>277</v>
      </c>
      <c r="J105" t="s">
        <v>277</v>
      </c>
    </row>
    <row r="106" spans="1:10" x14ac:dyDescent="0.25">
      <c r="A106" t="s">
        <v>145</v>
      </c>
      <c r="B106" t="s">
        <v>145</v>
      </c>
      <c r="I106" t="s">
        <v>278</v>
      </c>
      <c r="J106" t="s">
        <v>278</v>
      </c>
    </row>
    <row r="107" spans="1:10" x14ac:dyDescent="0.25">
      <c r="A107" t="s">
        <v>146</v>
      </c>
      <c r="B107" t="s">
        <v>146</v>
      </c>
      <c r="I107" t="s">
        <v>279</v>
      </c>
      <c r="J107" t="s">
        <v>279</v>
      </c>
    </row>
    <row r="108" spans="1:10" x14ac:dyDescent="0.25">
      <c r="A108" t="s">
        <v>147</v>
      </c>
      <c r="B108" t="s">
        <v>147</v>
      </c>
      <c r="I108" t="s">
        <v>280</v>
      </c>
      <c r="J108" t="s">
        <v>280</v>
      </c>
    </row>
    <row r="109" spans="1:10" x14ac:dyDescent="0.25">
      <c r="A109" t="s">
        <v>148</v>
      </c>
      <c r="B109" t="s">
        <v>148</v>
      </c>
      <c r="I109" t="s">
        <v>281</v>
      </c>
      <c r="J109" t="s">
        <v>281</v>
      </c>
    </row>
    <row r="110" spans="1:10" x14ac:dyDescent="0.25">
      <c r="A110" t="s">
        <v>149</v>
      </c>
      <c r="B110" t="s">
        <v>149</v>
      </c>
      <c r="I110" t="s">
        <v>282</v>
      </c>
      <c r="J110" t="s">
        <v>282</v>
      </c>
    </row>
    <row r="111" spans="1:10" x14ac:dyDescent="0.25">
      <c r="A111" t="s">
        <v>150</v>
      </c>
      <c r="B111" t="s">
        <v>150</v>
      </c>
      <c r="I111" t="s">
        <v>283</v>
      </c>
      <c r="J111" t="s">
        <v>283</v>
      </c>
    </row>
    <row r="112" spans="1:10" x14ac:dyDescent="0.25">
      <c r="A112" t="s">
        <v>151</v>
      </c>
      <c r="B112" t="s">
        <v>151</v>
      </c>
      <c r="I112" t="s">
        <v>284</v>
      </c>
      <c r="J112" t="s">
        <v>284</v>
      </c>
    </row>
    <row r="113" spans="1:10" x14ac:dyDescent="0.25">
      <c r="A113" t="s">
        <v>152</v>
      </c>
      <c r="B113" t="s">
        <v>152</v>
      </c>
      <c r="I113" t="s">
        <v>285</v>
      </c>
      <c r="J113" t="s">
        <v>285</v>
      </c>
    </row>
    <row r="114" spans="1:10" x14ac:dyDescent="0.25">
      <c r="A114" t="s">
        <v>153</v>
      </c>
      <c r="B114" t="s">
        <v>153</v>
      </c>
      <c r="I114" t="s">
        <v>286</v>
      </c>
      <c r="J114" t="s">
        <v>286</v>
      </c>
    </row>
    <row r="115" spans="1:10" x14ac:dyDescent="0.25">
      <c r="A115" t="s">
        <v>154</v>
      </c>
      <c r="B115" t="s">
        <v>154</v>
      </c>
      <c r="I115" t="s">
        <v>287</v>
      </c>
      <c r="J115" t="s">
        <v>287</v>
      </c>
    </row>
    <row r="116" spans="1:10" x14ac:dyDescent="0.25">
      <c r="I116" t="s">
        <v>288</v>
      </c>
      <c r="J116" t="s">
        <v>288</v>
      </c>
    </row>
    <row r="117" spans="1:10" x14ac:dyDescent="0.25">
      <c r="I117" t="s">
        <v>289</v>
      </c>
      <c r="J117" t="s">
        <v>289</v>
      </c>
    </row>
    <row r="118" spans="1:10" x14ac:dyDescent="0.25">
      <c r="I118" t="s">
        <v>290</v>
      </c>
      <c r="J118" t="s">
        <v>290</v>
      </c>
    </row>
    <row r="119" spans="1:10" x14ac:dyDescent="0.25">
      <c r="I119" t="s">
        <v>291</v>
      </c>
      <c r="J119" t="s">
        <v>291</v>
      </c>
    </row>
    <row r="120" spans="1:10" x14ac:dyDescent="0.25">
      <c r="I120" t="s">
        <v>292</v>
      </c>
      <c r="J120" t="s">
        <v>292</v>
      </c>
    </row>
    <row r="121" spans="1:10" x14ac:dyDescent="0.25">
      <c r="I121" t="s">
        <v>293</v>
      </c>
      <c r="J121" t="s">
        <v>293</v>
      </c>
    </row>
    <row r="122" spans="1:10" x14ac:dyDescent="0.25">
      <c r="I122" t="s">
        <v>294</v>
      </c>
      <c r="J122" t="s">
        <v>294</v>
      </c>
    </row>
    <row r="123" spans="1:10" x14ac:dyDescent="0.25">
      <c r="I123" t="s">
        <v>295</v>
      </c>
      <c r="J123" t="s">
        <v>295</v>
      </c>
    </row>
    <row r="124" spans="1:10" x14ac:dyDescent="0.25">
      <c r="I124" t="s">
        <v>296</v>
      </c>
      <c r="J124" t="s">
        <v>296</v>
      </c>
    </row>
    <row r="125" spans="1:10" x14ac:dyDescent="0.25">
      <c r="I125" t="s">
        <v>297</v>
      </c>
      <c r="J125" t="s">
        <v>297</v>
      </c>
    </row>
    <row r="126" spans="1:10" x14ac:dyDescent="0.25">
      <c r="I126" t="s">
        <v>298</v>
      </c>
      <c r="J126" t="s">
        <v>298</v>
      </c>
    </row>
    <row r="127" spans="1:10" x14ac:dyDescent="0.25">
      <c r="I127" t="s">
        <v>299</v>
      </c>
      <c r="J127" t="s">
        <v>299</v>
      </c>
    </row>
    <row r="128" spans="1:10" x14ac:dyDescent="0.25">
      <c r="I128" t="s">
        <v>300</v>
      </c>
      <c r="J128" t="s">
        <v>300</v>
      </c>
    </row>
    <row r="129" spans="9:10" x14ac:dyDescent="0.25">
      <c r="I129" t="s">
        <v>301</v>
      </c>
      <c r="J129" t="s">
        <v>301</v>
      </c>
    </row>
    <row r="130" spans="9:10" x14ac:dyDescent="0.25">
      <c r="I130" t="s">
        <v>302</v>
      </c>
      <c r="J130" t="s">
        <v>302</v>
      </c>
    </row>
    <row r="131" spans="9:10" x14ac:dyDescent="0.25">
      <c r="I131" t="s">
        <v>303</v>
      </c>
      <c r="J131" t="s">
        <v>303</v>
      </c>
    </row>
    <row r="132" spans="9:10" x14ac:dyDescent="0.25">
      <c r="I132" t="s">
        <v>304</v>
      </c>
      <c r="J132" t="s">
        <v>304</v>
      </c>
    </row>
    <row r="133" spans="9:10" x14ac:dyDescent="0.25">
      <c r="I133" t="s">
        <v>305</v>
      </c>
      <c r="J133" t="s">
        <v>305</v>
      </c>
    </row>
    <row r="134" spans="9:10" x14ac:dyDescent="0.25">
      <c r="I134" t="s">
        <v>306</v>
      </c>
      <c r="J134" t="s">
        <v>306</v>
      </c>
    </row>
    <row r="135" spans="9:10" x14ac:dyDescent="0.25">
      <c r="I135" t="s">
        <v>307</v>
      </c>
      <c r="J135" t="s">
        <v>307</v>
      </c>
    </row>
    <row r="136" spans="9:10" x14ac:dyDescent="0.25">
      <c r="I136" t="s">
        <v>308</v>
      </c>
      <c r="J136" t="s">
        <v>308</v>
      </c>
    </row>
    <row r="137" spans="9:10" x14ac:dyDescent="0.25">
      <c r="I137" t="s">
        <v>309</v>
      </c>
      <c r="J137" t="s">
        <v>309</v>
      </c>
    </row>
    <row r="138" spans="9:10" x14ac:dyDescent="0.25">
      <c r="I138" t="s">
        <v>310</v>
      </c>
      <c r="J138" t="s">
        <v>310</v>
      </c>
    </row>
    <row r="139" spans="9:10" x14ac:dyDescent="0.25">
      <c r="I139" t="s">
        <v>311</v>
      </c>
      <c r="J139" t="s">
        <v>311</v>
      </c>
    </row>
    <row r="140" spans="9:10" x14ac:dyDescent="0.25">
      <c r="I140" t="s">
        <v>312</v>
      </c>
      <c r="J140" t="s">
        <v>312</v>
      </c>
    </row>
    <row r="141" spans="9:10" x14ac:dyDescent="0.25">
      <c r="I141" t="s">
        <v>313</v>
      </c>
      <c r="J141" t="s">
        <v>313</v>
      </c>
    </row>
    <row r="142" spans="9:10" x14ac:dyDescent="0.25">
      <c r="I142" t="s">
        <v>314</v>
      </c>
      <c r="J142" t="s">
        <v>314</v>
      </c>
    </row>
    <row r="143" spans="9:10" x14ac:dyDescent="0.25">
      <c r="I143" t="s">
        <v>315</v>
      </c>
      <c r="J143" t="s">
        <v>315</v>
      </c>
    </row>
    <row r="144" spans="9:10" x14ac:dyDescent="0.25">
      <c r="I144" t="s">
        <v>316</v>
      </c>
      <c r="J144" t="s">
        <v>316</v>
      </c>
    </row>
    <row r="145" spans="9:10" x14ac:dyDescent="0.25">
      <c r="I145" t="s">
        <v>317</v>
      </c>
      <c r="J145" t="s">
        <v>317</v>
      </c>
    </row>
    <row r="146" spans="9:10" x14ac:dyDescent="0.25">
      <c r="I146" t="s">
        <v>318</v>
      </c>
      <c r="J146" t="s">
        <v>318</v>
      </c>
    </row>
    <row r="147" spans="9:10" x14ac:dyDescent="0.25">
      <c r="I147" t="s">
        <v>319</v>
      </c>
      <c r="J147" t="s">
        <v>319</v>
      </c>
    </row>
    <row r="148" spans="9:10" x14ac:dyDescent="0.25">
      <c r="I148" t="s">
        <v>320</v>
      </c>
      <c r="J148" t="s">
        <v>320</v>
      </c>
    </row>
    <row r="149" spans="9:10" x14ac:dyDescent="0.25">
      <c r="I149" t="s">
        <v>321</v>
      </c>
      <c r="J149" t="s">
        <v>321</v>
      </c>
    </row>
    <row r="150" spans="9:10" x14ac:dyDescent="0.25">
      <c r="I150" t="s">
        <v>322</v>
      </c>
      <c r="J150" t="s">
        <v>322</v>
      </c>
    </row>
    <row r="151" spans="9:10" x14ac:dyDescent="0.25">
      <c r="I151" t="s">
        <v>323</v>
      </c>
      <c r="J151" t="s">
        <v>323</v>
      </c>
    </row>
    <row r="152" spans="9:10" x14ac:dyDescent="0.25">
      <c r="I152" t="s">
        <v>324</v>
      </c>
      <c r="J152" t="s">
        <v>324</v>
      </c>
    </row>
    <row r="153" spans="9:10" x14ac:dyDescent="0.25">
      <c r="I153" t="s">
        <v>325</v>
      </c>
      <c r="J153" t="s">
        <v>325</v>
      </c>
    </row>
    <row r="154" spans="9:10" x14ac:dyDescent="0.25">
      <c r="I154" t="s">
        <v>326</v>
      </c>
      <c r="J154" t="s">
        <v>326</v>
      </c>
    </row>
    <row r="155" spans="9:10" x14ac:dyDescent="0.25">
      <c r="I155" t="s">
        <v>327</v>
      </c>
      <c r="J155" t="s">
        <v>327</v>
      </c>
    </row>
    <row r="156" spans="9:10" x14ac:dyDescent="0.25">
      <c r="I156" t="s">
        <v>328</v>
      </c>
      <c r="J156" t="s">
        <v>328</v>
      </c>
    </row>
    <row r="157" spans="9:10" x14ac:dyDescent="0.25">
      <c r="I157" t="s">
        <v>329</v>
      </c>
      <c r="J157" t="s">
        <v>329</v>
      </c>
    </row>
    <row r="158" spans="9:10" x14ac:dyDescent="0.25">
      <c r="I158" t="s">
        <v>330</v>
      </c>
      <c r="J158" t="s">
        <v>330</v>
      </c>
    </row>
    <row r="159" spans="9:10" x14ac:dyDescent="0.25">
      <c r="I159" t="s">
        <v>331</v>
      </c>
      <c r="J159" t="s">
        <v>331</v>
      </c>
    </row>
    <row r="160" spans="9:10" x14ac:dyDescent="0.25">
      <c r="I160" t="s">
        <v>332</v>
      </c>
      <c r="J160" t="s">
        <v>332</v>
      </c>
    </row>
    <row r="161" spans="9:10" x14ac:dyDescent="0.25">
      <c r="I161" t="s">
        <v>333</v>
      </c>
      <c r="J161" t="s">
        <v>333</v>
      </c>
    </row>
    <row r="162" spans="9:10" x14ac:dyDescent="0.25">
      <c r="I162" t="s">
        <v>334</v>
      </c>
      <c r="J162" t="s">
        <v>334</v>
      </c>
    </row>
    <row r="163" spans="9:10" x14ac:dyDescent="0.25">
      <c r="I163" t="s">
        <v>335</v>
      </c>
      <c r="J163" t="s">
        <v>335</v>
      </c>
    </row>
    <row r="164" spans="9:10" x14ac:dyDescent="0.25">
      <c r="I164" t="s">
        <v>336</v>
      </c>
      <c r="J164" t="s">
        <v>336</v>
      </c>
    </row>
    <row r="165" spans="9:10" x14ac:dyDescent="0.25">
      <c r="I165" t="s">
        <v>337</v>
      </c>
      <c r="J165" t="s">
        <v>337</v>
      </c>
    </row>
    <row r="166" spans="9:10" x14ac:dyDescent="0.25">
      <c r="I166" t="s">
        <v>338</v>
      </c>
      <c r="J166" t="s">
        <v>338</v>
      </c>
    </row>
    <row r="167" spans="9:10" x14ac:dyDescent="0.25">
      <c r="I167" t="s">
        <v>339</v>
      </c>
      <c r="J167" t="s">
        <v>339</v>
      </c>
    </row>
    <row r="168" spans="9:10" x14ac:dyDescent="0.25">
      <c r="I168" t="s">
        <v>340</v>
      </c>
      <c r="J168" t="s">
        <v>340</v>
      </c>
    </row>
    <row r="169" spans="9:10" x14ac:dyDescent="0.25">
      <c r="I169" t="s">
        <v>341</v>
      </c>
      <c r="J169" t="s">
        <v>341</v>
      </c>
    </row>
    <row r="170" spans="9:10" x14ac:dyDescent="0.25">
      <c r="I170" t="s">
        <v>342</v>
      </c>
      <c r="J170" t="s">
        <v>342</v>
      </c>
    </row>
    <row r="171" spans="9:10" x14ac:dyDescent="0.25">
      <c r="I171" t="s">
        <v>343</v>
      </c>
      <c r="J171" t="s">
        <v>343</v>
      </c>
    </row>
    <row r="172" spans="9:10" x14ac:dyDescent="0.25">
      <c r="I172" t="s">
        <v>344</v>
      </c>
      <c r="J172" t="s">
        <v>344</v>
      </c>
    </row>
    <row r="173" spans="9:10" x14ac:dyDescent="0.25">
      <c r="I173" t="s">
        <v>345</v>
      </c>
      <c r="J173" t="s">
        <v>345</v>
      </c>
    </row>
    <row r="174" spans="9:10" x14ac:dyDescent="0.25">
      <c r="I174" t="s">
        <v>346</v>
      </c>
      <c r="J174" t="s">
        <v>346</v>
      </c>
    </row>
    <row r="175" spans="9:10" x14ac:dyDescent="0.25">
      <c r="I175" t="s">
        <v>347</v>
      </c>
      <c r="J175" t="s">
        <v>347</v>
      </c>
    </row>
    <row r="176" spans="9:10" x14ac:dyDescent="0.25">
      <c r="I176" t="s">
        <v>348</v>
      </c>
      <c r="J176" t="s">
        <v>348</v>
      </c>
    </row>
    <row r="177" spans="9:10" x14ac:dyDescent="0.25">
      <c r="I177" t="s">
        <v>349</v>
      </c>
      <c r="J177" t="s">
        <v>349</v>
      </c>
    </row>
    <row r="178" spans="9:10" x14ac:dyDescent="0.25">
      <c r="I178" t="s">
        <v>350</v>
      </c>
      <c r="J178" t="s">
        <v>350</v>
      </c>
    </row>
    <row r="179" spans="9:10" x14ac:dyDescent="0.25">
      <c r="I179" t="s">
        <v>351</v>
      </c>
      <c r="J179" t="s">
        <v>351</v>
      </c>
    </row>
    <row r="180" spans="9:10" x14ac:dyDescent="0.25">
      <c r="I180" t="s">
        <v>352</v>
      </c>
      <c r="J180" t="s">
        <v>352</v>
      </c>
    </row>
    <row r="181" spans="9:10" x14ac:dyDescent="0.25">
      <c r="I181" t="s">
        <v>353</v>
      </c>
      <c r="J181" t="s">
        <v>353</v>
      </c>
    </row>
    <row r="182" spans="9:10" x14ac:dyDescent="0.25">
      <c r="I182" t="s">
        <v>354</v>
      </c>
      <c r="J182" t="s">
        <v>354</v>
      </c>
    </row>
    <row r="183" spans="9:10" x14ac:dyDescent="0.25">
      <c r="I183" t="s">
        <v>355</v>
      </c>
      <c r="J183" t="s">
        <v>355</v>
      </c>
    </row>
    <row r="184" spans="9:10" x14ac:dyDescent="0.25">
      <c r="I184" t="s">
        <v>356</v>
      </c>
      <c r="J184" t="s">
        <v>356</v>
      </c>
    </row>
    <row r="185" spans="9:10" x14ac:dyDescent="0.25">
      <c r="I185" t="s">
        <v>357</v>
      </c>
      <c r="J185" t="s">
        <v>357</v>
      </c>
    </row>
    <row r="186" spans="9:10" x14ac:dyDescent="0.25">
      <c r="I186" t="s">
        <v>358</v>
      </c>
      <c r="J186" t="s">
        <v>358</v>
      </c>
    </row>
    <row r="187" spans="9:10" x14ac:dyDescent="0.25">
      <c r="I187" t="s">
        <v>359</v>
      </c>
      <c r="J187" t="s">
        <v>359</v>
      </c>
    </row>
    <row r="188" spans="9:10" x14ac:dyDescent="0.25">
      <c r="I188" t="s">
        <v>360</v>
      </c>
      <c r="J188" t="s">
        <v>360</v>
      </c>
    </row>
    <row r="189" spans="9:10" x14ac:dyDescent="0.25">
      <c r="I189" t="s">
        <v>361</v>
      </c>
      <c r="J189" t="s">
        <v>361</v>
      </c>
    </row>
    <row r="190" spans="9:10" x14ac:dyDescent="0.25">
      <c r="I190" t="s">
        <v>362</v>
      </c>
      <c r="J190" t="s">
        <v>362</v>
      </c>
    </row>
    <row r="191" spans="9:10" x14ac:dyDescent="0.25">
      <c r="I191" t="s">
        <v>363</v>
      </c>
      <c r="J191" t="s">
        <v>363</v>
      </c>
    </row>
    <row r="192" spans="9:10" x14ac:dyDescent="0.25">
      <c r="I192" t="s">
        <v>364</v>
      </c>
      <c r="J192" t="s">
        <v>364</v>
      </c>
    </row>
    <row r="193" spans="9:10" x14ac:dyDescent="0.25">
      <c r="I193" t="s">
        <v>365</v>
      </c>
      <c r="J193" t="s">
        <v>365</v>
      </c>
    </row>
    <row r="194" spans="9:10" x14ac:dyDescent="0.25">
      <c r="I194" t="s">
        <v>366</v>
      </c>
      <c r="J194" t="s">
        <v>366</v>
      </c>
    </row>
    <row r="195" spans="9:10" x14ac:dyDescent="0.25">
      <c r="I195" t="s">
        <v>367</v>
      </c>
      <c r="J195" t="s">
        <v>367</v>
      </c>
    </row>
    <row r="196" spans="9:10" x14ac:dyDescent="0.25">
      <c r="I196" t="s">
        <v>368</v>
      </c>
      <c r="J196" t="s">
        <v>368</v>
      </c>
    </row>
    <row r="197" spans="9:10" x14ac:dyDescent="0.25">
      <c r="I197" t="s">
        <v>369</v>
      </c>
      <c r="J197" t="s">
        <v>369</v>
      </c>
    </row>
    <row r="198" spans="9:10" x14ac:dyDescent="0.25">
      <c r="I198" t="s">
        <v>370</v>
      </c>
      <c r="J198" t="s">
        <v>370</v>
      </c>
    </row>
    <row r="199" spans="9:10" x14ac:dyDescent="0.25">
      <c r="I199" t="s">
        <v>371</v>
      </c>
      <c r="J199" t="s">
        <v>371</v>
      </c>
    </row>
    <row r="200" spans="9:10" x14ac:dyDescent="0.25">
      <c r="I200" t="s">
        <v>372</v>
      </c>
      <c r="J200" t="s">
        <v>372</v>
      </c>
    </row>
    <row r="201" spans="9:10" x14ac:dyDescent="0.25">
      <c r="I201" t="s">
        <v>373</v>
      </c>
      <c r="J201" t="s">
        <v>373</v>
      </c>
    </row>
    <row r="202" spans="9:10" x14ac:dyDescent="0.25">
      <c r="I202" t="s">
        <v>374</v>
      </c>
      <c r="J202" t="s">
        <v>374</v>
      </c>
    </row>
    <row r="203" spans="9:10" x14ac:dyDescent="0.25">
      <c r="I203" t="s">
        <v>375</v>
      </c>
      <c r="J203" t="s">
        <v>375</v>
      </c>
    </row>
    <row r="204" spans="9:10" x14ac:dyDescent="0.25">
      <c r="I204" t="s">
        <v>376</v>
      </c>
      <c r="J204" t="s">
        <v>376</v>
      </c>
    </row>
    <row r="205" spans="9:10" x14ac:dyDescent="0.25">
      <c r="I205" t="s">
        <v>377</v>
      </c>
      <c r="J205" t="s">
        <v>377</v>
      </c>
    </row>
    <row r="206" spans="9:10" x14ac:dyDescent="0.25">
      <c r="I206" t="s">
        <v>378</v>
      </c>
      <c r="J206" t="s">
        <v>378</v>
      </c>
    </row>
    <row r="207" spans="9:10" x14ac:dyDescent="0.25">
      <c r="I207" t="s">
        <v>379</v>
      </c>
      <c r="J207" t="s">
        <v>379</v>
      </c>
    </row>
    <row r="208" spans="9:10" x14ac:dyDescent="0.25">
      <c r="I208" t="s">
        <v>380</v>
      </c>
      <c r="J208" t="s">
        <v>380</v>
      </c>
    </row>
    <row r="209" spans="9:10" x14ac:dyDescent="0.25">
      <c r="I209" t="s">
        <v>381</v>
      </c>
      <c r="J209" t="s">
        <v>381</v>
      </c>
    </row>
    <row r="210" spans="9:10" x14ac:dyDescent="0.25">
      <c r="I210" t="s">
        <v>382</v>
      </c>
      <c r="J210" t="s">
        <v>382</v>
      </c>
    </row>
    <row r="211" spans="9:10" x14ac:dyDescent="0.25">
      <c r="I211" t="s">
        <v>383</v>
      </c>
      <c r="J211" t="s">
        <v>383</v>
      </c>
    </row>
    <row r="212" spans="9:10" x14ac:dyDescent="0.25">
      <c r="I212" t="s">
        <v>384</v>
      </c>
      <c r="J212" t="s">
        <v>384</v>
      </c>
    </row>
    <row r="213" spans="9:10" x14ac:dyDescent="0.25">
      <c r="I213" t="s">
        <v>385</v>
      </c>
      <c r="J213" t="s">
        <v>385</v>
      </c>
    </row>
    <row r="214" spans="9:10" x14ac:dyDescent="0.25">
      <c r="I214" t="s">
        <v>386</v>
      </c>
      <c r="J214" t="s">
        <v>386</v>
      </c>
    </row>
    <row r="215" spans="9:10" x14ac:dyDescent="0.25">
      <c r="I215" t="s">
        <v>387</v>
      </c>
      <c r="J215" t="s">
        <v>387</v>
      </c>
    </row>
    <row r="216" spans="9:10" x14ac:dyDescent="0.25">
      <c r="I216" t="s">
        <v>388</v>
      </c>
      <c r="J216" t="s">
        <v>388</v>
      </c>
    </row>
    <row r="217" spans="9:10" x14ac:dyDescent="0.25">
      <c r="I217" t="s">
        <v>389</v>
      </c>
      <c r="J217" t="s">
        <v>389</v>
      </c>
    </row>
    <row r="218" spans="9:10" x14ac:dyDescent="0.25">
      <c r="I218" t="s">
        <v>390</v>
      </c>
      <c r="J218" t="s">
        <v>390</v>
      </c>
    </row>
    <row r="219" spans="9:10" x14ac:dyDescent="0.25">
      <c r="I219" t="s">
        <v>391</v>
      </c>
      <c r="J219" t="s">
        <v>391</v>
      </c>
    </row>
    <row r="220" spans="9:10" x14ac:dyDescent="0.25">
      <c r="I220" t="s">
        <v>392</v>
      </c>
      <c r="J220" t="s">
        <v>392</v>
      </c>
    </row>
    <row r="221" spans="9:10" x14ac:dyDescent="0.25">
      <c r="I221" t="s">
        <v>393</v>
      </c>
      <c r="J221" t="s">
        <v>393</v>
      </c>
    </row>
    <row r="222" spans="9:10" x14ac:dyDescent="0.25">
      <c r="I222" t="s">
        <v>394</v>
      </c>
      <c r="J222" t="s">
        <v>394</v>
      </c>
    </row>
    <row r="223" spans="9:10" x14ac:dyDescent="0.25">
      <c r="I223" t="s">
        <v>395</v>
      </c>
      <c r="J223" t="s">
        <v>395</v>
      </c>
    </row>
    <row r="224" spans="9:10" x14ac:dyDescent="0.25">
      <c r="I224" t="s">
        <v>396</v>
      </c>
      <c r="J224" t="s">
        <v>396</v>
      </c>
    </row>
    <row r="225" spans="9:10" x14ac:dyDescent="0.25">
      <c r="I225" t="s">
        <v>397</v>
      </c>
      <c r="J225" t="s">
        <v>397</v>
      </c>
    </row>
    <row r="226" spans="9:10" x14ac:dyDescent="0.25">
      <c r="I226" t="s">
        <v>398</v>
      </c>
      <c r="J226" t="s">
        <v>398</v>
      </c>
    </row>
    <row r="227" spans="9:10" x14ac:dyDescent="0.25">
      <c r="I227" t="s">
        <v>399</v>
      </c>
      <c r="J227" t="s">
        <v>399</v>
      </c>
    </row>
    <row r="228" spans="9:10" x14ac:dyDescent="0.25">
      <c r="I228" t="s">
        <v>400</v>
      </c>
      <c r="J228" t="s">
        <v>400</v>
      </c>
    </row>
    <row r="229" spans="9:10" x14ac:dyDescent="0.25">
      <c r="I229" t="s">
        <v>401</v>
      </c>
      <c r="J229" t="s">
        <v>401</v>
      </c>
    </row>
    <row r="230" spans="9:10" x14ac:dyDescent="0.25">
      <c r="I230" t="s">
        <v>402</v>
      </c>
      <c r="J230" t="s">
        <v>402</v>
      </c>
    </row>
    <row r="231" spans="9:10" x14ac:dyDescent="0.25">
      <c r="I231" t="s">
        <v>403</v>
      </c>
      <c r="J231" t="s">
        <v>403</v>
      </c>
    </row>
    <row r="232" spans="9:10" x14ac:dyDescent="0.25">
      <c r="I232" t="s">
        <v>404</v>
      </c>
      <c r="J232" t="s">
        <v>404</v>
      </c>
    </row>
    <row r="233" spans="9:10" x14ac:dyDescent="0.25">
      <c r="I233" t="s">
        <v>405</v>
      </c>
      <c r="J233" t="s">
        <v>405</v>
      </c>
    </row>
    <row r="234" spans="9:10" x14ac:dyDescent="0.25">
      <c r="I234" t="s">
        <v>406</v>
      </c>
      <c r="J234" t="s">
        <v>406</v>
      </c>
    </row>
    <row r="235" spans="9:10" x14ac:dyDescent="0.25">
      <c r="I235" t="s">
        <v>407</v>
      </c>
      <c r="J235" t="s">
        <v>407</v>
      </c>
    </row>
    <row r="236" spans="9:10" x14ac:dyDescent="0.25">
      <c r="I236" t="s">
        <v>408</v>
      </c>
      <c r="J236" t="s">
        <v>408</v>
      </c>
    </row>
    <row r="237" spans="9:10" x14ac:dyDescent="0.25">
      <c r="I237" t="s">
        <v>409</v>
      </c>
      <c r="J237" t="s">
        <v>409</v>
      </c>
    </row>
    <row r="238" spans="9:10" x14ac:dyDescent="0.25">
      <c r="I238" t="s">
        <v>410</v>
      </c>
      <c r="J238" t="s">
        <v>410</v>
      </c>
    </row>
    <row r="239" spans="9:10" x14ac:dyDescent="0.25">
      <c r="I239" t="s">
        <v>411</v>
      </c>
      <c r="J239" t="s">
        <v>411</v>
      </c>
    </row>
    <row r="240" spans="9:10" x14ac:dyDescent="0.25">
      <c r="I240" t="s">
        <v>412</v>
      </c>
      <c r="J240" t="s">
        <v>412</v>
      </c>
    </row>
    <row r="241" spans="9:10" x14ac:dyDescent="0.25">
      <c r="I241" t="s">
        <v>413</v>
      </c>
      <c r="J241" t="s">
        <v>413</v>
      </c>
    </row>
    <row r="242" spans="9:10" x14ac:dyDescent="0.25">
      <c r="I242" t="s">
        <v>414</v>
      </c>
      <c r="J242" t="s">
        <v>414</v>
      </c>
    </row>
    <row r="243" spans="9:10" x14ac:dyDescent="0.25">
      <c r="I243" t="s">
        <v>415</v>
      </c>
      <c r="J243" t="s">
        <v>415</v>
      </c>
    </row>
    <row r="244" spans="9:10" x14ac:dyDescent="0.25">
      <c r="I244" t="s">
        <v>416</v>
      </c>
      <c r="J244" t="s">
        <v>416</v>
      </c>
    </row>
    <row r="245" spans="9:10" x14ac:dyDescent="0.25">
      <c r="I245" t="s">
        <v>417</v>
      </c>
      <c r="J245" t="s">
        <v>417</v>
      </c>
    </row>
    <row r="246" spans="9:10" x14ac:dyDescent="0.25">
      <c r="I246" t="s">
        <v>418</v>
      </c>
      <c r="J246" t="s">
        <v>418</v>
      </c>
    </row>
    <row r="247" spans="9:10" x14ac:dyDescent="0.25">
      <c r="I247" t="s">
        <v>419</v>
      </c>
      <c r="J247" t="s">
        <v>419</v>
      </c>
    </row>
    <row r="248" spans="9:10" x14ac:dyDescent="0.25">
      <c r="I248" t="s">
        <v>420</v>
      </c>
      <c r="J248" t="s">
        <v>420</v>
      </c>
    </row>
    <row r="249" spans="9:10" x14ac:dyDescent="0.25">
      <c r="I249" t="s">
        <v>421</v>
      </c>
      <c r="J249" t="s">
        <v>421</v>
      </c>
    </row>
    <row r="250" spans="9:10" x14ac:dyDescent="0.25">
      <c r="I250" t="s">
        <v>422</v>
      </c>
      <c r="J250" t="s">
        <v>422</v>
      </c>
    </row>
    <row r="251" spans="9:10" x14ac:dyDescent="0.25">
      <c r="I251" t="s">
        <v>423</v>
      </c>
      <c r="J251" t="s">
        <v>423</v>
      </c>
    </row>
    <row r="252" spans="9:10" x14ac:dyDescent="0.25">
      <c r="I252" t="s">
        <v>424</v>
      </c>
      <c r="J252" t="s">
        <v>424</v>
      </c>
    </row>
    <row r="253" spans="9:10" x14ac:dyDescent="0.25">
      <c r="I253" t="s">
        <v>425</v>
      </c>
      <c r="J253" t="s">
        <v>425</v>
      </c>
    </row>
    <row r="254" spans="9:10" x14ac:dyDescent="0.25">
      <c r="I254" t="s">
        <v>426</v>
      </c>
      <c r="J254" t="s">
        <v>426</v>
      </c>
    </row>
    <row r="255" spans="9:10" x14ac:dyDescent="0.25">
      <c r="I255" t="s">
        <v>427</v>
      </c>
      <c r="J255" t="s">
        <v>427</v>
      </c>
    </row>
    <row r="256" spans="9:10" x14ac:dyDescent="0.25">
      <c r="I256" t="s">
        <v>428</v>
      </c>
      <c r="J256" t="s">
        <v>428</v>
      </c>
    </row>
    <row r="257" spans="9:10" x14ac:dyDescent="0.25">
      <c r="I257" t="s">
        <v>429</v>
      </c>
      <c r="J257" t="s">
        <v>429</v>
      </c>
    </row>
    <row r="258" spans="9:10" x14ac:dyDescent="0.25">
      <c r="I258" t="s">
        <v>430</v>
      </c>
      <c r="J258" t="s">
        <v>430</v>
      </c>
    </row>
    <row r="259" spans="9:10" x14ac:dyDescent="0.25">
      <c r="I259" t="s">
        <v>431</v>
      </c>
      <c r="J259" t="s">
        <v>431</v>
      </c>
    </row>
    <row r="260" spans="9:10" x14ac:dyDescent="0.25">
      <c r="I260" t="s">
        <v>432</v>
      </c>
      <c r="J260" t="s">
        <v>432</v>
      </c>
    </row>
    <row r="261" spans="9:10" x14ac:dyDescent="0.25">
      <c r="I261" t="s">
        <v>433</v>
      </c>
      <c r="J261" t="s">
        <v>433</v>
      </c>
    </row>
    <row r="262" spans="9:10" x14ac:dyDescent="0.25">
      <c r="I262" t="s">
        <v>434</v>
      </c>
      <c r="J262" t="s">
        <v>434</v>
      </c>
    </row>
    <row r="263" spans="9:10" x14ac:dyDescent="0.25">
      <c r="I263" t="s">
        <v>435</v>
      </c>
      <c r="J263" t="s">
        <v>435</v>
      </c>
    </row>
    <row r="264" spans="9:10" x14ac:dyDescent="0.25">
      <c r="I264" t="s">
        <v>436</v>
      </c>
      <c r="J264" t="s">
        <v>436</v>
      </c>
    </row>
    <row r="265" spans="9:10" x14ac:dyDescent="0.25">
      <c r="I265" t="s">
        <v>437</v>
      </c>
      <c r="J265" t="s">
        <v>437</v>
      </c>
    </row>
    <row r="266" spans="9:10" x14ac:dyDescent="0.25">
      <c r="I266" t="s">
        <v>438</v>
      </c>
      <c r="J266" t="s">
        <v>438</v>
      </c>
    </row>
    <row r="267" spans="9:10" x14ac:dyDescent="0.25">
      <c r="I267" t="s">
        <v>439</v>
      </c>
      <c r="J267" t="s">
        <v>439</v>
      </c>
    </row>
    <row r="268" spans="9:10" x14ac:dyDescent="0.25">
      <c r="I268" t="s">
        <v>440</v>
      </c>
      <c r="J268" t="s">
        <v>440</v>
      </c>
    </row>
    <row r="269" spans="9:10" x14ac:dyDescent="0.25">
      <c r="I269" t="s">
        <v>441</v>
      </c>
      <c r="J269" t="s">
        <v>441</v>
      </c>
    </row>
    <row r="270" spans="9:10" x14ac:dyDescent="0.25">
      <c r="I270" t="s">
        <v>442</v>
      </c>
      <c r="J270" t="s">
        <v>442</v>
      </c>
    </row>
    <row r="271" spans="9:10" x14ac:dyDescent="0.25">
      <c r="I271" t="s">
        <v>443</v>
      </c>
      <c r="J271" t="s">
        <v>443</v>
      </c>
    </row>
    <row r="272" spans="9:10" x14ac:dyDescent="0.25">
      <c r="I272" t="s">
        <v>444</v>
      </c>
      <c r="J272" t="s">
        <v>444</v>
      </c>
    </row>
    <row r="273" spans="9:10" x14ac:dyDescent="0.25">
      <c r="I273" t="s">
        <v>445</v>
      </c>
      <c r="J273" t="s">
        <v>445</v>
      </c>
    </row>
    <row r="274" spans="9:10" x14ac:dyDescent="0.25">
      <c r="I274" t="s">
        <v>446</v>
      </c>
      <c r="J274" t="s">
        <v>446</v>
      </c>
    </row>
    <row r="275" spans="9:10" x14ac:dyDescent="0.25">
      <c r="I275" t="s">
        <v>447</v>
      </c>
      <c r="J275" t="s">
        <v>447</v>
      </c>
    </row>
    <row r="276" spans="9:10" x14ac:dyDescent="0.25">
      <c r="I276" t="s">
        <v>448</v>
      </c>
      <c r="J276" t="s">
        <v>448</v>
      </c>
    </row>
    <row r="277" spans="9:10" x14ac:dyDescent="0.25">
      <c r="I277" t="s">
        <v>449</v>
      </c>
      <c r="J277" t="s">
        <v>449</v>
      </c>
    </row>
    <row r="278" spans="9:10" x14ac:dyDescent="0.25">
      <c r="I278" t="s">
        <v>450</v>
      </c>
      <c r="J278" t="s">
        <v>450</v>
      </c>
    </row>
    <row r="279" spans="9:10" x14ac:dyDescent="0.25">
      <c r="I279" t="s">
        <v>451</v>
      </c>
      <c r="J279" t="s">
        <v>451</v>
      </c>
    </row>
    <row r="280" spans="9:10" x14ac:dyDescent="0.25">
      <c r="I280" t="s">
        <v>452</v>
      </c>
      <c r="J280" t="s">
        <v>452</v>
      </c>
    </row>
    <row r="281" spans="9:10" x14ac:dyDescent="0.25">
      <c r="I281" t="s">
        <v>453</v>
      </c>
      <c r="J281" t="s">
        <v>453</v>
      </c>
    </row>
    <row r="282" spans="9:10" x14ac:dyDescent="0.25">
      <c r="I282" t="s">
        <v>454</v>
      </c>
      <c r="J282" t="s">
        <v>454</v>
      </c>
    </row>
    <row r="283" spans="9:10" x14ac:dyDescent="0.25">
      <c r="I283" t="s">
        <v>455</v>
      </c>
      <c r="J283" t="s">
        <v>455</v>
      </c>
    </row>
    <row r="284" spans="9:10" x14ac:dyDescent="0.25">
      <c r="I284" t="s">
        <v>456</v>
      </c>
      <c r="J284" t="s">
        <v>456</v>
      </c>
    </row>
    <row r="285" spans="9:10" x14ac:dyDescent="0.25">
      <c r="I285" t="s">
        <v>457</v>
      </c>
      <c r="J285" t="s">
        <v>457</v>
      </c>
    </row>
    <row r="286" spans="9:10" x14ac:dyDescent="0.25">
      <c r="I286" t="s">
        <v>458</v>
      </c>
      <c r="J286" t="s">
        <v>458</v>
      </c>
    </row>
    <row r="287" spans="9:10" x14ac:dyDescent="0.25">
      <c r="I287" t="s">
        <v>459</v>
      </c>
      <c r="J287" t="s">
        <v>459</v>
      </c>
    </row>
    <row r="288" spans="9:10" x14ac:dyDescent="0.25">
      <c r="I288" t="s">
        <v>460</v>
      </c>
      <c r="J288" t="s">
        <v>460</v>
      </c>
    </row>
    <row r="289" spans="9:10" x14ac:dyDescent="0.25">
      <c r="I289" t="s">
        <v>461</v>
      </c>
      <c r="J289" t="s">
        <v>461</v>
      </c>
    </row>
    <row r="290" spans="9:10" x14ac:dyDescent="0.25">
      <c r="I290" t="s">
        <v>462</v>
      </c>
      <c r="J290" t="s">
        <v>462</v>
      </c>
    </row>
    <row r="291" spans="9:10" x14ac:dyDescent="0.25">
      <c r="I291" t="s">
        <v>463</v>
      </c>
      <c r="J291" t="s">
        <v>463</v>
      </c>
    </row>
    <row r="292" spans="9:10" x14ac:dyDescent="0.25">
      <c r="I292" t="s">
        <v>464</v>
      </c>
      <c r="J292" t="s">
        <v>464</v>
      </c>
    </row>
    <row r="293" spans="9:10" x14ac:dyDescent="0.25">
      <c r="I293" t="s">
        <v>465</v>
      </c>
      <c r="J293" t="s">
        <v>465</v>
      </c>
    </row>
    <row r="294" spans="9:10" x14ac:dyDescent="0.25">
      <c r="I294" t="s">
        <v>466</v>
      </c>
      <c r="J294" t="s">
        <v>466</v>
      </c>
    </row>
    <row r="295" spans="9:10" x14ac:dyDescent="0.25">
      <c r="I295" t="s">
        <v>467</v>
      </c>
      <c r="J295" t="s">
        <v>467</v>
      </c>
    </row>
    <row r="296" spans="9:10" x14ac:dyDescent="0.25">
      <c r="I296" t="s">
        <v>468</v>
      </c>
      <c r="J296" t="s">
        <v>468</v>
      </c>
    </row>
    <row r="297" spans="9:10" x14ac:dyDescent="0.25">
      <c r="I297" t="s">
        <v>469</v>
      </c>
      <c r="J297" t="s">
        <v>469</v>
      </c>
    </row>
    <row r="298" spans="9:10" x14ac:dyDescent="0.25">
      <c r="I298" t="s">
        <v>470</v>
      </c>
      <c r="J298" t="s">
        <v>470</v>
      </c>
    </row>
    <row r="299" spans="9:10" x14ac:dyDescent="0.25">
      <c r="I299" t="s">
        <v>471</v>
      </c>
      <c r="J299" t="s">
        <v>471</v>
      </c>
    </row>
    <row r="300" spans="9:10" x14ac:dyDescent="0.25">
      <c r="I300" t="s">
        <v>472</v>
      </c>
      <c r="J300" t="s">
        <v>472</v>
      </c>
    </row>
    <row r="301" spans="9:10" x14ac:dyDescent="0.25">
      <c r="I301" t="s">
        <v>473</v>
      </c>
      <c r="J301" t="s">
        <v>473</v>
      </c>
    </row>
    <row r="302" spans="9:10" x14ac:dyDescent="0.25">
      <c r="I302" t="s">
        <v>474</v>
      </c>
      <c r="J302" t="s">
        <v>474</v>
      </c>
    </row>
    <row r="303" spans="9:10" x14ac:dyDescent="0.25">
      <c r="I303" t="s">
        <v>475</v>
      </c>
      <c r="J303" t="s">
        <v>475</v>
      </c>
    </row>
    <row r="304" spans="9:10" x14ac:dyDescent="0.25">
      <c r="I304" t="s">
        <v>476</v>
      </c>
      <c r="J304" t="s">
        <v>476</v>
      </c>
    </row>
    <row r="305" spans="9:10" x14ac:dyDescent="0.25">
      <c r="I305" t="s">
        <v>477</v>
      </c>
      <c r="J305" t="s">
        <v>477</v>
      </c>
    </row>
    <row r="306" spans="9:10" x14ac:dyDescent="0.25">
      <c r="I306" t="s">
        <v>478</v>
      </c>
      <c r="J306" t="s">
        <v>478</v>
      </c>
    </row>
    <row r="307" spans="9:10" x14ac:dyDescent="0.25">
      <c r="I307" t="s">
        <v>479</v>
      </c>
      <c r="J307" t="s">
        <v>479</v>
      </c>
    </row>
    <row r="308" spans="9:10" x14ac:dyDescent="0.25">
      <c r="I308" t="s">
        <v>480</v>
      </c>
      <c r="J308" t="s">
        <v>480</v>
      </c>
    </row>
    <row r="309" spans="9:10" x14ac:dyDescent="0.25">
      <c r="I309" t="s">
        <v>481</v>
      </c>
      <c r="J309" t="s">
        <v>481</v>
      </c>
    </row>
    <row r="310" spans="9:10" x14ac:dyDescent="0.25">
      <c r="I310" t="s">
        <v>482</v>
      </c>
      <c r="J310" t="s">
        <v>482</v>
      </c>
    </row>
    <row r="311" spans="9:10" x14ac:dyDescent="0.25">
      <c r="I311" t="s">
        <v>483</v>
      </c>
      <c r="J311" t="s">
        <v>483</v>
      </c>
    </row>
    <row r="312" spans="9:10" x14ac:dyDescent="0.25">
      <c r="I312" t="s">
        <v>484</v>
      </c>
      <c r="J312" t="s">
        <v>484</v>
      </c>
    </row>
    <row r="313" spans="9:10" x14ac:dyDescent="0.25">
      <c r="I313" t="s">
        <v>485</v>
      </c>
      <c r="J313" t="s">
        <v>485</v>
      </c>
    </row>
    <row r="314" spans="9:10" x14ac:dyDescent="0.25">
      <c r="I314" t="s">
        <v>486</v>
      </c>
      <c r="J314" t="s">
        <v>486</v>
      </c>
    </row>
    <row r="315" spans="9:10" x14ac:dyDescent="0.25">
      <c r="I315" t="s">
        <v>487</v>
      </c>
      <c r="J315" t="s">
        <v>487</v>
      </c>
    </row>
    <row r="316" spans="9:10" x14ac:dyDescent="0.25">
      <c r="I316" t="s">
        <v>488</v>
      </c>
      <c r="J316" t="s">
        <v>488</v>
      </c>
    </row>
    <row r="317" spans="9:10" x14ac:dyDescent="0.25">
      <c r="I317" t="s">
        <v>489</v>
      </c>
      <c r="J317" t="s">
        <v>489</v>
      </c>
    </row>
    <row r="318" spans="9:10" x14ac:dyDescent="0.25">
      <c r="I318" t="s">
        <v>490</v>
      </c>
      <c r="J318" t="s">
        <v>490</v>
      </c>
    </row>
    <row r="319" spans="9:10" x14ac:dyDescent="0.25">
      <c r="I319" t="s">
        <v>491</v>
      </c>
      <c r="J319" t="s">
        <v>491</v>
      </c>
    </row>
    <row r="320" spans="9:10" x14ac:dyDescent="0.25">
      <c r="I320" t="s">
        <v>492</v>
      </c>
      <c r="J320" t="s">
        <v>492</v>
      </c>
    </row>
    <row r="321" spans="9:10" x14ac:dyDescent="0.25">
      <c r="I321" t="s">
        <v>493</v>
      </c>
      <c r="J321" t="s">
        <v>493</v>
      </c>
    </row>
    <row r="322" spans="9:10" x14ac:dyDescent="0.25">
      <c r="I322" t="s">
        <v>494</v>
      </c>
      <c r="J322" t="s">
        <v>494</v>
      </c>
    </row>
    <row r="323" spans="9:10" x14ac:dyDescent="0.25">
      <c r="I323" t="s">
        <v>495</v>
      </c>
      <c r="J323" t="s">
        <v>495</v>
      </c>
    </row>
    <row r="324" spans="9:10" x14ac:dyDescent="0.25">
      <c r="I324" t="s">
        <v>496</v>
      </c>
      <c r="J324" t="s">
        <v>496</v>
      </c>
    </row>
    <row r="325" spans="9:10" x14ac:dyDescent="0.25">
      <c r="I325" t="s">
        <v>497</v>
      </c>
      <c r="J325" t="s">
        <v>497</v>
      </c>
    </row>
    <row r="326" spans="9:10" x14ac:dyDescent="0.25">
      <c r="I326" t="s">
        <v>498</v>
      </c>
      <c r="J326" t="s">
        <v>498</v>
      </c>
    </row>
    <row r="327" spans="9:10" x14ac:dyDescent="0.25">
      <c r="I327" t="s">
        <v>499</v>
      </c>
      <c r="J327" t="s">
        <v>499</v>
      </c>
    </row>
    <row r="328" spans="9:10" x14ac:dyDescent="0.25">
      <c r="I328" t="s">
        <v>500</v>
      </c>
      <c r="J328" t="s">
        <v>500</v>
      </c>
    </row>
    <row r="329" spans="9:10" x14ac:dyDescent="0.25">
      <c r="I329" t="s">
        <v>501</v>
      </c>
      <c r="J329" t="s">
        <v>501</v>
      </c>
    </row>
    <row r="330" spans="9:10" x14ac:dyDescent="0.25">
      <c r="I330" t="s">
        <v>502</v>
      </c>
      <c r="J330" t="s">
        <v>502</v>
      </c>
    </row>
    <row r="331" spans="9:10" x14ac:dyDescent="0.25">
      <c r="I331" t="s">
        <v>503</v>
      </c>
      <c r="J331" t="s">
        <v>503</v>
      </c>
    </row>
    <row r="332" spans="9:10" x14ac:dyDescent="0.25">
      <c r="I332" t="s">
        <v>504</v>
      </c>
      <c r="J332" t="s">
        <v>504</v>
      </c>
    </row>
    <row r="333" spans="9:10" x14ac:dyDescent="0.25">
      <c r="I333" t="s">
        <v>505</v>
      </c>
      <c r="J333" t="s">
        <v>505</v>
      </c>
    </row>
    <row r="334" spans="9:10" x14ac:dyDescent="0.25">
      <c r="I334" t="s">
        <v>506</v>
      </c>
      <c r="J334" t="s">
        <v>506</v>
      </c>
    </row>
    <row r="335" spans="9:10" x14ac:dyDescent="0.25">
      <c r="I335" t="s">
        <v>507</v>
      </c>
      <c r="J335" t="s">
        <v>507</v>
      </c>
    </row>
    <row r="336" spans="9:10" x14ac:dyDescent="0.25">
      <c r="I336" t="s">
        <v>508</v>
      </c>
      <c r="J336" t="s">
        <v>508</v>
      </c>
    </row>
    <row r="337" spans="9:10" x14ac:dyDescent="0.25">
      <c r="I337" t="s">
        <v>509</v>
      </c>
      <c r="J337" t="s">
        <v>509</v>
      </c>
    </row>
    <row r="338" spans="9:10" x14ac:dyDescent="0.25">
      <c r="I338" t="s">
        <v>510</v>
      </c>
      <c r="J338" t="s">
        <v>510</v>
      </c>
    </row>
    <row r="339" spans="9:10" x14ac:dyDescent="0.25">
      <c r="I339" t="s">
        <v>511</v>
      </c>
      <c r="J339" t="s">
        <v>511</v>
      </c>
    </row>
    <row r="340" spans="9:10" x14ac:dyDescent="0.25">
      <c r="I340" t="s">
        <v>512</v>
      </c>
      <c r="J340" t="s">
        <v>512</v>
      </c>
    </row>
    <row r="341" spans="9:10" x14ac:dyDescent="0.25">
      <c r="I341" t="s">
        <v>513</v>
      </c>
      <c r="J341" t="s">
        <v>513</v>
      </c>
    </row>
    <row r="342" spans="9:10" x14ac:dyDescent="0.25">
      <c r="I342" t="s">
        <v>514</v>
      </c>
      <c r="J342" t="s">
        <v>514</v>
      </c>
    </row>
    <row r="343" spans="9:10" x14ac:dyDescent="0.25">
      <c r="I343" t="s">
        <v>515</v>
      </c>
      <c r="J343" t="s">
        <v>515</v>
      </c>
    </row>
    <row r="344" spans="9:10" x14ac:dyDescent="0.25">
      <c r="I344" t="s">
        <v>516</v>
      </c>
      <c r="J344" t="s">
        <v>516</v>
      </c>
    </row>
    <row r="345" spans="9:10" x14ac:dyDescent="0.25">
      <c r="I345" t="s">
        <v>517</v>
      </c>
      <c r="J345" t="s">
        <v>517</v>
      </c>
    </row>
    <row r="346" spans="9:10" x14ac:dyDescent="0.25">
      <c r="I346" t="s">
        <v>518</v>
      </c>
      <c r="J346" t="s">
        <v>518</v>
      </c>
    </row>
    <row r="347" spans="9:10" x14ac:dyDescent="0.25">
      <c r="I347" t="s">
        <v>519</v>
      </c>
      <c r="J347" t="s">
        <v>519</v>
      </c>
    </row>
    <row r="348" spans="9:10" x14ac:dyDescent="0.25">
      <c r="I348" t="s">
        <v>520</v>
      </c>
      <c r="J348" t="s">
        <v>520</v>
      </c>
    </row>
    <row r="349" spans="9:10" x14ac:dyDescent="0.25">
      <c r="I349" t="s">
        <v>521</v>
      </c>
      <c r="J349" t="s">
        <v>521</v>
      </c>
    </row>
    <row r="350" spans="9:10" x14ac:dyDescent="0.25">
      <c r="I350" t="s">
        <v>522</v>
      </c>
      <c r="J350" t="s">
        <v>522</v>
      </c>
    </row>
    <row r="351" spans="9:10" x14ac:dyDescent="0.25">
      <c r="I351" t="s">
        <v>523</v>
      </c>
      <c r="J351" t="s">
        <v>523</v>
      </c>
    </row>
    <row r="352" spans="9:10" x14ac:dyDescent="0.25">
      <c r="I352" t="s">
        <v>524</v>
      </c>
      <c r="J352" t="s">
        <v>524</v>
      </c>
    </row>
    <row r="353" spans="9:10" x14ac:dyDescent="0.25">
      <c r="I353" t="s">
        <v>525</v>
      </c>
      <c r="J353" t="s">
        <v>525</v>
      </c>
    </row>
    <row r="354" spans="9:10" x14ac:dyDescent="0.25">
      <c r="I354" t="s">
        <v>526</v>
      </c>
      <c r="J354" t="s">
        <v>526</v>
      </c>
    </row>
    <row r="355" spans="9:10" x14ac:dyDescent="0.25">
      <c r="I355" t="s">
        <v>527</v>
      </c>
      <c r="J355" t="s">
        <v>527</v>
      </c>
    </row>
    <row r="356" spans="9:10" x14ac:dyDescent="0.25">
      <c r="I356" t="s">
        <v>528</v>
      </c>
      <c r="J356" t="s">
        <v>528</v>
      </c>
    </row>
    <row r="357" spans="9:10" x14ac:dyDescent="0.25">
      <c r="I357" t="s">
        <v>529</v>
      </c>
      <c r="J357" t="s">
        <v>529</v>
      </c>
    </row>
    <row r="358" spans="9:10" x14ac:dyDescent="0.25">
      <c r="I358" t="s">
        <v>530</v>
      </c>
      <c r="J358" t="s">
        <v>530</v>
      </c>
    </row>
    <row r="359" spans="9:10" x14ac:dyDescent="0.25">
      <c r="I359" t="s">
        <v>531</v>
      </c>
      <c r="J359" t="s">
        <v>531</v>
      </c>
    </row>
    <row r="360" spans="9:10" x14ac:dyDescent="0.25">
      <c r="I360" t="s">
        <v>532</v>
      </c>
      <c r="J360" t="s">
        <v>532</v>
      </c>
    </row>
    <row r="361" spans="9:10" x14ac:dyDescent="0.25">
      <c r="I361" t="s">
        <v>533</v>
      </c>
      <c r="J361" t="s">
        <v>533</v>
      </c>
    </row>
    <row r="362" spans="9:10" x14ac:dyDescent="0.25">
      <c r="I362" t="s">
        <v>534</v>
      </c>
      <c r="J362" t="s">
        <v>534</v>
      </c>
    </row>
    <row r="363" spans="9:10" x14ac:dyDescent="0.25">
      <c r="I363" t="s">
        <v>535</v>
      </c>
      <c r="J363" t="s">
        <v>535</v>
      </c>
    </row>
    <row r="364" spans="9:10" x14ac:dyDescent="0.25">
      <c r="I364" t="s">
        <v>536</v>
      </c>
      <c r="J364" t="s">
        <v>536</v>
      </c>
    </row>
    <row r="365" spans="9:10" x14ac:dyDescent="0.25">
      <c r="I365" t="s">
        <v>537</v>
      </c>
      <c r="J365" t="s">
        <v>537</v>
      </c>
    </row>
    <row r="366" spans="9:10" x14ac:dyDescent="0.25">
      <c r="I366" t="s">
        <v>538</v>
      </c>
      <c r="J366" t="s">
        <v>538</v>
      </c>
    </row>
    <row r="367" spans="9:10" x14ac:dyDescent="0.25">
      <c r="I367" t="s">
        <v>539</v>
      </c>
      <c r="J367" t="s">
        <v>539</v>
      </c>
    </row>
    <row r="368" spans="9:10" x14ac:dyDescent="0.25">
      <c r="I368" t="s">
        <v>540</v>
      </c>
      <c r="J368" t="s">
        <v>540</v>
      </c>
    </row>
    <row r="369" spans="9:10" x14ac:dyDescent="0.25">
      <c r="I369" t="s">
        <v>541</v>
      </c>
      <c r="J369" t="s">
        <v>541</v>
      </c>
    </row>
    <row r="370" spans="9:10" x14ac:dyDescent="0.25">
      <c r="I370" t="s">
        <v>542</v>
      </c>
      <c r="J370" t="s">
        <v>542</v>
      </c>
    </row>
    <row r="371" spans="9:10" x14ac:dyDescent="0.25">
      <c r="I371" t="s">
        <v>543</v>
      </c>
      <c r="J371" t="s">
        <v>543</v>
      </c>
    </row>
    <row r="372" spans="9:10" x14ac:dyDescent="0.25">
      <c r="I372" t="s">
        <v>544</v>
      </c>
      <c r="J372" t="s">
        <v>544</v>
      </c>
    </row>
    <row r="373" spans="9:10" x14ac:dyDescent="0.25">
      <c r="I373" t="s">
        <v>545</v>
      </c>
      <c r="J373" t="s">
        <v>545</v>
      </c>
    </row>
    <row r="374" spans="9:10" x14ac:dyDescent="0.25">
      <c r="I374" t="s">
        <v>546</v>
      </c>
      <c r="J374" t="s">
        <v>546</v>
      </c>
    </row>
    <row r="375" spans="9:10" x14ac:dyDescent="0.25">
      <c r="I375" t="s">
        <v>547</v>
      </c>
      <c r="J375" t="s">
        <v>547</v>
      </c>
    </row>
    <row r="376" spans="9:10" x14ac:dyDescent="0.25">
      <c r="I376" t="s">
        <v>548</v>
      </c>
      <c r="J376" t="s">
        <v>548</v>
      </c>
    </row>
    <row r="377" spans="9:10" x14ac:dyDescent="0.25">
      <c r="I377" t="s">
        <v>549</v>
      </c>
      <c r="J377" t="s">
        <v>549</v>
      </c>
    </row>
    <row r="378" spans="9:10" x14ac:dyDescent="0.25">
      <c r="I378" t="s">
        <v>550</v>
      </c>
      <c r="J378" t="s">
        <v>550</v>
      </c>
    </row>
    <row r="379" spans="9:10" x14ac:dyDescent="0.25">
      <c r="I379" t="s">
        <v>551</v>
      </c>
      <c r="J379" t="s">
        <v>551</v>
      </c>
    </row>
    <row r="380" spans="9:10" x14ac:dyDescent="0.25">
      <c r="I380" t="s">
        <v>552</v>
      </c>
      <c r="J380" t="s">
        <v>552</v>
      </c>
    </row>
    <row r="381" spans="9:10" x14ac:dyDescent="0.25">
      <c r="I381" t="s">
        <v>553</v>
      </c>
      <c r="J381" t="s">
        <v>553</v>
      </c>
    </row>
    <row r="382" spans="9:10" x14ac:dyDescent="0.25">
      <c r="I382" t="s">
        <v>554</v>
      </c>
      <c r="J382" t="s">
        <v>554</v>
      </c>
    </row>
    <row r="383" spans="9:10" x14ac:dyDescent="0.25">
      <c r="I383" t="s">
        <v>555</v>
      </c>
      <c r="J383" t="s">
        <v>555</v>
      </c>
    </row>
    <row r="384" spans="9:10" x14ac:dyDescent="0.25">
      <c r="I384" t="s">
        <v>556</v>
      </c>
      <c r="J384" t="s">
        <v>556</v>
      </c>
    </row>
    <row r="385" spans="9:10" x14ac:dyDescent="0.25">
      <c r="I385" t="s">
        <v>557</v>
      </c>
      <c r="J385" t="s">
        <v>557</v>
      </c>
    </row>
    <row r="386" spans="9:10" x14ac:dyDescent="0.25">
      <c r="I386" t="s">
        <v>558</v>
      </c>
      <c r="J386" t="s">
        <v>558</v>
      </c>
    </row>
    <row r="387" spans="9:10" x14ac:dyDescent="0.25">
      <c r="I387" t="s">
        <v>559</v>
      </c>
      <c r="J387" t="s">
        <v>559</v>
      </c>
    </row>
    <row r="388" spans="9:10" x14ac:dyDescent="0.25">
      <c r="I388" t="s">
        <v>560</v>
      </c>
      <c r="J388" t="s">
        <v>560</v>
      </c>
    </row>
    <row r="389" spans="9:10" x14ac:dyDescent="0.25">
      <c r="I389" t="s">
        <v>561</v>
      </c>
      <c r="J389" t="s">
        <v>561</v>
      </c>
    </row>
    <row r="390" spans="9:10" x14ac:dyDescent="0.25">
      <c r="I390" t="s">
        <v>562</v>
      </c>
      <c r="J390" t="s">
        <v>562</v>
      </c>
    </row>
    <row r="391" spans="9:10" x14ac:dyDescent="0.25">
      <c r="I391" t="s">
        <v>563</v>
      </c>
      <c r="J391" t="s">
        <v>563</v>
      </c>
    </row>
    <row r="392" spans="9:10" x14ac:dyDescent="0.25">
      <c r="I392" t="s">
        <v>564</v>
      </c>
      <c r="J392" t="s">
        <v>564</v>
      </c>
    </row>
    <row r="393" spans="9:10" x14ac:dyDescent="0.25">
      <c r="I393" t="s">
        <v>565</v>
      </c>
      <c r="J393" t="s">
        <v>565</v>
      </c>
    </row>
    <row r="394" spans="9:10" x14ac:dyDescent="0.25">
      <c r="I394" t="s">
        <v>566</v>
      </c>
      <c r="J394" t="s">
        <v>566</v>
      </c>
    </row>
    <row r="395" spans="9:10" x14ac:dyDescent="0.25">
      <c r="I395" t="s">
        <v>567</v>
      </c>
      <c r="J395" t="s">
        <v>567</v>
      </c>
    </row>
    <row r="396" spans="9:10" x14ac:dyDescent="0.25">
      <c r="I396" t="s">
        <v>568</v>
      </c>
      <c r="J396" t="s">
        <v>568</v>
      </c>
    </row>
    <row r="397" spans="9:10" x14ac:dyDescent="0.25">
      <c r="I397" t="s">
        <v>569</v>
      </c>
      <c r="J397" t="s">
        <v>569</v>
      </c>
    </row>
    <row r="398" spans="9:10" x14ac:dyDescent="0.25">
      <c r="I398" t="s">
        <v>570</v>
      </c>
      <c r="J398" t="s">
        <v>570</v>
      </c>
    </row>
    <row r="399" spans="9:10" x14ac:dyDescent="0.25">
      <c r="I399" t="s">
        <v>571</v>
      </c>
      <c r="J399" t="s">
        <v>571</v>
      </c>
    </row>
    <row r="400" spans="9:10" x14ac:dyDescent="0.25">
      <c r="I400" t="s">
        <v>572</v>
      </c>
      <c r="J400" t="s">
        <v>572</v>
      </c>
    </row>
    <row r="401" spans="9:10" x14ac:dyDescent="0.25">
      <c r="I401" t="s">
        <v>573</v>
      </c>
      <c r="J401" t="s">
        <v>573</v>
      </c>
    </row>
    <row r="402" spans="9:10" x14ac:dyDescent="0.25">
      <c r="I402" t="s">
        <v>574</v>
      </c>
      <c r="J402" t="s">
        <v>574</v>
      </c>
    </row>
    <row r="403" spans="9:10" x14ac:dyDescent="0.25">
      <c r="I403" t="s">
        <v>575</v>
      </c>
      <c r="J403" t="s">
        <v>575</v>
      </c>
    </row>
    <row r="404" spans="9:10" x14ac:dyDescent="0.25">
      <c r="I404" t="s">
        <v>576</v>
      </c>
      <c r="J404" t="s">
        <v>576</v>
      </c>
    </row>
    <row r="405" spans="9:10" x14ac:dyDescent="0.25">
      <c r="I405" t="s">
        <v>577</v>
      </c>
      <c r="J405" t="s">
        <v>577</v>
      </c>
    </row>
    <row r="406" spans="9:10" x14ac:dyDescent="0.25">
      <c r="I406" t="s">
        <v>578</v>
      </c>
      <c r="J406" t="s">
        <v>578</v>
      </c>
    </row>
    <row r="407" spans="9:10" x14ac:dyDescent="0.25">
      <c r="I407" t="s">
        <v>579</v>
      </c>
      <c r="J407" t="s">
        <v>579</v>
      </c>
    </row>
    <row r="408" spans="9:10" x14ac:dyDescent="0.25">
      <c r="I408" t="s">
        <v>580</v>
      </c>
      <c r="J408" t="s">
        <v>580</v>
      </c>
    </row>
    <row r="409" spans="9:10" x14ac:dyDescent="0.25">
      <c r="I409" t="s">
        <v>581</v>
      </c>
      <c r="J409" t="s">
        <v>581</v>
      </c>
    </row>
    <row r="410" spans="9:10" x14ac:dyDescent="0.25">
      <c r="I410" t="s">
        <v>582</v>
      </c>
      <c r="J410" t="s">
        <v>582</v>
      </c>
    </row>
    <row r="411" spans="9:10" x14ac:dyDescent="0.25">
      <c r="I411" t="s">
        <v>583</v>
      </c>
      <c r="J411" t="s">
        <v>583</v>
      </c>
    </row>
    <row r="412" spans="9:10" x14ac:dyDescent="0.25">
      <c r="I412" t="s">
        <v>584</v>
      </c>
      <c r="J412" t="s">
        <v>584</v>
      </c>
    </row>
    <row r="413" spans="9:10" x14ac:dyDescent="0.25">
      <c r="I413" t="s">
        <v>585</v>
      </c>
      <c r="J413" t="s">
        <v>585</v>
      </c>
    </row>
    <row r="414" spans="9:10" x14ac:dyDescent="0.25">
      <c r="I414" t="s">
        <v>586</v>
      </c>
      <c r="J414" t="s">
        <v>586</v>
      </c>
    </row>
    <row r="415" spans="9:10" x14ac:dyDescent="0.25">
      <c r="I415" t="s">
        <v>587</v>
      </c>
      <c r="J415" t="s">
        <v>587</v>
      </c>
    </row>
    <row r="416" spans="9:10" x14ac:dyDescent="0.25">
      <c r="I416" t="s">
        <v>588</v>
      </c>
      <c r="J416" t="s">
        <v>588</v>
      </c>
    </row>
    <row r="417" spans="9:10" x14ac:dyDescent="0.25">
      <c r="I417" t="s">
        <v>589</v>
      </c>
      <c r="J417" t="s">
        <v>589</v>
      </c>
    </row>
    <row r="418" spans="9:10" x14ac:dyDescent="0.25">
      <c r="I418" t="s">
        <v>590</v>
      </c>
      <c r="J418" t="s">
        <v>590</v>
      </c>
    </row>
    <row r="419" spans="9:10" x14ac:dyDescent="0.25">
      <c r="I419" t="s">
        <v>591</v>
      </c>
      <c r="J419" t="s">
        <v>591</v>
      </c>
    </row>
    <row r="420" spans="9:10" x14ac:dyDescent="0.25">
      <c r="I420" t="s">
        <v>592</v>
      </c>
      <c r="J420" t="s">
        <v>592</v>
      </c>
    </row>
    <row r="421" spans="9:10" x14ac:dyDescent="0.25">
      <c r="I421" t="s">
        <v>593</v>
      </c>
      <c r="J421" t="s">
        <v>593</v>
      </c>
    </row>
    <row r="422" spans="9:10" x14ac:dyDescent="0.25">
      <c r="I422" t="s">
        <v>594</v>
      </c>
      <c r="J422" t="s">
        <v>594</v>
      </c>
    </row>
    <row r="423" spans="9:10" x14ac:dyDescent="0.25">
      <c r="I423" t="s">
        <v>595</v>
      </c>
      <c r="J423" t="s">
        <v>595</v>
      </c>
    </row>
    <row r="424" spans="9:10" x14ac:dyDescent="0.25">
      <c r="I424" t="s">
        <v>596</v>
      </c>
      <c r="J424" t="s">
        <v>596</v>
      </c>
    </row>
    <row r="425" spans="9:10" x14ac:dyDescent="0.25">
      <c r="I425" t="s">
        <v>597</v>
      </c>
      <c r="J425" t="s">
        <v>597</v>
      </c>
    </row>
    <row r="426" spans="9:10" x14ac:dyDescent="0.25">
      <c r="I426" t="s">
        <v>598</v>
      </c>
      <c r="J426" t="s">
        <v>598</v>
      </c>
    </row>
    <row r="427" spans="9:10" x14ac:dyDescent="0.25">
      <c r="I427" t="s">
        <v>599</v>
      </c>
      <c r="J427" t="s">
        <v>599</v>
      </c>
    </row>
    <row r="428" spans="9:10" x14ac:dyDescent="0.25">
      <c r="I428" t="s">
        <v>600</v>
      </c>
      <c r="J428" t="s">
        <v>600</v>
      </c>
    </row>
    <row r="429" spans="9:10" x14ac:dyDescent="0.25">
      <c r="I429" t="s">
        <v>601</v>
      </c>
      <c r="J429" t="s">
        <v>601</v>
      </c>
    </row>
    <row r="430" spans="9:10" x14ac:dyDescent="0.25">
      <c r="I430" t="s">
        <v>602</v>
      </c>
      <c r="J430" t="s">
        <v>602</v>
      </c>
    </row>
    <row r="431" spans="9:10" x14ac:dyDescent="0.25">
      <c r="I431" t="s">
        <v>603</v>
      </c>
      <c r="J431" t="s">
        <v>603</v>
      </c>
    </row>
    <row r="432" spans="9:10" x14ac:dyDescent="0.25">
      <c r="I432" t="s">
        <v>604</v>
      </c>
      <c r="J432" t="s">
        <v>604</v>
      </c>
    </row>
    <row r="433" spans="9:10" x14ac:dyDescent="0.25">
      <c r="I433" t="s">
        <v>605</v>
      </c>
      <c r="J433" t="s">
        <v>605</v>
      </c>
    </row>
    <row r="434" spans="9:10" x14ac:dyDescent="0.25">
      <c r="I434" t="s">
        <v>606</v>
      </c>
      <c r="J434" t="s">
        <v>606</v>
      </c>
    </row>
    <row r="435" spans="9:10" x14ac:dyDescent="0.25">
      <c r="I435" t="s">
        <v>607</v>
      </c>
      <c r="J435" t="s">
        <v>607</v>
      </c>
    </row>
    <row r="436" spans="9:10" x14ac:dyDescent="0.25">
      <c r="I436" t="s">
        <v>608</v>
      </c>
      <c r="J436" t="s">
        <v>608</v>
      </c>
    </row>
    <row r="437" spans="9:10" x14ac:dyDescent="0.25">
      <c r="I437" t="s">
        <v>609</v>
      </c>
      <c r="J437" t="s">
        <v>609</v>
      </c>
    </row>
    <row r="438" spans="9:10" x14ac:dyDescent="0.25">
      <c r="I438" t="s">
        <v>610</v>
      </c>
      <c r="J438" t="s">
        <v>610</v>
      </c>
    </row>
    <row r="439" spans="9:10" x14ac:dyDescent="0.25">
      <c r="I439" t="s">
        <v>611</v>
      </c>
      <c r="J439" t="s">
        <v>611</v>
      </c>
    </row>
    <row r="440" spans="9:10" x14ac:dyDescent="0.25">
      <c r="I440" t="s">
        <v>612</v>
      </c>
      <c r="J440" t="s">
        <v>612</v>
      </c>
    </row>
    <row r="441" spans="9:10" x14ac:dyDescent="0.25">
      <c r="I441" t="s">
        <v>613</v>
      </c>
      <c r="J441" t="s">
        <v>613</v>
      </c>
    </row>
    <row r="442" spans="9:10" x14ac:dyDescent="0.25">
      <c r="I442" t="s">
        <v>614</v>
      </c>
      <c r="J442" t="s">
        <v>614</v>
      </c>
    </row>
    <row r="443" spans="9:10" x14ac:dyDescent="0.25">
      <c r="I443" t="s">
        <v>615</v>
      </c>
      <c r="J443" t="s">
        <v>615</v>
      </c>
    </row>
    <row r="444" spans="9:10" x14ac:dyDescent="0.25">
      <c r="I444" t="s">
        <v>616</v>
      </c>
      <c r="J444" t="s">
        <v>616</v>
      </c>
    </row>
    <row r="445" spans="9:10" x14ac:dyDescent="0.25">
      <c r="I445" t="s">
        <v>617</v>
      </c>
      <c r="J445" t="s">
        <v>617</v>
      </c>
    </row>
    <row r="446" spans="9:10" x14ac:dyDescent="0.25">
      <c r="I446" t="s">
        <v>618</v>
      </c>
      <c r="J446" t="s">
        <v>618</v>
      </c>
    </row>
    <row r="447" spans="9:10" x14ac:dyDescent="0.25">
      <c r="I447" t="s">
        <v>619</v>
      </c>
      <c r="J447" t="s">
        <v>619</v>
      </c>
    </row>
    <row r="448" spans="9:10" x14ac:dyDescent="0.25">
      <c r="I448" t="s">
        <v>620</v>
      </c>
      <c r="J448" t="s">
        <v>620</v>
      </c>
    </row>
    <row r="449" spans="9:10" x14ac:dyDescent="0.25">
      <c r="I449" t="s">
        <v>621</v>
      </c>
      <c r="J449" t="s">
        <v>621</v>
      </c>
    </row>
    <row r="450" spans="9:10" x14ac:dyDescent="0.25">
      <c r="I450" t="s">
        <v>622</v>
      </c>
      <c r="J450" t="s">
        <v>622</v>
      </c>
    </row>
    <row r="451" spans="9:10" x14ac:dyDescent="0.25">
      <c r="I451" t="s">
        <v>623</v>
      </c>
      <c r="J451" t="s">
        <v>623</v>
      </c>
    </row>
    <row r="452" spans="9:10" x14ac:dyDescent="0.25">
      <c r="I452" t="s">
        <v>624</v>
      </c>
      <c r="J452" t="s">
        <v>624</v>
      </c>
    </row>
    <row r="453" spans="9:10" x14ac:dyDescent="0.25">
      <c r="I453" t="s">
        <v>625</v>
      </c>
      <c r="J453" t="s">
        <v>625</v>
      </c>
    </row>
    <row r="454" spans="9:10" x14ac:dyDescent="0.25">
      <c r="I454" t="s">
        <v>626</v>
      </c>
      <c r="J454" t="s">
        <v>626</v>
      </c>
    </row>
    <row r="455" spans="9:10" x14ac:dyDescent="0.25">
      <c r="I455" t="s">
        <v>627</v>
      </c>
      <c r="J455" t="s">
        <v>627</v>
      </c>
    </row>
    <row r="456" spans="9:10" x14ac:dyDescent="0.25">
      <c r="I456" t="s">
        <v>628</v>
      </c>
      <c r="J456" t="s">
        <v>628</v>
      </c>
    </row>
    <row r="457" spans="9:10" x14ac:dyDescent="0.25">
      <c r="I457" t="s">
        <v>629</v>
      </c>
      <c r="J457" t="s">
        <v>629</v>
      </c>
    </row>
    <row r="458" spans="9:10" x14ac:dyDescent="0.25">
      <c r="I458" t="s">
        <v>630</v>
      </c>
      <c r="J458" t="s">
        <v>630</v>
      </c>
    </row>
    <row r="459" spans="9:10" x14ac:dyDescent="0.25">
      <c r="I459" t="s">
        <v>631</v>
      </c>
      <c r="J459" t="s">
        <v>631</v>
      </c>
    </row>
    <row r="460" spans="9:10" x14ac:dyDescent="0.25">
      <c r="I460" t="s">
        <v>632</v>
      </c>
      <c r="J460" t="s">
        <v>632</v>
      </c>
    </row>
    <row r="461" spans="9:10" x14ac:dyDescent="0.25">
      <c r="I461" t="s">
        <v>633</v>
      </c>
      <c r="J461" t="s">
        <v>633</v>
      </c>
    </row>
    <row r="462" spans="9:10" x14ac:dyDescent="0.25">
      <c r="I462" t="s">
        <v>634</v>
      </c>
      <c r="J462" t="s">
        <v>634</v>
      </c>
    </row>
    <row r="463" spans="9:10" x14ac:dyDescent="0.25">
      <c r="I463" t="s">
        <v>635</v>
      </c>
      <c r="J463" t="s">
        <v>635</v>
      </c>
    </row>
    <row r="464" spans="9:10" x14ac:dyDescent="0.25">
      <c r="I464" t="s">
        <v>636</v>
      </c>
      <c r="J464" t="s">
        <v>636</v>
      </c>
    </row>
    <row r="465" spans="9:10" x14ac:dyDescent="0.25">
      <c r="I465" t="s">
        <v>637</v>
      </c>
      <c r="J465" t="s">
        <v>637</v>
      </c>
    </row>
    <row r="466" spans="9:10" x14ac:dyDescent="0.25">
      <c r="I466" t="s">
        <v>638</v>
      </c>
      <c r="J466" t="s">
        <v>638</v>
      </c>
    </row>
    <row r="467" spans="9:10" x14ac:dyDescent="0.25">
      <c r="I467" t="s">
        <v>639</v>
      </c>
      <c r="J467" t="s">
        <v>639</v>
      </c>
    </row>
    <row r="468" spans="9:10" x14ac:dyDescent="0.25">
      <c r="I468" t="s">
        <v>640</v>
      </c>
      <c r="J468" t="s">
        <v>640</v>
      </c>
    </row>
    <row r="469" spans="9:10" x14ac:dyDescent="0.25">
      <c r="I469" t="s">
        <v>641</v>
      </c>
      <c r="J469" t="s">
        <v>641</v>
      </c>
    </row>
    <row r="470" spans="9:10" x14ac:dyDescent="0.25">
      <c r="I470" t="s">
        <v>642</v>
      </c>
      <c r="J470" t="s">
        <v>642</v>
      </c>
    </row>
    <row r="471" spans="9:10" x14ac:dyDescent="0.25">
      <c r="I471" t="s">
        <v>643</v>
      </c>
      <c r="J471" t="s">
        <v>643</v>
      </c>
    </row>
    <row r="472" spans="9:10" x14ac:dyDescent="0.25">
      <c r="I472" t="s">
        <v>644</v>
      </c>
      <c r="J472" t="s">
        <v>644</v>
      </c>
    </row>
    <row r="473" spans="9:10" x14ac:dyDescent="0.25">
      <c r="I473" t="s">
        <v>645</v>
      </c>
      <c r="J473" t="s">
        <v>645</v>
      </c>
    </row>
    <row r="474" spans="9:10" x14ac:dyDescent="0.25">
      <c r="I474" t="s">
        <v>646</v>
      </c>
      <c r="J474" t="s">
        <v>646</v>
      </c>
    </row>
    <row r="475" spans="9:10" x14ac:dyDescent="0.25">
      <c r="I475" t="s">
        <v>647</v>
      </c>
      <c r="J475" t="s">
        <v>647</v>
      </c>
    </row>
    <row r="476" spans="9:10" x14ac:dyDescent="0.25">
      <c r="I476" t="s">
        <v>648</v>
      </c>
      <c r="J476" t="s">
        <v>648</v>
      </c>
    </row>
    <row r="477" spans="9:10" x14ac:dyDescent="0.25">
      <c r="I477" t="s">
        <v>649</v>
      </c>
      <c r="J477" t="s">
        <v>649</v>
      </c>
    </row>
    <row r="478" spans="9:10" x14ac:dyDescent="0.25">
      <c r="I478" t="s">
        <v>650</v>
      </c>
      <c r="J478" t="s">
        <v>650</v>
      </c>
    </row>
    <row r="479" spans="9:10" x14ac:dyDescent="0.25">
      <c r="I479" t="s">
        <v>651</v>
      </c>
      <c r="J479" t="s">
        <v>651</v>
      </c>
    </row>
    <row r="480" spans="9:10" x14ac:dyDescent="0.25">
      <c r="I480" t="s">
        <v>652</v>
      </c>
      <c r="J480" t="s">
        <v>652</v>
      </c>
    </row>
    <row r="481" spans="9:10" x14ac:dyDescent="0.25">
      <c r="I481" t="s">
        <v>653</v>
      </c>
      <c r="J481" t="s">
        <v>653</v>
      </c>
    </row>
    <row r="482" spans="9:10" x14ac:dyDescent="0.25">
      <c r="I482" t="s">
        <v>654</v>
      </c>
      <c r="J482" t="s">
        <v>654</v>
      </c>
    </row>
    <row r="483" spans="9:10" x14ac:dyDescent="0.25">
      <c r="I483" t="s">
        <v>655</v>
      </c>
      <c r="J483" t="s">
        <v>655</v>
      </c>
    </row>
    <row r="484" spans="9:10" x14ac:dyDescent="0.25">
      <c r="I484" t="s">
        <v>656</v>
      </c>
      <c r="J484" t="s">
        <v>656</v>
      </c>
    </row>
    <row r="485" spans="9:10" x14ac:dyDescent="0.25">
      <c r="I485" t="s">
        <v>657</v>
      </c>
      <c r="J485" t="s">
        <v>657</v>
      </c>
    </row>
    <row r="486" spans="9:10" x14ac:dyDescent="0.25">
      <c r="I486" t="s">
        <v>658</v>
      </c>
      <c r="J486" t="s">
        <v>658</v>
      </c>
    </row>
    <row r="487" spans="9:10" x14ac:dyDescent="0.25">
      <c r="I487" t="s">
        <v>659</v>
      </c>
      <c r="J487" t="s">
        <v>659</v>
      </c>
    </row>
    <row r="488" spans="9:10" x14ac:dyDescent="0.25">
      <c r="I488" t="s">
        <v>660</v>
      </c>
      <c r="J488" t="s">
        <v>660</v>
      </c>
    </row>
    <row r="489" spans="9:10" x14ac:dyDescent="0.25">
      <c r="I489" t="s">
        <v>661</v>
      </c>
      <c r="J489" t="s">
        <v>661</v>
      </c>
    </row>
    <row r="490" spans="9:10" x14ac:dyDescent="0.25">
      <c r="I490" t="s">
        <v>662</v>
      </c>
      <c r="J490" t="s">
        <v>662</v>
      </c>
    </row>
    <row r="491" spans="9:10" x14ac:dyDescent="0.25">
      <c r="I491" t="s">
        <v>663</v>
      </c>
      <c r="J491" t="s">
        <v>663</v>
      </c>
    </row>
    <row r="492" spans="9:10" x14ac:dyDescent="0.25">
      <c r="I492" t="s">
        <v>664</v>
      </c>
      <c r="J492" t="s">
        <v>664</v>
      </c>
    </row>
    <row r="493" spans="9:10" x14ac:dyDescent="0.25">
      <c r="I493" t="s">
        <v>665</v>
      </c>
      <c r="J493" t="s">
        <v>665</v>
      </c>
    </row>
    <row r="494" spans="9:10" x14ac:dyDescent="0.25">
      <c r="I494" t="s">
        <v>666</v>
      </c>
      <c r="J494" t="s">
        <v>666</v>
      </c>
    </row>
    <row r="495" spans="9:10" x14ac:dyDescent="0.25">
      <c r="I495" t="s">
        <v>667</v>
      </c>
      <c r="J495" t="s">
        <v>667</v>
      </c>
    </row>
    <row r="496" spans="9:10" x14ac:dyDescent="0.25">
      <c r="I496" t="s">
        <v>668</v>
      </c>
      <c r="J496" t="s">
        <v>668</v>
      </c>
    </row>
    <row r="497" spans="9:10" x14ac:dyDescent="0.25">
      <c r="I497" t="s">
        <v>669</v>
      </c>
      <c r="J497" t="s">
        <v>669</v>
      </c>
    </row>
    <row r="498" spans="9:10" x14ac:dyDescent="0.25">
      <c r="I498" t="s">
        <v>670</v>
      </c>
      <c r="J498" t="s">
        <v>670</v>
      </c>
    </row>
    <row r="499" spans="9:10" x14ac:dyDescent="0.25">
      <c r="I499" t="s">
        <v>671</v>
      </c>
      <c r="J499" t="s">
        <v>671</v>
      </c>
    </row>
    <row r="500" spans="9:10" x14ac:dyDescent="0.25">
      <c r="I500" t="s">
        <v>672</v>
      </c>
      <c r="J500" t="s">
        <v>672</v>
      </c>
    </row>
    <row r="501" spans="9:10" x14ac:dyDescent="0.25">
      <c r="I501" t="s">
        <v>673</v>
      </c>
      <c r="J501" t="s">
        <v>673</v>
      </c>
    </row>
    <row r="502" spans="9:10" x14ac:dyDescent="0.25">
      <c r="I502" t="s">
        <v>674</v>
      </c>
      <c r="J502" t="s">
        <v>674</v>
      </c>
    </row>
    <row r="503" spans="9:10" x14ac:dyDescent="0.25">
      <c r="I503" t="s">
        <v>675</v>
      </c>
      <c r="J503" t="s">
        <v>675</v>
      </c>
    </row>
    <row r="504" spans="9:10" x14ac:dyDescent="0.25">
      <c r="I504" t="s">
        <v>676</v>
      </c>
      <c r="J504" t="s">
        <v>676</v>
      </c>
    </row>
    <row r="505" spans="9:10" x14ac:dyDescent="0.25">
      <c r="I505" t="s">
        <v>677</v>
      </c>
      <c r="J505" t="s">
        <v>677</v>
      </c>
    </row>
    <row r="506" spans="9:10" x14ac:dyDescent="0.25">
      <c r="I506" t="s">
        <v>678</v>
      </c>
      <c r="J506" t="s">
        <v>678</v>
      </c>
    </row>
    <row r="507" spans="9:10" x14ac:dyDescent="0.25">
      <c r="I507" t="s">
        <v>679</v>
      </c>
      <c r="J507" t="s">
        <v>679</v>
      </c>
    </row>
    <row r="508" spans="9:10" x14ac:dyDescent="0.25">
      <c r="I508" t="s">
        <v>680</v>
      </c>
      <c r="J508" t="s">
        <v>680</v>
      </c>
    </row>
    <row r="509" spans="9:10" x14ac:dyDescent="0.25">
      <c r="I509" t="s">
        <v>681</v>
      </c>
      <c r="J509" t="s">
        <v>681</v>
      </c>
    </row>
    <row r="510" spans="9:10" x14ac:dyDescent="0.25">
      <c r="I510" t="s">
        <v>682</v>
      </c>
      <c r="J510" t="s">
        <v>682</v>
      </c>
    </row>
    <row r="511" spans="9:10" x14ac:dyDescent="0.25">
      <c r="I511" t="s">
        <v>683</v>
      </c>
      <c r="J511" t="s">
        <v>683</v>
      </c>
    </row>
    <row r="512" spans="9:10" x14ac:dyDescent="0.25">
      <c r="I512" t="s">
        <v>684</v>
      </c>
      <c r="J512" t="s">
        <v>684</v>
      </c>
    </row>
    <row r="513" spans="9:10" x14ac:dyDescent="0.25">
      <c r="I513" t="s">
        <v>685</v>
      </c>
      <c r="J513" t="s">
        <v>685</v>
      </c>
    </row>
    <row r="514" spans="9:10" x14ac:dyDescent="0.25">
      <c r="I514" t="s">
        <v>686</v>
      </c>
      <c r="J514" t="s">
        <v>686</v>
      </c>
    </row>
    <row r="515" spans="9:10" x14ac:dyDescent="0.25">
      <c r="I515" t="s">
        <v>687</v>
      </c>
      <c r="J515" t="s">
        <v>687</v>
      </c>
    </row>
    <row r="516" spans="9:10" x14ac:dyDescent="0.25">
      <c r="I516" t="s">
        <v>688</v>
      </c>
      <c r="J516" t="s">
        <v>688</v>
      </c>
    </row>
    <row r="517" spans="9:10" x14ac:dyDescent="0.25">
      <c r="I517" t="s">
        <v>689</v>
      </c>
      <c r="J517" t="s">
        <v>689</v>
      </c>
    </row>
    <row r="518" spans="9:10" x14ac:dyDescent="0.25">
      <c r="I518" t="s">
        <v>690</v>
      </c>
      <c r="J518" t="s">
        <v>690</v>
      </c>
    </row>
    <row r="519" spans="9:10" x14ac:dyDescent="0.25">
      <c r="I519" t="s">
        <v>691</v>
      </c>
      <c r="J519" t="s">
        <v>691</v>
      </c>
    </row>
    <row r="520" spans="9:10" x14ac:dyDescent="0.25">
      <c r="I520" t="s">
        <v>692</v>
      </c>
      <c r="J520" t="s">
        <v>692</v>
      </c>
    </row>
    <row r="521" spans="9:10" x14ac:dyDescent="0.25">
      <c r="I521" t="s">
        <v>693</v>
      </c>
      <c r="J521" t="s">
        <v>693</v>
      </c>
    </row>
    <row r="522" spans="9:10" x14ac:dyDescent="0.25">
      <c r="I522" t="s">
        <v>694</v>
      </c>
      <c r="J522" t="s">
        <v>694</v>
      </c>
    </row>
    <row r="523" spans="9:10" x14ac:dyDescent="0.25">
      <c r="I523" t="s">
        <v>695</v>
      </c>
      <c r="J523" t="s">
        <v>695</v>
      </c>
    </row>
    <row r="524" spans="9:10" x14ac:dyDescent="0.25">
      <c r="I524" t="s">
        <v>696</v>
      </c>
      <c r="J524" t="s">
        <v>696</v>
      </c>
    </row>
    <row r="525" spans="9:10" x14ac:dyDescent="0.25">
      <c r="I525" t="s">
        <v>697</v>
      </c>
      <c r="J525" t="s">
        <v>697</v>
      </c>
    </row>
    <row r="526" spans="9:10" x14ac:dyDescent="0.25">
      <c r="I526" t="s">
        <v>698</v>
      </c>
      <c r="J526" t="s">
        <v>698</v>
      </c>
    </row>
    <row r="527" spans="9:10" x14ac:dyDescent="0.25">
      <c r="I527" t="s">
        <v>699</v>
      </c>
      <c r="J527" t="s">
        <v>699</v>
      </c>
    </row>
    <row r="528" spans="9:10" x14ac:dyDescent="0.25">
      <c r="I528" t="s">
        <v>700</v>
      </c>
      <c r="J528" t="s">
        <v>700</v>
      </c>
    </row>
    <row r="529" spans="9:10" x14ac:dyDescent="0.25">
      <c r="I529" t="s">
        <v>701</v>
      </c>
      <c r="J529" t="s">
        <v>701</v>
      </c>
    </row>
    <row r="530" spans="9:10" x14ac:dyDescent="0.25">
      <c r="I530" t="s">
        <v>702</v>
      </c>
      <c r="J530" t="s">
        <v>702</v>
      </c>
    </row>
    <row r="531" spans="9:10" x14ac:dyDescent="0.25">
      <c r="I531" t="s">
        <v>703</v>
      </c>
      <c r="J531" t="s">
        <v>703</v>
      </c>
    </row>
    <row r="532" spans="9:10" x14ac:dyDescent="0.25">
      <c r="I532" t="s">
        <v>704</v>
      </c>
      <c r="J532" t="s">
        <v>704</v>
      </c>
    </row>
    <row r="533" spans="9:10" x14ac:dyDescent="0.25">
      <c r="I533" t="s">
        <v>705</v>
      </c>
      <c r="J533" t="s">
        <v>705</v>
      </c>
    </row>
    <row r="534" spans="9:10" x14ac:dyDescent="0.25">
      <c r="I534" t="s">
        <v>706</v>
      </c>
      <c r="J534" t="s">
        <v>706</v>
      </c>
    </row>
    <row r="535" spans="9:10" x14ac:dyDescent="0.25">
      <c r="I535" t="s">
        <v>707</v>
      </c>
      <c r="J535" t="s">
        <v>707</v>
      </c>
    </row>
    <row r="536" spans="9:10" x14ac:dyDescent="0.25">
      <c r="I536" t="s">
        <v>708</v>
      </c>
      <c r="J536" t="s">
        <v>708</v>
      </c>
    </row>
    <row r="537" spans="9:10" x14ac:dyDescent="0.25">
      <c r="I537" t="s">
        <v>709</v>
      </c>
      <c r="J537" t="s">
        <v>709</v>
      </c>
    </row>
    <row r="538" spans="9:10" x14ac:dyDescent="0.25">
      <c r="I538" t="s">
        <v>710</v>
      </c>
      <c r="J538" t="s">
        <v>710</v>
      </c>
    </row>
    <row r="539" spans="9:10" x14ac:dyDescent="0.25">
      <c r="I539" t="s">
        <v>711</v>
      </c>
      <c r="J539" t="s">
        <v>711</v>
      </c>
    </row>
    <row r="540" spans="9:10" x14ac:dyDescent="0.25">
      <c r="I540" t="s">
        <v>712</v>
      </c>
      <c r="J540" t="s">
        <v>712</v>
      </c>
    </row>
    <row r="541" spans="9:10" x14ac:dyDescent="0.25">
      <c r="I541" t="s">
        <v>713</v>
      </c>
      <c r="J541" t="s">
        <v>713</v>
      </c>
    </row>
    <row r="542" spans="9:10" x14ac:dyDescent="0.25">
      <c r="I542" t="s">
        <v>714</v>
      </c>
      <c r="J542" t="s">
        <v>714</v>
      </c>
    </row>
    <row r="543" spans="9:10" x14ac:dyDescent="0.25">
      <c r="I543" t="s">
        <v>715</v>
      </c>
      <c r="J543" t="s">
        <v>715</v>
      </c>
    </row>
    <row r="544" spans="9:10" x14ac:dyDescent="0.25">
      <c r="I544" t="s">
        <v>716</v>
      </c>
      <c r="J544" t="s">
        <v>716</v>
      </c>
    </row>
    <row r="545" spans="9:10" x14ac:dyDescent="0.25">
      <c r="I545" t="s">
        <v>717</v>
      </c>
      <c r="J545" t="s">
        <v>717</v>
      </c>
    </row>
    <row r="546" spans="9:10" x14ac:dyDescent="0.25">
      <c r="I546" t="s">
        <v>718</v>
      </c>
      <c r="J546" t="s">
        <v>718</v>
      </c>
    </row>
    <row r="547" spans="9:10" x14ac:dyDescent="0.25">
      <c r="I547" t="s">
        <v>719</v>
      </c>
      <c r="J547" t="s">
        <v>719</v>
      </c>
    </row>
    <row r="548" spans="9:10" x14ac:dyDescent="0.25">
      <c r="I548" t="s">
        <v>720</v>
      </c>
      <c r="J548" t="s">
        <v>720</v>
      </c>
    </row>
    <row r="549" spans="9:10" x14ac:dyDescent="0.25">
      <c r="I549" t="s">
        <v>721</v>
      </c>
      <c r="J549" t="s">
        <v>721</v>
      </c>
    </row>
    <row r="550" spans="9:10" x14ac:dyDescent="0.25">
      <c r="I550" t="s">
        <v>722</v>
      </c>
      <c r="J550" t="s">
        <v>722</v>
      </c>
    </row>
    <row r="551" spans="9:10" x14ac:dyDescent="0.25">
      <c r="I551" t="s">
        <v>723</v>
      </c>
      <c r="J551" t="s">
        <v>723</v>
      </c>
    </row>
    <row r="552" spans="9:10" x14ac:dyDescent="0.25">
      <c r="I552" t="s">
        <v>724</v>
      </c>
      <c r="J552" t="s">
        <v>724</v>
      </c>
    </row>
    <row r="553" spans="9:10" x14ac:dyDescent="0.25">
      <c r="I553" t="s">
        <v>725</v>
      </c>
      <c r="J553" t="s">
        <v>725</v>
      </c>
    </row>
    <row r="554" spans="9:10" x14ac:dyDescent="0.25">
      <c r="I554" t="s">
        <v>726</v>
      </c>
      <c r="J554" t="s">
        <v>726</v>
      </c>
    </row>
    <row r="555" spans="9:10" x14ac:dyDescent="0.25">
      <c r="I555" t="s">
        <v>727</v>
      </c>
      <c r="J555" t="s">
        <v>727</v>
      </c>
    </row>
    <row r="556" spans="9:10" x14ac:dyDescent="0.25">
      <c r="I556" t="s">
        <v>728</v>
      </c>
      <c r="J556" t="s">
        <v>728</v>
      </c>
    </row>
    <row r="557" spans="9:10" x14ac:dyDescent="0.25">
      <c r="I557" t="s">
        <v>729</v>
      </c>
      <c r="J557" t="s">
        <v>729</v>
      </c>
    </row>
    <row r="558" spans="9:10" x14ac:dyDescent="0.25">
      <c r="I558" t="s">
        <v>730</v>
      </c>
      <c r="J558" t="s">
        <v>730</v>
      </c>
    </row>
    <row r="559" spans="9:10" x14ac:dyDescent="0.25">
      <c r="I559" t="s">
        <v>731</v>
      </c>
      <c r="J559" t="s">
        <v>731</v>
      </c>
    </row>
    <row r="560" spans="9:10" x14ac:dyDescent="0.25">
      <c r="I560" t="s">
        <v>732</v>
      </c>
      <c r="J560" t="s">
        <v>732</v>
      </c>
    </row>
    <row r="561" spans="9:10" x14ac:dyDescent="0.25">
      <c r="I561" t="s">
        <v>733</v>
      </c>
      <c r="J561" t="s">
        <v>733</v>
      </c>
    </row>
    <row r="562" spans="9:10" x14ac:dyDescent="0.25">
      <c r="I562" t="s">
        <v>734</v>
      </c>
      <c r="J562" t="s">
        <v>734</v>
      </c>
    </row>
    <row r="563" spans="9:10" x14ac:dyDescent="0.25">
      <c r="I563" t="s">
        <v>735</v>
      </c>
      <c r="J563" t="s">
        <v>735</v>
      </c>
    </row>
    <row r="564" spans="9:10" x14ac:dyDescent="0.25">
      <c r="I564" t="s">
        <v>736</v>
      </c>
      <c r="J564" t="s">
        <v>736</v>
      </c>
    </row>
    <row r="565" spans="9:10" x14ac:dyDescent="0.25">
      <c r="I565" t="s">
        <v>737</v>
      </c>
      <c r="J565" t="s">
        <v>737</v>
      </c>
    </row>
    <row r="566" spans="9:10" x14ac:dyDescent="0.25">
      <c r="I566" t="s">
        <v>738</v>
      </c>
      <c r="J566" t="s">
        <v>738</v>
      </c>
    </row>
    <row r="567" spans="9:10" x14ac:dyDescent="0.25">
      <c r="I567" t="s">
        <v>739</v>
      </c>
      <c r="J567" t="s">
        <v>739</v>
      </c>
    </row>
    <row r="568" spans="9:10" x14ac:dyDescent="0.25">
      <c r="I568" t="s">
        <v>740</v>
      </c>
      <c r="J568" t="s">
        <v>740</v>
      </c>
    </row>
    <row r="569" spans="9:10" x14ac:dyDescent="0.25">
      <c r="I569" t="s">
        <v>741</v>
      </c>
      <c r="J569" t="s">
        <v>741</v>
      </c>
    </row>
    <row r="570" spans="9:10" x14ac:dyDescent="0.25">
      <c r="I570" t="s">
        <v>742</v>
      </c>
      <c r="J570" t="s">
        <v>742</v>
      </c>
    </row>
    <row r="571" spans="9:10" x14ac:dyDescent="0.25">
      <c r="I571" t="s">
        <v>743</v>
      </c>
      <c r="J571" t="s">
        <v>743</v>
      </c>
    </row>
    <row r="572" spans="9:10" x14ac:dyDescent="0.25">
      <c r="I572" t="s">
        <v>744</v>
      </c>
      <c r="J572" t="s">
        <v>744</v>
      </c>
    </row>
    <row r="573" spans="9:10" x14ac:dyDescent="0.25">
      <c r="I573" t="s">
        <v>745</v>
      </c>
      <c r="J573" t="s">
        <v>745</v>
      </c>
    </row>
    <row r="574" spans="9:10" x14ac:dyDescent="0.25">
      <c r="I574" t="s">
        <v>746</v>
      </c>
      <c r="J574" t="s">
        <v>746</v>
      </c>
    </row>
    <row r="575" spans="9:10" x14ac:dyDescent="0.25">
      <c r="I575" t="s">
        <v>747</v>
      </c>
      <c r="J575" t="s">
        <v>747</v>
      </c>
    </row>
    <row r="576" spans="9:10" x14ac:dyDescent="0.25">
      <c r="I576" t="s">
        <v>748</v>
      </c>
      <c r="J576" t="s">
        <v>748</v>
      </c>
    </row>
    <row r="577" spans="9:10" x14ac:dyDescent="0.25">
      <c r="I577" t="s">
        <v>749</v>
      </c>
      <c r="J577" t="s">
        <v>749</v>
      </c>
    </row>
    <row r="578" spans="9:10" x14ac:dyDescent="0.25">
      <c r="I578" t="s">
        <v>750</v>
      </c>
      <c r="J578" t="s">
        <v>750</v>
      </c>
    </row>
    <row r="579" spans="9:10" x14ac:dyDescent="0.25">
      <c r="I579" t="s">
        <v>751</v>
      </c>
      <c r="J579" t="s">
        <v>751</v>
      </c>
    </row>
    <row r="580" spans="9:10" x14ac:dyDescent="0.25">
      <c r="I580" t="s">
        <v>752</v>
      </c>
      <c r="J580" t="s">
        <v>752</v>
      </c>
    </row>
    <row r="581" spans="9:10" x14ac:dyDescent="0.25">
      <c r="I581" t="s">
        <v>753</v>
      </c>
      <c r="J581" t="s">
        <v>753</v>
      </c>
    </row>
    <row r="582" spans="9:10" x14ac:dyDescent="0.25">
      <c r="I582" t="s">
        <v>754</v>
      </c>
      <c r="J582" t="s">
        <v>754</v>
      </c>
    </row>
    <row r="583" spans="9:10" x14ac:dyDescent="0.25">
      <c r="I583" t="s">
        <v>755</v>
      </c>
      <c r="J583" t="s">
        <v>755</v>
      </c>
    </row>
    <row r="584" spans="9:10" x14ac:dyDescent="0.25">
      <c r="I584" t="s">
        <v>756</v>
      </c>
      <c r="J584" t="s">
        <v>756</v>
      </c>
    </row>
    <row r="585" spans="9:10" x14ac:dyDescent="0.25">
      <c r="I585" t="s">
        <v>757</v>
      </c>
      <c r="J585" t="s">
        <v>757</v>
      </c>
    </row>
    <row r="586" spans="9:10" x14ac:dyDescent="0.25">
      <c r="I586" t="s">
        <v>758</v>
      </c>
      <c r="J586" t="s">
        <v>758</v>
      </c>
    </row>
    <row r="587" spans="9:10" x14ac:dyDescent="0.25">
      <c r="I587" t="s">
        <v>759</v>
      </c>
      <c r="J587" t="s">
        <v>759</v>
      </c>
    </row>
    <row r="588" spans="9:10" x14ac:dyDescent="0.25">
      <c r="I588" t="s">
        <v>760</v>
      </c>
      <c r="J588" t="s">
        <v>760</v>
      </c>
    </row>
    <row r="589" spans="9:10" x14ac:dyDescent="0.25">
      <c r="I589" t="s">
        <v>761</v>
      </c>
      <c r="J589" t="s">
        <v>761</v>
      </c>
    </row>
    <row r="590" spans="9:10" x14ac:dyDescent="0.25">
      <c r="I590" t="s">
        <v>762</v>
      </c>
      <c r="J590" t="s">
        <v>762</v>
      </c>
    </row>
    <row r="591" spans="9:10" x14ac:dyDescent="0.25">
      <c r="I591" t="s">
        <v>763</v>
      </c>
      <c r="J591" t="s">
        <v>763</v>
      </c>
    </row>
    <row r="592" spans="9:10" x14ac:dyDescent="0.25">
      <c r="I592" t="s">
        <v>764</v>
      </c>
      <c r="J592" t="s">
        <v>764</v>
      </c>
    </row>
    <row r="593" spans="9:10" x14ac:dyDescent="0.25">
      <c r="I593" t="s">
        <v>765</v>
      </c>
      <c r="J593" t="s">
        <v>765</v>
      </c>
    </row>
    <row r="594" spans="9:10" x14ac:dyDescent="0.25">
      <c r="I594" t="s">
        <v>766</v>
      </c>
      <c r="J594" t="s">
        <v>766</v>
      </c>
    </row>
    <row r="595" spans="9:10" x14ac:dyDescent="0.25">
      <c r="I595" t="s">
        <v>767</v>
      </c>
      <c r="J595" t="s">
        <v>767</v>
      </c>
    </row>
    <row r="596" spans="9:10" x14ac:dyDescent="0.25">
      <c r="I596" t="s">
        <v>768</v>
      </c>
      <c r="J596" t="s">
        <v>768</v>
      </c>
    </row>
    <row r="597" spans="9:10" x14ac:dyDescent="0.25">
      <c r="I597" t="s">
        <v>769</v>
      </c>
      <c r="J597" t="s">
        <v>769</v>
      </c>
    </row>
    <row r="598" spans="9:10" x14ac:dyDescent="0.25">
      <c r="I598" t="s">
        <v>770</v>
      </c>
      <c r="J598" t="s">
        <v>770</v>
      </c>
    </row>
    <row r="599" spans="9:10" x14ac:dyDescent="0.25">
      <c r="I599" t="s">
        <v>771</v>
      </c>
      <c r="J599" t="s">
        <v>771</v>
      </c>
    </row>
    <row r="600" spans="9:10" x14ac:dyDescent="0.25">
      <c r="I600" t="s">
        <v>772</v>
      </c>
      <c r="J600" t="s">
        <v>772</v>
      </c>
    </row>
    <row r="601" spans="9:10" x14ac:dyDescent="0.25">
      <c r="I601" t="s">
        <v>773</v>
      </c>
      <c r="J601" t="s">
        <v>773</v>
      </c>
    </row>
    <row r="602" spans="9:10" x14ac:dyDescent="0.25">
      <c r="I602" t="s">
        <v>774</v>
      </c>
      <c r="J602" t="s">
        <v>774</v>
      </c>
    </row>
    <row r="603" spans="9:10" x14ac:dyDescent="0.25">
      <c r="I603" t="s">
        <v>775</v>
      </c>
      <c r="J603" t="s">
        <v>775</v>
      </c>
    </row>
    <row r="604" spans="9:10" x14ac:dyDescent="0.25">
      <c r="I604" t="s">
        <v>776</v>
      </c>
      <c r="J604" t="s">
        <v>776</v>
      </c>
    </row>
    <row r="605" spans="9:10" x14ac:dyDescent="0.25">
      <c r="I605" t="s">
        <v>777</v>
      </c>
      <c r="J605" t="s">
        <v>777</v>
      </c>
    </row>
    <row r="606" spans="9:10" x14ac:dyDescent="0.25">
      <c r="I606" t="s">
        <v>778</v>
      </c>
      <c r="J606" t="s">
        <v>778</v>
      </c>
    </row>
    <row r="607" spans="9:10" x14ac:dyDescent="0.25">
      <c r="I607" t="s">
        <v>779</v>
      </c>
      <c r="J607" t="s">
        <v>779</v>
      </c>
    </row>
    <row r="608" spans="9:10" x14ac:dyDescent="0.25">
      <c r="I608" t="s">
        <v>780</v>
      </c>
      <c r="J608" t="s">
        <v>780</v>
      </c>
    </row>
    <row r="609" spans="9:10" x14ac:dyDescent="0.25">
      <c r="I609" t="s">
        <v>781</v>
      </c>
      <c r="J609" t="s">
        <v>781</v>
      </c>
    </row>
    <row r="610" spans="9:10" x14ac:dyDescent="0.25">
      <c r="I610" t="s">
        <v>782</v>
      </c>
      <c r="J610" t="s">
        <v>782</v>
      </c>
    </row>
    <row r="611" spans="9:10" x14ac:dyDescent="0.25">
      <c r="I611" t="s">
        <v>783</v>
      </c>
      <c r="J611" t="s">
        <v>783</v>
      </c>
    </row>
    <row r="612" spans="9:10" x14ac:dyDescent="0.25">
      <c r="I612" t="s">
        <v>784</v>
      </c>
      <c r="J612" t="s">
        <v>784</v>
      </c>
    </row>
    <row r="613" spans="9:10" x14ac:dyDescent="0.25">
      <c r="I613" t="s">
        <v>785</v>
      </c>
      <c r="J613" t="s">
        <v>785</v>
      </c>
    </row>
    <row r="614" spans="9:10" x14ac:dyDescent="0.25">
      <c r="I614" t="s">
        <v>786</v>
      </c>
      <c r="J614" t="s">
        <v>786</v>
      </c>
    </row>
    <row r="615" spans="9:10" x14ac:dyDescent="0.25">
      <c r="I615" t="s">
        <v>787</v>
      </c>
      <c r="J615" t="s">
        <v>787</v>
      </c>
    </row>
    <row r="616" spans="9:10" x14ac:dyDescent="0.25">
      <c r="I616" t="s">
        <v>788</v>
      </c>
      <c r="J616" t="s">
        <v>788</v>
      </c>
    </row>
    <row r="617" spans="9:10" x14ac:dyDescent="0.25">
      <c r="I617" t="s">
        <v>789</v>
      </c>
      <c r="J617" t="s">
        <v>789</v>
      </c>
    </row>
    <row r="618" spans="9:10" x14ac:dyDescent="0.25">
      <c r="I618" t="s">
        <v>790</v>
      </c>
      <c r="J618" t="s">
        <v>790</v>
      </c>
    </row>
    <row r="619" spans="9:10" x14ac:dyDescent="0.25">
      <c r="I619" t="s">
        <v>791</v>
      </c>
      <c r="J619" t="s">
        <v>791</v>
      </c>
    </row>
    <row r="620" spans="9:10" x14ac:dyDescent="0.25">
      <c r="I620" t="s">
        <v>792</v>
      </c>
      <c r="J620" t="s">
        <v>792</v>
      </c>
    </row>
    <row r="621" spans="9:10" x14ac:dyDescent="0.25">
      <c r="I621" t="s">
        <v>793</v>
      </c>
      <c r="J621" t="s">
        <v>793</v>
      </c>
    </row>
    <row r="622" spans="9:10" x14ac:dyDescent="0.25">
      <c r="I622" t="s">
        <v>794</v>
      </c>
      <c r="J622" t="s">
        <v>794</v>
      </c>
    </row>
    <row r="623" spans="9:10" x14ac:dyDescent="0.25">
      <c r="I623" t="s">
        <v>795</v>
      </c>
      <c r="J623" t="s">
        <v>795</v>
      </c>
    </row>
    <row r="624" spans="9:10" x14ac:dyDescent="0.25">
      <c r="I624" t="s">
        <v>796</v>
      </c>
      <c r="J624" t="s">
        <v>796</v>
      </c>
    </row>
    <row r="625" spans="9:10" x14ac:dyDescent="0.25">
      <c r="I625" t="s">
        <v>797</v>
      </c>
      <c r="J625" t="s">
        <v>797</v>
      </c>
    </row>
    <row r="626" spans="9:10" x14ac:dyDescent="0.25">
      <c r="I626" t="s">
        <v>798</v>
      </c>
      <c r="J626" t="s">
        <v>798</v>
      </c>
    </row>
    <row r="627" spans="9:10" x14ac:dyDescent="0.25">
      <c r="I627" t="s">
        <v>799</v>
      </c>
      <c r="J627" t="s">
        <v>799</v>
      </c>
    </row>
    <row r="628" spans="9:10" x14ac:dyDescent="0.25">
      <c r="I628" t="s">
        <v>800</v>
      </c>
      <c r="J628" t="s">
        <v>800</v>
      </c>
    </row>
    <row r="629" spans="9:10" x14ac:dyDescent="0.25">
      <c r="I629" t="s">
        <v>801</v>
      </c>
      <c r="J629" t="s">
        <v>801</v>
      </c>
    </row>
    <row r="630" spans="9:10" x14ac:dyDescent="0.25">
      <c r="I630" t="s">
        <v>802</v>
      </c>
      <c r="J630" t="s">
        <v>802</v>
      </c>
    </row>
    <row r="631" spans="9:10" x14ac:dyDescent="0.25">
      <c r="I631" t="s">
        <v>803</v>
      </c>
      <c r="J631" t="s">
        <v>803</v>
      </c>
    </row>
    <row r="632" spans="9:10" x14ac:dyDescent="0.25">
      <c r="I632" t="s">
        <v>804</v>
      </c>
      <c r="J632" t="s">
        <v>804</v>
      </c>
    </row>
    <row r="633" spans="9:10" x14ac:dyDescent="0.25">
      <c r="I633" t="s">
        <v>805</v>
      </c>
      <c r="J633" t="s">
        <v>805</v>
      </c>
    </row>
    <row r="634" spans="9:10" x14ac:dyDescent="0.25">
      <c r="I634" t="s">
        <v>806</v>
      </c>
      <c r="J634" t="s">
        <v>806</v>
      </c>
    </row>
    <row r="635" spans="9:10" x14ac:dyDescent="0.25">
      <c r="I635" t="s">
        <v>807</v>
      </c>
      <c r="J635" t="s">
        <v>807</v>
      </c>
    </row>
    <row r="636" spans="9:10" x14ac:dyDescent="0.25">
      <c r="I636" t="s">
        <v>808</v>
      </c>
      <c r="J636" t="s">
        <v>808</v>
      </c>
    </row>
    <row r="637" spans="9:10" x14ac:dyDescent="0.25">
      <c r="I637" t="s">
        <v>809</v>
      </c>
      <c r="J637" t="s">
        <v>809</v>
      </c>
    </row>
    <row r="638" spans="9:10" x14ac:dyDescent="0.25">
      <c r="I638" t="s">
        <v>810</v>
      </c>
      <c r="J638" t="s">
        <v>810</v>
      </c>
    </row>
    <row r="639" spans="9:10" x14ac:dyDescent="0.25">
      <c r="I639" t="s">
        <v>811</v>
      </c>
      <c r="J639" t="s">
        <v>811</v>
      </c>
    </row>
    <row r="640" spans="9:10" x14ac:dyDescent="0.25">
      <c r="I640" t="s">
        <v>812</v>
      </c>
      <c r="J640" t="s">
        <v>812</v>
      </c>
    </row>
    <row r="641" spans="9:10" x14ac:dyDescent="0.25">
      <c r="I641" t="s">
        <v>813</v>
      </c>
      <c r="J641" t="s">
        <v>813</v>
      </c>
    </row>
    <row r="642" spans="9:10" x14ac:dyDescent="0.25">
      <c r="I642" t="s">
        <v>814</v>
      </c>
      <c r="J642" t="s">
        <v>814</v>
      </c>
    </row>
    <row r="643" spans="9:10" x14ac:dyDescent="0.25">
      <c r="I643" t="s">
        <v>815</v>
      </c>
      <c r="J643" t="s">
        <v>815</v>
      </c>
    </row>
    <row r="644" spans="9:10" x14ac:dyDescent="0.25">
      <c r="I644" t="s">
        <v>816</v>
      </c>
      <c r="J644" t="s">
        <v>816</v>
      </c>
    </row>
    <row r="645" spans="9:10" x14ac:dyDescent="0.25">
      <c r="I645" t="s">
        <v>817</v>
      </c>
      <c r="J645" t="s">
        <v>817</v>
      </c>
    </row>
    <row r="646" spans="9:10" x14ac:dyDescent="0.25">
      <c r="I646" t="s">
        <v>818</v>
      </c>
      <c r="J646" t="s">
        <v>818</v>
      </c>
    </row>
    <row r="647" spans="9:10" x14ac:dyDescent="0.25">
      <c r="I647" t="s">
        <v>819</v>
      </c>
      <c r="J647" t="s">
        <v>819</v>
      </c>
    </row>
    <row r="648" spans="9:10" x14ac:dyDescent="0.25">
      <c r="I648" t="s">
        <v>820</v>
      </c>
      <c r="J648" t="s">
        <v>820</v>
      </c>
    </row>
    <row r="649" spans="9:10" x14ac:dyDescent="0.25">
      <c r="I649" t="s">
        <v>821</v>
      </c>
      <c r="J649" t="s">
        <v>821</v>
      </c>
    </row>
    <row r="650" spans="9:10" x14ac:dyDescent="0.25">
      <c r="I650" t="s">
        <v>822</v>
      </c>
      <c r="J650" t="s">
        <v>822</v>
      </c>
    </row>
    <row r="651" spans="9:10" x14ac:dyDescent="0.25">
      <c r="I651" t="s">
        <v>823</v>
      </c>
      <c r="J651" t="s">
        <v>823</v>
      </c>
    </row>
    <row r="652" spans="9:10" x14ac:dyDescent="0.25">
      <c r="I652" t="s">
        <v>824</v>
      </c>
      <c r="J652" t="s">
        <v>824</v>
      </c>
    </row>
    <row r="653" spans="9:10" x14ac:dyDescent="0.25">
      <c r="I653" t="s">
        <v>825</v>
      </c>
      <c r="J653" t="s">
        <v>825</v>
      </c>
    </row>
    <row r="654" spans="9:10" x14ac:dyDescent="0.25">
      <c r="I654" t="s">
        <v>826</v>
      </c>
      <c r="J654" t="s">
        <v>826</v>
      </c>
    </row>
    <row r="655" spans="9:10" x14ac:dyDescent="0.25">
      <c r="I655" t="s">
        <v>827</v>
      </c>
      <c r="J655" t="s">
        <v>827</v>
      </c>
    </row>
    <row r="656" spans="9:10" x14ac:dyDescent="0.25">
      <c r="I656" t="s">
        <v>828</v>
      </c>
      <c r="J656" t="s">
        <v>828</v>
      </c>
    </row>
    <row r="657" spans="9:10" x14ac:dyDescent="0.25">
      <c r="I657" t="s">
        <v>829</v>
      </c>
      <c r="J657" t="s">
        <v>829</v>
      </c>
    </row>
    <row r="658" spans="9:10" x14ac:dyDescent="0.25">
      <c r="I658" t="s">
        <v>830</v>
      </c>
      <c r="J658" t="s">
        <v>830</v>
      </c>
    </row>
    <row r="659" spans="9:10" x14ac:dyDescent="0.25">
      <c r="I659" t="s">
        <v>831</v>
      </c>
      <c r="J659" t="s">
        <v>831</v>
      </c>
    </row>
    <row r="660" spans="9:10" x14ac:dyDescent="0.25">
      <c r="I660" t="s">
        <v>832</v>
      </c>
      <c r="J660" t="s">
        <v>832</v>
      </c>
    </row>
    <row r="661" spans="9:10" x14ac:dyDescent="0.25">
      <c r="I661" t="s">
        <v>833</v>
      </c>
      <c r="J661" t="s">
        <v>833</v>
      </c>
    </row>
    <row r="662" spans="9:10" x14ac:dyDescent="0.25">
      <c r="I662" t="s">
        <v>834</v>
      </c>
      <c r="J662" t="s">
        <v>834</v>
      </c>
    </row>
    <row r="663" spans="9:10" x14ac:dyDescent="0.25">
      <c r="I663" t="s">
        <v>835</v>
      </c>
      <c r="J663" t="s">
        <v>835</v>
      </c>
    </row>
    <row r="664" spans="9:10" x14ac:dyDescent="0.25">
      <c r="I664" t="s">
        <v>836</v>
      </c>
      <c r="J664" t="s">
        <v>836</v>
      </c>
    </row>
    <row r="665" spans="9:10" x14ac:dyDescent="0.25">
      <c r="I665" t="s">
        <v>837</v>
      </c>
      <c r="J665" t="s">
        <v>837</v>
      </c>
    </row>
    <row r="666" spans="9:10" x14ac:dyDescent="0.25">
      <c r="I666" t="s">
        <v>838</v>
      </c>
      <c r="J666" t="s">
        <v>838</v>
      </c>
    </row>
    <row r="667" spans="9:10" x14ac:dyDescent="0.25">
      <c r="I667" t="s">
        <v>839</v>
      </c>
      <c r="J667" t="s">
        <v>839</v>
      </c>
    </row>
    <row r="668" spans="9:10" x14ac:dyDescent="0.25">
      <c r="I668" t="s">
        <v>840</v>
      </c>
      <c r="J668" t="s">
        <v>840</v>
      </c>
    </row>
    <row r="669" spans="9:10" x14ac:dyDescent="0.25">
      <c r="I669" t="s">
        <v>841</v>
      </c>
      <c r="J669" t="s">
        <v>841</v>
      </c>
    </row>
    <row r="670" spans="9:10" x14ac:dyDescent="0.25">
      <c r="I670" t="s">
        <v>842</v>
      </c>
      <c r="J670" t="s">
        <v>842</v>
      </c>
    </row>
    <row r="671" spans="9:10" x14ac:dyDescent="0.25">
      <c r="I671" t="s">
        <v>843</v>
      </c>
      <c r="J671" t="s">
        <v>843</v>
      </c>
    </row>
    <row r="672" spans="9:10" x14ac:dyDescent="0.25">
      <c r="I672" t="s">
        <v>844</v>
      </c>
      <c r="J672" t="s">
        <v>844</v>
      </c>
    </row>
    <row r="673" spans="9:10" x14ac:dyDescent="0.25">
      <c r="I673" t="s">
        <v>845</v>
      </c>
      <c r="J673" t="s">
        <v>845</v>
      </c>
    </row>
    <row r="674" spans="9:10" x14ac:dyDescent="0.25">
      <c r="I674" t="s">
        <v>846</v>
      </c>
      <c r="J674" t="s">
        <v>846</v>
      </c>
    </row>
    <row r="675" spans="9:10" x14ac:dyDescent="0.25">
      <c r="I675" t="s">
        <v>847</v>
      </c>
      <c r="J675" t="s">
        <v>847</v>
      </c>
    </row>
    <row r="676" spans="9:10" x14ac:dyDescent="0.25">
      <c r="I676" t="s">
        <v>848</v>
      </c>
      <c r="J676" t="s">
        <v>848</v>
      </c>
    </row>
    <row r="677" spans="9:10" x14ac:dyDescent="0.25">
      <c r="I677" t="s">
        <v>849</v>
      </c>
      <c r="J677" t="s">
        <v>849</v>
      </c>
    </row>
    <row r="678" spans="9:10" x14ac:dyDescent="0.25">
      <c r="I678" t="s">
        <v>850</v>
      </c>
      <c r="J678" t="s">
        <v>850</v>
      </c>
    </row>
    <row r="679" spans="9:10" x14ac:dyDescent="0.25">
      <c r="I679" t="s">
        <v>851</v>
      </c>
      <c r="J679" t="s">
        <v>851</v>
      </c>
    </row>
    <row r="680" spans="9:10" x14ac:dyDescent="0.25">
      <c r="I680" t="s">
        <v>852</v>
      </c>
      <c r="J680" t="s">
        <v>852</v>
      </c>
    </row>
    <row r="681" spans="9:10" x14ac:dyDescent="0.25">
      <c r="I681" t="s">
        <v>853</v>
      </c>
      <c r="J681" t="s">
        <v>853</v>
      </c>
    </row>
    <row r="682" spans="9:10" x14ac:dyDescent="0.25">
      <c r="I682" t="s">
        <v>854</v>
      </c>
      <c r="J682" t="s">
        <v>854</v>
      </c>
    </row>
    <row r="683" spans="9:10" x14ac:dyDescent="0.25">
      <c r="I683" t="s">
        <v>855</v>
      </c>
      <c r="J683" t="s">
        <v>855</v>
      </c>
    </row>
    <row r="684" spans="9:10" x14ac:dyDescent="0.25">
      <c r="I684" t="s">
        <v>856</v>
      </c>
      <c r="J684" t="s">
        <v>856</v>
      </c>
    </row>
    <row r="685" spans="9:10" x14ac:dyDescent="0.25">
      <c r="I685" t="s">
        <v>857</v>
      </c>
      <c r="J685" t="s">
        <v>857</v>
      </c>
    </row>
    <row r="686" spans="9:10" x14ac:dyDescent="0.25">
      <c r="I686" t="s">
        <v>858</v>
      </c>
      <c r="J686" t="s">
        <v>858</v>
      </c>
    </row>
    <row r="687" spans="9:10" x14ac:dyDescent="0.25">
      <c r="I687" t="s">
        <v>859</v>
      </c>
      <c r="J687" t="s">
        <v>859</v>
      </c>
    </row>
    <row r="688" spans="9:10" x14ac:dyDescent="0.25">
      <c r="I688" t="s">
        <v>860</v>
      </c>
      <c r="J688" t="s">
        <v>860</v>
      </c>
    </row>
    <row r="689" spans="9:10" x14ac:dyDescent="0.25">
      <c r="I689" t="s">
        <v>861</v>
      </c>
      <c r="J689" t="s">
        <v>861</v>
      </c>
    </row>
    <row r="690" spans="9:10" x14ac:dyDescent="0.25">
      <c r="I690" t="s">
        <v>862</v>
      </c>
      <c r="J690" t="s">
        <v>862</v>
      </c>
    </row>
    <row r="691" spans="9:10" x14ac:dyDescent="0.25">
      <c r="I691" t="s">
        <v>863</v>
      </c>
      <c r="J691" t="s">
        <v>863</v>
      </c>
    </row>
    <row r="692" spans="9:10" x14ac:dyDescent="0.25">
      <c r="I692" t="s">
        <v>864</v>
      </c>
      <c r="J692" t="s">
        <v>864</v>
      </c>
    </row>
    <row r="693" spans="9:10" x14ac:dyDescent="0.25">
      <c r="I693" t="s">
        <v>865</v>
      </c>
      <c r="J693" t="s">
        <v>865</v>
      </c>
    </row>
    <row r="694" spans="9:10" x14ac:dyDescent="0.25">
      <c r="I694" t="s">
        <v>866</v>
      </c>
      <c r="J694" t="s">
        <v>866</v>
      </c>
    </row>
    <row r="695" spans="9:10" x14ac:dyDescent="0.25">
      <c r="I695" t="s">
        <v>867</v>
      </c>
      <c r="J695" t="s">
        <v>867</v>
      </c>
    </row>
    <row r="696" spans="9:10" x14ac:dyDescent="0.25">
      <c r="I696" t="s">
        <v>868</v>
      </c>
      <c r="J696" t="s">
        <v>868</v>
      </c>
    </row>
    <row r="697" spans="9:10" x14ac:dyDescent="0.25">
      <c r="I697" t="s">
        <v>869</v>
      </c>
      <c r="J697" t="s">
        <v>869</v>
      </c>
    </row>
    <row r="698" spans="9:10" x14ac:dyDescent="0.25">
      <c r="I698" t="s">
        <v>870</v>
      </c>
      <c r="J698" t="s">
        <v>870</v>
      </c>
    </row>
    <row r="699" spans="9:10" x14ac:dyDescent="0.25">
      <c r="I699" t="s">
        <v>871</v>
      </c>
      <c r="J699" t="s">
        <v>871</v>
      </c>
    </row>
    <row r="700" spans="9:10" x14ac:dyDescent="0.25">
      <c r="I700" t="s">
        <v>872</v>
      </c>
      <c r="J700" t="s">
        <v>872</v>
      </c>
    </row>
    <row r="701" spans="9:10" x14ac:dyDescent="0.25">
      <c r="I701" t="s">
        <v>873</v>
      </c>
      <c r="J701" t="s">
        <v>873</v>
      </c>
    </row>
    <row r="702" spans="9:10" x14ac:dyDescent="0.25">
      <c r="I702" t="s">
        <v>874</v>
      </c>
      <c r="J702" t="s">
        <v>874</v>
      </c>
    </row>
    <row r="703" spans="9:10" x14ac:dyDescent="0.25">
      <c r="I703" t="s">
        <v>875</v>
      </c>
      <c r="J703" t="s">
        <v>875</v>
      </c>
    </row>
    <row r="704" spans="9:10" x14ac:dyDescent="0.25">
      <c r="I704" t="s">
        <v>876</v>
      </c>
      <c r="J704" t="s">
        <v>876</v>
      </c>
    </row>
    <row r="705" spans="9:10" x14ac:dyDescent="0.25">
      <c r="I705" t="s">
        <v>877</v>
      </c>
      <c r="J705" t="s">
        <v>877</v>
      </c>
    </row>
    <row r="706" spans="9:10" x14ac:dyDescent="0.25">
      <c r="I706" t="s">
        <v>878</v>
      </c>
      <c r="J706" t="s">
        <v>878</v>
      </c>
    </row>
    <row r="707" spans="9:10" x14ac:dyDescent="0.25">
      <c r="I707" t="s">
        <v>879</v>
      </c>
      <c r="J707" t="s">
        <v>879</v>
      </c>
    </row>
    <row r="708" spans="9:10" x14ac:dyDescent="0.25">
      <c r="I708" t="s">
        <v>880</v>
      </c>
      <c r="J708" t="s">
        <v>880</v>
      </c>
    </row>
    <row r="709" spans="9:10" x14ac:dyDescent="0.25">
      <c r="I709" t="s">
        <v>881</v>
      </c>
      <c r="J709" t="s">
        <v>881</v>
      </c>
    </row>
    <row r="710" spans="9:10" x14ac:dyDescent="0.25">
      <c r="I710" t="s">
        <v>882</v>
      </c>
      <c r="J710" t="s">
        <v>882</v>
      </c>
    </row>
    <row r="711" spans="9:10" x14ac:dyDescent="0.25">
      <c r="I711" t="s">
        <v>883</v>
      </c>
      <c r="J711" t="s">
        <v>883</v>
      </c>
    </row>
    <row r="712" spans="9:10" x14ac:dyDescent="0.25">
      <c r="I712" t="s">
        <v>884</v>
      </c>
      <c r="J712" t="s">
        <v>884</v>
      </c>
    </row>
    <row r="713" spans="9:10" x14ac:dyDescent="0.25">
      <c r="I713" t="s">
        <v>885</v>
      </c>
      <c r="J713" t="s">
        <v>885</v>
      </c>
    </row>
    <row r="714" spans="9:10" x14ac:dyDescent="0.25">
      <c r="I714" t="s">
        <v>886</v>
      </c>
      <c r="J714" t="s">
        <v>886</v>
      </c>
    </row>
    <row r="715" spans="9:10" x14ac:dyDescent="0.25">
      <c r="I715" t="s">
        <v>887</v>
      </c>
      <c r="J715" t="s">
        <v>887</v>
      </c>
    </row>
    <row r="716" spans="9:10" x14ac:dyDescent="0.25">
      <c r="I716" t="s">
        <v>888</v>
      </c>
      <c r="J716" t="s">
        <v>888</v>
      </c>
    </row>
    <row r="717" spans="9:10" x14ac:dyDescent="0.25">
      <c r="I717" t="s">
        <v>889</v>
      </c>
      <c r="J717" t="s">
        <v>889</v>
      </c>
    </row>
    <row r="718" spans="9:10" x14ac:dyDescent="0.25">
      <c r="I718" t="s">
        <v>890</v>
      </c>
      <c r="J718" t="s">
        <v>890</v>
      </c>
    </row>
    <row r="719" spans="9:10" x14ac:dyDescent="0.25">
      <c r="I719" t="s">
        <v>891</v>
      </c>
      <c r="J719" t="s">
        <v>891</v>
      </c>
    </row>
    <row r="720" spans="9:10" x14ac:dyDescent="0.25">
      <c r="I720" t="s">
        <v>892</v>
      </c>
      <c r="J720" t="s">
        <v>892</v>
      </c>
    </row>
    <row r="721" spans="9:10" x14ac:dyDescent="0.25">
      <c r="I721" t="s">
        <v>893</v>
      </c>
      <c r="J721" t="s">
        <v>893</v>
      </c>
    </row>
    <row r="722" spans="9:10" x14ac:dyDescent="0.25">
      <c r="I722" t="s">
        <v>894</v>
      </c>
      <c r="J722" t="s">
        <v>894</v>
      </c>
    </row>
    <row r="723" spans="9:10" x14ac:dyDescent="0.25">
      <c r="I723" t="s">
        <v>895</v>
      </c>
      <c r="J723" t="s">
        <v>895</v>
      </c>
    </row>
    <row r="724" spans="9:10" x14ac:dyDescent="0.25">
      <c r="I724" t="s">
        <v>896</v>
      </c>
      <c r="J724" t="s">
        <v>896</v>
      </c>
    </row>
    <row r="725" spans="9:10" x14ac:dyDescent="0.25">
      <c r="I725" t="s">
        <v>897</v>
      </c>
      <c r="J725" t="s">
        <v>897</v>
      </c>
    </row>
    <row r="726" spans="9:10" x14ac:dyDescent="0.25">
      <c r="I726" t="s">
        <v>898</v>
      </c>
      <c r="J726" t="s">
        <v>898</v>
      </c>
    </row>
    <row r="727" spans="9:10" x14ac:dyDescent="0.25">
      <c r="I727" t="s">
        <v>899</v>
      </c>
      <c r="J727" t="s">
        <v>899</v>
      </c>
    </row>
    <row r="728" spans="9:10" x14ac:dyDescent="0.25">
      <c r="I728" t="s">
        <v>900</v>
      </c>
      <c r="J728" t="s">
        <v>900</v>
      </c>
    </row>
    <row r="729" spans="9:10" x14ac:dyDescent="0.25">
      <c r="I729" t="s">
        <v>901</v>
      </c>
      <c r="J729" t="s">
        <v>901</v>
      </c>
    </row>
    <row r="730" spans="9:10" x14ac:dyDescent="0.25">
      <c r="I730" t="s">
        <v>902</v>
      </c>
      <c r="J730" t="s">
        <v>902</v>
      </c>
    </row>
    <row r="731" spans="9:10" x14ac:dyDescent="0.25">
      <c r="I731" t="s">
        <v>903</v>
      </c>
      <c r="J731" t="s">
        <v>903</v>
      </c>
    </row>
    <row r="732" spans="9:10" x14ac:dyDescent="0.25">
      <c r="I732" t="s">
        <v>904</v>
      </c>
      <c r="J732" t="s">
        <v>904</v>
      </c>
    </row>
    <row r="733" spans="9:10" x14ac:dyDescent="0.25">
      <c r="I733" t="s">
        <v>905</v>
      </c>
      <c r="J733" t="s">
        <v>905</v>
      </c>
    </row>
    <row r="734" spans="9:10" x14ac:dyDescent="0.25">
      <c r="I734" t="s">
        <v>906</v>
      </c>
      <c r="J734" t="s">
        <v>906</v>
      </c>
    </row>
    <row r="735" spans="9:10" x14ac:dyDescent="0.25">
      <c r="I735" t="s">
        <v>907</v>
      </c>
      <c r="J735" t="s">
        <v>907</v>
      </c>
    </row>
    <row r="736" spans="9:10" x14ac:dyDescent="0.25">
      <c r="I736" t="s">
        <v>908</v>
      </c>
      <c r="J736" t="s">
        <v>908</v>
      </c>
    </row>
    <row r="737" spans="9:10" x14ac:dyDescent="0.25">
      <c r="I737" t="s">
        <v>909</v>
      </c>
      <c r="J737" t="s">
        <v>909</v>
      </c>
    </row>
    <row r="738" spans="9:10" x14ac:dyDescent="0.25">
      <c r="I738" t="s">
        <v>910</v>
      </c>
      <c r="J738" t="s">
        <v>910</v>
      </c>
    </row>
    <row r="739" spans="9:10" x14ac:dyDescent="0.25">
      <c r="I739" t="s">
        <v>911</v>
      </c>
      <c r="J739" t="s">
        <v>911</v>
      </c>
    </row>
    <row r="740" spans="9:10" x14ac:dyDescent="0.25">
      <c r="I740" t="s">
        <v>912</v>
      </c>
      <c r="J740" t="s">
        <v>912</v>
      </c>
    </row>
    <row r="741" spans="9:10" x14ac:dyDescent="0.25">
      <c r="I741" t="s">
        <v>913</v>
      </c>
      <c r="J741" t="s">
        <v>913</v>
      </c>
    </row>
    <row r="742" spans="9:10" x14ac:dyDescent="0.25">
      <c r="I742" t="s">
        <v>914</v>
      </c>
      <c r="J742" t="s">
        <v>914</v>
      </c>
    </row>
    <row r="743" spans="9:10" x14ac:dyDescent="0.25">
      <c r="I743" t="s">
        <v>915</v>
      </c>
      <c r="J743" t="s">
        <v>915</v>
      </c>
    </row>
    <row r="744" spans="9:10" x14ac:dyDescent="0.25">
      <c r="I744" t="s">
        <v>916</v>
      </c>
      <c r="J744" t="s">
        <v>916</v>
      </c>
    </row>
    <row r="745" spans="9:10" x14ac:dyDescent="0.25">
      <c r="I745" t="s">
        <v>917</v>
      </c>
      <c r="J745" t="s">
        <v>917</v>
      </c>
    </row>
    <row r="746" spans="9:10" x14ac:dyDescent="0.25">
      <c r="I746" t="s">
        <v>918</v>
      </c>
      <c r="J746" t="s">
        <v>918</v>
      </c>
    </row>
    <row r="747" spans="9:10" x14ac:dyDescent="0.25">
      <c r="I747" t="s">
        <v>919</v>
      </c>
      <c r="J747" t="s">
        <v>919</v>
      </c>
    </row>
    <row r="748" spans="9:10" x14ac:dyDescent="0.25">
      <c r="I748" t="s">
        <v>920</v>
      </c>
      <c r="J748" t="s">
        <v>920</v>
      </c>
    </row>
    <row r="749" spans="9:10" x14ac:dyDescent="0.25">
      <c r="I749" t="s">
        <v>921</v>
      </c>
      <c r="J749" t="s">
        <v>921</v>
      </c>
    </row>
    <row r="750" spans="9:10" x14ac:dyDescent="0.25">
      <c r="I750" t="s">
        <v>922</v>
      </c>
      <c r="J750" t="s">
        <v>922</v>
      </c>
    </row>
    <row r="751" spans="9:10" x14ac:dyDescent="0.25">
      <c r="I751" t="s">
        <v>923</v>
      </c>
      <c r="J751" t="s">
        <v>923</v>
      </c>
    </row>
    <row r="752" spans="9:10" x14ac:dyDescent="0.25">
      <c r="I752" t="s">
        <v>924</v>
      </c>
      <c r="J752" t="s">
        <v>924</v>
      </c>
    </row>
    <row r="753" spans="9:10" x14ac:dyDescent="0.25">
      <c r="I753" t="s">
        <v>925</v>
      </c>
      <c r="J753" t="s">
        <v>925</v>
      </c>
    </row>
    <row r="754" spans="9:10" x14ac:dyDescent="0.25">
      <c r="I754" t="s">
        <v>926</v>
      </c>
      <c r="J754" t="s">
        <v>926</v>
      </c>
    </row>
    <row r="755" spans="9:10" x14ac:dyDescent="0.25">
      <c r="I755" t="s">
        <v>927</v>
      </c>
      <c r="J755" t="s">
        <v>927</v>
      </c>
    </row>
    <row r="756" spans="9:10" x14ac:dyDescent="0.25">
      <c r="I756" t="s">
        <v>928</v>
      </c>
      <c r="J756" t="s">
        <v>928</v>
      </c>
    </row>
    <row r="757" spans="9:10" x14ac:dyDescent="0.25">
      <c r="I757" t="s">
        <v>929</v>
      </c>
      <c r="J757" t="s">
        <v>929</v>
      </c>
    </row>
    <row r="758" spans="9:10" x14ac:dyDescent="0.25">
      <c r="I758" t="s">
        <v>930</v>
      </c>
      <c r="J758" t="s">
        <v>930</v>
      </c>
    </row>
    <row r="759" spans="9:10" x14ac:dyDescent="0.25">
      <c r="I759" t="s">
        <v>931</v>
      </c>
      <c r="J759" t="s">
        <v>931</v>
      </c>
    </row>
    <row r="760" spans="9:10" x14ac:dyDescent="0.25">
      <c r="I760" t="s">
        <v>932</v>
      </c>
      <c r="J760" t="s">
        <v>932</v>
      </c>
    </row>
    <row r="761" spans="9:10" x14ac:dyDescent="0.25">
      <c r="I761" t="s">
        <v>933</v>
      </c>
      <c r="J761" t="s">
        <v>933</v>
      </c>
    </row>
    <row r="762" spans="9:10" x14ac:dyDescent="0.25">
      <c r="I762" t="s">
        <v>934</v>
      </c>
      <c r="J762" t="s">
        <v>934</v>
      </c>
    </row>
    <row r="763" spans="9:10" x14ac:dyDescent="0.25">
      <c r="I763" t="s">
        <v>935</v>
      </c>
      <c r="J763" t="s">
        <v>935</v>
      </c>
    </row>
    <row r="764" spans="9:10" x14ac:dyDescent="0.25">
      <c r="I764" t="s">
        <v>936</v>
      </c>
      <c r="J764" t="s">
        <v>936</v>
      </c>
    </row>
    <row r="765" spans="9:10" x14ac:dyDescent="0.25">
      <c r="I765" t="s">
        <v>937</v>
      </c>
      <c r="J765" t="s">
        <v>937</v>
      </c>
    </row>
    <row r="766" spans="9:10" x14ac:dyDescent="0.25">
      <c r="I766" t="s">
        <v>938</v>
      </c>
      <c r="J766" t="s">
        <v>938</v>
      </c>
    </row>
    <row r="767" spans="9:10" x14ac:dyDescent="0.25">
      <c r="I767" t="s">
        <v>939</v>
      </c>
      <c r="J767" t="s">
        <v>939</v>
      </c>
    </row>
    <row r="768" spans="9:10" x14ac:dyDescent="0.25">
      <c r="I768" t="s">
        <v>940</v>
      </c>
      <c r="J768" t="s">
        <v>940</v>
      </c>
    </row>
    <row r="769" spans="9:10" x14ac:dyDescent="0.25">
      <c r="I769" t="s">
        <v>941</v>
      </c>
      <c r="J769" t="s">
        <v>941</v>
      </c>
    </row>
    <row r="770" spans="9:10" x14ac:dyDescent="0.25">
      <c r="I770" t="s">
        <v>942</v>
      </c>
      <c r="J770" t="s">
        <v>942</v>
      </c>
    </row>
    <row r="771" spans="9:10" x14ac:dyDescent="0.25">
      <c r="I771" t="s">
        <v>943</v>
      </c>
      <c r="J771" t="s">
        <v>943</v>
      </c>
    </row>
    <row r="772" spans="9:10" x14ac:dyDescent="0.25">
      <c r="I772" t="s">
        <v>944</v>
      </c>
      <c r="J772" t="s">
        <v>944</v>
      </c>
    </row>
    <row r="773" spans="9:10" x14ac:dyDescent="0.25">
      <c r="I773" t="s">
        <v>945</v>
      </c>
      <c r="J773" t="s">
        <v>945</v>
      </c>
    </row>
    <row r="774" spans="9:10" x14ac:dyDescent="0.25">
      <c r="I774" t="s">
        <v>946</v>
      </c>
      <c r="J774" t="s">
        <v>946</v>
      </c>
    </row>
    <row r="775" spans="9:10" x14ac:dyDescent="0.25">
      <c r="I775" t="s">
        <v>947</v>
      </c>
      <c r="J775" t="s">
        <v>947</v>
      </c>
    </row>
    <row r="776" spans="9:10" x14ac:dyDescent="0.25">
      <c r="I776" t="s">
        <v>948</v>
      </c>
      <c r="J776" t="s">
        <v>948</v>
      </c>
    </row>
    <row r="777" spans="9:10" x14ac:dyDescent="0.25">
      <c r="I777" t="s">
        <v>949</v>
      </c>
      <c r="J777" t="s">
        <v>949</v>
      </c>
    </row>
    <row r="778" spans="9:10" x14ac:dyDescent="0.25">
      <c r="I778" t="s">
        <v>950</v>
      </c>
      <c r="J778" t="s">
        <v>950</v>
      </c>
    </row>
    <row r="779" spans="9:10" x14ac:dyDescent="0.25">
      <c r="I779" t="s">
        <v>951</v>
      </c>
      <c r="J779" t="s">
        <v>951</v>
      </c>
    </row>
    <row r="780" spans="9:10" x14ac:dyDescent="0.25">
      <c r="I780" t="s">
        <v>952</v>
      </c>
      <c r="J780" t="s">
        <v>952</v>
      </c>
    </row>
    <row r="781" spans="9:10" x14ac:dyDescent="0.25">
      <c r="I781" t="s">
        <v>953</v>
      </c>
      <c r="J781" t="s">
        <v>953</v>
      </c>
    </row>
    <row r="782" spans="9:10" x14ac:dyDescent="0.25">
      <c r="I782" t="s">
        <v>954</v>
      </c>
      <c r="J782" t="s">
        <v>954</v>
      </c>
    </row>
    <row r="783" spans="9:10" x14ac:dyDescent="0.25">
      <c r="I783" t="s">
        <v>955</v>
      </c>
      <c r="J783" t="s">
        <v>955</v>
      </c>
    </row>
    <row r="784" spans="9:10" x14ac:dyDescent="0.25">
      <c r="I784" t="s">
        <v>956</v>
      </c>
      <c r="J784" t="s">
        <v>956</v>
      </c>
    </row>
    <row r="785" spans="9:10" x14ac:dyDescent="0.25">
      <c r="I785" t="s">
        <v>957</v>
      </c>
      <c r="J785" t="s">
        <v>957</v>
      </c>
    </row>
    <row r="786" spans="9:10" x14ac:dyDescent="0.25">
      <c r="I786" t="s">
        <v>958</v>
      </c>
      <c r="J786" t="s">
        <v>958</v>
      </c>
    </row>
    <row r="787" spans="9:10" x14ac:dyDescent="0.25">
      <c r="I787" t="s">
        <v>959</v>
      </c>
      <c r="J787" t="s">
        <v>959</v>
      </c>
    </row>
    <row r="788" spans="9:10" x14ac:dyDescent="0.25">
      <c r="I788" t="s">
        <v>960</v>
      </c>
      <c r="J788" t="s">
        <v>960</v>
      </c>
    </row>
    <row r="789" spans="9:10" x14ac:dyDescent="0.25">
      <c r="I789" t="s">
        <v>961</v>
      </c>
      <c r="J789" t="s">
        <v>961</v>
      </c>
    </row>
    <row r="790" spans="9:10" x14ac:dyDescent="0.25">
      <c r="I790" t="s">
        <v>962</v>
      </c>
      <c r="J790" t="s">
        <v>962</v>
      </c>
    </row>
    <row r="791" spans="9:10" x14ac:dyDescent="0.25">
      <c r="I791" t="s">
        <v>963</v>
      </c>
      <c r="J791" t="s">
        <v>963</v>
      </c>
    </row>
    <row r="792" spans="9:10" x14ac:dyDescent="0.25">
      <c r="I792" t="s">
        <v>964</v>
      </c>
      <c r="J792" t="s">
        <v>964</v>
      </c>
    </row>
    <row r="793" spans="9:10" x14ac:dyDescent="0.25">
      <c r="I793" t="s">
        <v>965</v>
      </c>
      <c r="J793" t="s">
        <v>965</v>
      </c>
    </row>
    <row r="794" spans="9:10" x14ac:dyDescent="0.25">
      <c r="I794" t="s">
        <v>966</v>
      </c>
      <c r="J794" t="s">
        <v>966</v>
      </c>
    </row>
    <row r="795" spans="9:10" x14ac:dyDescent="0.25">
      <c r="I795" t="s">
        <v>967</v>
      </c>
      <c r="J795" t="s">
        <v>967</v>
      </c>
    </row>
    <row r="796" spans="9:10" x14ac:dyDescent="0.25">
      <c r="I796" t="s">
        <v>968</v>
      </c>
      <c r="J796" t="s">
        <v>968</v>
      </c>
    </row>
    <row r="797" spans="9:10" x14ac:dyDescent="0.25">
      <c r="I797" t="s">
        <v>969</v>
      </c>
      <c r="J797" t="s">
        <v>969</v>
      </c>
    </row>
    <row r="798" spans="9:10" x14ac:dyDescent="0.25">
      <c r="I798" t="s">
        <v>970</v>
      </c>
      <c r="J798" t="s">
        <v>970</v>
      </c>
    </row>
    <row r="799" spans="9:10" x14ac:dyDescent="0.25">
      <c r="I799" t="s">
        <v>971</v>
      </c>
      <c r="J799" t="s">
        <v>971</v>
      </c>
    </row>
    <row r="800" spans="9:10" x14ac:dyDescent="0.25">
      <c r="I800" t="s">
        <v>972</v>
      </c>
      <c r="J800" t="s">
        <v>972</v>
      </c>
    </row>
    <row r="801" spans="9:10" x14ac:dyDescent="0.25">
      <c r="I801" t="s">
        <v>973</v>
      </c>
      <c r="J801" t="s">
        <v>973</v>
      </c>
    </row>
    <row r="802" spans="9:10" x14ac:dyDescent="0.25">
      <c r="I802" t="s">
        <v>974</v>
      </c>
      <c r="J802" t="s">
        <v>974</v>
      </c>
    </row>
    <row r="803" spans="9:10" x14ac:dyDescent="0.25">
      <c r="I803" t="s">
        <v>975</v>
      </c>
      <c r="J803" t="s">
        <v>975</v>
      </c>
    </row>
    <row r="804" spans="9:10" x14ac:dyDescent="0.25">
      <c r="I804" t="s">
        <v>976</v>
      </c>
      <c r="J804" t="s">
        <v>976</v>
      </c>
    </row>
    <row r="805" spans="9:10" x14ac:dyDescent="0.25">
      <c r="I805" t="s">
        <v>977</v>
      </c>
      <c r="J805" t="s">
        <v>977</v>
      </c>
    </row>
    <row r="806" spans="9:10" x14ac:dyDescent="0.25">
      <c r="I806" t="s">
        <v>978</v>
      </c>
      <c r="J806" t="s">
        <v>978</v>
      </c>
    </row>
    <row r="807" spans="9:10" x14ac:dyDescent="0.25">
      <c r="I807" t="s">
        <v>979</v>
      </c>
      <c r="J807" t="s">
        <v>979</v>
      </c>
    </row>
    <row r="808" spans="9:10" x14ac:dyDescent="0.25">
      <c r="I808" t="s">
        <v>980</v>
      </c>
      <c r="J808" t="s">
        <v>980</v>
      </c>
    </row>
    <row r="809" spans="9:10" x14ac:dyDescent="0.25">
      <c r="I809" t="s">
        <v>981</v>
      </c>
      <c r="J809" t="s">
        <v>981</v>
      </c>
    </row>
    <row r="810" spans="9:10" x14ac:dyDescent="0.25">
      <c r="I810" t="s">
        <v>982</v>
      </c>
      <c r="J810" t="s">
        <v>982</v>
      </c>
    </row>
    <row r="811" spans="9:10" x14ac:dyDescent="0.25">
      <c r="I811" t="s">
        <v>983</v>
      </c>
      <c r="J811" t="s">
        <v>983</v>
      </c>
    </row>
    <row r="812" spans="9:10" x14ac:dyDescent="0.25">
      <c r="I812" t="s">
        <v>984</v>
      </c>
      <c r="J812" t="s">
        <v>984</v>
      </c>
    </row>
    <row r="813" spans="9:10" x14ac:dyDescent="0.25">
      <c r="I813" t="s">
        <v>985</v>
      </c>
      <c r="J813" t="s">
        <v>985</v>
      </c>
    </row>
    <row r="814" spans="9:10" x14ac:dyDescent="0.25">
      <c r="I814" t="s">
        <v>986</v>
      </c>
      <c r="J814" t="s">
        <v>986</v>
      </c>
    </row>
    <row r="815" spans="9:10" x14ac:dyDescent="0.25">
      <c r="I815" t="s">
        <v>987</v>
      </c>
      <c r="J815" t="s">
        <v>987</v>
      </c>
    </row>
    <row r="816" spans="9:10" x14ac:dyDescent="0.25">
      <c r="I816" t="s">
        <v>988</v>
      </c>
      <c r="J816" t="s">
        <v>988</v>
      </c>
    </row>
    <row r="817" spans="9:10" x14ac:dyDescent="0.25">
      <c r="I817" t="s">
        <v>989</v>
      </c>
      <c r="J817" t="s">
        <v>989</v>
      </c>
    </row>
    <row r="818" spans="9:10" x14ac:dyDescent="0.25">
      <c r="I818" t="s">
        <v>990</v>
      </c>
      <c r="J818" t="s">
        <v>990</v>
      </c>
    </row>
    <row r="819" spans="9:10" x14ac:dyDescent="0.25">
      <c r="I819" t="s">
        <v>991</v>
      </c>
      <c r="J819" t="s">
        <v>991</v>
      </c>
    </row>
    <row r="820" spans="9:10" x14ac:dyDescent="0.25">
      <c r="I820" t="s">
        <v>992</v>
      </c>
      <c r="J820" t="s">
        <v>992</v>
      </c>
    </row>
    <row r="821" spans="9:10" x14ac:dyDescent="0.25">
      <c r="I821" t="s">
        <v>993</v>
      </c>
      <c r="J821" t="s">
        <v>993</v>
      </c>
    </row>
    <row r="822" spans="9:10" x14ac:dyDescent="0.25">
      <c r="I822" t="s">
        <v>994</v>
      </c>
      <c r="J822" t="s">
        <v>994</v>
      </c>
    </row>
    <row r="823" spans="9:10" x14ac:dyDescent="0.25">
      <c r="I823" t="s">
        <v>995</v>
      </c>
      <c r="J823" t="s">
        <v>995</v>
      </c>
    </row>
    <row r="824" spans="9:10" x14ac:dyDescent="0.25">
      <c r="I824" t="s">
        <v>996</v>
      </c>
      <c r="J824" t="s">
        <v>996</v>
      </c>
    </row>
    <row r="825" spans="9:10" x14ac:dyDescent="0.25">
      <c r="I825" t="s">
        <v>997</v>
      </c>
      <c r="J825" t="s">
        <v>997</v>
      </c>
    </row>
    <row r="826" spans="9:10" x14ac:dyDescent="0.25">
      <c r="I826" t="s">
        <v>998</v>
      </c>
      <c r="J826" t="s">
        <v>998</v>
      </c>
    </row>
    <row r="827" spans="9:10" x14ac:dyDescent="0.25">
      <c r="I827" t="s">
        <v>999</v>
      </c>
      <c r="J827" t="s">
        <v>999</v>
      </c>
    </row>
    <row r="828" spans="9:10" x14ac:dyDescent="0.25">
      <c r="I828" t="s">
        <v>1000</v>
      </c>
      <c r="J828" t="s">
        <v>1000</v>
      </c>
    </row>
    <row r="829" spans="9:10" x14ac:dyDescent="0.25">
      <c r="I829" t="s">
        <v>1001</v>
      </c>
      <c r="J829" t="s">
        <v>1001</v>
      </c>
    </row>
    <row r="830" spans="9:10" x14ac:dyDescent="0.25">
      <c r="I830" t="s">
        <v>1002</v>
      </c>
      <c r="J830" t="s">
        <v>1002</v>
      </c>
    </row>
    <row r="831" spans="9:10" x14ac:dyDescent="0.25">
      <c r="I831" t="s">
        <v>1003</v>
      </c>
      <c r="J831" t="s">
        <v>1003</v>
      </c>
    </row>
    <row r="832" spans="9:10" x14ac:dyDescent="0.25">
      <c r="I832" t="s">
        <v>1004</v>
      </c>
      <c r="J832" t="s">
        <v>1004</v>
      </c>
    </row>
    <row r="833" spans="9:10" x14ac:dyDescent="0.25">
      <c r="I833" t="s">
        <v>1005</v>
      </c>
      <c r="J833" t="s">
        <v>1005</v>
      </c>
    </row>
    <row r="834" spans="9:10" x14ac:dyDescent="0.25">
      <c r="I834" t="s">
        <v>1006</v>
      </c>
      <c r="J834" t="s">
        <v>1006</v>
      </c>
    </row>
    <row r="835" spans="9:10" x14ac:dyDescent="0.25">
      <c r="I835" t="s">
        <v>1007</v>
      </c>
      <c r="J835" t="s">
        <v>1007</v>
      </c>
    </row>
    <row r="836" spans="9:10" x14ac:dyDescent="0.25">
      <c r="I836" t="s">
        <v>1008</v>
      </c>
      <c r="J836" t="s">
        <v>1008</v>
      </c>
    </row>
    <row r="837" spans="9:10" x14ac:dyDescent="0.25">
      <c r="I837" t="s">
        <v>1009</v>
      </c>
      <c r="J837" t="s">
        <v>1009</v>
      </c>
    </row>
    <row r="838" spans="9:10" x14ac:dyDescent="0.25">
      <c r="I838" t="s">
        <v>1010</v>
      </c>
      <c r="J838" t="s">
        <v>1010</v>
      </c>
    </row>
    <row r="839" spans="9:10" x14ac:dyDescent="0.25">
      <c r="I839" t="s">
        <v>1011</v>
      </c>
      <c r="J839" t="s">
        <v>1011</v>
      </c>
    </row>
    <row r="840" spans="9:10" x14ac:dyDescent="0.25">
      <c r="I840" t="s">
        <v>1012</v>
      </c>
      <c r="J840" t="s">
        <v>1012</v>
      </c>
    </row>
    <row r="841" spans="9:10" x14ac:dyDescent="0.25">
      <c r="I841" t="s">
        <v>1013</v>
      </c>
      <c r="J841" t="s">
        <v>1013</v>
      </c>
    </row>
    <row r="842" spans="9:10" x14ac:dyDescent="0.25">
      <c r="I842" t="s">
        <v>1014</v>
      </c>
      <c r="J842" t="s">
        <v>1014</v>
      </c>
    </row>
    <row r="843" spans="9:10" x14ac:dyDescent="0.25">
      <c r="I843" t="s">
        <v>1015</v>
      </c>
      <c r="J843" t="s">
        <v>1015</v>
      </c>
    </row>
    <row r="844" spans="9:10" x14ac:dyDescent="0.25">
      <c r="I844" t="s">
        <v>1016</v>
      </c>
      <c r="J844" t="s">
        <v>1016</v>
      </c>
    </row>
    <row r="845" spans="9:10" x14ac:dyDescent="0.25">
      <c r="I845" t="s">
        <v>1017</v>
      </c>
      <c r="J845" t="s">
        <v>1017</v>
      </c>
    </row>
    <row r="846" spans="9:10" x14ac:dyDescent="0.25">
      <c r="I846" t="s">
        <v>1018</v>
      </c>
      <c r="J846" t="s">
        <v>1018</v>
      </c>
    </row>
    <row r="847" spans="9:10" x14ac:dyDescent="0.25">
      <c r="I847" t="s">
        <v>1019</v>
      </c>
      <c r="J847" t="s">
        <v>1019</v>
      </c>
    </row>
    <row r="848" spans="9:10" x14ac:dyDescent="0.25">
      <c r="I848" t="s">
        <v>1020</v>
      </c>
      <c r="J848" t="s">
        <v>1020</v>
      </c>
    </row>
    <row r="849" spans="9:10" x14ac:dyDescent="0.25">
      <c r="I849" t="s">
        <v>1021</v>
      </c>
      <c r="J849" t="s">
        <v>1021</v>
      </c>
    </row>
    <row r="850" spans="9:10" x14ac:dyDescent="0.25">
      <c r="I850" t="s">
        <v>1022</v>
      </c>
      <c r="J850" t="s">
        <v>1022</v>
      </c>
    </row>
    <row r="851" spans="9:10" x14ac:dyDescent="0.25">
      <c r="I851" t="s">
        <v>1023</v>
      </c>
      <c r="J851" t="s">
        <v>1023</v>
      </c>
    </row>
    <row r="852" spans="9:10" x14ac:dyDescent="0.25">
      <c r="I852" t="s">
        <v>1024</v>
      </c>
      <c r="J852" t="s">
        <v>1024</v>
      </c>
    </row>
    <row r="853" spans="9:10" x14ac:dyDescent="0.25">
      <c r="I853" t="s">
        <v>1025</v>
      </c>
      <c r="J853" t="s">
        <v>1025</v>
      </c>
    </row>
    <row r="854" spans="9:10" x14ac:dyDescent="0.25">
      <c r="I854" t="s">
        <v>1026</v>
      </c>
      <c r="J854" t="s">
        <v>1026</v>
      </c>
    </row>
    <row r="855" spans="9:10" x14ac:dyDescent="0.25">
      <c r="I855" t="s">
        <v>1027</v>
      </c>
      <c r="J855" t="s">
        <v>1027</v>
      </c>
    </row>
    <row r="856" spans="9:10" x14ac:dyDescent="0.25">
      <c r="I856" t="s">
        <v>1028</v>
      </c>
      <c r="J856" t="s">
        <v>1028</v>
      </c>
    </row>
    <row r="857" spans="9:10" x14ac:dyDescent="0.25">
      <c r="I857" t="s">
        <v>1029</v>
      </c>
      <c r="J857" t="s">
        <v>1029</v>
      </c>
    </row>
    <row r="858" spans="9:10" x14ac:dyDescent="0.25">
      <c r="I858" t="s">
        <v>1030</v>
      </c>
      <c r="J858" t="s">
        <v>1030</v>
      </c>
    </row>
    <row r="859" spans="9:10" x14ac:dyDescent="0.25">
      <c r="I859" t="s">
        <v>1031</v>
      </c>
      <c r="J859" t="s">
        <v>1031</v>
      </c>
    </row>
    <row r="860" spans="9:10" x14ac:dyDescent="0.25">
      <c r="I860" t="s">
        <v>1032</v>
      </c>
      <c r="J860" t="s">
        <v>1032</v>
      </c>
    </row>
    <row r="861" spans="9:10" x14ac:dyDescent="0.25">
      <c r="I861" t="s">
        <v>1033</v>
      </c>
      <c r="J861" t="s">
        <v>1033</v>
      </c>
    </row>
    <row r="862" spans="9:10" x14ac:dyDescent="0.25">
      <c r="I862" t="s">
        <v>1034</v>
      </c>
      <c r="J862" t="s">
        <v>1034</v>
      </c>
    </row>
    <row r="863" spans="9:10" x14ac:dyDescent="0.25">
      <c r="I863" t="s">
        <v>1035</v>
      </c>
      <c r="J863" t="s">
        <v>1035</v>
      </c>
    </row>
    <row r="864" spans="9:10" x14ac:dyDescent="0.25">
      <c r="I864" t="s">
        <v>1036</v>
      </c>
      <c r="J864" t="s">
        <v>1036</v>
      </c>
    </row>
    <row r="865" spans="9:10" x14ac:dyDescent="0.25">
      <c r="I865" t="s">
        <v>1037</v>
      </c>
      <c r="J865" t="s">
        <v>1037</v>
      </c>
    </row>
    <row r="866" spans="9:10" x14ac:dyDescent="0.25">
      <c r="I866" t="s">
        <v>1038</v>
      </c>
      <c r="J866" t="s">
        <v>1038</v>
      </c>
    </row>
    <row r="867" spans="9:10" x14ac:dyDescent="0.25">
      <c r="I867" t="s">
        <v>1039</v>
      </c>
      <c r="J867" t="s">
        <v>1039</v>
      </c>
    </row>
    <row r="868" spans="9:10" x14ac:dyDescent="0.25">
      <c r="I868" t="s">
        <v>1040</v>
      </c>
      <c r="J868" t="s">
        <v>1040</v>
      </c>
    </row>
    <row r="869" spans="9:10" x14ac:dyDescent="0.25">
      <c r="I869" t="s">
        <v>1041</v>
      </c>
      <c r="J869" t="s">
        <v>1041</v>
      </c>
    </row>
    <row r="870" spans="9:10" x14ac:dyDescent="0.25">
      <c r="I870" t="s">
        <v>1042</v>
      </c>
      <c r="J870" t="s">
        <v>1042</v>
      </c>
    </row>
    <row r="871" spans="9:10" x14ac:dyDescent="0.25">
      <c r="I871" t="s">
        <v>1043</v>
      </c>
      <c r="J871" t="s">
        <v>1043</v>
      </c>
    </row>
    <row r="872" spans="9:10" x14ac:dyDescent="0.25">
      <c r="I872" t="s">
        <v>1044</v>
      </c>
      <c r="J872" t="s">
        <v>1044</v>
      </c>
    </row>
    <row r="873" spans="9:10" x14ac:dyDescent="0.25">
      <c r="I873" t="s">
        <v>1045</v>
      </c>
      <c r="J873" t="s">
        <v>1045</v>
      </c>
    </row>
    <row r="874" spans="9:10" x14ac:dyDescent="0.25">
      <c r="I874" t="s">
        <v>1046</v>
      </c>
      <c r="J874" t="s">
        <v>1046</v>
      </c>
    </row>
    <row r="875" spans="9:10" x14ac:dyDescent="0.25">
      <c r="I875" t="s">
        <v>1047</v>
      </c>
      <c r="J875" t="s">
        <v>1047</v>
      </c>
    </row>
    <row r="876" spans="9:10" x14ac:dyDescent="0.25">
      <c r="I876" t="s">
        <v>1048</v>
      </c>
      <c r="J876" t="s">
        <v>1048</v>
      </c>
    </row>
    <row r="877" spans="9:10" x14ac:dyDescent="0.25">
      <c r="I877" t="s">
        <v>1049</v>
      </c>
      <c r="J877" t="s">
        <v>1049</v>
      </c>
    </row>
    <row r="878" spans="9:10" x14ac:dyDescent="0.25">
      <c r="I878" t="s">
        <v>1050</v>
      </c>
      <c r="J878" t="s">
        <v>1050</v>
      </c>
    </row>
    <row r="879" spans="9:10" x14ac:dyDescent="0.25">
      <c r="I879" t="s">
        <v>1051</v>
      </c>
      <c r="J879" t="s">
        <v>1051</v>
      </c>
    </row>
    <row r="880" spans="9:10" x14ac:dyDescent="0.25">
      <c r="I880" t="s">
        <v>1052</v>
      </c>
      <c r="J880" t="s">
        <v>1052</v>
      </c>
    </row>
    <row r="881" spans="9:10" x14ac:dyDescent="0.25">
      <c r="I881" t="s">
        <v>1053</v>
      </c>
      <c r="J881" t="s">
        <v>1053</v>
      </c>
    </row>
    <row r="882" spans="9:10" x14ac:dyDescent="0.25">
      <c r="I882" t="s">
        <v>1054</v>
      </c>
      <c r="J882" t="s">
        <v>1054</v>
      </c>
    </row>
    <row r="883" spans="9:10" x14ac:dyDescent="0.25">
      <c r="I883" t="s">
        <v>1055</v>
      </c>
      <c r="J883" t="s">
        <v>1055</v>
      </c>
    </row>
    <row r="884" spans="9:10" x14ac:dyDescent="0.25">
      <c r="I884" t="s">
        <v>1056</v>
      </c>
      <c r="J884" t="s">
        <v>1056</v>
      </c>
    </row>
    <row r="885" spans="9:10" x14ac:dyDescent="0.25">
      <c r="I885" t="s">
        <v>1057</v>
      </c>
      <c r="J885" t="s">
        <v>1057</v>
      </c>
    </row>
    <row r="886" spans="9:10" x14ac:dyDescent="0.25">
      <c r="I886" t="s">
        <v>1058</v>
      </c>
      <c r="J886" t="s">
        <v>1058</v>
      </c>
    </row>
    <row r="887" spans="9:10" x14ac:dyDescent="0.25">
      <c r="I887" t="s">
        <v>1059</v>
      </c>
      <c r="J887" t="s">
        <v>1059</v>
      </c>
    </row>
    <row r="888" spans="9:10" x14ac:dyDescent="0.25">
      <c r="I888" t="s">
        <v>1060</v>
      </c>
      <c r="J888" t="s">
        <v>1060</v>
      </c>
    </row>
    <row r="889" spans="9:10" x14ac:dyDescent="0.25">
      <c r="I889" t="s">
        <v>1061</v>
      </c>
      <c r="J889" t="s">
        <v>1061</v>
      </c>
    </row>
    <row r="890" spans="9:10" x14ac:dyDescent="0.25">
      <c r="I890" t="s">
        <v>1062</v>
      </c>
      <c r="J890" t="s">
        <v>1062</v>
      </c>
    </row>
    <row r="891" spans="9:10" x14ac:dyDescent="0.25">
      <c r="I891" t="s">
        <v>1063</v>
      </c>
      <c r="J891" t="s">
        <v>1063</v>
      </c>
    </row>
    <row r="892" spans="9:10" x14ac:dyDescent="0.25">
      <c r="I892" t="s">
        <v>1064</v>
      </c>
      <c r="J892" t="s">
        <v>1064</v>
      </c>
    </row>
    <row r="893" spans="9:10" x14ac:dyDescent="0.25">
      <c r="I893" t="s">
        <v>1065</v>
      </c>
      <c r="J893" t="s">
        <v>1065</v>
      </c>
    </row>
    <row r="894" spans="9:10" x14ac:dyDescent="0.25">
      <c r="I894" t="s">
        <v>1066</v>
      </c>
      <c r="J894" t="s">
        <v>1066</v>
      </c>
    </row>
    <row r="895" spans="9:10" x14ac:dyDescent="0.25">
      <c r="I895" t="s">
        <v>1067</v>
      </c>
      <c r="J895" t="s">
        <v>1067</v>
      </c>
    </row>
    <row r="896" spans="9:10" x14ac:dyDescent="0.25">
      <c r="I896" t="s">
        <v>1068</v>
      </c>
      <c r="J896" t="s">
        <v>1068</v>
      </c>
    </row>
    <row r="897" spans="9:10" x14ac:dyDescent="0.25">
      <c r="I897" t="s">
        <v>1069</v>
      </c>
      <c r="J897" t="s">
        <v>1069</v>
      </c>
    </row>
    <row r="898" spans="9:10" x14ac:dyDescent="0.25">
      <c r="I898" t="s">
        <v>1070</v>
      </c>
      <c r="J898" t="s">
        <v>1070</v>
      </c>
    </row>
    <row r="899" spans="9:10" x14ac:dyDescent="0.25">
      <c r="I899" t="s">
        <v>1071</v>
      </c>
      <c r="J899" t="s">
        <v>1071</v>
      </c>
    </row>
    <row r="900" spans="9:10" x14ac:dyDescent="0.25">
      <c r="I900" t="s">
        <v>1072</v>
      </c>
      <c r="J900" t="s">
        <v>1072</v>
      </c>
    </row>
    <row r="901" spans="9:10" x14ac:dyDescent="0.25">
      <c r="I901" t="s">
        <v>1073</v>
      </c>
      <c r="J901" t="s">
        <v>1073</v>
      </c>
    </row>
    <row r="902" spans="9:10" x14ac:dyDescent="0.25">
      <c r="I902" t="s">
        <v>1074</v>
      </c>
      <c r="J902" t="s">
        <v>1074</v>
      </c>
    </row>
    <row r="903" spans="9:10" x14ac:dyDescent="0.25">
      <c r="I903" t="s">
        <v>1075</v>
      </c>
      <c r="J903" t="s">
        <v>1075</v>
      </c>
    </row>
    <row r="904" spans="9:10" x14ac:dyDescent="0.25">
      <c r="I904" t="s">
        <v>1076</v>
      </c>
      <c r="J904" t="s">
        <v>1076</v>
      </c>
    </row>
    <row r="905" spans="9:10" x14ac:dyDescent="0.25">
      <c r="I905" t="s">
        <v>1077</v>
      </c>
      <c r="J905" t="s">
        <v>1077</v>
      </c>
    </row>
    <row r="906" spans="9:10" x14ac:dyDescent="0.25">
      <c r="I906" t="s">
        <v>1078</v>
      </c>
      <c r="J906" t="s">
        <v>1078</v>
      </c>
    </row>
    <row r="907" spans="9:10" x14ac:dyDescent="0.25">
      <c r="I907" t="s">
        <v>1079</v>
      </c>
      <c r="J907" t="s">
        <v>1079</v>
      </c>
    </row>
    <row r="908" spans="9:10" x14ac:dyDescent="0.25">
      <c r="I908" t="s">
        <v>1080</v>
      </c>
      <c r="J908" t="s">
        <v>1080</v>
      </c>
    </row>
    <row r="909" spans="9:10" x14ac:dyDescent="0.25">
      <c r="I909" t="s">
        <v>1081</v>
      </c>
      <c r="J909" t="s">
        <v>1081</v>
      </c>
    </row>
    <row r="910" spans="9:10" x14ac:dyDescent="0.25">
      <c r="I910" t="s">
        <v>1082</v>
      </c>
      <c r="J910" t="s">
        <v>1082</v>
      </c>
    </row>
    <row r="911" spans="9:10" x14ac:dyDescent="0.25">
      <c r="I911" t="s">
        <v>1083</v>
      </c>
      <c r="J911" t="s">
        <v>1083</v>
      </c>
    </row>
    <row r="912" spans="9:10" x14ac:dyDescent="0.25">
      <c r="I912" t="s">
        <v>1084</v>
      </c>
      <c r="J912" t="s">
        <v>1084</v>
      </c>
    </row>
    <row r="913" spans="9:10" x14ac:dyDescent="0.25">
      <c r="I913" t="s">
        <v>1085</v>
      </c>
      <c r="J913" t="s">
        <v>1085</v>
      </c>
    </row>
    <row r="914" spans="9:10" x14ac:dyDescent="0.25">
      <c r="I914" t="s">
        <v>1086</v>
      </c>
      <c r="J914" t="s">
        <v>1086</v>
      </c>
    </row>
    <row r="915" spans="9:10" x14ac:dyDescent="0.25">
      <c r="I915" t="s">
        <v>1087</v>
      </c>
      <c r="J915" t="s">
        <v>1087</v>
      </c>
    </row>
    <row r="916" spans="9:10" x14ac:dyDescent="0.25">
      <c r="I916" t="s">
        <v>1088</v>
      </c>
      <c r="J916" t="s">
        <v>1088</v>
      </c>
    </row>
    <row r="917" spans="9:10" x14ac:dyDescent="0.25">
      <c r="I917" t="s">
        <v>1089</v>
      </c>
      <c r="J917" t="s">
        <v>1089</v>
      </c>
    </row>
    <row r="918" spans="9:10" x14ac:dyDescent="0.25">
      <c r="I918" t="s">
        <v>1090</v>
      </c>
      <c r="J918" t="s">
        <v>1090</v>
      </c>
    </row>
    <row r="919" spans="9:10" x14ac:dyDescent="0.25">
      <c r="I919" t="s">
        <v>1091</v>
      </c>
      <c r="J919" t="s">
        <v>1091</v>
      </c>
    </row>
    <row r="920" spans="9:10" x14ac:dyDescent="0.25">
      <c r="I920" t="s">
        <v>1092</v>
      </c>
      <c r="J920" t="s">
        <v>1092</v>
      </c>
    </row>
    <row r="921" spans="9:10" x14ac:dyDescent="0.25">
      <c r="I921" t="s">
        <v>1093</v>
      </c>
      <c r="J921" t="s">
        <v>1093</v>
      </c>
    </row>
    <row r="922" spans="9:10" x14ac:dyDescent="0.25">
      <c r="I922" t="s">
        <v>1094</v>
      </c>
      <c r="J922" t="s">
        <v>1094</v>
      </c>
    </row>
    <row r="923" spans="9:10" x14ac:dyDescent="0.25">
      <c r="I923" t="s">
        <v>1095</v>
      </c>
      <c r="J923" t="s">
        <v>1095</v>
      </c>
    </row>
    <row r="924" spans="9:10" x14ac:dyDescent="0.25">
      <c r="I924" t="s">
        <v>1096</v>
      </c>
      <c r="J924" t="s">
        <v>1096</v>
      </c>
    </row>
    <row r="925" spans="9:10" x14ac:dyDescent="0.25">
      <c r="I925" t="s">
        <v>1097</v>
      </c>
      <c r="J925" t="s">
        <v>1097</v>
      </c>
    </row>
    <row r="926" spans="9:10" x14ac:dyDescent="0.25">
      <c r="I926" t="s">
        <v>1098</v>
      </c>
      <c r="J926" t="s">
        <v>1098</v>
      </c>
    </row>
    <row r="927" spans="9:10" x14ac:dyDescent="0.25">
      <c r="I927" t="s">
        <v>1099</v>
      </c>
      <c r="J927" t="s">
        <v>1099</v>
      </c>
    </row>
    <row r="928" spans="9:10" x14ac:dyDescent="0.25">
      <c r="I928" t="s">
        <v>1100</v>
      </c>
      <c r="J928" t="s">
        <v>1100</v>
      </c>
    </row>
    <row r="929" spans="9:10" x14ac:dyDescent="0.25">
      <c r="I929" t="s">
        <v>1101</v>
      </c>
      <c r="J929" t="s">
        <v>1101</v>
      </c>
    </row>
    <row r="930" spans="9:10" x14ac:dyDescent="0.25">
      <c r="I930" t="s">
        <v>1102</v>
      </c>
      <c r="J930" t="s">
        <v>1102</v>
      </c>
    </row>
    <row r="931" spans="9:10" x14ac:dyDescent="0.25">
      <c r="I931" t="s">
        <v>1103</v>
      </c>
      <c r="J931" t="s">
        <v>1103</v>
      </c>
    </row>
    <row r="932" spans="9:10" x14ac:dyDescent="0.25">
      <c r="I932" t="s">
        <v>1104</v>
      </c>
      <c r="J932" t="s">
        <v>1104</v>
      </c>
    </row>
    <row r="933" spans="9:10" x14ac:dyDescent="0.25">
      <c r="I933" t="s">
        <v>1105</v>
      </c>
      <c r="J933" t="s">
        <v>1105</v>
      </c>
    </row>
    <row r="934" spans="9:10" x14ac:dyDescent="0.25">
      <c r="I934" t="s">
        <v>1106</v>
      </c>
      <c r="J934" t="s">
        <v>1106</v>
      </c>
    </row>
    <row r="935" spans="9:10" x14ac:dyDescent="0.25">
      <c r="I935" t="s">
        <v>1107</v>
      </c>
      <c r="J935" t="s">
        <v>1107</v>
      </c>
    </row>
    <row r="936" spans="9:10" x14ac:dyDescent="0.25">
      <c r="I936" t="s">
        <v>1108</v>
      </c>
      <c r="J936" t="s">
        <v>1108</v>
      </c>
    </row>
    <row r="937" spans="9:10" x14ac:dyDescent="0.25">
      <c r="I937" t="s">
        <v>1109</v>
      </c>
      <c r="J937" t="s">
        <v>1109</v>
      </c>
    </row>
    <row r="938" spans="9:10" x14ac:dyDescent="0.25">
      <c r="I938" t="s">
        <v>1110</v>
      </c>
      <c r="J938" t="s">
        <v>1110</v>
      </c>
    </row>
    <row r="939" spans="9:10" x14ac:dyDescent="0.25">
      <c r="I939" t="s">
        <v>1111</v>
      </c>
      <c r="J939" t="s">
        <v>1111</v>
      </c>
    </row>
    <row r="940" spans="9:10" x14ac:dyDescent="0.25">
      <c r="I940" t="s">
        <v>1112</v>
      </c>
      <c r="J940" t="s">
        <v>1112</v>
      </c>
    </row>
    <row r="941" spans="9:10" x14ac:dyDescent="0.25">
      <c r="I941" t="s">
        <v>1113</v>
      </c>
      <c r="J941" t="s">
        <v>1113</v>
      </c>
    </row>
    <row r="942" spans="9:10" x14ac:dyDescent="0.25">
      <c r="I942" t="s">
        <v>1114</v>
      </c>
      <c r="J942" t="s">
        <v>1114</v>
      </c>
    </row>
    <row r="943" spans="9:10" x14ac:dyDescent="0.25">
      <c r="I943" t="s">
        <v>1115</v>
      </c>
      <c r="J943" t="s">
        <v>1115</v>
      </c>
    </row>
    <row r="944" spans="9:10" x14ac:dyDescent="0.25">
      <c r="I944" t="s">
        <v>1116</v>
      </c>
      <c r="J944" t="s">
        <v>1116</v>
      </c>
    </row>
    <row r="945" spans="9:10" x14ac:dyDescent="0.25">
      <c r="I945" t="s">
        <v>1117</v>
      </c>
      <c r="J945" t="s">
        <v>1117</v>
      </c>
    </row>
    <row r="946" spans="9:10" x14ac:dyDescent="0.25">
      <c r="I946" t="s">
        <v>1118</v>
      </c>
      <c r="J946" t="s">
        <v>1118</v>
      </c>
    </row>
    <row r="947" spans="9:10" x14ac:dyDescent="0.25">
      <c r="I947" t="s">
        <v>1119</v>
      </c>
      <c r="J947" t="s">
        <v>1119</v>
      </c>
    </row>
    <row r="948" spans="9:10" x14ac:dyDescent="0.25">
      <c r="I948" t="s">
        <v>1120</v>
      </c>
      <c r="J948" t="s">
        <v>1120</v>
      </c>
    </row>
    <row r="949" spans="9:10" x14ac:dyDescent="0.25">
      <c r="I949" t="s">
        <v>1121</v>
      </c>
      <c r="J949" t="s">
        <v>1121</v>
      </c>
    </row>
    <row r="950" spans="9:10" x14ac:dyDescent="0.25">
      <c r="I950" t="s">
        <v>1122</v>
      </c>
      <c r="J950" t="s">
        <v>1122</v>
      </c>
    </row>
    <row r="951" spans="9:10" x14ac:dyDescent="0.25">
      <c r="I951" t="s">
        <v>1123</v>
      </c>
      <c r="J951" t="s">
        <v>1123</v>
      </c>
    </row>
    <row r="952" spans="9:10" x14ac:dyDescent="0.25">
      <c r="I952" t="s">
        <v>1124</v>
      </c>
      <c r="J952" t="s">
        <v>1124</v>
      </c>
    </row>
    <row r="953" spans="9:10" x14ac:dyDescent="0.25">
      <c r="I953" t="s">
        <v>1125</v>
      </c>
      <c r="J953" t="s">
        <v>1125</v>
      </c>
    </row>
    <row r="954" spans="9:10" x14ac:dyDescent="0.25">
      <c r="I954" t="s">
        <v>1126</v>
      </c>
      <c r="J954" t="s">
        <v>1126</v>
      </c>
    </row>
    <row r="955" spans="9:10" x14ac:dyDescent="0.25">
      <c r="I955" t="s">
        <v>1127</v>
      </c>
      <c r="J955" t="s">
        <v>1127</v>
      </c>
    </row>
    <row r="956" spans="9:10" x14ac:dyDescent="0.25">
      <c r="I956" t="s">
        <v>1128</v>
      </c>
      <c r="J956" t="s">
        <v>1128</v>
      </c>
    </row>
    <row r="957" spans="9:10" x14ac:dyDescent="0.25">
      <c r="I957" t="s">
        <v>1129</v>
      </c>
      <c r="J957" t="s">
        <v>1129</v>
      </c>
    </row>
    <row r="958" spans="9:10" x14ac:dyDescent="0.25">
      <c r="I958" t="s">
        <v>1130</v>
      </c>
      <c r="J958" t="s">
        <v>1130</v>
      </c>
    </row>
    <row r="959" spans="9:10" x14ac:dyDescent="0.25">
      <c r="I959" t="s">
        <v>1131</v>
      </c>
      <c r="J959" t="s">
        <v>1131</v>
      </c>
    </row>
    <row r="960" spans="9:10" x14ac:dyDescent="0.25">
      <c r="I960" t="s">
        <v>1132</v>
      </c>
      <c r="J960" t="s">
        <v>1132</v>
      </c>
    </row>
    <row r="961" spans="9:10" x14ac:dyDescent="0.25">
      <c r="I961" t="s">
        <v>1133</v>
      </c>
      <c r="J961" t="s">
        <v>1133</v>
      </c>
    </row>
    <row r="962" spans="9:10" x14ac:dyDescent="0.25">
      <c r="I962" t="s">
        <v>1134</v>
      </c>
      <c r="J962" t="s">
        <v>1134</v>
      </c>
    </row>
    <row r="963" spans="9:10" x14ac:dyDescent="0.25">
      <c r="I963" t="s">
        <v>1135</v>
      </c>
      <c r="J963" t="s">
        <v>1135</v>
      </c>
    </row>
    <row r="964" spans="9:10" x14ac:dyDescent="0.25">
      <c r="I964" t="s">
        <v>1136</v>
      </c>
      <c r="J964" t="s">
        <v>1136</v>
      </c>
    </row>
    <row r="965" spans="9:10" x14ac:dyDescent="0.25">
      <c r="I965" t="s">
        <v>1137</v>
      </c>
      <c r="J965" t="s">
        <v>1137</v>
      </c>
    </row>
    <row r="966" spans="9:10" x14ac:dyDescent="0.25">
      <c r="I966" t="s">
        <v>1138</v>
      </c>
      <c r="J966" t="s">
        <v>1138</v>
      </c>
    </row>
    <row r="967" spans="9:10" x14ac:dyDescent="0.25">
      <c r="I967" t="s">
        <v>1139</v>
      </c>
      <c r="J967" t="s">
        <v>1139</v>
      </c>
    </row>
    <row r="968" spans="9:10" x14ac:dyDescent="0.25">
      <c r="I968" t="s">
        <v>1140</v>
      </c>
      <c r="J968" t="s">
        <v>1140</v>
      </c>
    </row>
    <row r="969" spans="9:10" x14ac:dyDescent="0.25">
      <c r="I969" t="s">
        <v>1141</v>
      </c>
      <c r="J969" t="s">
        <v>1141</v>
      </c>
    </row>
    <row r="970" spans="9:10" x14ac:dyDescent="0.25">
      <c r="I970" t="s">
        <v>1142</v>
      </c>
      <c r="J970" t="s">
        <v>1142</v>
      </c>
    </row>
    <row r="971" spans="9:10" x14ac:dyDescent="0.25">
      <c r="I971" t="s">
        <v>1143</v>
      </c>
      <c r="J971" t="s">
        <v>1143</v>
      </c>
    </row>
    <row r="972" spans="9:10" x14ac:dyDescent="0.25">
      <c r="I972" t="s">
        <v>1144</v>
      </c>
      <c r="J972" t="s">
        <v>1144</v>
      </c>
    </row>
    <row r="973" spans="9:10" x14ac:dyDescent="0.25">
      <c r="I973" t="s">
        <v>1145</v>
      </c>
      <c r="J973" t="s">
        <v>1145</v>
      </c>
    </row>
    <row r="974" spans="9:10" x14ac:dyDescent="0.25">
      <c r="I974" t="s">
        <v>1146</v>
      </c>
      <c r="J974" t="s">
        <v>1146</v>
      </c>
    </row>
    <row r="975" spans="9:10" x14ac:dyDescent="0.25">
      <c r="I975" t="s">
        <v>1147</v>
      </c>
      <c r="J975" t="s">
        <v>1147</v>
      </c>
    </row>
    <row r="976" spans="9:10" x14ac:dyDescent="0.25">
      <c r="I976" t="s">
        <v>1148</v>
      </c>
      <c r="J976" t="s">
        <v>1148</v>
      </c>
    </row>
    <row r="977" spans="9:10" x14ac:dyDescent="0.25">
      <c r="I977" t="s">
        <v>1149</v>
      </c>
      <c r="J977" t="s">
        <v>1149</v>
      </c>
    </row>
    <row r="978" spans="9:10" x14ac:dyDescent="0.25">
      <c r="I978" t="s">
        <v>1150</v>
      </c>
      <c r="J978" t="s">
        <v>1150</v>
      </c>
    </row>
    <row r="979" spans="9:10" x14ac:dyDescent="0.25">
      <c r="I979" t="s">
        <v>1151</v>
      </c>
      <c r="J979" t="s">
        <v>1151</v>
      </c>
    </row>
    <row r="980" spans="9:10" x14ac:dyDescent="0.25">
      <c r="I980" t="s">
        <v>1152</v>
      </c>
      <c r="J980" t="s">
        <v>1152</v>
      </c>
    </row>
    <row r="981" spans="9:10" x14ac:dyDescent="0.25">
      <c r="I981" t="s">
        <v>1153</v>
      </c>
      <c r="J981" t="s">
        <v>1153</v>
      </c>
    </row>
    <row r="982" spans="9:10" x14ac:dyDescent="0.25">
      <c r="I982" t="s">
        <v>1154</v>
      </c>
      <c r="J982" t="s">
        <v>1154</v>
      </c>
    </row>
    <row r="983" spans="9:10" x14ac:dyDescent="0.25">
      <c r="I983" t="s">
        <v>1155</v>
      </c>
      <c r="J983" t="s">
        <v>1155</v>
      </c>
    </row>
    <row r="984" spans="9:10" x14ac:dyDescent="0.25">
      <c r="I984" t="s">
        <v>1156</v>
      </c>
      <c r="J984" t="s">
        <v>1156</v>
      </c>
    </row>
    <row r="985" spans="9:10" x14ac:dyDescent="0.25">
      <c r="I985" t="s">
        <v>1157</v>
      </c>
      <c r="J985" t="s">
        <v>1157</v>
      </c>
    </row>
    <row r="986" spans="9:10" x14ac:dyDescent="0.25">
      <c r="I986" t="s">
        <v>1158</v>
      </c>
      <c r="J986" t="s">
        <v>1158</v>
      </c>
    </row>
    <row r="987" spans="9:10" x14ac:dyDescent="0.25">
      <c r="I987" t="s">
        <v>1159</v>
      </c>
      <c r="J987" t="s">
        <v>1159</v>
      </c>
    </row>
    <row r="988" spans="9:10" x14ac:dyDescent="0.25">
      <c r="I988" t="s">
        <v>1160</v>
      </c>
      <c r="J988" t="s">
        <v>1160</v>
      </c>
    </row>
    <row r="989" spans="9:10" x14ac:dyDescent="0.25">
      <c r="I989" t="s">
        <v>1161</v>
      </c>
      <c r="J989" t="s">
        <v>1161</v>
      </c>
    </row>
    <row r="990" spans="9:10" x14ac:dyDescent="0.25">
      <c r="I990" t="s">
        <v>1162</v>
      </c>
      <c r="J990" t="s">
        <v>1162</v>
      </c>
    </row>
    <row r="991" spans="9:10" x14ac:dyDescent="0.25">
      <c r="I991" t="s">
        <v>1163</v>
      </c>
      <c r="J991" t="s">
        <v>1163</v>
      </c>
    </row>
    <row r="992" spans="9:10" x14ac:dyDescent="0.25">
      <c r="I992" t="s">
        <v>1164</v>
      </c>
      <c r="J992" t="s">
        <v>1164</v>
      </c>
    </row>
    <row r="993" spans="9:10" x14ac:dyDescent="0.25">
      <c r="I993" t="s">
        <v>1165</v>
      </c>
      <c r="J993" t="s">
        <v>1165</v>
      </c>
    </row>
    <row r="994" spans="9:10" x14ac:dyDescent="0.25">
      <c r="I994" t="s">
        <v>1166</v>
      </c>
      <c r="J994" t="s">
        <v>1166</v>
      </c>
    </row>
    <row r="995" spans="9:10" x14ac:dyDescent="0.25">
      <c r="I995" t="s">
        <v>1167</v>
      </c>
      <c r="J995" t="s">
        <v>1167</v>
      </c>
    </row>
    <row r="996" spans="9:10" x14ac:dyDescent="0.25">
      <c r="I996" t="s">
        <v>1168</v>
      </c>
      <c r="J996" t="s">
        <v>1168</v>
      </c>
    </row>
    <row r="997" spans="9:10" x14ac:dyDescent="0.25">
      <c r="I997" t="s">
        <v>1169</v>
      </c>
      <c r="J997" t="s">
        <v>1169</v>
      </c>
    </row>
    <row r="998" spans="9:10" x14ac:dyDescent="0.25">
      <c r="I998" t="s">
        <v>1170</v>
      </c>
      <c r="J998" t="s">
        <v>1170</v>
      </c>
    </row>
    <row r="999" spans="9:10" x14ac:dyDescent="0.25">
      <c r="I999" t="s">
        <v>1171</v>
      </c>
      <c r="J999" t="s">
        <v>1171</v>
      </c>
    </row>
    <row r="1000" spans="9:10" x14ac:dyDescent="0.25">
      <c r="I1000" t="s">
        <v>1172</v>
      </c>
      <c r="J1000" t="s">
        <v>1172</v>
      </c>
    </row>
    <row r="1001" spans="9:10" x14ac:dyDescent="0.25">
      <c r="I1001" t="s">
        <v>1173</v>
      </c>
      <c r="J1001" t="s">
        <v>1173</v>
      </c>
    </row>
    <row r="1002" spans="9:10" x14ac:dyDescent="0.25">
      <c r="I1002" t="s">
        <v>1174</v>
      </c>
      <c r="J1002" t="s">
        <v>1174</v>
      </c>
    </row>
    <row r="1003" spans="9:10" x14ac:dyDescent="0.25">
      <c r="I1003" t="s">
        <v>1175</v>
      </c>
      <c r="J1003" t="s">
        <v>1175</v>
      </c>
    </row>
    <row r="1004" spans="9:10" x14ac:dyDescent="0.25">
      <c r="I1004" t="s">
        <v>1176</v>
      </c>
      <c r="J1004" t="s">
        <v>1176</v>
      </c>
    </row>
    <row r="1005" spans="9:10" x14ac:dyDescent="0.25">
      <c r="I1005" t="s">
        <v>1177</v>
      </c>
      <c r="J1005" t="s">
        <v>1177</v>
      </c>
    </row>
    <row r="1006" spans="9:10" x14ac:dyDescent="0.25">
      <c r="I1006" t="s">
        <v>1178</v>
      </c>
      <c r="J1006" t="s">
        <v>1178</v>
      </c>
    </row>
    <row r="1007" spans="9:10" x14ac:dyDescent="0.25">
      <c r="I1007" t="s">
        <v>1179</v>
      </c>
      <c r="J1007" t="s">
        <v>1179</v>
      </c>
    </row>
    <row r="1008" spans="9:10" x14ac:dyDescent="0.25">
      <c r="I1008" t="s">
        <v>1180</v>
      </c>
      <c r="J1008" t="s">
        <v>1180</v>
      </c>
    </row>
    <row r="1009" spans="9:10" x14ac:dyDescent="0.25">
      <c r="I1009" t="s">
        <v>1181</v>
      </c>
      <c r="J1009" t="s">
        <v>1181</v>
      </c>
    </row>
    <row r="1010" spans="9:10" x14ac:dyDescent="0.25">
      <c r="I1010" t="s">
        <v>1182</v>
      </c>
      <c r="J1010" t="s">
        <v>1182</v>
      </c>
    </row>
    <row r="1011" spans="9:10" x14ac:dyDescent="0.25">
      <c r="I1011" t="s">
        <v>1183</v>
      </c>
      <c r="J1011" t="s">
        <v>1183</v>
      </c>
    </row>
    <row r="1012" spans="9:10" x14ac:dyDescent="0.25">
      <c r="I1012" t="s">
        <v>1184</v>
      </c>
      <c r="J1012" t="s">
        <v>1184</v>
      </c>
    </row>
    <row r="1013" spans="9:10" x14ac:dyDescent="0.25">
      <c r="I1013" t="s">
        <v>1185</v>
      </c>
      <c r="J1013" t="s">
        <v>1185</v>
      </c>
    </row>
    <row r="1014" spans="9:10" x14ac:dyDescent="0.25">
      <c r="I1014" t="s">
        <v>1186</v>
      </c>
      <c r="J1014" t="s">
        <v>1186</v>
      </c>
    </row>
    <row r="1015" spans="9:10" x14ac:dyDescent="0.25">
      <c r="I1015" t="s">
        <v>1187</v>
      </c>
      <c r="J1015" t="s">
        <v>1187</v>
      </c>
    </row>
    <row r="1016" spans="9:10" x14ac:dyDescent="0.25">
      <c r="I1016" t="s">
        <v>1188</v>
      </c>
      <c r="J1016" t="s">
        <v>1188</v>
      </c>
    </row>
    <row r="1017" spans="9:10" x14ac:dyDescent="0.25">
      <c r="I1017" t="s">
        <v>1189</v>
      </c>
      <c r="J1017" t="s">
        <v>1189</v>
      </c>
    </row>
    <row r="1018" spans="9:10" x14ac:dyDescent="0.25">
      <c r="I1018" t="s">
        <v>1190</v>
      </c>
      <c r="J1018" t="s">
        <v>1190</v>
      </c>
    </row>
    <row r="1019" spans="9:10" x14ac:dyDescent="0.25">
      <c r="I1019" t="s">
        <v>1191</v>
      </c>
      <c r="J1019" t="s">
        <v>1191</v>
      </c>
    </row>
    <row r="1020" spans="9:10" x14ac:dyDescent="0.25">
      <c r="I1020" t="s">
        <v>1192</v>
      </c>
      <c r="J1020" t="s">
        <v>1192</v>
      </c>
    </row>
    <row r="1021" spans="9:10" x14ac:dyDescent="0.25">
      <c r="I1021" t="s">
        <v>1193</v>
      </c>
      <c r="J1021" t="s">
        <v>1193</v>
      </c>
    </row>
    <row r="1022" spans="9:10" x14ac:dyDescent="0.25">
      <c r="I1022" t="s">
        <v>1194</v>
      </c>
      <c r="J1022" t="s">
        <v>1194</v>
      </c>
    </row>
    <row r="1023" spans="9:10" x14ac:dyDescent="0.25">
      <c r="I1023" t="s">
        <v>1195</v>
      </c>
      <c r="J1023" t="s">
        <v>1195</v>
      </c>
    </row>
    <row r="1024" spans="9:10" x14ac:dyDescent="0.25">
      <c r="I1024" t="s">
        <v>1196</v>
      </c>
      <c r="J1024" t="s">
        <v>1196</v>
      </c>
    </row>
    <row r="1025" spans="9:10" x14ac:dyDescent="0.25">
      <c r="I1025" t="s">
        <v>1197</v>
      </c>
      <c r="J1025" t="s">
        <v>1197</v>
      </c>
    </row>
    <row r="1026" spans="9:10" x14ac:dyDescent="0.25">
      <c r="I1026" t="s">
        <v>1198</v>
      </c>
      <c r="J1026" t="s">
        <v>1198</v>
      </c>
    </row>
    <row r="1027" spans="9:10" x14ac:dyDescent="0.25">
      <c r="I1027" t="s">
        <v>1199</v>
      </c>
      <c r="J1027" t="s">
        <v>1199</v>
      </c>
    </row>
    <row r="1028" spans="9:10" x14ac:dyDescent="0.25">
      <c r="I1028" t="s">
        <v>1200</v>
      </c>
      <c r="J1028" t="s">
        <v>1200</v>
      </c>
    </row>
    <row r="1029" spans="9:10" x14ac:dyDescent="0.25">
      <c r="I1029" t="s">
        <v>1201</v>
      </c>
      <c r="J1029" t="s">
        <v>1201</v>
      </c>
    </row>
    <row r="1030" spans="9:10" x14ac:dyDescent="0.25">
      <c r="I1030" t="s">
        <v>1202</v>
      </c>
      <c r="J1030" t="s">
        <v>1202</v>
      </c>
    </row>
    <row r="1031" spans="9:10" x14ac:dyDescent="0.25">
      <c r="I1031" t="s">
        <v>1203</v>
      </c>
      <c r="J1031" t="s">
        <v>1203</v>
      </c>
    </row>
    <row r="1032" spans="9:10" x14ac:dyDescent="0.25">
      <c r="I1032" t="s">
        <v>1204</v>
      </c>
      <c r="J1032" t="s">
        <v>1204</v>
      </c>
    </row>
    <row r="1033" spans="9:10" x14ac:dyDescent="0.25">
      <c r="I1033" t="s">
        <v>1205</v>
      </c>
      <c r="J1033" t="s">
        <v>1205</v>
      </c>
    </row>
    <row r="1034" spans="9:10" x14ac:dyDescent="0.25">
      <c r="I1034" t="s">
        <v>1206</v>
      </c>
      <c r="J1034" t="s">
        <v>1206</v>
      </c>
    </row>
    <row r="1035" spans="9:10" x14ac:dyDescent="0.25">
      <c r="I1035" t="s">
        <v>1207</v>
      </c>
      <c r="J1035" t="s">
        <v>1207</v>
      </c>
    </row>
    <row r="1036" spans="9:10" x14ac:dyDescent="0.25">
      <c r="I1036" t="s">
        <v>1208</v>
      </c>
      <c r="J1036" t="s">
        <v>1208</v>
      </c>
    </row>
    <row r="1037" spans="9:10" x14ac:dyDescent="0.25">
      <c r="I1037" t="s">
        <v>1209</v>
      </c>
      <c r="J1037" t="s">
        <v>1209</v>
      </c>
    </row>
    <row r="1038" spans="9:10" x14ac:dyDescent="0.25">
      <c r="I1038" t="s">
        <v>1210</v>
      </c>
      <c r="J1038" t="s">
        <v>1210</v>
      </c>
    </row>
    <row r="1039" spans="9:10" x14ac:dyDescent="0.25">
      <c r="I1039" t="s">
        <v>1211</v>
      </c>
      <c r="J1039" t="s">
        <v>1211</v>
      </c>
    </row>
    <row r="1040" spans="9:10" x14ac:dyDescent="0.25">
      <c r="I1040" t="s">
        <v>1212</v>
      </c>
      <c r="J1040" t="s">
        <v>1212</v>
      </c>
    </row>
    <row r="1041" spans="9:10" x14ac:dyDescent="0.25">
      <c r="I1041" t="s">
        <v>1213</v>
      </c>
      <c r="J1041" t="s">
        <v>1213</v>
      </c>
    </row>
    <row r="1042" spans="9:10" x14ac:dyDescent="0.25">
      <c r="I1042" t="s">
        <v>1214</v>
      </c>
      <c r="J1042" t="s">
        <v>1214</v>
      </c>
    </row>
    <row r="1043" spans="9:10" x14ac:dyDescent="0.25">
      <c r="I1043" t="s">
        <v>1215</v>
      </c>
      <c r="J1043" t="s">
        <v>1215</v>
      </c>
    </row>
    <row r="1044" spans="9:10" x14ac:dyDescent="0.25">
      <c r="I1044" t="s">
        <v>1216</v>
      </c>
      <c r="J1044" t="s">
        <v>1216</v>
      </c>
    </row>
    <row r="1045" spans="9:10" x14ac:dyDescent="0.25">
      <c r="I1045" t="s">
        <v>1217</v>
      </c>
      <c r="J1045" t="s">
        <v>1217</v>
      </c>
    </row>
    <row r="1046" spans="9:10" x14ac:dyDescent="0.25">
      <c r="I1046" t="s">
        <v>1218</v>
      </c>
      <c r="J1046" t="s">
        <v>1218</v>
      </c>
    </row>
    <row r="1047" spans="9:10" x14ac:dyDescent="0.25">
      <c r="I1047" t="s">
        <v>1219</v>
      </c>
      <c r="J1047" t="s">
        <v>1219</v>
      </c>
    </row>
    <row r="1048" spans="9:10" x14ac:dyDescent="0.25">
      <c r="I1048" t="s">
        <v>1220</v>
      </c>
      <c r="J1048" t="s">
        <v>1220</v>
      </c>
    </row>
    <row r="1049" spans="9:10" x14ac:dyDescent="0.25">
      <c r="I1049" t="s">
        <v>1221</v>
      </c>
      <c r="J1049" t="s">
        <v>1221</v>
      </c>
    </row>
    <row r="1050" spans="9:10" x14ac:dyDescent="0.25">
      <c r="I1050" t="s">
        <v>1222</v>
      </c>
      <c r="J1050" t="s">
        <v>1222</v>
      </c>
    </row>
    <row r="1051" spans="9:10" x14ac:dyDescent="0.25">
      <c r="I1051" t="s">
        <v>1223</v>
      </c>
      <c r="J1051" t="s">
        <v>1223</v>
      </c>
    </row>
    <row r="1052" spans="9:10" x14ac:dyDescent="0.25">
      <c r="I1052" t="s">
        <v>1224</v>
      </c>
      <c r="J1052" t="s">
        <v>1224</v>
      </c>
    </row>
    <row r="1053" spans="9:10" x14ac:dyDescent="0.25">
      <c r="I1053" t="s">
        <v>1225</v>
      </c>
      <c r="J1053" t="s">
        <v>1225</v>
      </c>
    </row>
    <row r="1054" spans="9:10" x14ac:dyDescent="0.25">
      <c r="I1054" t="s">
        <v>1226</v>
      </c>
      <c r="J1054" t="s">
        <v>1226</v>
      </c>
    </row>
    <row r="1055" spans="9:10" x14ac:dyDescent="0.25">
      <c r="I1055" t="s">
        <v>1227</v>
      </c>
      <c r="J1055" t="s">
        <v>1227</v>
      </c>
    </row>
    <row r="1056" spans="9:10" x14ac:dyDescent="0.25">
      <c r="I1056" t="s">
        <v>1228</v>
      </c>
      <c r="J1056" t="s">
        <v>1228</v>
      </c>
    </row>
    <row r="1057" spans="9:10" x14ac:dyDescent="0.25">
      <c r="I1057" t="s">
        <v>1229</v>
      </c>
      <c r="J1057" t="s">
        <v>1229</v>
      </c>
    </row>
    <row r="1058" spans="9:10" x14ac:dyDescent="0.25">
      <c r="I1058" t="s">
        <v>1230</v>
      </c>
      <c r="J1058" t="s">
        <v>1230</v>
      </c>
    </row>
    <row r="1059" spans="9:10" x14ac:dyDescent="0.25">
      <c r="I1059" t="s">
        <v>1231</v>
      </c>
      <c r="J1059" t="s">
        <v>1231</v>
      </c>
    </row>
    <row r="1060" spans="9:10" x14ac:dyDescent="0.25">
      <c r="I1060" t="s">
        <v>1232</v>
      </c>
      <c r="J1060" t="s">
        <v>1232</v>
      </c>
    </row>
    <row r="1061" spans="9:10" x14ac:dyDescent="0.25">
      <c r="I1061" t="s">
        <v>1233</v>
      </c>
      <c r="J1061" t="s">
        <v>1233</v>
      </c>
    </row>
    <row r="1062" spans="9:10" x14ac:dyDescent="0.25">
      <c r="I1062" t="s">
        <v>1234</v>
      </c>
      <c r="J1062" t="s">
        <v>1234</v>
      </c>
    </row>
    <row r="1063" spans="9:10" x14ac:dyDescent="0.25">
      <c r="I1063" t="s">
        <v>1235</v>
      </c>
      <c r="J1063" t="s">
        <v>1235</v>
      </c>
    </row>
    <row r="1064" spans="9:10" x14ac:dyDescent="0.25">
      <c r="I1064" t="s">
        <v>1236</v>
      </c>
      <c r="J1064" t="s">
        <v>1236</v>
      </c>
    </row>
    <row r="1065" spans="9:10" x14ac:dyDescent="0.25">
      <c r="I1065" t="s">
        <v>1237</v>
      </c>
      <c r="J1065" t="s">
        <v>1237</v>
      </c>
    </row>
    <row r="1066" spans="9:10" x14ac:dyDescent="0.25">
      <c r="I1066" t="s">
        <v>1238</v>
      </c>
      <c r="J1066" t="s">
        <v>1238</v>
      </c>
    </row>
    <row r="1067" spans="9:10" x14ac:dyDescent="0.25">
      <c r="I1067" t="s">
        <v>1239</v>
      </c>
      <c r="J1067" t="s">
        <v>1239</v>
      </c>
    </row>
    <row r="1068" spans="9:10" x14ac:dyDescent="0.25">
      <c r="I1068" t="s">
        <v>1240</v>
      </c>
      <c r="J1068" t="s">
        <v>1240</v>
      </c>
    </row>
    <row r="1069" spans="9:10" x14ac:dyDescent="0.25">
      <c r="I1069" t="s">
        <v>1241</v>
      </c>
      <c r="J1069" t="s">
        <v>1241</v>
      </c>
    </row>
    <row r="1070" spans="9:10" x14ac:dyDescent="0.25">
      <c r="I1070" t="s">
        <v>1242</v>
      </c>
      <c r="J1070" t="s">
        <v>1242</v>
      </c>
    </row>
    <row r="1071" spans="9:10" x14ac:dyDescent="0.25">
      <c r="I1071" t="s">
        <v>1243</v>
      </c>
      <c r="J1071" t="s">
        <v>1243</v>
      </c>
    </row>
    <row r="1072" spans="9:10" x14ac:dyDescent="0.25">
      <c r="I1072" t="s">
        <v>1244</v>
      </c>
      <c r="J1072" t="s">
        <v>1244</v>
      </c>
    </row>
    <row r="1073" spans="9:10" x14ac:dyDescent="0.25">
      <c r="I1073" t="s">
        <v>1245</v>
      </c>
      <c r="J1073" t="s">
        <v>1245</v>
      </c>
    </row>
    <row r="1074" spans="9:10" x14ac:dyDescent="0.25">
      <c r="I1074" t="s">
        <v>1246</v>
      </c>
      <c r="J1074" t="s">
        <v>1246</v>
      </c>
    </row>
    <row r="1075" spans="9:10" x14ac:dyDescent="0.25">
      <c r="I1075" t="s">
        <v>1247</v>
      </c>
      <c r="J1075" t="s">
        <v>1247</v>
      </c>
    </row>
    <row r="1076" spans="9:10" x14ac:dyDescent="0.25">
      <c r="I1076" t="s">
        <v>1248</v>
      </c>
      <c r="J1076" t="s">
        <v>1248</v>
      </c>
    </row>
    <row r="1077" spans="9:10" x14ac:dyDescent="0.25">
      <c r="I1077" t="s">
        <v>1249</v>
      </c>
      <c r="J1077" t="s">
        <v>1249</v>
      </c>
    </row>
    <row r="1078" spans="9:10" x14ac:dyDescent="0.25">
      <c r="I1078" t="s">
        <v>1250</v>
      </c>
      <c r="J1078" t="s">
        <v>1250</v>
      </c>
    </row>
    <row r="1079" spans="9:10" x14ac:dyDescent="0.25">
      <c r="I1079" t="s">
        <v>1251</v>
      </c>
      <c r="J1079" t="s">
        <v>1251</v>
      </c>
    </row>
    <row r="1080" spans="9:10" x14ac:dyDescent="0.25">
      <c r="I1080" t="s">
        <v>1252</v>
      </c>
      <c r="J1080" t="s">
        <v>1252</v>
      </c>
    </row>
    <row r="1081" spans="9:10" x14ac:dyDescent="0.25">
      <c r="I1081" t="s">
        <v>1253</v>
      </c>
      <c r="J1081" t="s">
        <v>1253</v>
      </c>
    </row>
    <row r="1082" spans="9:10" x14ac:dyDescent="0.25">
      <c r="I1082" t="s">
        <v>1254</v>
      </c>
      <c r="J1082" t="s">
        <v>1254</v>
      </c>
    </row>
    <row r="1083" spans="9:10" x14ac:dyDescent="0.25">
      <c r="I1083" t="s">
        <v>1255</v>
      </c>
      <c r="J1083" t="s">
        <v>1255</v>
      </c>
    </row>
    <row r="1084" spans="9:10" x14ac:dyDescent="0.25">
      <c r="I1084" t="s">
        <v>1256</v>
      </c>
      <c r="J1084" t="s">
        <v>1256</v>
      </c>
    </row>
    <row r="1085" spans="9:10" x14ac:dyDescent="0.25">
      <c r="I1085" t="s">
        <v>1257</v>
      </c>
      <c r="J1085" t="s">
        <v>1257</v>
      </c>
    </row>
    <row r="1086" spans="9:10" x14ac:dyDescent="0.25">
      <c r="I1086" t="s">
        <v>1258</v>
      </c>
      <c r="J1086" t="s">
        <v>1258</v>
      </c>
    </row>
    <row r="1087" spans="9:10" x14ac:dyDescent="0.25">
      <c r="I1087" t="s">
        <v>1259</v>
      </c>
      <c r="J1087" t="s">
        <v>1259</v>
      </c>
    </row>
    <row r="1088" spans="9:10" x14ac:dyDescent="0.25">
      <c r="I1088" t="s">
        <v>1260</v>
      </c>
      <c r="J1088" t="s">
        <v>1260</v>
      </c>
    </row>
    <row r="1089" spans="9:10" x14ac:dyDescent="0.25">
      <c r="I1089" t="s">
        <v>1261</v>
      </c>
      <c r="J1089" t="s">
        <v>1261</v>
      </c>
    </row>
    <row r="1090" spans="9:10" x14ac:dyDescent="0.25">
      <c r="I1090" t="s">
        <v>1262</v>
      </c>
      <c r="J1090" t="s">
        <v>1262</v>
      </c>
    </row>
    <row r="1091" spans="9:10" x14ac:dyDescent="0.25">
      <c r="I1091" t="s">
        <v>1263</v>
      </c>
      <c r="J1091" t="s">
        <v>1263</v>
      </c>
    </row>
    <row r="1092" spans="9:10" x14ac:dyDescent="0.25">
      <c r="I1092" t="s">
        <v>1264</v>
      </c>
      <c r="J1092" t="s">
        <v>1264</v>
      </c>
    </row>
    <row r="1093" spans="9:10" x14ac:dyDescent="0.25">
      <c r="I1093" t="s">
        <v>1265</v>
      </c>
      <c r="J1093" t="s">
        <v>1265</v>
      </c>
    </row>
    <row r="1094" spans="9:10" x14ac:dyDescent="0.25">
      <c r="I1094" t="s">
        <v>1266</v>
      </c>
      <c r="J1094" t="s">
        <v>1266</v>
      </c>
    </row>
    <row r="1095" spans="9:10" x14ac:dyDescent="0.25">
      <c r="I1095" t="s">
        <v>1267</v>
      </c>
      <c r="J1095" t="s">
        <v>1267</v>
      </c>
    </row>
    <row r="1096" spans="9:10" x14ac:dyDescent="0.25">
      <c r="I1096" t="s">
        <v>1268</v>
      </c>
      <c r="J1096" t="s">
        <v>1268</v>
      </c>
    </row>
    <row r="1097" spans="9:10" x14ac:dyDescent="0.25">
      <c r="I1097" t="s">
        <v>1269</v>
      </c>
      <c r="J1097" t="s">
        <v>1269</v>
      </c>
    </row>
    <row r="1098" spans="9:10" x14ac:dyDescent="0.25">
      <c r="I1098" t="s">
        <v>1270</v>
      </c>
      <c r="J1098" t="s">
        <v>1270</v>
      </c>
    </row>
    <row r="1099" spans="9:10" x14ac:dyDescent="0.25">
      <c r="I1099" t="s">
        <v>1271</v>
      </c>
      <c r="J1099" t="s">
        <v>1271</v>
      </c>
    </row>
    <row r="1100" spans="9:10" x14ac:dyDescent="0.25">
      <c r="I1100" t="s">
        <v>1272</v>
      </c>
      <c r="J1100" t="s">
        <v>1272</v>
      </c>
    </row>
    <row r="1101" spans="9:10" x14ac:dyDescent="0.25">
      <c r="I1101" t="s">
        <v>1273</v>
      </c>
      <c r="J1101" t="s">
        <v>1273</v>
      </c>
    </row>
    <row r="1102" spans="9:10" x14ac:dyDescent="0.25">
      <c r="I1102" t="s">
        <v>1274</v>
      </c>
      <c r="J1102" t="s">
        <v>1274</v>
      </c>
    </row>
    <row r="1103" spans="9:10" x14ac:dyDescent="0.25">
      <c r="I1103" t="s">
        <v>1275</v>
      </c>
      <c r="J1103" t="s">
        <v>1275</v>
      </c>
    </row>
    <row r="1104" spans="9:10" x14ac:dyDescent="0.25">
      <c r="I1104" t="s">
        <v>1276</v>
      </c>
      <c r="J1104" t="s">
        <v>1276</v>
      </c>
    </row>
    <row r="1105" spans="9:10" x14ac:dyDescent="0.25">
      <c r="I1105" t="s">
        <v>1277</v>
      </c>
      <c r="J1105" t="s">
        <v>1277</v>
      </c>
    </row>
    <row r="1106" spans="9:10" x14ac:dyDescent="0.25">
      <c r="I1106" t="s">
        <v>1278</v>
      </c>
      <c r="J1106" t="s">
        <v>1278</v>
      </c>
    </row>
    <row r="1107" spans="9:10" x14ac:dyDescent="0.25">
      <c r="I1107" t="s">
        <v>1279</v>
      </c>
      <c r="J1107" t="s">
        <v>1279</v>
      </c>
    </row>
    <row r="1108" spans="9:10" x14ac:dyDescent="0.25">
      <c r="I1108" t="s">
        <v>1280</v>
      </c>
      <c r="J1108" t="s">
        <v>1280</v>
      </c>
    </row>
    <row r="1109" spans="9:10" x14ac:dyDescent="0.25">
      <c r="I1109" t="s">
        <v>1281</v>
      </c>
      <c r="J1109" t="s">
        <v>1281</v>
      </c>
    </row>
    <row r="1110" spans="9:10" x14ac:dyDescent="0.25">
      <c r="I1110" t="s">
        <v>1282</v>
      </c>
      <c r="J1110" t="s">
        <v>1282</v>
      </c>
    </row>
    <row r="1111" spans="9:10" x14ac:dyDescent="0.25">
      <c r="I1111" t="s">
        <v>1283</v>
      </c>
      <c r="J1111" t="s">
        <v>1283</v>
      </c>
    </row>
    <row r="1112" spans="9:10" x14ac:dyDescent="0.25">
      <c r="I1112" t="s">
        <v>1284</v>
      </c>
      <c r="J1112" t="s">
        <v>1284</v>
      </c>
    </row>
    <row r="1113" spans="9:10" x14ac:dyDescent="0.25">
      <c r="I1113" t="s">
        <v>1285</v>
      </c>
      <c r="J1113" t="s">
        <v>1285</v>
      </c>
    </row>
    <row r="1114" spans="9:10" x14ac:dyDescent="0.25">
      <c r="I1114" t="s">
        <v>1286</v>
      </c>
      <c r="J1114" t="s">
        <v>1286</v>
      </c>
    </row>
    <row r="1115" spans="9:10" x14ac:dyDescent="0.25">
      <c r="I1115" t="s">
        <v>1287</v>
      </c>
      <c r="J1115" t="s">
        <v>1287</v>
      </c>
    </row>
    <row r="1116" spans="9:10" x14ac:dyDescent="0.25">
      <c r="I1116" t="s">
        <v>1288</v>
      </c>
      <c r="J1116" t="s">
        <v>1288</v>
      </c>
    </row>
    <row r="1117" spans="9:10" x14ac:dyDescent="0.25">
      <c r="I1117" t="s">
        <v>1289</v>
      </c>
      <c r="J1117" t="s">
        <v>1289</v>
      </c>
    </row>
    <row r="1118" spans="9:10" x14ac:dyDescent="0.25">
      <c r="I1118" t="s">
        <v>1290</v>
      </c>
      <c r="J1118" t="s">
        <v>1290</v>
      </c>
    </row>
    <row r="1119" spans="9:10" x14ac:dyDescent="0.25">
      <c r="I1119" t="s">
        <v>1291</v>
      </c>
      <c r="J1119" t="s">
        <v>1291</v>
      </c>
    </row>
    <row r="1120" spans="9:10" x14ac:dyDescent="0.25">
      <c r="I1120" t="s">
        <v>1292</v>
      </c>
      <c r="J1120" t="s">
        <v>1292</v>
      </c>
    </row>
    <row r="1121" spans="9:10" x14ac:dyDescent="0.25">
      <c r="I1121" t="s">
        <v>1293</v>
      </c>
      <c r="J1121" t="s">
        <v>1293</v>
      </c>
    </row>
    <row r="1122" spans="9:10" x14ac:dyDescent="0.25">
      <c r="I1122" t="s">
        <v>1294</v>
      </c>
      <c r="J1122" t="s">
        <v>1294</v>
      </c>
    </row>
    <row r="1123" spans="9:10" x14ac:dyDescent="0.25">
      <c r="I1123" t="s">
        <v>1295</v>
      </c>
      <c r="J1123" t="s">
        <v>1295</v>
      </c>
    </row>
    <row r="1124" spans="9:10" x14ac:dyDescent="0.25">
      <c r="I1124" t="s">
        <v>1296</v>
      </c>
      <c r="J1124" t="s">
        <v>1296</v>
      </c>
    </row>
    <row r="1125" spans="9:10" x14ac:dyDescent="0.25">
      <c r="I1125" t="s">
        <v>1297</v>
      </c>
      <c r="J1125" t="s">
        <v>1297</v>
      </c>
    </row>
    <row r="1126" spans="9:10" x14ac:dyDescent="0.25">
      <c r="I1126" t="s">
        <v>1298</v>
      </c>
      <c r="J1126" t="s">
        <v>1298</v>
      </c>
    </row>
    <row r="1127" spans="9:10" x14ac:dyDescent="0.25">
      <c r="I1127" t="s">
        <v>1299</v>
      </c>
      <c r="J1127" t="s">
        <v>1299</v>
      </c>
    </row>
    <row r="1128" spans="9:10" x14ac:dyDescent="0.25">
      <c r="I1128" t="s">
        <v>1300</v>
      </c>
      <c r="J1128" t="s">
        <v>1300</v>
      </c>
    </row>
    <row r="1129" spans="9:10" x14ac:dyDescent="0.25">
      <c r="I1129" t="s">
        <v>1301</v>
      </c>
      <c r="J1129" t="s">
        <v>1301</v>
      </c>
    </row>
    <row r="1130" spans="9:10" x14ac:dyDescent="0.25">
      <c r="I1130" t="s">
        <v>1302</v>
      </c>
      <c r="J1130" t="s">
        <v>1302</v>
      </c>
    </row>
    <row r="1131" spans="9:10" x14ac:dyDescent="0.25">
      <c r="I1131" t="s">
        <v>1303</v>
      </c>
      <c r="J1131" t="s">
        <v>1303</v>
      </c>
    </row>
    <row r="1132" spans="9:10" x14ac:dyDescent="0.25">
      <c r="I1132" t="s">
        <v>1304</v>
      </c>
      <c r="J1132" t="s">
        <v>1304</v>
      </c>
    </row>
    <row r="1133" spans="9:10" x14ac:dyDescent="0.25">
      <c r="I1133" t="s">
        <v>1305</v>
      </c>
      <c r="J1133" t="s">
        <v>1305</v>
      </c>
    </row>
    <row r="1134" spans="9:10" x14ac:dyDescent="0.25">
      <c r="I1134" t="s">
        <v>1306</v>
      </c>
      <c r="J1134" t="s">
        <v>1306</v>
      </c>
    </row>
    <row r="1135" spans="9:10" x14ac:dyDescent="0.25">
      <c r="I1135" t="s">
        <v>1307</v>
      </c>
      <c r="J1135" t="s">
        <v>1307</v>
      </c>
    </row>
    <row r="1136" spans="9:10" x14ac:dyDescent="0.25">
      <c r="I1136" t="s">
        <v>1308</v>
      </c>
      <c r="J1136" t="s">
        <v>1308</v>
      </c>
    </row>
    <row r="1137" spans="9:10" x14ac:dyDescent="0.25">
      <c r="I1137" t="s">
        <v>1309</v>
      </c>
      <c r="J1137" t="s">
        <v>1309</v>
      </c>
    </row>
    <row r="1138" spans="9:10" x14ac:dyDescent="0.25">
      <c r="I1138" t="s">
        <v>1310</v>
      </c>
      <c r="J1138" t="s">
        <v>1310</v>
      </c>
    </row>
    <row r="1139" spans="9:10" x14ac:dyDescent="0.25">
      <c r="I1139" t="s">
        <v>1311</v>
      </c>
      <c r="J1139" t="s">
        <v>1311</v>
      </c>
    </row>
    <row r="1140" spans="9:10" x14ac:dyDescent="0.25">
      <c r="I1140" t="s">
        <v>1312</v>
      </c>
      <c r="J1140" t="s">
        <v>1312</v>
      </c>
    </row>
    <row r="1141" spans="9:10" x14ac:dyDescent="0.25">
      <c r="I1141" t="s">
        <v>1313</v>
      </c>
      <c r="J1141" t="s">
        <v>1313</v>
      </c>
    </row>
    <row r="1142" spans="9:10" x14ac:dyDescent="0.25">
      <c r="I1142" t="s">
        <v>1314</v>
      </c>
      <c r="J1142" t="s">
        <v>1314</v>
      </c>
    </row>
    <row r="1143" spans="9:10" x14ac:dyDescent="0.25">
      <c r="I1143" t="s">
        <v>1315</v>
      </c>
      <c r="J1143" t="s">
        <v>1315</v>
      </c>
    </row>
    <row r="1144" spans="9:10" x14ac:dyDescent="0.25">
      <c r="I1144" t="s">
        <v>1316</v>
      </c>
      <c r="J1144" t="s">
        <v>1316</v>
      </c>
    </row>
    <row r="1145" spans="9:10" x14ac:dyDescent="0.25">
      <c r="I1145" t="s">
        <v>1317</v>
      </c>
      <c r="J1145" t="s">
        <v>1317</v>
      </c>
    </row>
    <row r="1146" spans="9:10" x14ac:dyDescent="0.25">
      <c r="I1146" t="s">
        <v>1318</v>
      </c>
      <c r="J1146" t="s">
        <v>1318</v>
      </c>
    </row>
    <row r="1147" spans="9:10" x14ac:dyDescent="0.25">
      <c r="I1147" t="s">
        <v>1319</v>
      </c>
      <c r="J1147" t="s">
        <v>1319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baseColWidth="10" defaultColWidth="9.140625" defaultRowHeight="15" x14ac:dyDescent="0.25"/>
  <cols>
    <col min="1" max="1" width="0.7109375" customWidth="1"/>
    <col min="13" max="13" width="35.7109375" hidden="1" customWidth="1"/>
    <col min="14" max="17" width="0" hidden="1" customWidth="1"/>
  </cols>
  <sheetData>
    <row r="1" spans="1:17" x14ac:dyDescent="0.25">
      <c r="A1" t="str">
        <f>_xll.DBSetQuery(A2,"",B1)</f>
        <v xml:space="preserve">Env:MSSQL, (last result:)Set OLEDB; ListObject to (bgQuery= False, ): SELECT T1.Id, T1.GroupingId, T1.SpotLag, T1.FixedTenor, T6.value FixedDayCounterLU, T7.value FixedCalendarLU, T8.value FixedConventionLU, T9.value FixedPaymentConventionLU, T10.value IndexNameLU, T1.OnTenor, T1.RateCutoff_x000D_
FROM ORE.dbo.ConventionsAverageOIS T1 INNER JOIN _x000D_
ORE.dbo.TypesDayCounter T6 ON T1.FixedDayCounter = T6.value INNER JOIN _x000D_
ORE.dbo.TypesCalendar T7 ON T1.FixedCalendar = T7.value INNER JOIN _x000D_
ORE.dbo.TypesBusinessDayConvention T8 ON T1.FixedConvention = T8.value INNER JOIN _x000D_
ORE.dbo.TypesBusinessDayConvention T9 ON T1.FixedPaymentConvention = T9.value INNER JOIN _x000D_
ORE.dbo.TypesIndexName T10 ON T1.IndexName = T10.value_x000D_
</v>
      </c>
      <c r="B1" s="2" t="s">
        <v>1320</v>
      </c>
      <c r="C1" s="2" t="s">
        <v>1321</v>
      </c>
      <c r="D1" s="2" t="s">
        <v>1322</v>
      </c>
      <c r="E1" s="2" t="s">
        <v>1323</v>
      </c>
      <c r="F1" s="2" t="s">
        <v>1324</v>
      </c>
      <c r="G1" s="2" t="s">
        <v>1325</v>
      </c>
      <c r="H1" s="2" t="s">
        <v>1326</v>
      </c>
      <c r="I1" s="2" t="s">
        <v>1327</v>
      </c>
      <c r="J1" s="2" t="s">
        <v>1328</v>
      </c>
      <c r="K1" s="2" t="s">
        <v>1329</v>
      </c>
      <c r="L1" s="2" t="s">
        <v>1330</v>
      </c>
      <c r="M1" s="2" t="s">
        <v>1336</v>
      </c>
      <c r="N1" s="2" t="s">
        <v>1337</v>
      </c>
      <c r="O1" s="2" t="s">
        <v>1338</v>
      </c>
      <c r="P1" s="2" t="s">
        <v>1339</v>
      </c>
      <c r="Q1" s="2" t="s">
        <v>1340</v>
      </c>
    </row>
    <row r="2" spans="1:17" x14ac:dyDescent="0.25">
      <c r="A2" s="1" t="s">
        <v>5</v>
      </c>
      <c r="B2" s="3" t="s">
        <v>1331</v>
      </c>
      <c r="C2" s="3" t="s">
        <v>1332</v>
      </c>
      <c r="D2" s="3">
        <v>2</v>
      </c>
      <c r="E2" s="3" t="s">
        <v>1333</v>
      </c>
      <c r="F2" s="3" t="s">
        <v>7</v>
      </c>
      <c r="G2" s="3" t="s">
        <v>135</v>
      </c>
      <c r="H2" s="3" t="s">
        <v>158</v>
      </c>
      <c r="I2" s="3" t="s">
        <v>158</v>
      </c>
      <c r="J2" s="3" t="s">
        <v>1271</v>
      </c>
      <c r="K2" s="3" t="s">
        <v>1334</v>
      </c>
      <c r="L2" s="3" t="s">
        <v>1335</v>
      </c>
      <c r="M2" s="3" t="str">
        <f>IF(Tabelle_ExterneDaten_1[[#This Row],[FixedDayCounterLU]]&lt;&gt;"",VLOOKUP(Tabelle_ExterneDaten_1[[#This Row],[FixedDayCounterLU]],FixedDayCounterLookup,2,FALSE),"")</f>
        <v>30/360</v>
      </c>
      <c r="N2" s="3" t="str">
        <f>IF(Tabelle_ExterneDaten_1[[#This Row],[FixedCalendarLU]]&lt;&gt;"",VLOOKUP(Tabelle_ExterneDaten_1[[#This Row],[FixedCalendarLU]],FixedCalendarLookup,2,FALSE),"")</f>
        <v>US</v>
      </c>
      <c r="O2" s="3" t="str">
        <f>IF(Tabelle_ExterneDaten_1[[#This Row],[FixedConventionLU]]&lt;&gt;"",VLOOKUP(Tabelle_ExterneDaten_1[[#This Row],[FixedConventionLU]],FixedConventionLookup,2,FALSE),"")</f>
        <v>MF</v>
      </c>
      <c r="P2" s="3" t="str">
        <f>IF(Tabelle_ExterneDaten_1[[#This Row],[FixedPaymentConventionLU]]&lt;&gt;"",VLOOKUP(Tabelle_ExterneDaten_1[[#This Row],[FixedPaymentConventionLU]],FixedPaymentConventionLookup,2,FALSE),"")</f>
        <v>MF</v>
      </c>
      <c r="Q2" s="3" t="str">
        <f>IF(Tabelle_ExterneDaten_1[[#This Row],[IndexNameLU]]&lt;&gt;"",VLOOKUP(Tabelle_ExterneDaten_1[[#This Row],[IndexNameLU]],IndexNameLookup,2,FALSE),"")</f>
        <v>USD-FedFunds</v>
      </c>
    </row>
  </sheetData>
  <dataValidations count="5">
    <dataValidation type="list" allowBlank="1" showInputMessage="1" showErrorMessage="1" sqref="F2" xr:uid="{C0186500-E7E1-4E1E-BA79-9A135FAA0D15}">
      <formula1>OFFSET(FixedDayCounterLookup,0,0,,1)</formula1>
    </dataValidation>
    <dataValidation type="list" allowBlank="1" showInputMessage="1" showErrorMessage="1" sqref="G2" xr:uid="{48CCA5B1-354B-4138-B8B6-62CB7FBB358C}">
      <formula1>OFFSET(FixedCalendarLookup,0,0,,1)</formula1>
    </dataValidation>
    <dataValidation type="list" allowBlank="1" showInputMessage="1" showErrorMessage="1" sqref="H2" xr:uid="{EF5D145C-D002-4EA8-A490-F07E8FDBEE73}">
      <formula1>OFFSET(FixedConventionLookup,0,0,,1)</formula1>
    </dataValidation>
    <dataValidation type="list" allowBlank="1" showInputMessage="1" showErrorMessage="1" sqref="I2" xr:uid="{071E425B-3872-406F-B718-121A7AAAE0BB}">
      <formula1>OFFSET(FixedPaymentConventionLookup,0,0,,1)</formula1>
    </dataValidation>
    <dataValidation type="list" allowBlank="1" showInputMessage="1" showErrorMessage="1" sqref="J2" xr:uid="{FF4F5A8E-F3B1-44D1-A399-A26176BEACFE}">
      <formula1>OFFSET(IndexNameLookup,0,0,,1)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76A1-A615-4F8D-9C0C-B74F9ACC70E8}">
  <dimension ref="A1:Q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11" max="11" width="35.7109375" hidden="1" customWidth="1"/>
    <col min="12" max="17" width="0" hidden="1" customWidth="1"/>
  </cols>
  <sheetData>
    <row r="1" spans="1:17" x14ac:dyDescent="0.25">
      <c r="A1" t="str">
        <f>_xll.DBSetQuery(A2,"",B1)</f>
        <v xml:space="preserve">Env:MSSQL, (last result:)Set OLEDB; ListObject to (bgQuery= False, ): SELECT T1.Id, T1.GroupingId, T4.value FixedCalendarLU, T5.value FixedFrequencyLU, T6.value FixedConventionLU, T7.value FixedDayCounterLU, T8.value IndexNameLU, T9.value FloatFrequencyLU, T10.value SubPeriodsCouponTypeLU_x000D_
FROM ORE.dbo.ConventionsSwap T1 INNER JOIN _x000D_
ORE.dbo.TypesCalendar T4 ON T1.FixedCalendar = T4.value INNER JOIN _x000D_
ORE.dbo.TypesFrequencyType T5 ON T1.FixedFrequency = T5.value INNER JOIN _x000D_
ORE.dbo.TypesBusinessDayConvention T6 ON T1.FixedConvention = T6.value INNER JOIN _x000D_
ORE.dbo.TypesDayCounter T7 ON T1.FixedDayCounter = T7.value INNER JOIN _x000D_
ORE.dbo.TypesIndexName T8 ON T1.IndexName = T8.value LEFT JOIN _x000D_
ORE.dbo.TypesFrequencyType T9 ON T1.FloatFrequency = T9.value LEFT JOIN _x000D_
ORE.dbo.TypesSubPeriodsCouponType T10 ON T1.SubPeriodsCouponType = T10.value_x000D_
</v>
      </c>
      <c r="B1" s="2" t="s">
        <v>1320</v>
      </c>
      <c r="C1" s="2" t="s">
        <v>1321</v>
      </c>
      <c r="D1" s="2" t="s">
        <v>1325</v>
      </c>
      <c r="E1" s="2" t="s">
        <v>1559</v>
      </c>
      <c r="F1" s="2" t="s">
        <v>1326</v>
      </c>
      <c r="G1" s="2" t="s">
        <v>1324</v>
      </c>
      <c r="H1" s="2" t="s">
        <v>1328</v>
      </c>
      <c r="I1" s="2" t="s">
        <v>1573</v>
      </c>
      <c r="J1" s="2" t="s">
        <v>1574</v>
      </c>
      <c r="K1" s="2" t="s">
        <v>1337</v>
      </c>
      <c r="L1" s="2" t="s">
        <v>1566</v>
      </c>
      <c r="M1" s="2" t="s">
        <v>1338</v>
      </c>
      <c r="N1" s="2" t="s">
        <v>1336</v>
      </c>
      <c r="O1" s="2" t="s">
        <v>1340</v>
      </c>
      <c r="P1" s="2" t="s">
        <v>1609</v>
      </c>
      <c r="Q1" s="2" t="s">
        <v>1610</v>
      </c>
    </row>
    <row r="2" spans="1:17" x14ac:dyDescent="0.25">
      <c r="A2" s="1" t="s">
        <v>1570</v>
      </c>
      <c r="B2" s="3" t="s">
        <v>1575</v>
      </c>
      <c r="C2" s="3" t="s">
        <v>1332</v>
      </c>
      <c r="D2" s="3" t="s">
        <v>43</v>
      </c>
      <c r="E2" s="3" t="s">
        <v>1361</v>
      </c>
      <c r="F2" s="3" t="s">
        <v>158</v>
      </c>
      <c r="G2" s="3" t="s">
        <v>14</v>
      </c>
      <c r="H2" s="3" t="s">
        <v>211</v>
      </c>
      <c r="I2" s="3"/>
      <c r="J2" s="3"/>
      <c r="K2" s="3" t="str">
        <f>IF(Tabelle_ExterneDaten_111[[#This Row],[FixedCalendarLU]]&lt;&gt;"",VLOOKUP(Tabelle_ExterneDaten_111[[#This Row],[FixedCalendarLU]],FixedCalendarLookup,2,FALSE),"")</f>
        <v>AU</v>
      </c>
      <c r="L2" s="3" t="str">
        <f>IF(Tabelle_ExterneDaten_111[[#This Row],[FixedFrequencyLU]]&lt;&gt;"",VLOOKUP(Tabelle_ExterneDaten_111[[#This Row],[FixedFrequencyLU]],FixedFrequencyLookup,2,FALSE),"")</f>
        <v>Quarterly</v>
      </c>
      <c r="M2" s="3" t="str">
        <f>IF(Tabelle_ExterneDaten_111[[#This Row],[FixedConventionLU]]&lt;&gt;"",VLOOKUP(Tabelle_ExterneDaten_111[[#This Row],[FixedConventionLU]],FixedConventionLookup,2,FALSE),"")</f>
        <v>MF</v>
      </c>
      <c r="N2" s="3" t="str">
        <f>IF(Tabelle_ExterneDaten_111[[#This Row],[FixedDayCounterLU]]&lt;&gt;"",VLOOKUP(Tabelle_ExterneDaten_111[[#This Row],[FixedDayCounterLU]],FixedDayCounterLookup,2,FALSE),"")</f>
        <v>A365</v>
      </c>
      <c r="O2" s="3" t="str">
        <f>IF(Tabelle_ExterneDaten_111[[#This Row],[IndexNameLU]]&lt;&gt;"",VLOOKUP(Tabelle_ExterneDaten_111[[#This Row],[IndexNameLU]],IndexNameLookup,2,FALSE),"")</f>
        <v>AUD-BBSW-3M</v>
      </c>
      <c r="P2" s="3" t="str">
        <f>IF(Tabelle_ExterneDaten_111[[#This Row],[FloatFrequencyLU]]&lt;&gt;"",VLOOKUP(Tabelle_ExterneDaten_111[[#This Row],[FloatFrequencyLU]],FloatFrequencyLookup,2,FALSE),"")</f>
        <v/>
      </c>
      <c r="Q2" s="3" t="str">
        <f>IF(Tabelle_ExterneDaten_111[[#This Row],[SubPeriodsCouponTypeLU]]&lt;&gt;"",VLOOKUP(Tabelle_ExterneDaten_111[[#This Row],[SubPeriodsCouponTypeLU]],SubPeriodsCouponTypeLookup,2,FALSE),"")</f>
        <v/>
      </c>
    </row>
    <row r="3" spans="1:17" x14ac:dyDescent="0.25">
      <c r="B3" s="2" t="s">
        <v>1576</v>
      </c>
      <c r="C3" s="2" t="s">
        <v>1332</v>
      </c>
      <c r="D3" s="2" t="s">
        <v>43</v>
      </c>
      <c r="E3" s="2" t="s">
        <v>1363</v>
      </c>
      <c r="F3" s="2" t="s">
        <v>158</v>
      </c>
      <c r="G3" s="2" t="s">
        <v>14</v>
      </c>
      <c r="H3" s="2" t="s">
        <v>212</v>
      </c>
      <c r="I3" s="2"/>
      <c r="J3" s="2"/>
      <c r="K3" s="2" t="str">
        <f>IF(Tabelle_ExterneDaten_111[[#This Row],[FixedCalendarLU]]&lt;&gt;"",VLOOKUP(Tabelle_ExterneDaten_111[[#This Row],[FixedCalendarLU]],FixedCalendarLookup,2,FALSE),"")</f>
        <v>AU</v>
      </c>
      <c r="L3" s="2" t="str">
        <f>IF(Tabelle_ExterneDaten_111[[#This Row],[FixedFrequencyLU]]&lt;&gt;"",VLOOKUP(Tabelle_ExterneDaten_111[[#This Row],[FixedFrequencyLU]],FixedFrequencyLookup,2,FALSE),"")</f>
        <v>Semiannual</v>
      </c>
      <c r="M3" s="2" t="str">
        <f>IF(Tabelle_ExterneDaten_111[[#This Row],[FixedConventionLU]]&lt;&gt;"",VLOOKUP(Tabelle_ExterneDaten_111[[#This Row],[FixedConventionLU]],FixedConventionLookup,2,FALSE),"")</f>
        <v>MF</v>
      </c>
      <c r="N3" s="2" t="str">
        <f>IF(Tabelle_ExterneDaten_111[[#This Row],[FixedDayCounterLU]]&lt;&gt;"",VLOOKUP(Tabelle_ExterneDaten_111[[#This Row],[FixedDayCounterLU]],FixedDayCounterLookup,2,FALSE),"")</f>
        <v>A365</v>
      </c>
      <c r="O3" s="2" t="str">
        <f>IF(Tabelle_ExterneDaten_111[[#This Row],[IndexNameLU]]&lt;&gt;"",VLOOKUP(Tabelle_ExterneDaten_111[[#This Row],[IndexNameLU]],IndexNameLookup,2,FALSE),"")</f>
        <v>AUD-BBSW-6M</v>
      </c>
      <c r="P3" s="2" t="str">
        <f>IF(Tabelle_ExterneDaten_111[[#This Row],[FloatFrequencyLU]]&lt;&gt;"",VLOOKUP(Tabelle_ExterneDaten_111[[#This Row],[FloatFrequencyLU]],FloatFrequencyLookup,2,FALSE),"")</f>
        <v/>
      </c>
      <c r="Q3" s="2" t="str">
        <f>IF(Tabelle_ExterneDaten_111[[#This Row],[SubPeriodsCouponTypeLU]]&lt;&gt;"",VLOOKUP(Tabelle_ExterneDaten_111[[#This Row],[SubPeriodsCouponTypeLU]],SubPeriodsCouponTypeLookup,2,FALSE),"")</f>
        <v/>
      </c>
    </row>
    <row r="4" spans="1:17" x14ac:dyDescent="0.25">
      <c r="B4" s="2" t="s">
        <v>1577</v>
      </c>
      <c r="C4" s="2" t="s">
        <v>1332</v>
      </c>
      <c r="D4" s="2" t="s">
        <v>48</v>
      </c>
      <c r="E4" s="2" t="s">
        <v>1363</v>
      </c>
      <c r="F4" s="2" t="s">
        <v>158</v>
      </c>
      <c r="G4" s="2" t="s">
        <v>18</v>
      </c>
      <c r="H4" s="2" t="s">
        <v>283</v>
      </c>
      <c r="I4" s="2" t="s">
        <v>1363</v>
      </c>
      <c r="J4" s="2" t="s">
        <v>1572</v>
      </c>
      <c r="K4" s="2" t="str">
        <f>IF(Tabelle_ExterneDaten_111[[#This Row],[FixedCalendarLU]]&lt;&gt;"",VLOOKUP(Tabelle_ExterneDaten_111[[#This Row],[FixedCalendarLU]],FixedCalendarLookup,2,FALSE),"")</f>
        <v>CA</v>
      </c>
      <c r="L4" s="2" t="str">
        <f>IF(Tabelle_ExterneDaten_111[[#This Row],[FixedFrequencyLU]]&lt;&gt;"",VLOOKUP(Tabelle_ExterneDaten_111[[#This Row],[FixedFrequencyLU]],FixedFrequencyLookup,2,FALSE),"")</f>
        <v>Semiannual</v>
      </c>
      <c r="M4" s="2" t="str">
        <f>IF(Tabelle_ExterneDaten_111[[#This Row],[FixedConventionLU]]&lt;&gt;"",VLOOKUP(Tabelle_ExterneDaten_111[[#This Row],[FixedConventionLU]],FixedConventionLookup,2,FALSE),"")</f>
        <v>MF</v>
      </c>
      <c r="N4" s="2" t="str">
        <f>IF(Tabelle_ExterneDaten_111[[#This Row],[FixedDayCounterLU]]&lt;&gt;"",VLOOKUP(Tabelle_ExterneDaten_111[[#This Row],[FixedDayCounterLU]],FixedDayCounterLookup,2,FALSE),"")</f>
        <v>ACT/365</v>
      </c>
      <c r="O4" s="2" t="str">
        <f>IF(Tabelle_ExterneDaten_111[[#This Row],[IndexNameLU]]&lt;&gt;"",VLOOKUP(Tabelle_ExterneDaten_111[[#This Row],[IndexNameLU]],IndexNameLookup,2,FALSE),"")</f>
        <v>CAD-CDOR-3M</v>
      </c>
      <c r="P4" s="2" t="str">
        <f>IF(Tabelle_ExterneDaten_111[[#This Row],[FloatFrequencyLU]]&lt;&gt;"",VLOOKUP(Tabelle_ExterneDaten_111[[#This Row],[FloatFrequencyLU]],FloatFrequencyLookup,2,FALSE),"")</f>
        <v>Semiannual</v>
      </c>
      <c r="Q4" s="2" t="str">
        <f>IF(Tabelle_ExterneDaten_111[[#This Row],[SubPeriodsCouponTypeLU]]&lt;&gt;"",VLOOKUP(Tabelle_ExterneDaten_111[[#This Row],[SubPeriodsCouponTypeLU]],SubPeriodsCouponTypeLookup,2,FALSE),"")</f>
        <v>Compounding</v>
      </c>
    </row>
    <row r="5" spans="1:17" x14ac:dyDescent="0.25">
      <c r="B5" s="2" t="s">
        <v>1578</v>
      </c>
      <c r="C5" s="2" t="s">
        <v>1332</v>
      </c>
      <c r="D5" s="2" t="s">
        <v>48</v>
      </c>
      <c r="E5" s="2" t="s">
        <v>1350</v>
      </c>
      <c r="F5" s="2" t="s">
        <v>158</v>
      </c>
      <c r="G5" s="2" t="s">
        <v>18</v>
      </c>
      <c r="H5" s="2" t="s">
        <v>283</v>
      </c>
      <c r="I5" s="2" t="s">
        <v>1350</v>
      </c>
      <c r="J5" s="2" t="s">
        <v>1572</v>
      </c>
      <c r="K5" s="2" t="str">
        <f>IF(Tabelle_ExterneDaten_111[[#This Row],[FixedCalendarLU]]&lt;&gt;"",VLOOKUP(Tabelle_ExterneDaten_111[[#This Row],[FixedCalendarLU]],FixedCalendarLookup,2,FALSE),"")</f>
        <v>CA</v>
      </c>
      <c r="L5" s="2" t="str">
        <f>IF(Tabelle_ExterneDaten_111[[#This Row],[FixedFrequencyLU]]&lt;&gt;"",VLOOKUP(Tabelle_ExterneDaten_111[[#This Row],[FixedFrequencyLU]],FixedFrequencyLookup,2,FALSE),"")</f>
        <v>Annual</v>
      </c>
      <c r="M5" s="2" t="str">
        <f>IF(Tabelle_ExterneDaten_111[[#This Row],[FixedConventionLU]]&lt;&gt;"",VLOOKUP(Tabelle_ExterneDaten_111[[#This Row],[FixedConventionLU]],FixedConventionLookup,2,FALSE),"")</f>
        <v>MF</v>
      </c>
      <c r="N5" s="2" t="str">
        <f>IF(Tabelle_ExterneDaten_111[[#This Row],[FixedDayCounterLU]]&lt;&gt;"",VLOOKUP(Tabelle_ExterneDaten_111[[#This Row],[FixedDayCounterLU]],FixedDayCounterLookup,2,FALSE),"")</f>
        <v>ACT/365</v>
      </c>
      <c r="O5" s="2" t="str">
        <f>IF(Tabelle_ExterneDaten_111[[#This Row],[IndexNameLU]]&lt;&gt;"",VLOOKUP(Tabelle_ExterneDaten_111[[#This Row],[IndexNameLU]],IndexNameLookup,2,FALSE),"")</f>
        <v>CAD-CDOR-3M</v>
      </c>
      <c r="P5" s="2" t="str">
        <f>IF(Tabelle_ExterneDaten_111[[#This Row],[FloatFrequencyLU]]&lt;&gt;"",VLOOKUP(Tabelle_ExterneDaten_111[[#This Row],[FloatFrequencyLU]],FloatFrequencyLookup,2,FALSE),"")</f>
        <v>Annual</v>
      </c>
      <c r="Q5" s="2" t="str">
        <f>IF(Tabelle_ExterneDaten_111[[#This Row],[SubPeriodsCouponTypeLU]]&lt;&gt;"",VLOOKUP(Tabelle_ExterneDaten_111[[#This Row],[SubPeriodsCouponTypeLU]],SubPeriodsCouponTypeLookup,2,FALSE),"")</f>
        <v>Compounding</v>
      </c>
    </row>
    <row r="6" spans="1:17" x14ac:dyDescent="0.25">
      <c r="B6" s="2" t="s">
        <v>1579</v>
      </c>
      <c r="C6" s="2" t="s">
        <v>1332</v>
      </c>
      <c r="D6" s="2" t="s">
        <v>152</v>
      </c>
      <c r="E6" s="2" t="s">
        <v>1350</v>
      </c>
      <c r="F6" s="2" t="s">
        <v>158</v>
      </c>
      <c r="G6" s="2" t="s">
        <v>7</v>
      </c>
      <c r="H6" s="2" t="s">
        <v>326</v>
      </c>
      <c r="I6" s="2"/>
      <c r="J6" s="2"/>
      <c r="K6" s="2" t="str">
        <f>IF(Tabelle_ExterneDaten_111[[#This Row],[FixedCalendarLU]]&lt;&gt;"",VLOOKUP(Tabelle_ExterneDaten_111[[#This Row],[FixedCalendarLU]],FixedCalendarLookup,2,FALSE),"")</f>
        <v>ZUB,UK</v>
      </c>
      <c r="L6" s="2" t="str">
        <f>IF(Tabelle_ExterneDaten_111[[#This Row],[FixedFrequencyLU]]&lt;&gt;"",VLOOKUP(Tabelle_ExterneDaten_111[[#This Row],[FixedFrequencyLU]],FixedFrequencyLookup,2,FALSE),"")</f>
        <v>Annual</v>
      </c>
      <c r="M6" s="2" t="str">
        <f>IF(Tabelle_ExterneDaten_111[[#This Row],[FixedConventionLU]]&lt;&gt;"",VLOOKUP(Tabelle_ExterneDaten_111[[#This Row],[FixedConventionLU]],FixedConventionLookup,2,FALSE),"")</f>
        <v>MF</v>
      </c>
      <c r="N6" s="2" t="str">
        <f>IF(Tabelle_ExterneDaten_111[[#This Row],[FixedDayCounterLU]]&lt;&gt;"",VLOOKUP(Tabelle_ExterneDaten_111[[#This Row],[FixedDayCounterLU]],FixedDayCounterLookup,2,FALSE),"")</f>
        <v>30/360</v>
      </c>
      <c r="O6" s="2" t="str">
        <f>IF(Tabelle_ExterneDaten_111[[#This Row],[IndexNameLU]]&lt;&gt;"",VLOOKUP(Tabelle_ExterneDaten_111[[#This Row],[IndexNameLU]],IndexNameLookup,2,FALSE),"")</f>
        <v>CHF-LIBOR-3M</v>
      </c>
      <c r="P6" s="2" t="str">
        <f>IF(Tabelle_ExterneDaten_111[[#This Row],[FloatFrequencyLU]]&lt;&gt;"",VLOOKUP(Tabelle_ExterneDaten_111[[#This Row],[FloatFrequencyLU]],FloatFrequencyLookup,2,FALSE),"")</f>
        <v/>
      </c>
      <c r="Q6" s="2" t="str">
        <f>IF(Tabelle_ExterneDaten_111[[#This Row],[SubPeriodsCouponTypeLU]]&lt;&gt;"",VLOOKUP(Tabelle_ExterneDaten_111[[#This Row],[SubPeriodsCouponTypeLU]],SubPeriodsCouponTypeLookup,2,FALSE),"")</f>
        <v/>
      </c>
    </row>
    <row r="7" spans="1:17" x14ac:dyDescent="0.25">
      <c r="B7" s="2" t="s">
        <v>1580</v>
      </c>
      <c r="C7" s="2" t="s">
        <v>1332</v>
      </c>
      <c r="D7" s="2" t="s">
        <v>152</v>
      </c>
      <c r="E7" s="2" t="s">
        <v>1350</v>
      </c>
      <c r="F7" s="2" t="s">
        <v>158</v>
      </c>
      <c r="G7" s="2" t="s">
        <v>7</v>
      </c>
      <c r="H7" s="2" t="s">
        <v>327</v>
      </c>
      <c r="I7" s="2"/>
      <c r="J7" s="2"/>
      <c r="K7" s="2" t="str">
        <f>IF(Tabelle_ExterneDaten_111[[#This Row],[FixedCalendarLU]]&lt;&gt;"",VLOOKUP(Tabelle_ExterneDaten_111[[#This Row],[FixedCalendarLU]],FixedCalendarLookup,2,FALSE),"")</f>
        <v>ZUB,UK</v>
      </c>
      <c r="L7" s="2" t="str">
        <f>IF(Tabelle_ExterneDaten_111[[#This Row],[FixedFrequencyLU]]&lt;&gt;"",VLOOKUP(Tabelle_ExterneDaten_111[[#This Row],[FixedFrequencyLU]],FixedFrequencyLookup,2,FALSE),"")</f>
        <v>Annual</v>
      </c>
      <c r="M7" s="2" t="str">
        <f>IF(Tabelle_ExterneDaten_111[[#This Row],[FixedConventionLU]]&lt;&gt;"",VLOOKUP(Tabelle_ExterneDaten_111[[#This Row],[FixedConventionLU]],FixedConventionLookup,2,FALSE),"")</f>
        <v>MF</v>
      </c>
      <c r="N7" s="2" t="str">
        <f>IF(Tabelle_ExterneDaten_111[[#This Row],[FixedDayCounterLU]]&lt;&gt;"",VLOOKUP(Tabelle_ExterneDaten_111[[#This Row],[FixedDayCounterLU]],FixedDayCounterLookup,2,FALSE),"")</f>
        <v>30/360</v>
      </c>
      <c r="O7" s="2" t="str">
        <f>IF(Tabelle_ExterneDaten_111[[#This Row],[IndexNameLU]]&lt;&gt;"",VLOOKUP(Tabelle_ExterneDaten_111[[#This Row],[IndexNameLU]],IndexNameLookup,2,FALSE),"")</f>
        <v>CHF-LIBOR-6M</v>
      </c>
      <c r="P7" s="2" t="str">
        <f>IF(Tabelle_ExterneDaten_111[[#This Row],[FloatFrequencyLU]]&lt;&gt;"",VLOOKUP(Tabelle_ExterneDaten_111[[#This Row],[FloatFrequencyLU]],FloatFrequencyLookup,2,FALSE),"")</f>
        <v/>
      </c>
      <c r="Q7" s="2" t="str">
        <f>IF(Tabelle_ExterneDaten_111[[#This Row],[SubPeriodsCouponTypeLU]]&lt;&gt;"",VLOOKUP(Tabelle_ExterneDaten_111[[#This Row],[SubPeriodsCouponTypeLU]],SubPeriodsCouponTypeLookup,2,FALSE),"")</f>
        <v/>
      </c>
    </row>
    <row r="8" spans="1:17" x14ac:dyDescent="0.25">
      <c r="B8" s="2" t="s">
        <v>1581</v>
      </c>
      <c r="C8" s="2" t="s">
        <v>1332</v>
      </c>
      <c r="D8" s="2" t="s">
        <v>59</v>
      </c>
      <c r="E8" s="2" t="s">
        <v>1350</v>
      </c>
      <c r="F8" s="2" t="s">
        <v>158</v>
      </c>
      <c r="G8" s="2" t="s">
        <v>17</v>
      </c>
      <c r="H8" s="2" t="s">
        <v>423</v>
      </c>
      <c r="I8" s="2"/>
      <c r="J8" s="2"/>
      <c r="K8" s="2" t="str">
        <f>IF(Tabelle_ExterneDaten_111[[#This Row],[FixedCalendarLU]]&lt;&gt;"",VLOOKUP(Tabelle_ExterneDaten_111[[#This Row],[FixedCalendarLU]],FixedCalendarLookup,2,FALSE),"")</f>
        <v>CZK</v>
      </c>
      <c r="L8" s="2" t="str">
        <f>IF(Tabelle_ExterneDaten_111[[#This Row],[FixedFrequencyLU]]&lt;&gt;"",VLOOKUP(Tabelle_ExterneDaten_111[[#This Row],[FixedFrequencyLU]],FixedFrequencyLookup,2,FALSE),"")</f>
        <v>Annual</v>
      </c>
      <c r="M8" s="2" t="str">
        <f>IF(Tabelle_ExterneDaten_111[[#This Row],[FixedConventionLU]]&lt;&gt;"",VLOOKUP(Tabelle_ExterneDaten_111[[#This Row],[FixedConventionLU]],FixedConventionLookup,2,FALSE),"")</f>
        <v>MF</v>
      </c>
      <c r="N8" s="2" t="str">
        <f>IF(Tabelle_ExterneDaten_111[[#This Row],[FixedDayCounterLU]]&lt;&gt;"",VLOOKUP(Tabelle_ExterneDaten_111[[#This Row],[FixedDayCounterLU]],FixedDayCounterLookup,2,FALSE),"")</f>
        <v>ACT/360</v>
      </c>
      <c r="O8" s="2" t="str">
        <f>IF(Tabelle_ExterneDaten_111[[#This Row],[IndexNameLU]]&lt;&gt;"",VLOOKUP(Tabelle_ExterneDaten_111[[#This Row],[IndexNameLU]],IndexNameLookup,2,FALSE),"")</f>
        <v>CZK-PRIBOR-3M</v>
      </c>
      <c r="P8" s="2" t="str">
        <f>IF(Tabelle_ExterneDaten_111[[#This Row],[FloatFrequencyLU]]&lt;&gt;"",VLOOKUP(Tabelle_ExterneDaten_111[[#This Row],[FloatFrequencyLU]],FloatFrequencyLookup,2,FALSE),"")</f>
        <v/>
      </c>
      <c r="Q8" s="2" t="str">
        <f>IF(Tabelle_ExterneDaten_111[[#This Row],[SubPeriodsCouponTypeLU]]&lt;&gt;"",VLOOKUP(Tabelle_ExterneDaten_111[[#This Row],[SubPeriodsCouponTypeLU]],SubPeriodsCouponTypeLookup,2,FALSE),"")</f>
        <v/>
      </c>
    </row>
    <row r="9" spans="1:17" x14ac:dyDescent="0.25">
      <c r="B9" s="2" t="s">
        <v>1582</v>
      </c>
      <c r="C9" s="2" t="s">
        <v>1332</v>
      </c>
      <c r="D9" s="2" t="s">
        <v>59</v>
      </c>
      <c r="E9" s="2" t="s">
        <v>1350</v>
      </c>
      <c r="F9" s="2" t="s">
        <v>158</v>
      </c>
      <c r="G9" s="2" t="s">
        <v>17</v>
      </c>
      <c r="H9" s="2" t="s">
        <v>424</v>
      </c>
      <c r="I9" s="2"/>
      <c r="J9" s="2"/>
      <c r="K9" s="2" t="str">
        <f>IF(Tabelle_ExterneDaten_111[[#This Row],[FixedCalendarLU]]&lt;&gt;"",VLOOKUP(Tabelle_ExterneDaten_111[[#This Row],[FixedCalendarLU]],FixedCalendarLookup,2,FALSE),"")</f>
        <v>CZK</v>
      </c>
      <c r="L9" s="2" t="str">
        <f>IF(Tabelle_ExterneDaten_111[[#This Row],[FixedFrequencyLU]]&lt;&gt;"",VLOOKUP(Tabelle_ExterneDaten_111[[#This Row],[FixedFrequencyLU]],FixedFrequencyLookup,2,FALSE),"")</f>
        <v>Annual</v>
      </c>
      <c r="M9" s="2" t="str">
        <f>IF(Tabelle_ExterneDaten_111[[#This Row],[FixedConventionLU]]&lt;&gt;"",VLOOKUP(Tabelle_ExterneDaten_111[[#This Row],[FixedConventionLU]],FixedConventionLookup,2,FALSE),"")</f>
        <v>MF</v>
      </c>
      <c r="N9" s="2" t="str">
        <f>IF(Tabelle_ExterneDaten_111[[#This Row],[FixedDayCounterLU]]&lt;&gt;"",VLOOKUP(Tabelle_ExterneDaten_111[[#This Row],[FixedDayCounterLU]],FixedDayCounterLookup,2,FALSE),"")</f>
        <v>ACT/360</v>
      </c>
      <c r="O9" s="2" t="str">
        <f>IF(Tabelle_ExterneDaten_111[[#This Row],[IndexNameLU]]&lt;&gt;"",VLOOKUP(Tabelle_ExterneDaten_111[[#This Row],[IndexNameLU]],IndexNameLookup,2,FALSE),"")</f>
        <v>CZK-PRIBOR-6M</v>
      </c>
      <c r="P9" s="2" t="str">
        <f>IF(Tabelle_ExterneDaten_111[[#This Row],[FloatFrequencyLU]]&lt;&gt;"",VLOOKUP(Tabelle_ExterneDaten_111[[#This Row],[FloatFrequencyLU]],FloatFrequencyLookup,2,FALSE),"")</f>
        <v/>
      </c>
      <c r="Q9" s="2" t="str">
        <f>IF(Tabelle_ExterneDaten_111[[#This Row],[SubPeriodsCouponTypeLU]]&lt;&gt;"",VLOOKUP(Tabelle_ExterneDaten_111[[#This Row],[SubPeriodsCouponTypeLU]],SubPeriodsCouponTypeLookup,2,FALSE),"")</f>
        <v/>
      </c>
    </row>
    <row r="10" spans="1:17" x14ac:dyDescent="0.25">
      <c r="B10" s="2" t="s">
        <v>1583</v>
      </c>
      <c r="C10" s="2" t="s">
        <v>1332</v>
      </c>
      <c r="D10" s="2" t="s">
        <v>60</v>
      </c>
      <c r="E10" s="2" t="s">
        <v>1350</v>
      </c>
      <c r="F10" s="2" t="s">
        <v>158</v>
      </c>
      <c r="G10" s="2" t="s">
        <v>7</v>
      </c>
      <c r="H10" s="2" t="s">
        <v>442</v>
      </c>
      <c r="I10" s="2"/>
      <c r="J10" s="2"/>
      <c r="K10" s="2" t="str">
        <f>IF(Tabelle_ExterneDaten_111[[#This Row],[FixedCalendarLU]]&lt;&gt;"",VLOOKUP(Tabelle_ExterneDaten_111[[#This Row],[FixedCalendarLU]],FixedCalendarLookup,2,FALSE),"")</f>
        <v>DEN</v>
      </c>
      <c r="L10" s="2" t="str">
        <f>IF(Tabelle_ExterneDaten_111[[#This Row],[FixedFrequencyLU]]&lt;&gt;"",VLOOKUP(Tabelle_ExterneDaten_111[[#This Row],[FixedFrequencyLU]],FixedFrequencyLookup,2,FALSE),"")</f>
        <v>Annual</v>
      </c>
      <c r="M10" s="2" t="str">
        <f>IF(Tabelle_ExterneDaten_111[[#This Row],[FixedConventionLU]]&lt;&gt;"",VLOOKUP(Tabelle_ExterneDaten_111[[#This Row],[FixedConventionLU]],FixedConventionLookup,2,FALSE),"")</f>
        <v>MF</v>
      </c>
      <c r="N10" s="2" t="str">
        <f>IF(Tabelle_ExterneDaten_111[[#This Row],[FixedDayCounterLU]]&lt;&gt;"",VLOOKUP(Tabelle_ExterneDaten_111[[#This Row],[FixedDayCounterLU]],FixedDayCounterLookup,2,FALSE),"")</f>
        <v>30/360</v>
      </c>
      <c r="O10" s="2" t="str">
        <f>IF(Tabelle_ExterneDaten_111[[#This Row],[IndexNameLU]]&lt;&gt;"",VLOOKUP(Tabelle_ExterneDaten_111[[#This Row],[IndexNameLU]],IndexNameLookup,2,FALSE),"")</f>
        <v>DKK-CIBOR-6M</v>
      </c>
      <c r="P10" s="2" t="str">
        <f>IF(Tabelle_ExterneDaten_111[[#This Row],[FloatFrequencyLU]]&lt;&gt;"",VLOOKUP(Tabelle_ExterneDaten_111[[#This Row],[FloatFrequencyLU]],FloatFrequencyLookup,2,FALSE),"")</f>
        <v/>
      </c>
      <c r="Q10" s="2" t="str">
        <f>IF(Tabelle_ExterneDaten_111[[#This Row],[SubPeriodsCouponTypeLU]]&lt;&gt;"",VLOOKUP(Tabelle_ExterneDaten_111[[#This Row],[SubPeriodsCouponTypeLU]],SubPeriodsCouponTypeLookup,2,FALSE),"")</f>
        <v/>
      </c>
    </row>
    <row r="11" spans="1:17" x14ac:dyDescent="0.25">
      <c r="B11" s="2" t="s">
        <v>1584</v>
      </c>
      <c r="C11" s="2" t="s">
        <v>1332</v>
      </c>
      <c r="D11" s="2" t="s">
        <v>112</v>
      </c>
      <c r="E11" s="2" t="s">
        <v>1350</v>
      </c>
      <c r="F11" s="2" t="s">
        <v>158</v>
      </c>
      <c r="G11" s="2" t="s">
        <v>7</v>
      </c>
      <c r="H11" s="2" t="s">
        <v>514</v>
      </c>
      <c r="I11" s="2"/>
      <c r="J11" s="2"/>
      <c r="K11" s="2" t="str">
        <f>IF(Tabelle_ExterneDaten_111[[#This Row],[FixedCalendarLU]]&lt;&gt;"",VLOOKUP(Tabelle_ExterneDaten_111[[#This Row],[FixedCalendarLU]],FixedCalendarLookup,2,FALSE),"")</f>
        <v>TARGET</v>
      </c>
      <c r="L11" s="2" t="str">
        <f>IF(Tabelle_ExterneDaten_111[[#This Row],[FixedFrequencyLU]]&lt;&gt;"",VLOOKUP(Tabelle_ExterneDaten_111[[#This Row],[FixedFrequencyLU]],FixedFrequencyLookup,2,FALSE),"")</f>
        <v>Annual</v>
      </c>
      <c r="M11" s="2" t="str">
        <f>IF(Tabelle_ExterneDaten_111[[#This Row],[FixedConventionLU]]&lt;&gt;"",VLOOKUP(Tabelle_ExterneDaten_111[[#This Row],[FixedConventionLU]],FixedConventionLookup,2,FALSE),"")</f>
        <v>MF</v>
      </c>
      <c r="N11" s="2" t="str">
        <f>IF(Tabelle_ExterneDaten_111[[#This Row],[FixedDayCounterLU]]&lt;&gt;"",VLOOKUP(Tabelle_ExterneDaten_111[[#This Row],[FixedDayCounterLU]],FixedDayCounterLookup,2,FALSE),"")</f>
        <v>30/360</v>
      </c>
      <c r="O11" s="2" t="str">
        <f>IF(Tabelle_ExterneDaten_111[[#This Row],[IndexNameLU]]&lt;&gt;"",VLOOKUP(Tabelle_ExterneDaten_111[[#This Row],[IndexNameLU]],IndexNameLookup,2,FALSE),"")</f>
        <v>EUR-EURIBOR-12M</v>
      </c>
      <c r="P11" s="2" t="str">
        <f>IF(Tabelle_ExterneDaten_111[[#This Row],[FloatFrequencyLU]]&lt;&gt;"",VLOOKUP(Tabelle_ExterneDaten_111[[#This Row],[FloatFrequencyLU]],FloatFrequencyLookup,2,FALSE),"")</f>
        <v/>
      </c>
      <c r="Q11" s="2" t="str">
        <f>IF(Tabelle_ExterneDaten_111[[#This Row],[SubPeriodsCouponTypeLU]]&lt;&gt;"",VLOOKUP(Tabelle_ExterneDaten_111[[#This Row],[SubPeriodsCouponTypeLU]],SubPeriodsCouponTypeLookup,2,FALSE),"")</f>
        <v/>
      </c>
    </row>
    <row r="12" spans="1:17" x14ac:dyDescent="0.25">
      <c r="B12" s="2" t="s">
        <v>1585</v>
      </c>
      <c r="C12" s="2" t="s">
        <v>1332</v>
      </c>
      <c r="D12" s="2" t="s">
        <v>112</v>
      </c>
      <c r="E12" s="2" t="s">
        <v>1350</v>
      </c>
      <c r="F12" s="2" t="s">
        <v>158</v>
      </c>
      <c r="G12" s="2" t="s">
        <v>7</v>
      </c>
      <c r="H12" s="2" t="s">
        <v>515</v>
      </c>
      <c r="I12" s="2"/>
      <c r="J12" s="2"/>
      <c r="K12" s="2" t="str">
        <f>IF(Tabelle_ExterneDaten_111[[#This Row],[FixedCalendarLU]]&lt;&gt;"",VLOOKUP(Tabelle_ExterneDaten_111[[#This Row],[FixedCalendarLU]],FixedCalendarLookup,2,FALSE),"")</f>
        <v>TARGET</v>
      </c>
      <c r="L12" s="2" t="str">
        <f>IF(Tabelle_ExterneDaten_111[[#This Row],[FixedFrequencyLU]]&lt;&gt;"",VLOOKUP(Tabelle_ExterneDaten_111[[#This Row],[FixedFrequencyLU]],FixedFrequencyLookup,2,FALSE),"")</f>
        <v>Annual</v>
      </c>
      <c r="M12" s="2" t="str">
        <f>IF(Tabelle_ExterneDaten_111[[#This Row],[FixedConventionLU]]&lt;&gt;"",VLOOKUP(Tabelle_ExterneDaten_111[[#This Row],[FixedConventionLU]],FixedConventionLookup,2,FALSE),"")</f>
        <v>MF</v>
      </c>
      <c r="N12" s="2" t="str">
        <f>IF(Tabelle_ExterneDaten_111[[#This Row],[FixedDayCounterLU]]&lt;&gt;"",VLOOKUP(Tabelle_ExterneDaten_111[[#This Row],[FixedDayCounterLU]],FixedDayCounterLookup,2,FALSE),"")</f>
        <v>30/360</v>
      </c>
      <c r="O12" s="2" t="str">
        <f>IF(Tabelle_ExterneDaten_111[[#This Row],[IndexNameLU]]&lt;&gt;"",VLOOKUP(Tabelle_ExterneDaten_111[[#This Row],[IndexNameLU]],IndexNameLookup,2,FALSE),"")</f>
        <v>EUR-EURIBOR-1M</v>
      </c>
      <c r="P12" s="2" t="str">
        <f>IF(Tabelle_ExterneDaten_111[[#This Row],[FloatFrequencyLU]]&lt;&gt;"",VLOOKUP(Tabelle_ExterneDaten_111[[#This Row],[FloatFrequencyLU]],FloatFrequencyLookup,2,FALSE),"")</f>
        <v/>
      </c>
      <c r="Q12" s="2" t="str">
        <f>IF(Tabelle_ExterneDaten_111[[#This Row],[SubPeriodsCouponTypeLU]]&lt;&gt;"",VLOOKUP(Tabelle_ExterneDaten_111[[#This Row],[SubPeriodsCouponTypeLU]],SubPeriodsCouponTypeLookup,2,FALSE),"")</f>
        <v/>
      </c>
    </row>
    <row r="13" spans="1:17" x14ac:dyDescent="0.25">
      <c r="B13" s="2" t="s">
        <v>1586</v>
      </c>
      <c r="C13" s="2" t="s">
        <v>1332</v>
      </c>
      <c r="D13" s="2" t="s">
        <v>112</v>
      </c>
      <c r="E13" s="2" t="s">
        <v>1350</v>
      </c>
      <c r="F13" s="2" t="s">
        <v>158</v>
      </c>
      <c r="G13" s="2" t="s">
        <v>7</v>
      </c>
      <c r="H13" s="2" t="s">
        <v>517</v>
      </c>
      <c r="I13" s="2"/>
      <c r="J13" s="2"/>
      <c r="K13" s="2" t="str">
        <f>IF(Tabelle_ExterneDaten_111[[#This Row],[FixedCalendarLU]]&lt;&gt;"",VLOOKUP(Tabelle_ExterneDaten_111[[#This Row],[FixedCalendarLU]],FixedCalendarLookup,2,FALSE),"")</f>
        <v>TARGET</v>
      </c>
      <c r="L13" s="2" t="str">
        <f>IF(Tabelle_ExterneDaten_111[[#This Row],[FixedFrequencyLU]]&lt;&gt;"",VLOOKUP(Tabelle_ExterneDaten_111[[#This Row],[FixedFrequencyLU]],FixedFrequencyLookup,2,FALSE),"")</f>
        <v>Annual</v>
      </c>
      <c r="M13" s="2" t="str">
        <f>IF(Tabelle_ExterneDaten_111[[#This Row],[FixedConventionLU]]&lt;&gt;"",VLOOKUP(Tabelle_ExterneDaten_111[[#This Row],[FixedConventionLU]],FixedConventionLookup,2,FALSE),"")</f>
        <v>MF</v>
      </c>
      <c r="N13" s="2" t="str">
        <f>IF(Tabelle_ExterneDaten_111[[#This Row],[FixedDayCounterLU]]&lt;&gt;"",VLOOKUP(Tabelle_ExterneDaten_111[[#This Row],[FixedDayCounterLU]],FixedDayCounterLookup,2,FALSE),"")</f>
        <v>30/360</v>
      </c>
      <c r="O13" s="2" t="str">
        <f>IF(Tabelle_ExterneDaten_111[[#This Row],[IndexNameLU]]&lt;&gt;"",VLOOKUP(Tabelle_ExterneDaten_111[[#This Row],[IndexNameLU]],IndexNameLookup,2,FALSE),"")</f>
        <v>EUR-EURIBOR-3M</v>
      </c>
      <c r="P13" s="2" t="str">
        <f>IF(Tabelle_ExterneDaten_111[[#This Row],[FloatFrequencyLU]]&lt;&gt;"",VLOOKUP(Tabelle_ExterneDaten_111[[#This Row],[FloatFrequencyLU]],FloatFrequencyLookup,2,FALSE),"")</f>
        <v/>
      </c>
      <c r="Q13" s="2" t="str">
        <f>IF(Tabelle_ExterneDaten_111[[#This Row],[SubPeriodsCouponTypeLU]]&lt;&gt;"",VLOOKUP(Tabelle_ExterneDaten_111[[#This Row],[SubPeriodsCouponTypeLU]],SubPeriodsCouponTypeLookup,2,FALSE),"")</f>
        <v/>
      </c>
    </row>
    <row r="14" spans="1:17" x14ac:dyDescent="0.25">
      <c r="B14" s="2" t="s">
        <v>1587</v>
      </c>
      <c r="C14" s="2" t="s">
        <v>1332</v>
      </c>
      <c r="D14" s="2" t="s">
        <v>112</v>
      </c>
      <c r="E14" s="2" t="s">
        <v>1350</v>
      </c>
      <c r="F14" s="2" t="s">
        <v>158</v>
      </c>
      <c r="G14" s="2" t="s">
        <v>7</v>
      </c>
      <c r="H14" s="2" t="s">
        <v>518</v>
      </c>
      <c r="I14" s="2"/>
      <c r="J14" s="2"/>
      <c r="K14" s="2" t="str">
        <f>IF(Tabelle_ExterneDaten_111[[#This Row],[FixedCalendarLU]]&lt;&gt;"",VLOOKUP(Tabelle_ExterneDaten_111[[#This Row],[FixedCalendarLU]],FixedCalendarLookup,2,FALSE),"")</f>
        <v>TARGET</v>
      </c>
      <c r="L14" s="2" t="str">
        <f>IF(Tabelle_ExterneDaten_111[[#This Row],[FixedFrequencyLU]]&lt;&gt;"",VLOOKUP(Tabelle_ExterneDaten_111[[#This Row],[FixedFrequencyLU]],FixedFrequencyLookup,2,FALSE),"")</f>
        <v>Annual</v>
      </c>
      <c r="M14" s="2" t="str">
        <f>IF(Tabelle_ExterneDaten_111[[#This Row],[FixedConventionLU]]&lt;&gt;"",VLOOKUP(Tabelle_ExterneDaten_111[[#This Row],[FixedConventionLU]],FixedConventionLookup,2,FALSE),"")</f>
        <v>MF</v>
      </c>
      <c r="N14" s="2" t="str">
        <f>IF(Tabelle_ExterneDaten_111[[#This Row],[FixedDayCounterLU]]&lt;&gt;"",VLOOKUP(Tabelle_ExterneDaten_111[[#This Row],[FixedDayCounterLU]],FixedDayCounterLookup,2,FALSE),"")</f>
        <v>30/360</v>
      </c>
      <c r="O14" s="2" t="str">
        <f>IF(Tabelle_ExterneDaten_111[[#This Row],[IndexNameLU]]&lt;&gt;"",VLOOKUP(Tabelle_ExterneDaten_111[[#This Row],[IndexNameLU]],IndexNameLookup,2,FALSE),"")</f>
        <v>EUR-EURIBOR-6M</v>
      </c>
      <c r="P14" s="2" t="str">
        <f>IF(Tabelle_ExterneDaten_111[[#This Row],[FloatFrequencyLU]]&lt;&gt;"",VLOOKUP(Tabelle_ExterneDaten_111[[#This Row],[FloatFrequencyLU]],FloatFrequencyLookup,2,FALSE),"")</f>
        <v/>
      </c>
      <c r="Q14" s="2" t="str">
        <f>IF(Tabelle_ExterneDaten_111[[#This Row],[SubPeriodsCouponTypeLU]]&lt;&gt;"",VLOOKUP(Tabelle_ExterneDaten_111[[#This Row],[SubPeriodsCouponTypeLU]],SubPeriodsCouponTypeLookup,2,FALSE),"")</f>
        <v/>
      </c>
    </row>
    <row r="15" spans="1:17" x14ac:dyDescent="0.25">
      <c r="B15" s="2" t="s">
        <v>1588</v>
      </c>
      <c r="C15" s="2" t="s">
        <v>1332</v>
      </c>
      <c r="D15" s="2" t="s">
        <v>130</v>
      </c>
      <c r="E15" s="2" t="s">
        <v>1350</v>
      </c>
      <c r="F15" s="2" t="s">
        <v>158</v>
      </c>
      <c r="G15" s="2" t="s">
        <v>14</v>
      </c>
      <c r="H15" s="2" t="s">
        <v>632</v>
      </c>
      <c r="I15" s="2"/>
      <c r="J15" s="2"/>
      <c r="K15" s="2" t="str">
        <f>IF(Tabelle_ExterneDaten_111[[#This Row],[FixedCalendarLU]]&lt;&gt;"",VLOOKUP(Tabelle_ExterneDaten_111[[#This Row],[FixedCalendarLU]],FixedCalendarLookup,2,FALSE),"")</f>
        <v>UK</v>
      </c>
      <c r="L15" s="2" t="str">
        <f>IF(Tabelle_ExterneDaten_111[[#This Row],[FixedFrequencyLU]]&lt;&gt;"",VLOOKUP(Tabelle_ExterneDaten_111[[#This Row],[FixedFrequencyLU]],FixedFrequencyLookup,2,FALSE),"")</f>
        <v>Annual</v>
      </c>
      <c r="M15" s="2" t="str">
        <f>IF(Tabelle_ExterneDaten_111[[#This Row],[FixedConventionLU]]&lt;&gt;"",VLOOKUP(Tabelle_ExterneDaten_111[[#This Row],[FixedConventionLU]],FixedConventionLookup,2,FALSE),"")</f>
        <v>MF</v>
      </c>
      <c r="N15" s="2" t="str">
        <f>IF(Tabelle_ExterneDaten_111[[#This Row],[FixedDayCounterLU]]&lt;&gt;"",VLOOKUP(Tabelle_ExterneDaten_111[[#This Row],[FixedDayCounterLU]],FixedDayCounterLookup,2,FALSE),"")</f>
        <v>A365</v>
      </c>
      <c r="O15" s="2" t="str">
        <f>IF(Tabelle_ExterneDaten_111[[#This Row],[IndexNameLU]]&lt;&gt;"",VLOOKUP(Tabelle_ExterneDaten_111[[#This Row],[IndexNameLU]],IndexNameLookup,2,FALSE),"")</f>
        <v>GBP-LIBOR-3M</v>
      </c>
      <c r="P15" s="2" t="str">
        <f>IF(Tabelle_ExterneDaten_111[[#This Row],[FloatFrequencyLU]]&lt;&gt;"",VLOOKUP(Tabelle_ExterneDaten_111[[#This Row],[FloatFrequencyLU]],FloatFrequencyLookup,2,FALSE),"")</f>
        <v/>
      </c>
      <c r="Q15" s="2" t="str">
        <f>IF(Tabelle_ExterneDaten_111[[#This Row],[SubPeriodsCouponTypeLU]]&lt;&gt;"",VLOOKUP(Tabelle_ExterneDaten_111[[#This Row],[SubPeriodsCouponTypeLU]],SubPeriodsCouponTypeLookup,2,FALSE),"")</f>
        <v/>
      </c>
    </row>
    <row r="16" spans="1:17" x14ac:dyDescent="0.25">
      <c r="B16" s="2" t="s">
        <v>1589</v>
      </c>
      <c r="C16" s="2" t="s">
        <v>1332</v>
      </c>
      <c r="D16" s="2" t="s">
        <v>130</v>
      </c>
      <c r="E16" s="2" t="s">
        <v>1363</v>
      </c>
      <c r="F16" s="2" t="s">
        <v>158</v>
      </c>
      <c r="G16" s="2" t="s">
        <v>14</v>
      </c>
      <c r="H16" s="2" t="s">
        <v>633</v>
      </c>
      <c r="I16" s="2"/>
      <c r="J16" s="2"/>
      <c r="K16" s="2" t="str">
        <f>IF(Tabelle_ExterneDaten_111[[#This Row],[FixedCalendarLU]]&lt;&gt;"",VLOOKUP(Tabelle_ExterneDaten_111[[#This Row],[FixedCalendarLU]],FixedCalendarLookup,2,FALSE),"")</f>
        <v>UK</v>
      </c>
      <c r="L16" s="2" t="str">
        <f>IF(Tabelle_ExterneDaten_111[[#This Row],[FixedFrequencyLU]]&lt;&gt;"",VLOOKUP(Tabelle_ExterneDaten_111[[#This Row],[FixedFrequencyLU]],FixedFrequencyLookup,2,FALSE),"")</f>
        <v>Semiannual</v>
      </c>
      <c r="M16" s="2" t="str">
        <f>IF(Tabelle_ExterneDaten_111[[#This Row],[FixedConventionLU]]&lt;&gt;"",VLOOKUP(Tabelle_ExterneDaten_111[[#This Row],[FixedConventionLU]],FixedConventionLookup,2,FALSE),"")</f>
        <v>MF</v>
      </c>
      <c r="N16" s="2" t="str">
        <f>IF(Tabelle_ExterneDaten_111[[#This Row],[FixedDayCounterLU]]&lt;&gt;"",VLOOKUP(Tabelle_ExterneDaten_111[[#This Row],[FixedDayCounterLU]],FixedDayCounterLookup,2,FALSE),"")</f>
        <v>A365</v>
      </c>
      <c r="O16" s="2" t="str">
        <f>IF(Tabelle_ExterneDaten_111[[#This Row],[IndexNameLU]]&lt;&gt;"",VLOOKUP(Tabelle_ExterneDaten_111[[#This Row],[IndexNameLU]],IndexNameLookup,2,FALSE),"")</f>
        <v>GBP-LIBOR-6M</v>
      </c>
      <c r="P16" s="2" t="str">
        <f>IF(Tabelle_ExterneDaten_111[[#This Row],[FloatFrequencyLU]]&lt;&gt;"",VLOOKUP(Tabelle_ExterneDaten_111[[#This Row],[FloatFrequencyLU]],FloatFrequencyLookup,2,FALSE),"")</f>
        <v/>
      </c>
      <c r="Q16" s="2" t="str">
        <f>IF(Tabelle_ExterneDaten_111[[#This Row],[SubPeriodsCouponTypeLU]]&lt;&gt;"",VLOOKUP(Tabelle_ExterneDaten_111[[#This Row],[SubPeriodsCouponTypeLU]],SubPeriodsCouponTypeLookup,2,FALSE),"")</f>
        <v/>
      </c>
    </row>
    <row r="17" spans="2:17" x14ac:dyDescent="0.25">
      <c r="B17" s="2" t="s">
        <v>1590</v>
      </c>
      <c r="C17" s="2" t="s">
        <v>1332</v>
      </c>
      <c r="D17" s="2" t="s">
        <v>72</v>
      </c>
      <c r="E17" s="2" t="s">
        <v>1350</v>
      </c>
      <c r="F17" s="2" t="s">
        <v>158</v>
      </c>
      <c r="G17" s="2" t="s">
        <v>14</v>
      </c>
      <c r="H17" s="2" t="s">
        <v>676</v>
      </c>
      <c r="I17" s="2"/>
      <c r="J17" s="2"/>
      <c r="K17" s="2" t="str">
        <f>IF(Tabelle_ExterneDaten_111[[#This Row],[FixedCalendarLU]]&lt;&gt;"",VLOOKUP(Tabelle_ExterneDaten_111[[#This Row],[FixedCalendarLU]],FixedCalendarLookup,2,FALSE),"")</f>
        <v>HUF</v>
      </c>
      <c r="L17" s="2" t="str">
        <f>IF(Tabelle_ExterneDaten_111[[#This Row],[FixedFrequencyLU]]&lt;&gt;"",VLOOKUP(Tabelle_ExterneDaten_111[[#This Row],[FixedFrequencyLU]],FixedFrequencyLookup,2,FALSE),"")</f>
        <v>Annual</v>
      </c>
      <c r="M17" s="2" t="str">
        <f>IF(Tabelle_ExterneDaten_111[[#This Row],[FixedConventionLU]]&lt;&gt;"",VLOOKUP(Tabelle_ExterneDaten_111[[#This Row],[FixedConventionLU]],FixedConventionLookup,2,FALSE),"")</f>
        <v>MF</v>
      </c>
      <c r="N17" s="2" t="str">
        <f>IF(Tabelle_ExterneDaten_111[[#This Row],[FixedDayCounterLU]]&lt;&gt;"",VLOOKUP(Tabelle_ExterneDaten_111[[#This Row],[FixedDayCounterLU]],FixedDayCounterLookup,2,FALSE),"")</f>
        <v>A365</v>
      </c>
      <c r="O17" s="2" t="str">
        <f>IF(Tabelle_ExterneDaten_111[[#This Row],[IndexNameLU]]&lt;&gt;"",VLOOKUP(Tabelle_ExterneDaten_111[[#This Row],[IndexNameLU]],IndexNameLookup,2,FALSE),"")</f>
        <v>HUF-BUBOR-6M</v>
      </c>
      <c r="P17" s="2" t="str">
        <f>IF(Tabelle_ExterneDaten_111[[#This Row],[FloatFrequencyLU]]&lt;&gt;"",VLOOKUP(Tabelle_ExterneDaten_111[[#This Row],[FloatFrequencyLU]],FloatFrequencyLookup,2,FALSE),"")</f>
        <v/>
      </c>
      <c r="Q17" s="2" t="str">
        <f>IF(Tabelle_ExterneDaten_111[[#This Row],[SubPeriodsCouponTypeLU]]&lt;&gt;"",VLOOKUP(Tabelle_ExterneDaten_111[[#This Row],[SubPeriodsCouponTypeLU]],SubPeriodsCouponTypeLookup,2,FALSE),"")</f>
        <v/>
      </c>
    </row>
    <row r="18" spans="2:17" x14ac:dyDescent="0.25">
      <c r="B18" s="2" t="s">
        <v>1591</v>
      </c>
      <c r="C18" s="2" t="s">
        <v>1332</v>
      </c>
      <c r="D18" s="2" t="s">
        <v>78</v>
      </c>
      <c r="E18" s="2" t="s">
        <v>1363</v>
      </c>
      <c r="F18" s="2" t="s">
        <v>158</v>
      </c>
      <c r="G18" s="2" t="s">
        <v>14</v>
      </c>
      <c r="H18" s="2" t="s">
        <v>798</v>
      </c>
      <c r="I18" s="2"/>
      <c r="J18" s="2"/>
      <c r="K18" s="2" t="str">
        <f>IF(Tabelle_ExterneDaten_111[[#This Row],[FixedCalendarLU]]&lt;&gt;"",VLOOKUP(Tabelle_ExterneDaten_111[[#This Row],[FixedCalendarLU]],FixedCalendarLookup,2,FALSE),"")</f>
        <v>JP,UK</v>
      </c>
      <c r="L18" s="2" t="str">
        <f>IF(Tabelle_ExterneDaten_111[[#This Row],[FixedFrequencyLU]]&lt;&gt;"",VLOOKUP(Tabelle_ExterneDaten_111[[#This Row],[FixedFrequencyLU]],FixedFrequencyLookup,2,FALSE),"")</f>
        <v>Semiannual</v>
      </c>
      <c r="M18" s="2" t="str">
        <f>IF(Tabelle_ExterneDaten_111[[#This Row],[FixedConventionLU]]&lt;&gt;"",VLOOKUP(Tabelle_ExterneDaten_111[[#This Row],[FixedConventionLU]],FixedConventionLookup,2,FALSE),"")</f>
        <v>MF</v>
      </c>
      <c r="N18" s="2" t="str">
        <f>IF(Tabelle_ExterneDaten_111[[#This Row],[FixedDayCounterLU]]&lt;&gt;"",VLOOKUP(Tabelle_ExterneDaten_111[[#This Row],[FixedDayCounterLU]],FixedDayCounterLookup,2,FALSE),"")</f>
        <v>A365</v>
      </c>
      <c r="O18" s="2" t="str">
        <f>IF(Tabelle_ExterneDaten_111[[#This Row],[IndexNameLU]]&lt;&gt;"",VLOOKUP(Tabelle_ExterneDaten_111[[#This Row],[IndexNameLU]],IndexNameLookup,2,FALSE),"")</f>
        <v>JPY-LIBOR-3M</v>
      </c>
      <c r="P18" s="2" t="str">
        <f>IF(Tabelle_ExterneDaten_111[[#This Row],[FloatFrequencyLU]]&lt;&gt;"",VLOOKUP(Tabelle_ExterneDaten_111[[#This Row],[FloatFrequencyLU]],FloatFrequencyLookup,2,FALSE),"")</f>
        <v/>
      </c>
      <c r="Q18" s="2" t="str">
        <f>IF(Tabelle_ExterneDaten_111[[#This Row],[SubPeriodsCouponTypeLU]]&lt;&gt;"",VLOOKUP(Tabelle_ExterneDaten_111[[#This Row],[SubPeriodsCouponTypeLU]],SubPeriodsCouponTypeLookup,2,FALSE),"")</f>
        <v/>
      </c>
    </row>
    <row r="19" spans="2:17" x14ac:dyDescent="0.25">
      <c r="B19" s="2" t="s">
        <v>1592</v>
      </c>
      <c r="C19" s="2" t="s">
        <v>1332</v>
      </c>
      <c r="D19" s="2" t="s">
        <v>78</v>
      </c>
      <c r="E19" s="2" t="s">
        <v>1363</v>
      </c>
      <c r="F19" s="2" t="s">
        <v>158</v>
      </c>
      <c r="G19" s="2" t="s">
        <v>14</v>
      </c>
      <c r="H19" s="2" t="s">
        <v>799</v>
      </c>
      <c r="I19" s="2"/>
      <c r="J19" s="2"/>
      <c r="K19" s="2" t="str">
        <f>IF(Tabelle_ExterneDaten_111[[#This Row],[FixedCalendarLU]]&lt;&gt;"",VLOOKUP(Tabelle_ExterneDaten_111[[#This Row],[FixedCalendarLU]],FixedCalendarLookup,2,FALSE),"")</f>
        <v>JP,UK</v>
      </c>
      <c r="L19" s="2" t="str">
        <f>IF(Tabelle_ExterneDaten_111[[#This Row],[FixedFrequencyLU]]&lt;&gt;"",VLOOKUP(Tabelle_ExterneDaten_111[[#This Row],[FixedFrequencyLU]],FixedFrequencyLookup,2,FALSE),"")</f>
        <v>Semiannual</v>
      </c>
      <c r="M19" s="2" t="str">
        <f>IF(Tabelle_ExterneDaten_111[[#This Row],[FixedConventionLU]]&lt;&gt;"",VLOOKUP(Tabelle_ExterneDaten_111[[#This Row],[FixedConventionLU]],FixedConventionLookup,2,FALSE),"")</f>
        <v>MF</v>
      </c>
      <c r="N19" s="2" t="str">
        <f>IF(Tabelle_ExterneDaten_111[[#This Row],[FixedDayCounterLU]]&lt;&gt;"",VLOOKUP(Tabelle_ExterneDaten_111[[#This Row],[FixedDayCounterLU]],FixedDayCounterLookup,2,FALSE),"")</f>
        <v>A365</v>
      </c>
      <c r="O19" s="2" t="str">
        <f>IF(Tabelle_ExterneDaten_111[[#This Row],[IndexNameLU]]&lt;&gt;"",VLOOKUP(Tabelle_ExterneDaten_111[[#This Row],[IndexNameLU]],IndexNameLookup,2,FALSE),"")</f>
        <v>JPY-LIBOR-6M</v>
      </c>
      <c r="P19" s="2" t="str">
        <f>IF(Tabelle_ExterneDaten_111[[#This Row],[FloatFrequencyLU]]&lt;&gt;"",VLOOKUP(Tabelle_ExterneDaten_111[[#This Row],[FloatFrequencyLU]],FloatFrequencyLookup,2,FALSE),"")</f>
        <v/>
      </c>
      <c r="Q19" s="2" t="str">
        <f>IF(Tabelle_ExterneDaten_111[[#This Row],[SubPeriodsCouponTypeLU]]&lt;&gt;"",VLOOKUP(Tabelle_ExterneDaten_111[[#This Row],[SubPeriodsCouponTypeLU]],SubPeriodsCouponTypeLookup,2,FALSE),"")</f>
        <v/>
      </c>
    </row>
    <row r="20" spans="2:17" x14ac:dyDescent="0.25">
      <c r="B20" s="2" t="s">
        <v>1593</v>
      </c>
      <c r="C20" s="2" t="s">
        <v>1332</v>
      </c>
      <c r="D20" s="2" t="s">
        <v>77</v>
      </c>
      <c r="E20" s="2" t="s">
        <v>1363</v>
      </c>
      <c r="F20" s="2" t="s">
        <v>158</v>
      </c>
      <c r="G20" s="2" t="s">
        <v>14</v>
      </c>
      <c r="H20" s="2" t="s">
        <v>805</v>
      </c>
      <c r="I20" s="2"/>
      <c r="J20" s="2"/>
      <c r="K20" s="2" t="str">
        <f>IF(Tabelle_ExterneDaten_111[[#This Row],[FixedCalendarLU]]&lt;&gt;"",VLOOKUP(Tabelle_ExterneDaten_111[[#This Row],[FixedCalendarLU]],FixedCalendarLookup,2,FALSE),"")</f>
        <v>JP</v>
      </c>
      <c r="L20" s="2" t="str">
        <f>IF(Tabelle_ExterneDaten_111[[#This Row],[FixedFrequencyLU]]&lt;&gt;"",VLOOKUP(Tabelle_ExterneDaten_111[[#This Row],[FixedFrequencyLU]],FixedFrequencyLookup,2,FALSE),"")</f>
        <v>Semiannual</v>
      </c>
      <c r="M20" s="2" t="str">
        <f>IF(Tabelle_ExterneDaten_111[[#This Row],[FixedConventionLU]]&lt;&gt;"",VLOOKUP(Tabelle_ExterneDaten_111[[#This Row],[FixedConventionLU]],FixedConventionLookup,2,FALSE),"")</f>
        <v>MF</v>
      </c>
      <c r="N20" s="2" t="str">
        <f>IF(Tabelle_ExterneDaten_111[[#This Row],[FixedDayCounterLU]]&lt;&gt;"",VLOOKUP(Tabelle_ExterneDaten_111[[#This Row],[FixedDayCounterLU]],FixedDayCounterLookup,2,FALSE),"")</f>
        <v>A365</v>
      </c>
      <c r="O20" s="2" t="str">
        <f>IF(Tabelle_ExterneDaten_111[[#This Row],[IndexNameLU]]&lt;&gt;"",VLOOKUP(Tabelle_ExterneDaten_111[[#This Row],[IndexNameLU]],IndexNameLookup,2,FALSE),"")</f>
        <v>JPY-TIBOR-3M</v>
      </c>
      <c r="P20" s="2" t="str">
        <f>IF(Tabelle_ExterneDaten_111[[#This Row],[FloatFrequencyLU]]&lt;&gt;"",VLOOKUP(Tabelle_ExterneDaten_111[[#This Row],[FloatFrequencyLU]],FloatFrequencyLookup,2,FALSE),"")</f>
        <v/>
      </c>
      <c r="Q20" s="2" t="str">
        <f>IF(Tabelle_ExterneDaten_111[[#This Row],[SubPeriodsCouponTypeLU]]&lt;&gt;"",VLOOKUP(Tabelle_ExterneDaten_111[[#This Row],[SubPeriodsCouponTypeLU]],SubPeriodsCouponTypeLookup,2,FALSE),"")</f>
        <v/>
      </c>
    </row>
    <row r="21" spans="2:17" x14ac:dyDescent="0.25">
      <c r="B21" s="2" t="s">
        <v>1594</v>
      </c>
      <c r="C21" s="2" t="s">
        <v>1332</v>
      </c>
      <c r="D21" s="2" t="s">
        <v>87</v>
      </c>
      <c r="E21" s="2" t="s">
        <v>1356</v>
      </c>
      <c r="F21" s="2" t="s">
        <v>158</v>
      </c>
      <c r="G21" s="2" t="s">
        <v>17</v>
      </c>
      <c r="H21" s="2" t="s">
        <v>898</v>
      </c>
      <c r="I21" s="2"/>
      <c r="J21" s="2"/>
      <c r="K21" s="2" t="str">
        <f>IF(Tabelle_ExterneDaten_111[[#This Row],[FixedCalendarLU]]&lt;&gt;"",VLOOKUP(Tabelle_ExterneDaten_111[[#This Row],[FixedCalendarLU]],FixedCalendarLookup,2,FALSE),"")</f>
        <v>MXN</v>
      </c>
      <c r="L21" s="2" t="str">
        <f>IF(Tabelle_ExterneDaten_111[[#This Row],[FixedFrequencyLU]]&lt;&gt;"",VLOOKUP(Tabelle_ExterneDaten_111[[#This Row],[FixedFrequencyLU]],FixedFrequencyLookup,2,FALSE),"")</f>
        <v>Lunarmonth</v>
      </c>
      <c r="M21" s="2" t="str">
        <f>IF(Tabelle_ExterneDaten_111[[#This Row],[FixedConventionLU]]&lt;&gt;"",VLOOKUP(Tabelle_ExterneDaten_111[[#This Row],[FixedConventionLU]],FixedConventionLookup,2,FALSE),"")</f>
        <v>MF</v>
      </c>
      <c r="N21" s="2" t="str">
        <f>IF(Tabelle_ExterneDaten_111[[#This Row],[FixedDayCounterLU]]&lt;&gt;"",VLOOKUP(Tabelle_ExterneDaten_111[[#This Row],[FixedDayCounterLU]],FixedDayCounterLookup,2,FALSE),"")</f>
        <v>ACT/360</v>
      </c>
      <c r="O21" s="2" t="str">
        <f>IF(Tabelle_ExterneDaten_111[[#This Row],[IndexNameLU]]&lt;&gt;"",VLOOKUP(Tabelle_ExterneDaten_111[[#This Row],[IndexNameLU]],IndexNameLookup,2,FALSE),"")</f>
        <v>MXN-TIIE-28D</v>
      </c>
      <c r="P21" s="2" t="str">
        <f>IF(Tabelle_ExterneDaten_111[[#This Row],[FloatFrequencyLU]]&lt;&gt;"",VLOOKUP(Tabelle_ExterneDaten_111[[#This Row],[FloatFrequencyLU]],FloatFrequencyLookup,2,FALSE),"")</f>
        <v/>
      </c>
      <c r="Q21" s="2" t="str">
        <f>IF(Tabelle_ExterneDaten_111[[#This Row],[SubPeriodsCouponTypeLU]]&lt;&gt;"",VLOOKUP(Tabelle_ExterneDaten_111[[#This Row],[SubPeriodsCouponTypeLU]],SubPeriodsCouponTypeLookup,2,FALSE),"")</f>
        <v/>
      </c>
    </row>
    <row r="22" spans="2:17" x14ac:dyDescent="0.25">
      <c r="B22" s="2" t="s">
        <v>1595</v>
      </c>
      <c r="C22" s="2" t="s">
        <v>1332</v>
      </c>
      <c r="D22" s="2" t="s">
        <v>92</v>
      </c>
      <c r="E22" s="2" t="s">
        <v>1350</v>
      </c>
      <c r="F22" s="2" t="s">
        <v>158</v>
      </c>
      <c r="G22" s="2" t="s">
        <v>7</v>
      </c>
      <c r="H22" s="2" t="s">
        <v>975</v>
      </c>
      <c r="I22" s="2"/>
      <c r="J22" s="2"/>
      <c r="K22" s="2" t="str">
        <f>IF(Tabelle_ExterneDaten_111[[#This Row],[FixedCalendarLU]]&lt;&gt;"",VLOOKUP(Tabelle_ExterneDaten_111[[#This Row],[FixedCalendarLU]],FixedCalendarLookup,2,FALSE),"")</f>
        <v>NOK</v>
      </c>
      <c r="L22" s="2" t="str">
        <f>IF(Tabelle_ExterneDaten_111[[#This Row],[FixedFrequencyLU]]&lt;&gt;"",VLOOKUP(Tabelle_ExterneDaten_111[[#This Row],[FixedFrequencyLU]],FixedFrequencyLookup,2,FALSE),"")</f>
        <v>Annual</v>
      </c>
      <c r="M22" s="2" t="str">
        <f>IF(Tabelle_ExterneDaten_111[[#This Row],[FixedConventionLU]]&lt;&gt;"",VLOOKUP(Tabelle_ExterneDaten_111[[#This Row],[FixedConventionLU]],FixedConventionLookup,2,FALSE),"")</f>
        <v>MF</v>
      </c>
      <c r="N22" s="2" t="str">
        <f>IF(Tabelle_ExterneDaten_111[[#This Row],[FixedDayCounterLU]]&lt;&gt;"",VLOOKUP(Tabelle_ExterneDaten_111[[#This Row],[FixedDayCounterLU]],FixedDayCounterLookup,2,FALSE),"")</f>
        <v>30/360</v>
      </c>
      <c r="O22" s="2" t="str">
        <f>IF(Tabelle_ExterneDaten_111[[#This Row],[IndexNameLU]]&lt;&gt;"",VLOOKUP(Tabelle_ExterneDaten_111[[#This Row],[IndexNameLU]],IndexNameLookup,2,FALSE),"")</f>
        <v>NOK-NIBOR-3M</v>
      </c>
      <c r="P22" s="2" t="str">
        <f>IF(Tabelle_ExterneDaten_111[[#This Row],[FloatFrequencyLU]]&lt;&gt;"",VLOOKUP(Tabelle_ExterneDaten_111[[#This Row],[FloatFrequencyLU]],FloatFrequencyLookup,2,FALSE),"")</f>
        <v/>
      </c>
      <c r="Q22" s="2" t="str">
        <f>IF(Tabelle_ExterneDaten_111[[#This Row],[SubPeriodsCouponTypeLU]]&lt;&gt;"",VLOOKUP(Tabelle_ExterneDaten_111[[#This Row],[SubPeriodsCouponTypeLU]],SubPeriodsCouponTypeLookup,2,FALSE),"")</f>
        <v/>
      </c>
    </row>
    <row r="23" spans="2:17" x14ac:dyDescent="0.25">
      <c r="B23" s="2" t="s">
        <v>1596</v>
      </c>
      <c r="C23" s="2" t="s">
        <v>1332</v>
      </c>
      <c r="D23" s="2" t="s">
        <v>92</v>
      </c>
      <c r="E23" s="2" t="s">
        <v>1350</v>
      </c>
      <c r="F23" s="2" t="s">
        <v>158</v>
      </c>
      <c r="G23" s="2" t="s">
        <v>7</v>
      </c>
      <c r="H23" s="2" t="s">
        <v>976</v>
      </c>
      <c r="I23" s="2"/>
      <c r="J23" s="2"/>
      <c r="K23" s="2" t="str">
        <f>IF(Tabelle_ExterneDaten_111[[#This Row],[FixedCalendarLU]]&lt;&gt;"",VLOOKUP(Tabelle_ExterneDaten_111[[#This Row],[FixedCalendarLU]],FixedCalendarLookup,2,FALSE),"")</f>
        <v>NOK</v>
      </c>
      <c r="L23" s="2" t="str">
        <f>IF(Tabelle_ExterneDaten_111[[#This Row],[FixedFrequencyLU]]&lt;&gt;"",VLOOKUP(Tabelle_ExterneDaten_111[[#This Row],[FixedFrequencyLU]],FixedFrequencyLookup,2,FALSE),"")</f>
        <v>Annual</v>
      </c>
      <c r="M23" s="2" t="str">
        <f>IF(Tabelle_ExterneDaten_111[[#This Row],[FixedConventionLU]]&lt;&gt;"",VLOOKUP(Tabelle_ExterneDaten_111[[#This Row],[FixedConventionLU]],FixedConventionLookup,2,FALSE),"")</f>
        <v>MF</v>
      </c>
      <c r="N23" s="2" t="str">
        <f>IF(Tabelle_ExterneDaten_111[[#This Row],[FixedDayCounterLU]]&lt;&gt;"",VLOOKUP(Tabelle_ExterneDaten_111[[#This Row],[FixedDayCounterLU]],FixedDayCounterLookup,2,FALSE),"")</f>
        <v>30/360</v>
      </c>
      <c r="O23" s="2" t="str">
        <f>IF(Tabelle_ExterneDaten_111[[#This Row],[IndexNameLU]]&lt;&gt;"",VLOOKUP(Tabelle_ExterneDaten_111[[#This Row],[IndexNameLU]],IndexNameLookup,2,FALSE),"")</f>
        <v>NOK-NIBOR-6M</v>
      </c>
      <c r="P23" s="2" t="str">
        <f>IF(Tabelle_ExterneDaten_111[[#This Row],[FloatFrequencyLU]]&lt;&gt;"",VLOOKUP(Tabelle_ExterneDaten_111[[#This Row],[FloatFrequencyLU]],FloatFrequencyLookup,2,FALSE),"")</f>
        <v/>
      </c>
      <c r="Q23" s="2" t="str">
        <f>IF(Tabelle_ExterneDaten_111[[#This Row],[SubPeriodsCouponTypeLU]]&lt;&gt;"",VLOOKUP(Tabelle_ExterneDaten_111[[#This Row],[SubPeriodsCouponTypeLU]],SubPeriodsCouponTypeLookup,2,FALSE),"")</f>
        <v/>
      </c>
    </row>
    <row r="24" spans="2:17" x14ac:dyDescent="0.25">
      <c r="B24" s="2" t="s">
        <v>1597</v>
      </c>
      <c r="C24" s="2" t="s">
        <v>1332</v>
      </c>
      <c r="D24" s="2" t="s">
        <v>96</v>
      </c>
      <c r="E24" s="2" t="s">
        <v>1363</v>
      </c>
      <c r="F24" s="2" t="s">
        <v>158</v>
      </c>
      <c r="G24" s="2" t="s">
        <v>14</v>
      </c>
      <c r="H24" s="2" t="s">
        <v>982</v>
      </c>
      <c r="I24" s="2"/>
      <c r="J24" s="2"/>
      <c r="K24" s="2" t="str">
        <f>IF(Tabelle_ExterneDaten_111[[#This Row],[FixedCalendarLU]]&lt;&gt;"",VLOOKUP(Tabelle_ExterneDaten_111[[#This Row],[FixedCalendarLU]],FixedCalendarLookup,2,FALSE),"")</f>
        <v>NZD</v>
      </c>
      <c r="L24" s="2" t="str">
        <f>IF(Tabelle_ExterneDaten_111[[#This Row],[FixedFrequencyLU]]&lt;&gt;"",VLOOKUP(Tabelle_ExterneDaten_111[[#This Row],[FixedFrequencyLU]],FixedFrequencyLookup,2,FALSE),"")</f>
        <v>Semiannual</v>
      </c>
      <c r="M24" s="2" t="str">
        <f>IF(Tabelle_ExterneDaten_111[[#This Row],[FixedConventionLU]]&lt;&gt;"",VLOOKUP(Tabelle_ExterneDaten_111[[#This Row],[FixedConventionLU]],FixedConventionLookup,2,FALSE),"")</f>
        <v>MF</v>
      </c>
      <c r="N24" s="2" t="str">
        <f>IF(Tabelle_ExterneDaten_111[[#This Row],[FixedDayCounterLU]]&lt;&gt;"",VLOOKUP(Tabelle_ExterneDaten_111[[#This Row],[FixedDayCounterLU]],FixedDayCounterLookup,2,FALSE),"")</f>
        <v>A365</v>
      </c>
      <c r="O24" s="2" t="str">
        <f>IF(Tabelle_ExterneDaten_111[[#This Row],[IndexNameLU]]&lt;&gt;"",VLOOKUP(Tabelle_ExterneDaten_111[[#This Row],[IndexNameLU]],IndexNameLookup,2,FALSE),"")</f>
        <v>NZD-BKBM-3M</v>
      </c>
      <c r="P24" s="2" t="str">
        <f>IF(Tabelle_ExterneDaten_111[[#This Row],[FloatFrequencyLU]]&lt;&gt;"",VLOOKUP(Tabelle_ExterneDaten_111[[#This Row],[FloatFrequencyLU]],FloatFrequencyLookup,2,FALSE),"")</f>
        <v/>
      </c>
      <c r="Q24" s="2" t="str">
        <f>IF(Tabelle_ExterneDaten_111[[#This Row],[SubPeriodsCouponTypeLU]]&lt;&gt;"",VLOOKUP(Tabelle_ExterneDaten_111[[#This Row],[SubPeriodsCouponTypeLU]],SubPeriodsCouponTypeLookup,2,FALSE),"")</f>
        <v/>
      </c>
    </row>
    <row r="25" spans="2:17" x14ac:dyDescent="0.25">
      <c r="B25" s="2" t="s">
        <v>1598</v>
      </c>
      <c r="C25" s="2" t="s">
        <v>1332</v>
      </c>
      <c r="D25" s="2" t="s">
        <v>96</v>
      </c>
      <c r="E25" s="2" t="s">
        <v>1363</v>
      </c>
      <c r="F25" s="2" t="s">
        <v>158</v>
      </c>
      <c r="G25" s="2" t="s">
        <v>14</v>
      </c>
      <c r="H25" s="2" t="s">
        <v>983</v>
      </c>
      <c r="I25" s="2"/>
      <c r="J25" s="2"/>
      <c r="K25" s="2" t="str">
        <f>IF(Tabelle_ExterneDaten_111[[#This Row],[FixedCalendarLU]]&lt;&gt;"",VLOOKUP(Tabelle_ExterneDaten_111[[#This Row],[FixedCalendarLU]],FixedCalendarLookup,2,FALSE),"")</f>
        <v>NZD</v>
      </c>
      <c r="L25" s="2" t="str">
        <f>IF(Tabelle_ExterneDaten_111[[#This Row],[FixedFrequencyLU]]&lt;&gt;"",VLOOKUP(Tabelle_ExterneDaten_111[[#This Row],[FixedFrequencyLU]],FixedFrequencyLookup,2,FALSE),"")</f>
        <v>Semiannual</v>
      </c>
      <c r="M25" s="2" t="str">
        <f>IF(Tabelle_ExterneDaten_111[[#This Row],[FixedConventionLU]]&lt;&gt;"",VLOOKUP(Tabelle_ExterneDaten_111[[#This Row],[FixedConventionLU]],FixedConventionLookup,2,FALSE),"")</f>
        <v>MF</v>
      </c>
      <c r="N25" s="2" t="str">
        <f>IF(Tabelle_ExterneDaten_111[[#This Row],[FixedDayCounterLU]]&lt;&gt;"",VLOOKUP(Tabelle_ExterneDaten_111[[#This Row],[FixedDayCounterLU]],FixedDayCounterLookup,2,FALSE),"")</f>
        <v>A365</v>
      </c>
      <c r="O25" s="2" t="str">
        <f>IF(Tabelle_ExterneDaten_111[[#This Row],[IndexNameLU]]&lt;&gt;"",VLOOKUP(Tabelle_ExterneDaten_111[[#This Row],[IndexNameLU]],IndexNameLookup,2,FALSE),"")</f>
        <v>NZD-BKBM-6M</v>
      </c>
      <c r="P25" s="2" t="str">
        <f>IF(Tabelle_ExterneDaten_111[[#This Row],[FloatFrequencyLU]]&lt;&gt;"",VLOOKUP(Tabelle_ExterneDaten_111[[#This Row],[FloatFrequencyLU]],FloatFrequencyLookup,2,FALSE),"")</f>
        <v/>
      </c>
      <c r="Q25" s="2" t="str">
        <f>IF(Tabelle_ExterneDaten_111[[#This Row],[SubPeriodsCouponTypeLU]]&lt;&gt;"",VLOOKUP(Tabelle_ExterneDaten_111[[#This Row],[SubPeriodsCouponTypeLU]],SubPeriodsCouponTypeLookup,2,FALSE),"")</f>
        <v/>
      </c>
    </row>
    <row r="26" spans="2:17" x14ac:dyDescent="0.25">
      <c r="B26" s="2" t="s">
        <v>1599</v>
      </c>
      <c r="C26" s="2" t="s">
        <v>1332</v>
      </c>
      <c r="D26" s="2" t="s">
        <v>100</v>
      </c>
      <c r="E26" s="2" t="s">
        <v>1350</v>
      </c>
      <c r="F26" s="2" t="s">
        <v>158</v>
      </c>
      <c r="G26" s="2" t="s">
        <v>22</v>
      </c>
      <c r="H26" s="2" t="s">
        <v>1058</v>
      </c>
      <c r="I26" s="2"/>
      <c r="J26" s="2"/>
      <c r="K26" s="2" t="str">
        <f>IF(Tabelle_ExterneDaten_111[[#This Row],[FixedCalendarLU]]&lt;&gt;"",VLOOKUP(Tabelle_ExterneDaten_111[[#This Row],[FixedCalendarLU]],FixedCalendarLookup,2,FALSE),"")</f>
        <v>PLN</v>
      </c>
      <c r="L26" s="2" t="str">
        <f>IF(Tabelle_ExterneDaten_111[[#This Row],[FixedFrequencyLU]]&lt;&gt;"",VLOOKUP(Tabelle_ExterneDaten_111[[#This Row],[FixedFrequencyLU]],FixedFrequencyLookup,2,FALSE),"")</f>
        <v>Annual</v>
      </c>
      <c r="M26" s="2" t="str">
        <f>IF(Tabelle_ExterneDaten_111[[#This Row],[FixedConventionLU]]&lt;&gt;"",VLOOKUP(Tabelle_ExterneDaten_111[[#This Row],[FixedConventionLU]],FixedConventionLookup,2,FALSE),"")</f>
        <v>MF</v>
      </c>
      <c r="N26" s="2" t="str">
        <f>IF(Tabelle_ExterneDaten_111[[#This Row],[FixedDayCounterLU]]&lt;&gt;"",VLOOKUP(Tabelle_ExterneDaten_111[[#This Row],[FixedDayCounterLU]],FixedDayCounterLookup,2,FALSE),"")</f>
        <v>ACT/ACT</v>
      </c>
      <c r="O26" s="2" t="str">
        <f>IF(Tabelle_ExterneDaten_111[[#This Row],[IndexNameLU]]&lt;&gt;"",VLOOKUP(Tabelle_ExterneDaten_111[[#This Row],[IndexNameLU]],IndexNameLookup,2,FALSE),"")</f>
        <v>PLN-WIBOR-3M</v>
      </c>
      <c r="P26" s="2" t="str">
        <f>IF(Tabelle_ExterneDaten_111[[#This Row],[FloatFrequencyLU]]&lt;&gt;"",VLOOKUP(Tabelle_ExterneDaten_111[[#This Row],[FloatFrequencyLU]],FloatFrequencyLookup,2,FALSE),"")</f>
        <v/>
      </c>
      <c r="Q26" s="2" t="str">
        <f>IF(Tabelle_ExterneDaten_111[[#This Row],[SubPeriodsCouponTypeLU]]&lt;&gt;"",VLOOKUP(Tabelle_ExterneDaten_111[[#This Row],[SubPeriodsCouponTypeLU]],SubPeriodsCouponTypeLookup,2,FALSE),"")</f>
        <v/>
      </c>
    </row>
    <row r="27" spans="2:17" x14ac:dyDescent="0.25">
      <c r="B27" s="2" t="s">
        <v>1600</v>
      </c>
      <c r="C27" s="2" t="s">
        <v>1332</v>
      </c>
      <c r="D27" s="2" t="s">
        <v>100</v>
      </c>
      <c r="E27" s="2" t="s">
        <v>1350</v>
      </c>
      <c r="F27" s="2" t="s">
        <v>158</v>
      </c>
      <c r="G27" s="2" t="s">
        <v>22</v>
      </c>
      <c r="H27" s="2" t="s">
        <v>1059</v>
      </c>
      <c r="I27" s="2"/>
      <c r="J27" s="2"/>
      <c r="K27" s="2" t="str">
        <f>IF(Tabelle_ExterneDaten_111[[#This Row],[FixedCalendarLU]]&lt;&gt;"",VLOOKUP(Tabelle_ExterneDaten_111[[#This Row],[FixedCalendarLU]],FixedCalendarLookup,2,FALSE),"")</f>
        <v>PLN</v>
      </c>
      <c r="L27" s="2" t="str">
        <f>IF(Tabelle_ExterneDaten_111[[#This Row],[FixedFrequencyLU]]&lt;&gt;"",VLOOKUP(Tabelle_ExterneDaten_111[[#This Row],[FixedFrequencyLU]],FixedFrequencyLookup,2,FALSE),"")</f>
        <v>Annual</v>
      </c>
      <c r="M27" s="2" t="str">
        <f>IF(Tabelle_ExterneDaten_111[[#This Row],[FixedConventionLU]]&lt;&gt;"",VLOOKUP(Tabelle_ExterneDaten_111[[#This Row],[FixedConventionLU]],FixedConventionLookup,2,FALSE),"")</f>
        <v>MF</v>
      </c>
      <c r="N27" s="2" t="str">
        <f>IF(Tabelle_ExterneDaten_111[[#This Row],[FixedDayCounterLU]]&lt;&gt;"",VLOOKUP(Tabelle_ExterneDaten_111[[#This Row],[FixedDayCounterLU]],FixedDayCounterLookup,2,FALSE),"")</f>
        <v>ACT/ACT</v>
      </c>
      <c r="O27" s="2" t="str">
        <f>IF(Tabelle_ExterneDaten_111[[#This Row],[IndexNameLU]]&lt;&gt;"",VLOOKUP(Tabelle_ExterneDaten_111[[#This Row],[IndexNameLU]],IndexNameLookup,2,FALSE),"")</f>
        <v>PLN-WIBOR-6M</v>
      </c>
      <c r="P27" s="2" t="str">
        <f>IF(Tabelle_ExterneDaten_111[[#This Row],[FloatFrequencyLU]]&lt;&gt;"",VLOOKUP(Tabelle_ExterneDaten_111[[#This Row],[FloatFrequencyLU]],FloatFrequencyLookup,2,FALSE),"")</f>
        <v/>
      </c>
      <c r="Q27" s="2" t="str">
        <f>IF(Tabelle_ExterneDaten_111[[#This Row],[SubPeriodsCouponTypeLU]]&lt;&gt;"",VLOOKUP(Tabelle_ExterneDaten_111[[#This Row],[SubPeriodsCouponTypeLU]],SubPeriodsCouponTypeLookup,2,FALSE),"")</f>
        <v/>
      </c>
    </row>
    <row r="28" spans="2:17" x14ac:dyDescent="0.25">
      <c r="B28" s="2" t="s">
        <v>1601</v>
      </c>
      <c r="C28" s="2" t="s">
        <v>1332</v>
      </c>
      <c r="D28" s="2" t="s">
        <v>110</v>
      </c>
      <c r="E28" s="2" t="s">
        <v>1350</v>
      </c>
      <c r="F28" s="2" t="s">
        <v>158</v>
      </c>
      <c r="G28" s="2" t="s">
        <v>7</v>
      </c>
      <c r="H28" s="2" t="s">
        <v>1152</v>
      </c>
      <c r="I28" s="2"/>
      <c r="J28" s="2"/>
      <c r="K28" s="2" t="str">
        <f>IF(Tabelle_ExterneDaten_111[[#This Row],[FixedCalendarLU]]&lt;&gt;"",VLOOKUP(Tabelle_ExterneDaten_111[[#This Row],[FixedCalendarLU]],FixedCalendarLookup,2,FALSE),"")</f>
        <v>SS</v>
      </c>
      <c r="L28" s="2" t="str">
        <f>IF(Tabelle_ExterneDaten_111[[#This Row],[FixedFrequencyLU]]&lt;&gt;"",VLOOKUP(Tabelle_ExterneDaten_111[[#This Row],[FixedFrequencyLU]],FixedFrequencyLookup,2,FALSE),"")</f>
        <v>Annual</v>
      </c>
      <c r="M28" s="2" t="str">
        <f>IF(Tabelle_ExterneDaten_111[[#This Row],[FixedConventionLU]]&lt;&gt;"",VLOOKUP(Tabelle_ExterneDaten_111[[#This Row],[FixedConventionLU]],FixedConventionLookup,2,FALSE),"")</f>
        <v>MF</v>
      </c>
      <c r="N28" s="2" t="str">
        <f>IF(Tabelle_ExterneDaten_111[[#This Row],[FixedDayCounterLU]]&lt;&gt;"",VLOOKUP(Tabelle_ExterneDaten_111[[#This Row],[FixedDayCounterLU]],FixedDayCounterLookup,2,FALSE),"")</f>
        <v>30/360</v>
      </c>
      <c r="O28" s="2" t="str">
        <f>IF(Tabelle_ExterneDaten_111[[#This Row],[IndexNameLU]]&lt;&gt;"",VLOOKUP(Tabelle_ExterneDaten_111[[#This Row],[IndexNameLU]],IndexNameLookup,2,FALSE),"")</f>
        <v>SEK-STIBOR-3M</v>
      </c>
      <c r="P28" s="2" t="str">
        <f>IF(Tabelle_ExterneDaten_111[[#This Row],[FloatFrequencyLU]]&lt;&gt;"",VLOOKUP(Tabelle_ExterneDaten_111[[#This Row],[FloatFrequencyLU]],FloatFrequencyLookup,2,FALSE),"")</f>
        <v/>
      </c>
      <c r="Q28" s="2" t="str">
        <f>IF(Tabelle_ExterneDaten_111[[#This Row],[SubPeriodsCouponTypeLU]]&lt;&gt;"",VLOOKUP(Tabelle_ExterneDaten_111[[#This Row],[SubPeriodsCouponTypeLU]],SubPeriodsCouponTypeLookup,2,FALSE),"")</f>
        <v/>
      </c>
    </row>
    <row r="29" spans="2:17" x14ac:dyDescent="0.25">
      <c r="B29" s="2" t="s">
        <v>1602</v>
      </c>
      <c r="C29" s="2" t="s">
        <v>1332</v>
      </c>
      <c r="D29" s="2" t="s">
        <v>110</v>
      </c>
      <c r="E29" s="2" t="s">
        <v>1350</v>
      </c>
      <c r="F29" s="2" t="s">
        <v>158</v>
      </c>
      <c r="G29" s="2" t="s">
        <v>7</v>
      </c>
      <c r="H29" s="2" t="s">
        <v>1153</v>
      </c>
      <c r="I29" s="2"/>
      <c r="J29" s="2"/>
      <c r="K29" s="2" t="str">
        <f>IF(Tabelle_ExterneDaten_111[[#This Row],[FixedCalendarLU]]&lt;&gt;"",VLOOKUP(Tabelle_ExterneDaten_111[[#This Row],[FixedCalendarLU]],FixedCalendarLookup,2,FALSE),"")</f>
        <v>SS</v>
      </c>
      <c r="L29" s="2" t="str">
        <f>IF(Tabelle_ExterneDaten_111[[#This Row],[FixedFrequencyLU]]&lt;&gt;"",VLOOKUP(Tabelle_ExterneDaten_111[[#This Row],[FixedFrequencyLU]],FixedFrequencyLookup,2,FALSE),"")</f>
        <v>Annual</v>
      </c>
      <c r="M29" s="2" t="str">
        <f>IF(Tabelle_ExterneDaten_111[[#This Row],[FixedConventionLU]]&lt;&gt;"",VLOOKUP(Tabelle_ExterneDaten_111[[#This Row],[FixedConventionLU]],FixedConventionLookup,2,FALSE),"")</f>
        <v>MF</v>
      </c>
      <c r="N29" s="2" t="str">
        <f>IF(Tabelle_ExterneDaten_111[[#This Row],[FixedDayCounterLU]]&lt;&gt;"",VLOOKUP(Tabelle_ExterneDaten_111[[#This Row],[FixedDayCounterLU]],FixedDayCounterLookup,2,FALSE),"")</f>
        <v>30/360</v>
      </c>
      <c r="O29" s="2" t="str">
        <f>IF(Tabelle_ExterneDaten_111[[#This Row],[IndexNameLU]]&lt;&gt;"",VLOOKUP(Tabelle_ExterneDaten_111[[#This Row],[IndexNameLU]],IndexNameLookup,2,FALSE),"")</f>
        <v>SEK-STIBOR-6M</v>
      </c>
      <c r="P29" s="2" t="str">
        <f>IF(Tabelle_ExterneDaten_111[[#This Row],[FloatFrequencyLU]]&lt;&gt;"",VLOOKUP(Tabelle_ExterneDaten_111[[#This Row],[FloatFrequencyLU]],FloatFrequencyLookup,2,FALSE),"")</f>
        <v/>
      </c>
      <c r="Q29" s="2" t="str">
        <f>IF(Tabelle_ExterneDaten_111[[#This Row],[SubPeriodsCouponTypeLU]]&lt;&gt;"",VLOOKUP(Tabelle_ExterneDaten_111[[#This Row],[SubPeriodsCouponTypeLU]],SubPeriodsCouponTypeLookup,2,FALSE),"")</f>
        <v/>
      </c>
    </row>
    <row r="30" spans="2:17" x14ac:dyDescent="0.25">
      <c r="B30" s="2" t="s">
        <v>1603</v>
      </c>
      <c r="C30" s="2" t="s">
        <v>1332</v>
      </c>
      <c r="D30" s="2" t="s">
        <v>109</v>
      </c>
      <c r="E30" s="2" t="s">
        <v>1350</v>
      </c>
      <c r="F30" s="2" t="s">
        <v>158</v>
      </c>
      <c r="G30" s="2" t="s">
        <v>7</v>
      </c>
      <c r="H30" s="2" t="s">
        <v>1171</v>
      </c>
      <c r="I30" s="2"/>
      <c r="J30" s="2"/>
      <c r="K30" s="2" t="str">
        <f>IF(Tabelle_ExterneDaten_111[[#This Row],[FixedCalendarLU]]&lt;&gt;"",VLOOKUP(Tabelle_ExterneDaten_111[[#This Row],[FixedCalendarLU]],FixedCalendarLookup,2,FALSE),"")</f>
        <v>SGD</v>
      </c>
      <c r="L30" s="2" t="str">
        <f>IF(Tabelle_ExterneDaten_111[[#This Row],[FixedFrequencyLU]]&lt;&gt;"",VLOOKUP(Tabelle_ExterneDaten_111[[#This Row],[FixedFrequencyLU]],FixedFrequencyLookup,2,FALSE),"")</f>
        <v>Annual</v>
      </c>
      <c r="M30" s="2" t="str">
        <f>IF(Tabelle_ExterneDaten_111[[#This Row],[FixedConventionLU]]&lt;&gt;"",VLOOKUP(Tabelle_ExterneDaten_111[[#This Row],[FixedConventionLU]],FixedConventionLookup,2,FALSE),"")</f>
        <v>MF</v>
      </c>
      <c r="N30" s="2" t="str">
        <f>IF(Tabelle_ExterneDaten_111[[#This Row],[FixedDayCounterLU]]&lt;&gt;"",VLOOKUP(Tabelle_ExterneDaten_111[[#This Row],[FixedDayCounterLU]],FixedDayCounterLookup,2,FALSE),"")</f>
        <v>30/360</v>
      </c>
      <c r="O30" s="2" t="str">
        <f>IF(Tabelle_ExterneDaten_111[[#This Row],[IndexNameLU]]&lt;&gt;"",VLOOKUP(Tabelle_ExterneDaten_111[[#This Row],[IndexNameLU]],IndexNameLookup,2,FALSE),"")</f>
        <v>SGD-SIBOR-6M</v>
      </c>
      <c r="P30" s="2" t="str">
        <f>IF(Tabelle_ExterneDaten_111[[#This Row],[FloatFrequencyLU]]&lt;&gt;"",VLOOKUP(Tabelle_ExterneDaten_111[[#This Row],[FloatFrequencyLU]],FloatFrequencyLookup,2,FALSE),"")</f>
        <v/>
      </c>
      <c r="Q30" s="2" t="str">
        <f>IF(Tabelle_ExterneDaten_111[[#This Row],[SubPeriodsCouponTypeLU]]&lt;&gt;"",VLOOKUP(Tabelle_ExterneDaten_111[[#This Row],[SubPeriodsCouponTypeLU]],SubPeriodsCouponTypeLookup,2,FALSE),"")</f>
        <v/>
      </c>
    </row>
    <row r="31" spans="2:17" x14ac:dyDescent="0.25">
      <c r="B31" s="2" t="s">
        <v>1604</v>
      </c>
      <c r="C31" s="2" t="s">
        <v>1332</v>
      </c>
      <c r="D31" s="2" t="s">
        <v>141</v>
      </c>
      <c r="E31" s="2" t="s">
        <v>1350</v>
      </c>
      <c r="F31" s="2" t="s">
        <v>158</v>
      </c>
      <c r="G31" s="2" t="s">
        <v>17</v>
      </c>
      <c r="H31" s="2" t="s">
        <v>1285</v>
      </c>
      <c r="I31" s="2"/>
      <c r="J31" s="2"/>
      <c r="K31" s="2" t="str">
        <f>IF(Tabelle_ExterneDaten_111[[#This Row],[FixedCalendarLU]]&lt;&gt;"",VLOOKUP(Tabelle_ExterneDaten_111[[#This Row],[FixedCalendarLU]],FixedCalendarLookup,2,FALSE),"")</f>
        <v>US,UK</v>
      </c>
      <c r="L31" s="2" t="str">
        <f>IF(Tabelle_ExterneDaten_111[[#This Row],[FixedFrequencyLU]]&lt;&gt;"",VLOOKUP(Tabelle_ExterneDaten_111[[#This Row],[FixedFrequencyLU]],FixedFrequencyLookup,2,FALSE),"")</f>
        <v>Annual</v>
      </c>
      <c r="M31" s="2" t="str">
        <f>IF(Tabelle_ExterneDaten_111[[#This Row],[FixedConventionLU]]&lt;&gt;"",VLOOKUP(Tabelle_ExterneDaten_111[[#This Row],[FixedConventionLU]],FixedConventionLookup,2,FALSE),"")</f>
        <v>MF</v>
      </c>
      <c r="N31" s="2" t="str">
        <f>IF(Tabelle_ExterneDaten_111[[#This Row],[FixedDayCounterLU]]&lt;&gt;"",VLOOKUP(Tabelle_ExterneDaten_111[[#This Row],[FixedDayCounterLU]],FixedDayCounterLookup,2,FALSE),"")</f>
        <v>ACT/360</v>
      </c>
      <c r="O31" s="2" t="str">
        <f>IF(Tabelle_ExterneDaten_111[[#This Row],[IndexNameLU]]&lt;&gt;"",VLOOKUP(Tabelle_ExterneDaten_111[[#This Row],[IndexNameLU]],IndexNameLookup,2,FALSE),"")</f>
        <v>USD-LIBOR-1M</v>
      </c>
      <c r="P31" s="2" t="str">
        <f>IF(Tabelle_ExterneDaten_111[[#This Row],[FloatFrequencyLU]]&lt;&gt;"",VLOOKUP(Tabelle_ExterneDaten_111[[#This Row],[FloatFrequencyLU]],FloatFrequencyLookup,2,FALSE),"")</f>
        <v/>
      </c>
      <c r="Q31" s="2" t="str">
        <f>IF(Tabelle_ExterneDaten_111[[#This Row],[SubPeriodsCouponTypeLU]]&lt;&gt;"",VLOOKUP(Tabelle_ExterneDaten_111[[#This Row],[SubPeriodsCouponTypeLU]],SubPeriodsCouponTypeLookup,2,FALSE),"")</f>
        <v/>
      </c>
    </row>
    <row r="32" spans="2:17" x14ac:dyDescent="0.25">
      <c r="B32" s="2" t="s">
        <v>1605</v>
      </c>
      <c r="C32" s="2" t="s">
        <v>1332</v>
      </c>
      <c r="D32" s="2" t="s">
        <v>141</v>
      </c>
      <c r="E32" s="2" t="s">
        <v>1350</v>
      </c>
      <c r="F32" s="2" t="s">
        <v>158</v>
      </c>
      <c r="G32" s="2" t="s">
        <v>7</v>
      </c>
      <c r="H32" s="2" t="s">
        <v>1285</v>
      </c>
      <c r="I32" s="2"/>
      <c r="J32" s="2"/>
      <c r="K32" s="2" t="str">
        <f>IF(Tabelle_ExterneDaten_111[[#This Row],[FixedCalendarLU]]&lt;&gt;"",VLOOKUP(Tabelle_ExterneDaten_111[[#This Row],[FixedCalendarLU]],FixedCalendarLookup,2,FALSE),"")</f>
        <v>US,UK</v>
      </c>
      <c r="L32" s="2" t="str">
        <f>IF(Tabelle_ExterneDaten_111[[#This Row],[FixedFrequencyLU]]&lt;&gt;"",VLOOKUP(Tabelle_ExterneDaten_111[[#This Row],[FixedFrequencyLU]],FixedFrequencyLookup,2,FALSE),"")</f>
        <v>Annual</v>
      </c>
      <c r="M32" s="2" t="str">
        <f>IF(Tabelle_ExterneDaten_111[[#This Row],[FixedConventionLU]]&lt;&gt;"",VLOOKUP(Tabelle_ExterneDaten_111[[#This Row],[FixedConventionLU]],FixedConventionLookup,2,FALSE),"")</f>
        <v>MF</v>
      </c>
      <c r="N32" s="2" t="str">
        <f>IF(Tabelle_ExterneDaten_111[[#This Row],[FixedDayCounterLU]]&lt;&gt;"",VLOOKUP(Tabelle_ExterneDaten_111[[#This Row],[FixedDayCounterLU]],FixedDayCounterLookup,2,FALSE),"")</f>
        <v>30/360</v>
      </c>
      <c r="O32" s="2" t="str">
        <f>IF(Tabelle_ExterneDaten_111[[#This Row],[IndexNameLU]]&lt;&gt;"",VLOOKUP(Tabelle_ExterneDaten_111[[#This Row],[IndexNameLU]],IndexNameLookup,2,FALSE),"")</f>
        <v>USD-LIBOR-1M</v>
      </c>
      <c r="P32" s="2" t="str">
        <f>IF(Tabelle_ExterneDaten_111[[#This Row],[FloatFrequencyLU]]&lt;&gt;"",VLOOKUP(Tabelle_ExterneDaten_111[[#This Row],[FloatFrequencyLU]],FloatFrequencyLookup,2,FALSE),"")</f>
        <v/>
      </c>
      <c r="Q32" s="2" t="str">
        <f>IF(Tabelle_ExterneDaten_111[[#This Row],[SubPeriodsCouponTypeLU]]&lt;&gt;"",VLOOKUP(Tabelle_ExterneDaten_111[[#This Row],[SubPeriodsCouponTypeLU]],SubPeriodsCouponTypeLookup,2,FALSE),"")</f>
        <v/>
      </c>
    </row>
    <row r="33" spans="2:17" x14ac:dyDescent="0.25">
      <c r="B33" s="2" t="s">
        <v>1606</v>
      </c>
      <c r="C33" s="2" t="s">
        <v>1332</v>
      </c>
      <c r="D33" s="2" t="s">
        <v>141</v>
      </c>
      <c r="E33" s="2" t="s">
        <v>1350</v>
      </c>
      <c r="F33" s="2" t="s">
        <v>158</v>
      </c>
      <c r="G33" s="2" t="s">
        <v>17</v>
      </c>
      <c r="H33" s="2" t="s">
        <v>1287</v>
      </c>
      <c r="I33" s="2"/>
      <c r="J33" s="2"/>
      <c r="K33" s="2" t="str">
        <f>IF(Tabelle_ExterneDaten_111[[#This Row],[FixedCalendarLU]]&lt;&gt;"",VLOOKUP(Tabelle_ExterneDaten_111[[#This Row],[FixedCalendarLU]],FixedCalendarLookup,2,FALSE),"")</f>
        <v>US,UK</v>
      </c>
      <c r="L33" s="2" t="str">
        <f>IF(Tabelle_ExterneDaten_111[[#This Row],[FixedFrequencyLU]]&lt;&gt;"",VLOOKUP(Tabelle_ExterneDaten_111[[#This Row],[FixedFrequencyLU]],FixedFrequencyLookup,2,FALSE),"")</f>
        <v>Annual</v>
      </c>
      <c r="M33" s="2" t="str">
        <f>IF(Tabelle_ExterneDaten_111[[#This Row],[FixedConventionLU]]&lt;&gt;"",VLOOKUP(Tabelle_ExterneDaten_111[[#This Row],[FixedConventionLU]],FixedConventionLookup,2,FALSE),"")</f>
        <v>MF</v>
      </c>
      <c r="N33" s="2" t="str">
        <f>IF(Tabelle_ExterneDaten_111[[#This Row],[FixedDayCounterLU]]&lt;&gt;"",VLOOKUP(Tabelle_ExterneDaten_111[[#This Row],[FixedDayCounterLU]],FixedDayCounterLookup,2,FALSE),"")</f>
        <v>ACT/360</v>
      </c>
      <c r="O33" s="2" t="str">
        <f>IF(Tabelle_ExterneDaten_111[[#This Row],[IndexNameLU]]&lt;&gt;"",VLOOKUP(Tabelle_ExterneDaten_111[[#This Row],[IndexNameLU]],IndexNameLookup,2,FALSE),"")</f>
        <v>USD-LIBOR-3M</v>
      </c>
      <c r="P33" s="2" t="str">
        <f>IF(Tabelle_ExterneDaten_111[[#This Row],[FloatFrequencyLU]]&lt;&gt;"",VLOOKUP(Tabelle_ExterneDaten_111[[#This Row],[FloatFrequencyLU]],FloatFrequencyLookup,2,FALSE),"")</f>
        <v/>
      </c>
      <c r="Q33" s="2" t="str">
        <f>IF(Tabelle_ExterneDaten_111[[#This Row],[SubPeriodsCouponTypeLU]]&lt;&gt;"",VLOOKUP(Tabelle_ExterneDaten_111[[#This Row],[SubPeriodsCouponTypeLU]],SubPeriodsCouponTypeLookup,2,FALSE),"")</f>
        <v/>
      </c>
    </row>
    <row r="34" spans="2:17" x14ac:dyDescent="0.25">
      <c r="B34" s="2" t="s">
        <v>1607</v>
      </c>
      <c r="C34" s="2" t="s">
        <v>1332</v>
      </c>
      <c r="D34" s="2" t="s">
        <v>141</v>
      </c>
      <c r="E34" s="2" t="s">
        <v>1363</v>
      </c>
      <c r="F34" s="2" t="s">
        <v>158</v>
      </c>
      <c r="G34" s="2" t="s">
        <v>7</v>
      </c>
      <c r="H34" s="2" t="s">
        <v>1287</v>
      </c>
      <c r="I34" s="2"/>
      <c r="J34" s="2"/>
      <c r="K34" s="2" t="str">
        <f>IF(Tabelle_ExterneDaten_111[[#This Row],[FixedCalendarLU]]&lt;&gt;"",VLOOKUP(Tabelle_ExterneDaten_111[[#This Row],[FixedCalendarLU]],FixedCalendarLookup,2,FALSE),"")</f>
        <v>US,UK</v>
      </c>
      <c r="L34" s="2" t="str">
        <f>IF(Tabelle_ExterneDaten_111[[#This Row],[FixedFrequencyLU]]&lt;&gt;"",VLOOKUP(Tabelle_ExterneDaten_111[[#This Row],[FixedFrequencyLU]],FixedFrequencyLookup,2,FALSE),"")</f>
        <v>Semiannual</v>
      </c>
      <c r="M34" s="2" t="str">
        <f>IF(Tabelle_ExterneDaten_111[[#This Row],[FixedConventionLU]]&lt;&gt;"",VLOOKUP(Tabelle_ExterneDaten_111[[#This Row],[FixedConventionLU]],FixedConventionLookup,2,FALSE),"")</f>
        <v>MF</v>
      </c>
      <c r="N34" s="2" t="str">
        <f>IF(Tabelle_ExterneDaten_111[[#This Row],[FixedDayCounterLU]]&lt;&gt;"",VLOOKUP(Tabelle_ExterneDaten_111[[#This Row],[FixedDayCounterLU]],FixedDayCounterLookup,2,FALSE),"")</f>
        <v>30/360</v>
      </c>
      <c r="O34" s="2" t="str">
        <f>IF(Tabelle_ExterneDaten_111[[#This Row],[IndexNameLU]]&lt;&gt;"",VLOOKUP(Tabelle_ExterneDaten_111[[#This Row],[IndexNameLU]],IndexNameLookup,2,FALSE),"")</f>
        <v>USD-LIBOR-3M</v>
      </c>
      <c r="P34" s="2" t="str">
        <f>IF(Tabelle_ExterneDaten_111[[#This Row],[FloatFrequencyLU]]&lt;&gt;"",VLOOKUP(Tabelle_ExterneDaten_111[[#This Row],[FloatFrequencyLU]],FloatFrequencyLookup,2,FALSE),"")</f>
        <v/>
      </c>
      <c r="Q34" s="2" t="str">
        <f>IF(Tabelle_ExterneDaten_111[[#This Row],[SubPeriodsCouponTypeLU]]&lt;&gt;"",VLOOKUP(Tabelle_ExterneDaten_111[[#This Row],[SubPeriodsCouponTypeLU]],SubPeriodsCouponTypeLookup,2,FALSE),"")</f>
        <v/>
      </c>
    </row>
    <row r="35" spans="2:17" x14ac:dyDescent="0.25">
      <c r="B35" s="2" t="s">
        <v>1608</v>
      </c>
      <c r="C35" s="2" t="s">
        <v>1332</v>
      </c>
      <c r="D35" s="2" t="s">
        <v>141</v>
      </c>
      <c r="E35" s="2" t="s">
        <v>1363</v>
      </c>
      <c r="F35" s="2" t="s">
        <v>158</v>
      </c>
      <c r="G35" s="2" t="s">
        <v>7</v>
      </c>
      <c r="H35" s="2" t="s">
        <v>1288</v>
      </c>
      <c r="I35" s="2"/>
      <c r="J35" s="2"/>
      <c r="K35" s="2" t="str">
        <f>IF(Tabelle_ExterneDaten_111[[#This Row],[FixedCalendarLU]]&lt;&gt;"",VLOOKUP(Tabelle_ExterneDaten_111[[#This Row],[FixedCalendarLU]],FixedCalendarLookup,2,FALSE),"")</f>
        <v>US,UK</v>
      </c>
      <c r="L35" s="2" t="str">
        <f>IF(Tabelle_ExterneDaten_111[[#This Row],[FixedFrequencyLU]]&lt;&gt;"",VLOOKUP(Tabelle_ExterneDaten_111[[#This Row],[FixedFrequencyLU]],FixedFrequencyLookup,2,FALSE),"")</f>
        <v>Semiannual</v>
      </c>
      <c r="M35" s="2" t="str">
        <f>IF(Tabelle_ExterneDaten_111[[#This Row],[FixedConventionLU]]&lt;&gt;"",VLOOKUP(Tabelle_ExterneDaten_111[[#This Row],[FixedConventionLU]],FixedConventionLookup,2,FALSE),"")</f>
        <v>MF</v>
      </c>
      <c r="N35" s="2" t="str">
        <f>IF(Tabelle_ExterneDaten_111[[#This Row],[FixedDayCounterLU]]&lt;&gt;"",VLOOKUP(Tabelle_ExterneDaten_111[[#This Row],[FixedDayCounterLU]],FixedDayCounterLookup,2,FALSE),"")</f>
        <v>30/360</v>
      </c>
      <c r="O35" s="2" t="str">
        <f>IF(Tabelle_ExterneDaten_111[[#This Row],[IndexNameLU]]&lt;&gt;"",VLOOKUP(Tabelle_ExterneDaten_111[[#This Row],[IndexNameLU]],IndexNameLookup,2,FALSE),"")</f>
        <v>USD-LIBOR-6M</v>
      </c>
      <c r="P35" s="2" t="str">
        <f>IF(Tabelle_ExterneDaten_111[[#This Row],[FloatFrequencyLU]]&lt;&gt;"",VLOOKUP(Tabelle_ExterneDaten_111[[#This Row],[FloatFrequencyLU]],FloatFrequencyLookup,2,FALSE),"")</f>
        <v/>
      </c>
      <c r="Q35" s="2" t="str">
        <f>IF(Tabelle_ExterneDaten_111[[#This Row],[SubPeriodsCouponTypeLU]]&lt;&gt;"",VLOOKUP(Tabelle_ExterneDaten_111[[#This Row],[SubPeriodsCouponTypeLU]],SubPeriodsCouponTypeLookup,2,FALSE),"")</f>
        <v/>
      </c>
    </row>
  </sheetData>
  <dataValidations count="7">
    <dataValidation type="list" allowBlank="1" showInputMessage="1" showErrorMessage="1" sqref="D2:D35" xr:uid="{659F3E75-AAB1-4D58-B67D-4F44BBA8F957}">
      <formula1>OFFSET(FixedCalendarLookup,0,0,,1)</formula1>
    </dataValidation>
    <dataValidation type="list" allowBlank="1" showInputMessage="1" showErrorMessage="1" sqref="E2:E35" xr:uid="{AEFB73FE-018C-4FCC-B726-E87895181A18}">
      <formula1>OFFSET(FixedFrequencyLookup,0,0,,1)</formula1>
    </dataValidation>
    <dataValidation type="list" allowBlank="1" showInputMessage="1" showErrorMessage="1" sqref="F2:F35" xr:uid="{EE6EFF9A-2716-4897-B460-E9FCBD73AB4B}">
      <formula1>OFFSET(FixedConventionLookup,0,0,,1)</formula1>
    </dataValidation>
    <dataValidation type="list" allowBlank="1" showInputMessage="1" showErrorMessage="1" sqref="G2:G35" xr:uid="{66B1B0BF-E7DA-4016-90EB-1FC2D3C040A9}">
      <formula1>OFFSET(FixedDayCounterLookup,0,0,,1)</formula1>
    </dataValidation>
    <dataValidation type="list" allowBlank="1" showInputMessage="1" showErrorMessage="1" sqref="H2:H35" xr:uid="{813225EC-56A2-4A11-8EB2-0C6C641F72E6}">
      <formula1>OFFSET(IndexNameLookup,0,0,,1)</formula1>
    </dataValidation>
    <dataValidation type="list" allowBlank="1" showInputMessage="1" showErrorMessage="1" sqref="I2:I35" xr:uid="{80F8D756-2B20-4D92-AB62-C7B3AA01C323}">
      <formula1>OFFSET(FloatFrequencyLookup,0,0,,1)</formula1>
    </dataValidation>
    <dataValidation type="list" allowBlank="1" showInputMessage="1" showErrorMessage="1" sqref="J2:J35" xr:uid="{4A494305-8377-4AF2-886B-D5055BC6ED78}">
      <formula1>OFFSET(SubPeriodsCouponTypeLookup,0,0,,1)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6CF1-853B-4F59-9214-C9B78AB6CB96}">
  <dimension ref="A1:D1147"/>
  <sheetViews>
    <sheetView workbookViewId="0"/>
  </sheetViews>
  <sheetFormatPr baseColWidth="10" defaultRowHeight="15" x14ac:dyDescent="0.25"/>
  <sheetData>
    <row r="1" spans="1:4" x14ac:dyDescent="0.25">
      <c r="A1" t="str">
        <f>_xll.DBListFetch(B1,"",IdLookup)</f>
        <v>Env:MSSQL, (last result:)Retrieved 1146 records from: SELECT value Id,value FROM ORE.dbo.TypesIndexName ORDER BY value</v>
      </c>
      <c r="B1" s="1" t="s">
        <v>1611</v>
      </c>
      <c r="C1" t="str">
        <f>_xll.DBListFetch(D1,"",ConventionsLookup)</f>
        <v>Env:MSSQL, (last result:)Retrieved 34 records from: SELECT T1.Id Conventions,T1.Id FROM ORE.dbo.ConventionsSwap T1 ORDER BY Id</v>
      </c>
      <c r="D1" s="1" t="s">
        <v>1612</v>
      </c>
    </row>
    <row r="2" spans="1:4" x14ac:dyDescent="0.25">
      <c r="A2" t="s">
        <v>174</v>
      </c>
      <c r="B2" t="s">
        <v>174</v>
      </c>
      <c r="C2" t="s">
        <v>1575</v>
      </c>
      <c r="D2" t="s">
        <v>1575</v>
      </c>
    </row>
    <row r="3" spans="1:4" x14ac:dyDescent="0.25">
      <c r="A3" t="s">
        <v>175</v>
      </c>
      <c r="B3" t="s">
        <v>175</v>
      </c>
      <c r="C3" t="s">
        <v>1576</v>
      </c>
      <c r="D3" t="s">
        <v>1576</v>
      </c>
    </row>
    <row r="4" spans="1:4" x14ac:dyDescent="0.25">
      <c r="A4" t="s">
        <v>176</v>
      </c>
      <c r="B4" t="s">
        <v>176</v>
      </c>
      <c r="C4" t="s">
        <v>1577</v>
      </c>
      <c r="D4" t="s">
        <v>1577</v>
      </c>
    </row>
    <row r="5" spans="1:4" x14ac:dyDescent="0.25">
      <c r="A5" t="s">
        <v>177</v>
      </c>
      <c r="B5" t="s">
        <v>177</v>
      </c>
      <c r="C5" t="s">
        <v>1578</v>
      </c>
      <c r="D5" t="s">
        <v>1578</v>
      </c>
    </row>
    <row r="6" spans="1:4" x14ac:dyDescent="0.25">
      <c r="A6" t="s">
        <v>178</v>
      </c>
      <c r="B6" t="s">
        <v>178</v>
      </c>
      <c r="C6" t="s">
        <v>1579</v>
      </c>
      <c r="D6" t="s">
        <v>1579</v>
      </c>
    </row>
    <row r="7" spans="1:4" x14ac:dyDescent="0.25">
      <c r="A7" t="s">
        <v>179</v>
      </c>
      <c r="B7" t="s">
        <v>179</v>
      </c>
      <c r="C7" t="s">
        <v>1580</v>
      </c>
      <c r="D7" t="s">
        <v>1580</v>
      </c>
    </row>
    <row r="8" spans="1:4" x14ac:dyDescent="0.25">
      <c r="A8" t="s">
        <v>180</v>
      </c>
      <c r="B8" t="s">
        <v>180</v>
      </c>
      <c r="C8" t="s">
        <v>1581</v>
      </c>
      <c r="D8" t="s">
        <v>1581</v>
      </c>
    </row>
    <row r="9" spans="1:4" x14ac:dyDescent="0.25">
      <c r="A9" t="s">
        <v>181</v>
      </c>
      <c r="B9" t="s">
        <v>181</v>
      </c>
      <c r="C9" t="s">
        <v>1582</v>
      </c>
      <c r="D9" t="s">
        <v>1582</v>
      </c>
    </row>
    <row r="10" spans="1:4" x14ac:dyDescent="0.25">
      <c r="A10" t="s">
        <v>182</v>
      </c>
      <c r="B10" t="s">
        <v>182</v>
      </c>
      <c r="C10" t="s">
        <v>1583</v>
      </c>
      <c r="D10" t="s">
        <v>1583</v>
      </c>
    </row>
    <row r="11" spans="1:4" x14ac:dyDescent="0.25">
      <c r="A11" t="s">
        <v>183</v>
      </c>
      <c r="B11" t="s">
        <v>183</v>
      </c>
      <c r="C11" t="s">
        <v>1584</v>
      </c>
      <c r="D11" t="s">
        <v>1584</v>
      </c>
    </row>
    <row r="12" spans="1:4" x14ac:dyDescent="0.25">
      <c r="A12" t="s">
        <v>184</v>
      </c>
      <c r="B12" t="s">
        <v>184</v>
      </c>
      <c r="C12" t="s">
        <v>1585</v>
      </c>
      <c r="D12" t="s">
        <v>1585</v>
      </c>
    </row>
    <row r="13" spans="1:4" x14ac:dyDescent="0.25">
      <c r="A13" t="s">
        <v>185</v>
      </c>
      <c r="B13" t="s">
        <v>185</v>
      </c>
      <c r="C13" t="s">
        <v>1586</v>
      </c>
      <c r="D13" t="s">
        <v>1586</v>
      </c>
    </row>
    <row r="14" spans="1:4" x14ac:dyDescent="0.25">
      <c r="A14" t="s">
        <v>186</v>
      </c>
      <c r="B14" t="s">
        <v>186</v>
      </c>
      <c r="C14" t="s">
        <v>1587</v>
      </c>
      <c r="D14" t="s">
        <v>1587</v>
      </c>
    </row>
    <row r="15" spans="1:4" x14ac:dyDescent="0.25">
      <c r="A15" t="s">
        <v>187</v>
      </c>
      <c r="B15" t="s">
        <v>187</v>
      </c>
      <c r="C15" t="s">
        <v>1588</v>
      </c>
      <c r="D15" t="s">
        <v>1588</v>
      </c>
    </row>
    <row r="16" spans="1:4" x14ac:dyDescent="0.25">
      <c r="A16" t="s">
        <v>188</v>
      </c>
      <c r="B16" t="s">
        <v>188</v>
      </c>
      <c r="C16" t="s">
        <v>1589</v>
      </c>
      <c r="D16" t="s">
        <v>1589</v>
      </c>
    </row>
    <row r="17" spans="1:4" x14ac:dyDescent="0.25">
      <c r="A17" t="s">
        <v>189</v>
      </c>
      <c r="B17" t="s">
        <v>189</v>
      </c>
      <c r="C17" t="s">
        <v>1590</v>
      </c>
      <c r="D17" t="s">
        <v>1590</v>
      </c>
    </row>
    <row r="18" spans="1:4" x14ac:dyDescent="0.25">
      <c r="A18" t="s">
        <v>190</v>
      </c>
      <c r="B18" t="s">
        <v>190</v>
      </c>
      <c r="C18" t="s">
        <v>1591</v>
      </c>
      <c r="D18" t="s">
        <v>1591</v>
      </c>
    </row>
    <row r="19" spans="1:4" x14ac:dyDescent="0.25">
      <c r="A19" t="s">
        <v>191</v>
      </c>
      <c r="B19" t="s">
        <v>191</v>
      </c>
      <c r="C19" t="s">
        <v>1592</v>
      </c>
      <c r="D19" t="s">
        <v>1592</v>
      </c>
    </row>
    <row r="20" spans="1:4" x14ac:dyDescent="0.25">
      <c r="A20" t="s">
        <v>192</v>
      </c>
      <c r="B20" t="s">
        <v>192</v>
      </c>
      <c r="C20" t="s">
        <v>1593</v>
      </c>
      <c r="D20" t="s">
        <v>1593</v>
      </c>
    </row>
    <row r="21" spans="1:4" x14ac:dyDescent="0.25">
      <c r="A21" t="s">
        <v>193</v>
      </c>
      <c r="B21" t="s">
        <v>193</v>
      </c>
      <c r="C21" t="s">
        <v>1594</v>
      </c>
      <c r="D21" t="s">
        <v>1594</v>
      </c>
    </row>
    <row r="22" spans="1:4" x14ac:dyDescent="0.25">
      <c r="A22" t="s">
        <v>194</v>
      </c>
      <c r="B22" t="s">
        <v>194</v>
      </c>
      <c r="C22" t="s">
        <v>1595</v>
      </c>
      <c r="D22" t="s">
        <v>1595</v>
      </c>
    </row>
    <row r="23" spans="1:4" x14ac:dyDescent="0.25">
      <c r="A23" t="s">
        <v>195</v>
      </c>
      <c r="B23" t="s">
        <v>195</v>
      </c>
      <c r="C23" t="s">
        <v>1596</v>
      </c>
      <c r="D23" t="s">
        <v>1596</v>
      </c>
    </row>
    <row r="24" spans="1:4" x14ac:dyDescent="0.25">
      <c r="A24" t="s">
        <v>196</v>
      </c>
      <c r="B24" t="s">
        <v>196</v>
      </c>
      <c r="C24" t="s">
        <v>1597</v>
      </c>
      <c r="D24" t="s">
        <v>1597</v>
      </c>
    </row>
    <row r="25" spans="1:4" x14ac:dyDescent="0.25">
      <c r="A25" t="s">
        <v>197</v>
      </c>
      <c r="B25" t="s">
        <v>197</v>
      </c>
      <c r="C25" t="s">
        <v>1598</v>
      </c>
      <c r="D25" t="s">
        <v>1598</v>
      </c>
    </row>
    <row r="26" spans="1:4" x14ac:dyDescent="0.25">
      <c r="A26" t="s">
        <v>198</v>
      </c>
      <c r="B26" t="s">
        <v>198</v>
      </c>
      <c r="C26" t="s">
        <v>1599</v>
      </c>
      <c r="D26" t="s">
        <v>1599</v>
      </c>
    </row>
    <row r="27" spans="1:4" x14ac:dyDescent="0.25">
      <c r="A27" t="s">
        <v>199</v>
      </c>
      <c r="B27" t="s">
        <v>199</v>
      </c>
      <c r="C27" t="s">
        <v>1600</v>
      </c>
      <c r="D27" t="s">
        <v>1600</v>
      </c>
    </row>
    <row r="28" spans="1:4" x14ac:dyDescent="0.25">
      <c r="A28" t="s">
        <v>200</v>
      </c>
      <c r="B28" t="s">
        <v>200</v>
      </c>
      <c r="C28" t="s">
        <v>1601</v>
      </c>
      <c r="D28" t="s">
        <v>1601</v>
      </c>
    </row>
    <row r="29" spans="1:4" x14ac:dyDescent="0.25">
      <c r="A29" t="s">
        <v>201</v>
      </c>
      <c r="B29" t="s">
        <v>201</v>
      </c>
      <c r="C29" t="s">
        <v>1602</v>
      </c>
      <c r="D29" t="s">
        <v>1602</v>
      </c>
    </row>
    <row r="30" spans="1:4" x14ac:dyDescent="0.25">
      <c r="A30" t="s">
        <v>202</v>
      </c>
      <c r="B30" t="s">
        <v>202</v>
      </c>
      <c r="C30" t="s">
        <v>1603</v>
      </c>
      <c r="D30" t="s">
        <v>1603</v>
      </c>
    </row>
    <row r="31" spans="1:4" x14ac:dyDescent="0.25">
      <c r="A31" t="s">
        <v>203</v>
      </c>
      <c r="B31" t="s">
        <v>203</v>
      </c>
      <c r="C31" t="s">
        <v>1604</v>
      </c>
      <c r="D31" t="s">
        <v>1604</v>
      </c>
    </row>
    <row r="32" spans="1:4" x14ac:dyDescent="0.25">
      <c r="A32" t="s">
        <v>204</v>
      </c>
      <c r="B32" t="s">
        <v>204</v>
      </c>
      <c r="C32" t="s">
        <v>1605</v>
      </c>
      <c r="D32" t="s">
        <v>1605</v>
      </c>
    </row>
    <row r="33" spans="1:4" x14ac:dyDescent="0.25">
      <c r="A33" t="s">
        <v>205</v>
      </c>
      <c r="B33" t="s">
        <v>205</v>
      </c>
      <c r="C33" t="s">
        <v>1606</v>
      </c>
      <c r="D33" t="s">
        <v>1606</v>
      </c>
    </row>
    <row r="34" spans="1:4" x14ac:dyDescent="0.25">
      <c r="A34" t="s">
        <v>206</v>
      </c>
      <c r="B34" t="s">
        <v>206</v>
      </c>
      <c r="C34" t="s">
        <v>1607</v>
      </c>
      <c r="D34" t="s">
        <v>1607</v>
      </c>
    </row>
    <row r="35" spans="1:4" x14ac:dyDescent="0.25">
      <c r="A35" t="s">
        <v>207</v>
      </c>
      <c r="B35" t="s">
        <v>207</v>
      </c>
      <c r="C35" t="s">
        <v>1608</v>
      </c>
      <c r="D35" t="s">
        <v>1608</v>
      </c>
    </row>
    <row r="36" spans="1:4" x14ac:dyDescent="0.25">
      <c r="A36" t="s">
        <v>208</v>
      </c>
      <c r="B36" t="s">
        <v>208</v>
      </c>
    </row>
    <row r="37" spans="1:4" x14ac:dyDescent="0.25">
      <c r="A37" t="s">
        <v>209</v>
      </c>
      <c r="B37" t="s">
        <v>209</v>
      </c>
    </row>
    <row r="38" spans="1:4" x14ac:dyDescent="0.25">
      <c r="A38" t="s">
        <v>210</v>
      </c>
      <c r="B38" t="s">
        <v>210</v>
      </c>
    </row>
    <row r="39" spans="1:4" x14ac:dyDescent="0.25">
      <c r="A39" t="s">
        <v>211</v>
      </c>
      <c r="B39" t="s">
        <v>211</v>
      </c>
    </row>
    <row r="40" spans="1:4" x14ac:dyDescent="0.25">
      <c r="A40" t="s">
        <v>212</v>
      </c>
      <c r="B40" t="s">
        <v>212</v>
      </c>
    </row>
    <row r="41" spans="1:4" x14ac:dyDescent="0.25">
      <c r="A41" t="s">
        <v>213</v>
      </c>
      <c r="B41" t="s">
        <v>213</v>
      </c>
    </row>
    <row r="42" spans="1:4" x14ac:dyDescent="0.25">
      <c r="A42" t="s">
        <v>214</v>
      </c>
      <c r="B42" t="s">
        <v>214</v>
      </c>
    </row>
    <row r="43" spans="1:4" x14ac:dyDescent="0.25">
      <c r="A43" t="s">
        <v>215</v>
      </c>
      <c r="B43" t="s">
        <v>215</v>
      </c>
    </row>
    <row r="44" spans="1:4" x14ac:dyDescent="0.25">
      <c r="A44" t="s">
        <v>216</v>
      </c>
      <c r="B44" t="s">
        <v>216</v>
      </c>
    </row>
    <row r="45" spans="1:4" x14ac:dyDescent="0.25">
      <c r="A45" t="s">
        <v>217</v>
      </c>
      <c r="B45" t="s">
        <v>217</v>
      </c>
    </row>
    <row r="46" spans="1:4" x14ac:dyDescent="0.25">
      <c r="A46" t="s">
        <v>218</v>
      </c>
      <c r="B46" t="s">
        <v>218</v>
      </c>
    </row>
    <row r="47" spans="1:4" x14ac:dyDescent="0.25">
      <c r="A47" t="s">
        <v>219</v>
      </c>
      <c r="B47" t="s">
        <v>219</v>
      </c>
    </row>
    <row r="48" spans="1:4" x14ac:dyDescent="0.25">
      <c r="A48" t="s">
        <v>220</v>
      </c>
      <c r="B48" t="s">
        <v>220</v>
      </c>
    </row>
    <row r="49" spans="1:2" x14ac:dyDescent="0.25">
      <c r="A49" t="s">
        <v>221</v>
      </c>
      <c r="B49" t="s">
        <v>221</v>
      </c>
    </row>
    <row r="50" spans="1:2" x14ac:dyDescent="0.25">
      <c r="A50" t="s">
        <v>222</v>
      </c>
      <c r="B50" t="s">
        <v>222</v>
      </c>
    </row>
    <row r="51" spans="1:2" x14ac:dyDescent="0.25">
      <c r="A51" t="s">
        <v>223</v>
      </c>
      <c r="B51" t="s">
        <v>223</v>
      </c>
    </row>
    <row r="52" spans="1:2" x14ac:dyDescent="0.25">
      <c r="A52" t="s">
        <v>224</v>
      </c>
      <c r="B52" t="s">
        <v>224</v>
      </c>
    </row>
    <row r="53" spans="1:2" x14ac:dyDescent="0.25">
      <c r="A53" t="s">
        <v>225</v>
      </c>
      <c r="B53" t="s">
        <v>225</v>
      </c>
    </row>
    <row r="54" spans="1:2" x14ac:dyDescent="0.25">
      <c r="A54" t="s">
        <v>226</v>
      </c>
      <c r="B54" t="s">
        <v>226</v>
      </c>
    </row>
    <row r="55" spans="1:2" x14ac:dyDescent="0.25">
      <c r="A55" t="s">
        <v>227</v>
      </c>
      <c r="B55" t="s">
        <v>227</v>
      </c>
    </row>
    <row r="56" spans="1:2" x14ac:dyDescent="0.25">
      <c r="A56" t="s">
        <v>228</v>
      </c>
      <c r="B56" t="s">
        <v>228</v>
      </c>
    </row>
    <row r="57" spans="1:2" x14ac:dyDescent="0.25">
      <c r="A57" t="s">
        <v>229</v>
      </c>
      <c r="B57" t="s">
        <v>229</v>
      </c>
    </row>
    <row r="58" spans="1:2" x14ac:dyDescent="0.25">
      <c r="A58" t="s">
        <v>230</v>
      </c>
      <c r="B58" t="s">
        <v>230</v>
      </c>
    </row>
    <row r="59" spans="1:2" x14ac:dyDescent="0.25">
      <c r="A59" t="s">
        <v>231</v>
      </c>
      <c r="B59" t="s">
        <v>231</v>
      </c>
    </row>
    <row r="60" spans="1:2" x14ac:dyDescent="0.25">
      <c r="A60" t="s">
        <v>232</v>
      </c>
      <c r="B60" t="s">
        <v>232</v>
      </c>
    </row>
    <row r="61" spans="1:2" x14ac:dyDescent="0.25">
      <c r="A61" t="s">
        <v>233</v>
      </c>
      <c r="B61" t="s">
        <v>233</v>
      </c>
    </row>
    <row r="62" spans="1:2" x14ac:dyDescent="0.25">
      <c r="A62" t="s">
        <v>234</v>
      </c>
      <c r="B62" t="s">
        <v>234</v>
      </c>
    </row>
    <row r="63" spans="1:2" x14ac:dyDescent="0.25">
      <c r="A63" t="s">
        <v>235</v>
      </c>
      <c r="B63" t="s">
        <v>235</v>
      </c>
    </row>
    <row r="64" spans="1:2" x14ac:dyDescent="0.25">
      <c r="A64" t="s">
        <v>236</v>
      </c>
      <c r="B64" t="s">
        <v>236</v>
      </c>
    </row>
    <row r="65" spans="1:2" x14ac:dyDescent="0.25">
      <c r="A65" t="s">
        <v>237</v>
      </c>
      <c r="B65" t="s">
        <v>237</v>
      </c>
    </row>
    <row r="66" spans="1:2" x14ac:dyDescent="0.25">
      <c r="A66" t="s">
        <v>238</v>
      </c>
      <c r="B66" t="s">
        <v>238</v>
      </c>
    </row>
    <row r="67" spans="1:2" x14ac:dyDescent="0.25">
      <c r="A67" t="s">
        <v>239</v>
      </c>
      <c r="B67" t="s">
        <v>239</v>
      </c>
    </row>
    <row r="68" spans="1:2" x14ac:dyDescent="0.25">
      <c r="A68" t="s">
        <v>240</v>
      </c>
      <c r="B68" t="s">
        <v>240</v>
      </c>
    </row>
    <row r="69" spans="1:2" x14ac:dyDescent="0.25">
      <c r="A69" t="s">
        <v>241</v>
      </c>
      <c r="B69" t="s">
        <v>241</v>
      </c>
    </row>
    <row r="70" spans="1:2" x14ac:dyDescent="0.25">
      <c r="A70" t="s">
        <v>242</v>
      </c>
      <c r="B70" t="s">
        <v>242</v>
      </c>
    </row>
    <row r="71" spans="1:2" x14ac:dyDescent="0.25">
      <c r="A71" t="s">
        <v>243</v>
      </c>
      <c r="B71" t="s">
        <v>243</v>
      </c>
    </row>
    <row r="72" spans="1:2" x14ac:dyDescent="0.25">
      <c r="A72" t="s">
        <v>244</v>
      </c>
      <c r="B72" t="s">
        <v>244</v>
      </c>
    </row>
    <row r="73" spans="1:2" x14ac:dyDescent="0.25">
      <c r="A73" t="s">
        <v>245</v>
      </c>
      <c r="B73" t="s">
        <v>245</v>
      </c>
    </row>
    <row r="74" spans="1:2" x14ac:dyDescent="0.25">
      <c r="A74" t="s">
        <v>246</v>
      </c>
      <c r="B74" t="s">
        <v>246</v>
      </c>
    </row>
    <row r="75" spans="1:2" x14ac:dyDescent="0.25">
      <c r="A75" t="s">
        <v>247</v>
      </c>
      <c r="B75" t="s">
        <v>247</v>
      </c>
    </row>
    <row r="76" spans="1:2" x14ac:dyDescent="0.25">
      <c r="A76" t="s">
        <v>248</v>
      </c>
      <c r="B76" t="s">
        <v>248</v>
      </c>
    </row>
    <row r="77" spans="1:2" x14ac:dyDescent="0.25">
      <c r="A77" t="s">
        <v>249</v>
      </c>
      <c r="B77" t="s">
        <v>249</v>
      </c>
    </row>
    <row r="78" spans="1:2" x14ac:dyDescent="0.25">
      <c r="A78" t="s">
        <v>250</v>
      </c>
      <c r="B78" t="s">
        <v>250</v>
      </c>
    </row>
    <row r="79" spans="1:2" x14ac:dyDescent="0.25">
      <c r="A79" t="s">
        <v>251</v>
      </c>
      <c r="B79" t="s">
        <v>251</v>
      </c>
    </row>
    <row r="80" spans="1:2" x14ac:dyDescent="0.25">
      <c r="A80" t="s">
        <v>252</v>
      </c>
      <c r="B80" t="s">
        <v>252</v>
      </c>
    </row>
    <row r="81" spans="1:2" x14ac:dyDescent="0.25">
      <c r="A81" t="s">
        <v>253</v>
      </c>
      <c r="B81" t="s">
        <v>253</v>
      </c>
    </row>
    <row r="82" spans="1:2" x14ac:dyDescent="0.25">
      <c r="A82" t="s">
        <v>254</v>
      </c>
      <c r="B82" t="s">
        <v>254</v>
      </c>
    </row>
    <row r="83" spans="1:2" x14ac:dyDescent="0.25">
      <c r="A83" t="s">
        <v>255</v>
      </c>
      <c r="B83" t="s">
        <v>255</v>
      </c>
    </row>
    <row r="84" spans="1:2" x14ac:dyDescent="0.25">
      <c r="A84" t="s">
        <v>256</v>
      </c>
      <c r="B84" t="s">
        <v>256</v>
      </c>
    </row>
    <row r="85" spans="1:2" x14ac:dyDescent="0.25">
      <c r="A85" t="s">
        <v>257</v>
      </c>
      <c r="B85" t="s">
        <v>257</v>
      </c>
    </row>
    <row r="86" spans="1:2" x14ac:dyDescent="0.25">
      <c r="A86" t="s">
        <v>258</v>
      </c>
      <c r="B86" t="s">
        <v>258</v>
      </c>
    </row>
    <row r="87" spans="1:2" x14ac:dyDescent="0.25">
      <c r="A87" t="s">
        <v>259</v>
      </c>
      <c r="B87" t="s">
        <v>259</v>
      </c>
    </row>
    <row r="88" spans="1:2" x14ac:dyDescent="0.25">
      <c r="A88" t="s">
        <v>260</v>
      </c>
      <c r="B88" t="s">
        <v>260</v>
      </c>
    </row>
    <row r="89" spans="1:2" x14ac:dyDescent="0.25">
      <c r="A89" t="s">
        <v>261</v>
      </c>
      <c r="B89" t="s">
        <v>261</v>
      </c>
    </row>
    <row r="90" spans="1:2" x14ac:dyDescent="0.25">
      <c r="A90" t="s">
        <v>262</v>
      </c>
      <c r="B90" t="s">
        <v>262</v>
      </c>
    </row>
    <row r="91" spans="1:2" x14ac:dyDescent="0.25">
      <c r="A91" t="s">
        <v>263</v>
      </c>
      <c r="B91" t="s">
        <v>263</v>
      </c>
    </row>
    <row r="92" spans="1:2" x14ac:dyDescent="0.25">
      <c r="A92" t="s">
        <v>264</v>
      </c>
      <c r="B92" t="s">
        <v>264</v>
      </c>
    </row>
    <row r="93" spans="1:2" x14ac:dyDescent="0.25">
      <c r="A93" t="s">
        <v>265</v>
      </c>
      <c r="B93" t="s">
        <v>265</v>
      </c>
    </row>
    <row r="94" spans="1:2" x14ac:dyDescent="0.25">
      <c r="A94" t="s">
        <v>266</v>
      </c>
      <c r="B94" t="s">
        <v>266</v>
      </c>
    </row>
    <row r="95" spans="1:2" x14ac:dyDescent="0.25">
      <c r="A95" t="s">
        <v>267</v>
      </c>
      <c r="B95" t="s">
        <v>267</v>
      </c>
    </row>
    <row r="96" spans="1:2" x14ac:dyDescent="0.25">
      <c r="A96" t="s">
        <v>268</v>
      </c>
      <c r="B96" t="s">
        <v>268</v>
      </c>
    </row>
    <row r="97" spans="1:2" x14ac:dyDescent="0.25">
      <c r="A97" t="s">
        <v>269</v>
      </c>
      <c r="B97" t="s">
        <v>269</v>
      </c>
    </row>
    <row r="98" spans="1:2" x14ac:dyDescent="0.25">
      <c r="A98" t="s">
        <v>270</v>
      </c>
      <c r="B98" t="s">
        <v>270</v>
      </c>
    </row>
    <row r="99" spans="1:2" x14ac:dyDescent="0.25">
      <c r="A99" t="s">
        <v>271</v>
      </c>
      <c r="B99" t="s">
        <v>271</v>
      </c>
    </row>
    <row r="100" spans="1:2" x14ac:dyDescent="0.25">
      <c r="A100" t="s">
        <v>272</v>
      </c>
      <c r="B100" t="s">
        <v>272</v>
      </c>
    </row>
    <row r="101" spans="1:2" x14ac:dyDescent="0.25">
      <c r="A101" t="s">
        <v>273</v>
      </c>
      <c r="B101" t="s">
        <v>273</v>
      </c>
    </row>
    <row r="102" spans="1:2" x14ac:dyDescent="0.25">
      <c r="A102" t="s">
        <v>274</v>
      </c>
      <c r="B102" t="s">
        <v>274</v>
      </c>
    </row>
    <row r="103" spans="1:2" x14ac:dyDescent="0.25">
      <c r="A103" t="s">
        <v>275</v>
      </c>
      <c r="B103" t="s">
        <v>275</v>
      </c>
    </row>
    <row r="104" spans="1:2" x14ac:dyDescent="0.25">
      <c r="A104" t="s">
        <v>276</v>
      </c>
      <c r="B104" t="s">
        <v>276</v>
      </c>
    </row>
    <row r="105" spans="1:2" x14ac:dyDescent="0.25">
      <c r="A105" t="s">
        <v>277</v>
      </c>
      <c r="B105" t="s">
        <v>277</v>
      </c>
    </row>
    <row r="106" spans="1:2" x14ac:dyDescent="0.25">
      <c r="A106" t="s">
        <v>278</v>
      </c>
      <c r="B106" t="s">
        <v>278</v>
      </c>
    </row>
    <row r="107" spans="1:2" x14ac:dyDescent="0.25">
      <c r="A107" t="s">
        <v>279</v>
      </c>
      <c r="B107" t="s">
        <v>279</v>
      </c>
    </row>
    <row r="108" spans="1:2" x14ac:dyDescent="0.25">
      <c r="A108" t="s">
        <v>280</v>
      </c>
      <c r="B108" t="s">
        <v>280</v>
      </c>
    </row>
    <row r="109" spans="1:2" x14ac:dyDescent="0.25">
      <c r="A109" t="s">
        <v>281</v>
      </c>
      <c r="B109" t="s">
        <v>281</v>
      </c>
    </row>
    <row r="110" spans="1:2" x14ac:dyDescent="0.25">
      <c r="A110" t="s">
        <v>282</v>
      </c>
      <c r="B110" t="s">
        <v>282</v>
      </c>
    </row>
    <row r="111" spans="1:2" x14ac:dyDescent="0.25">
      <c r="A111" t="s">
        <v>283</v>
      </c>
      <c r="B111" t="s">
        <v>283</v>
      </c>
    </row>
    <row r="112" spans="1:2" x14ac:dyDescent="0.25">
      <c r="A112" t="s">
        <v>284</v>
      </c>
      <c r="B112" t="s">
        <v>284</v>
      </c>
    </row>
    <row r="113" spans="1:2" x14ac:dyDescent="0.25">
      <c r="A113" t="s">
        <v>285</v>
      </c>
      <c r="B113" t="s">
        <v>285</v>
      </c>
    </row>
    <row r="114" spans="1:2" x14ac:dyDescent="0.25">
      <c r="A114" t="s">
        <v>286</v>
      </c>
      <c r="B114" t="s">
        <v>286</v>
      </c>
    </row>
    <row r="115" spans="1:2" x14ac:dyDescent="0.25">
      <c r="A115" t="s">
        <v>287</v>
      </c>
      <c r="B115" t="s">
        <v>287</v>
      </c>
    </row>
    <row r="116" spans="1:2" x14ac:dyDescent="0.25">
      <c r="A116" t="s">
        <v>288</v>
      </c>
      <c r="B116" t="s">
        <v>288</v>
      </c>
    </row>
    <row r="117" spans="1:2" x14ac:dyDescent="0.25">
      <c r="A117" t="s">
        <v>289</v>
      </c>
      <c r="B117" t="s">
        <v>289</v>
      </c>
    </row>
    <row r="118" spans="1:2" x14ac:dyDescent="0.25">
      <c r="A118" t="s">
        <v>290</v>
      </c>
      <c r="B118" t="s">
        <v>290</v>
      </c>
    </row>
    <row r="119" spans="1:2" x14ac:dyDescent="0.25">
      <c r="A119" t="s">
        <v>291</v>
      </c>
      <c r="B119" t="s">
        <v>291</v>
      </c>
    </row>
    <row r="120" spans="1:2" x14ac:dyDescent="0.25">
      <c r="A120" t="s">
        <v>292</v>
      </c>
      <c r="B120" t="s">
        <v>292</v>
      </c>
    </row>
    <row r="121" spans="1:2" x14ac:dyDescent="0.25">
      <c r="A121" t="s">
        <v>293</v>
      </c>
      <c r="B121" t="s">
        <v>293</v>
      </c>
    </row>
    <row r="122" spans="1:2" x14ac:dyDescent="0.25">
      <c r="A122" t="s">
        <v>294</v>
      </c>
      <c r="B122" t="s">
        <v>294</v>
      </c>
    </row>
    <row r="123" spans="1:2" x14ac:dyDescent="0.25">
      <c r="A123" t="s">
        <v>295</v>
      </c>
      <c r="B123" t="s">
        <v>295</v>
      </c>
    </row>
    <row r="124" spans="1:2" x14ac:dyDescent="0.25">
      <c r="A124" t="s">
        <v>296</v>
      </c>
      <c r="B124" t="s">
        <v>296</v>
      </c>
    </row>
    <row r="125" spans="1:2" x14ac:dyDescent="0.25">
      <c r="A125" t="s">
        <v>297</v>
      </c>
      <c r="B125" t="s">
        <v>297</v>
      </c>
    </row>
    <row r="126" spans="1:2" x14ac:dyDescent="0.25">
      <c r="A126" t="s">
        <v>298</v>
      </c>
      <c r="B126" t="s">
        <v>298</v>
      </c>
    </row>
    <row r="127" spans="1:2" x14ac:dyDescent="0.25">
      <c r="A127" t="s">
        <v>299</v>
      </c>
      <c r="B127" t="s">
        <v>299</v>
      </c>
    </row>
    <row r="128" spans="1:2" x14ac:dyDescent="0.25">
      <c r="A128" t="s">
        <v>300</v>
      </c>
      <c r="B128" t="s">
        <v>300</v>
      </c>
    </row>
    <row r="129" spans="1:2" x14ac:dyDescent="0.25">
      <c r="A129" t="s">
        <v>301</v>
      </c>
      <c r="B129" t="s">
        <v>301</v>
      </c>
    </row>
    <row r="130" spans="1:2" x14ac:dyDescent="0.25">
      <c r="A130" t="s">
        <v>302</v>
      </c>
      <c r="B130" t="s">
        <v>302</v>
      </c>
    </row>
    <row r="131" spans="1:2" x14ac:dyDescent="0.25">
      <c r="A131" t="s">
        <v>303</v>
      </c>
      <c r="B131" t="s">
        <v>303</v>
      </c>
    </row>
    <row r="132" spans="1:2" x14ac:dyDescent="0.25">
      <c r="A132" t="s">
        <v>304</v>
      </c>
      <c r="B132" t="s">
        <v>304</v>
      </c>
    </row>
    <row r="133" spans="1:2" x14ac:dyDescent="0.25">
      <c r="A133" t="s">
        <v>305</v>
      </c>
      <c r="B133" t="s">
        <v>305</v>
      </c>
    </row>
    <row r="134" spans="1:2" x14ac:dyDescent="0.25">
      <c r="A134" t="s">
        <v>306</v>
      </c>
      <c r="B134" t="s">
        <v>306</v>
      </c>
    </row>
    <row r="135" spans="1:2" x14ac:dyDescent="0.25">
      <c r="A135" t="s">
        <v>307</v>
      </c>
      <c r="B135" t="s">
        <v>307</v>
      </c>
    </row>
    <row r="136" spans="1:2" x14ac:dyDescent="0.25">
      <c r="A136" t="s">
        <v>308</v>
      </c>
      <c r="B136" t="s">
        <v>308</v>
      </c>
    </row>
    <row r="137" spans="1:2" x14ac:dyDescent="0.25">
      <c r="A137" t="s">
        <v>309</v>
      </c>
      <c r="B137" t="s">
        <v>309</v>
      </c>
    </row>
    <row r="138" spans="1:2" x14ac:dyDescent="0.25">
      <c r="A138" t="s">
        <v>310</v>
      </c>
      <c r="B138" t="s">
        <v>310</v>
      </c>
    </row>
    <row r="139" spans="1:2" x14ac:dyDescent="0.25">
      <c r="A139" t="s">
        <v>311</v>
      </c>
      <c r="B139" t="s">
        <v>311</v>
      </c>
    </row>
    <row r="140" spans="1:2" x14ac:dyDescent="0.25">
      <c r="A140" t="s">
        <v>312</v>
      </c>
      <c r="B140" t="s">
        <v>312</v>
      </c>
    </row>
    <row r="141" spans="1:2" x14ac:dyDescent="0.25">
      <c r="A141" t="s">
        <v>313</v>
      </c>
      <c r="B141" t="s">
        <v>313</v>
      </c>
    </row>
    <row r="142" spans="1:2" x14ac:dyDescent="0.25">
      <c r="A142" t="s">
        <v>314</v>
      </c>
      <c r="B142" t="s">
        <v>314</v>
      </c>
    </row>
    <row r="143" spans="1:2" x14ac:dyDescent="0.25">
      <c r="A143" t="s">
        <v>315</v>
      </c>
      <c r="B143" t="s">
        <v>315</v>
      </c>
    </row>
    <row r="144" spans="1:2" x14ac:dyDescent="0.25">
      <c r="A144" t="s">
        <v>316</v>
      </c>
      <c r="B144" t="s">
        <v>316</v>
      </c>
    </row>
    <row r="145" spans="1:2" x14ac:dyDescent="0.25">
      <c r="A145" t="s">
        <v>317</v>
      </c>
      <c r="B145" t="s">
        <v>317</v>
      </c>
    </row>
    <row r="146" spans="1:2" x14ac:dyDescent="0.25">
      <c r="A146" t="s">
        <v>318</v>
      </c>
      <c r="B146" t="s">
        <v>318</v>
      </c>
    </row>
    <row r="147" spans="1:2" x14ac:dyDescent="0.25">
      <c r="A147" t="s">
        <v>319</v>
      </c>
      <c r="B147" t="s">
        <v>319</v>
      </c>
    </row>
    <row r="148" spans="1:2" x14ac:dyDescent="0.25">
      <c r="A148" t="s">
        <v>320</v>
      </c>
      <c r="B148" t="s">
        <v>320</v>
      </c>
    </row>
    <row r="149" spans="1:2" x14ac:dyDescent="0.25">
      <c r="A149" t="s">
        <v>321</v>
      </c>
      <c r="B149" t="s">
        <v>321</v>
      </c>
    </row>
    <row r="150" spans="1:2" x14ac:dyDescent="0.25">
      <c r="A150" t="s">
        <v>322</v>
      </c>
      <c r="B150" t="s">
        <v>322</v>
      </c>
    </row>
    <row r="151" spans="1:2" x14ac:dyDescent="0.25">
      <c r="A151" t="s">
        <v>323</v>
      </c>
      <c r="B151" t="s">
        <v>323</v>
      </c>
    </row>
    <row r="152" spans="1:2" x14ac:dyDescent="0.25">
      <c r="A152" t="s">
        <v>324</v>
      </c>
      <c r="B152" t="s">
        <v>324</v>
      </c>
    </row>
    <row r="153" spans="1:2" x14ac:dyDescent="0.25">
      <c r="A153" t="s">
        <v>325</v>
      </c>
      <c r="B153" t="s">
        <v>325</v>
      </c>
    </row>
    <row r="154" spans="1:2" x14ac:dyDescent="0.25">
      <c r="A154" t="s">
        <v>326</v>
      </c>
      <c r="B154" t="s">
        <v>326</v>
      </c>
    </row>
    <row r="155" spans="1:2" x14ac:dyDescent="0.25">
      <c r="A155" t="s">
        <v>327</v>
      </c>
      <c r="B155" t="s">
        <v>327</v>
      </c>
    </row>
    <row r="156" spans="1:2" x14ac:dyDescent="0.25">
      <c r="A156" t="s">
        <v>328</v>
      </c>
      <c r="B156" t="s">
        <v>328</v>
      </c>
    </row>
    <row r="157" spans="1:2" x14ac:dyDescent="0.25">
      <c r="A157" t="s">
        <v>329</v>
      </c>
      <c r="B157" t="s">
        <v>329</v>
      </c>
    </row>
    <row r="158" spans="1:2" x14ac:dyDescent="0.25">
      <c r="A158" t="s">
        <v>330</v>
      </c>
      <c r="B158" t="s">
        <v>330</v>
      </c>
    </row>
    <row r="159" spans="1:2" x14ac:dyDescent="0.25">
      <c r="A159" t="s">
        <v>331</v>
      </c>
      <c r="B159" t="s">
        <v>331</v>
      </c>
    </row>
    <row r="160" spans="1:2" x14ac:dyDescent="0.25">
      <c r="A160" t="s">
        <v>332</v>
      </c>
      <c r="B160" t="s">
        <v>332</v>
      </c>
    </row>
    <row r="161" spans="1:2" x14ac:dyDescent="0.25">
      <c r="A161" t="s">
        <v>333</v>
      </c>
      <c r="B161" t="s">
        <v>333</v>
      </c>
    </row>
    <row r="162" spans="1:2" x14ac:dyDescent="0.25">
      <c r="A162" t="s">
        <v>334</v>
      </c>
      <c r="B162" t="s">
        <v>334</v>
      </c>
    </row>
    <row r="163" spans="1:2" x14ac:dyDescent="0.25">
      <c r="A163" t="s">
        <v>335</v>
      </c>
      <c r="B163" t="s">
        <v>335</v>
      </c>
    </row>
    <row r="164" spans="1:2" x14ac:dyDescent="0.25">
      <c r="A164" t="s">
        <v>336</v>
      </c>
      <c r="B164" t="s">
        <v>336</v>
      </c>
    </row>
    <row r="165" spans="1:2" x14ac:dyDescent="0.25">
      <c r="A165" t="s">
        <v>337</v>
      </c>
      <c r="B165" t="s">
        <v>337</v>
      </c>
    </row>
    <row r="166" spans="1:2" x14ac:dyDescent="0.25">
      <c r="A166" t="s">
        <v>338</v>
      </c>
      <c r="B166" t="s">
        <v>338</v>
      </c>
    </row>
    <row r="167" spans="1:2" x14ac:dyDescent="0.25">
      <c r="A167" t="s">
        <v>339</v>
      </c>
      <c r="B167" t="s">
        <v>339</v>
      </c>
    </row>
    <row r="168" spans="1:2" x14ac:dyDescent="0.25">
      <c r="A168" t="s">
        <v>340</v>
      </c>
      <c r="B168" t="s">
        <v>340</v>
      </c>
    </row>
    <row r="169" spans="1:2" x14ac:dyDescent="0.25">
      <c r="A169" t="s">
        <v>341</v>
      </c>
      <c r="B169" t="s">
        <v>341</v>
      </c>
    </row>
    <row r="170" spans="1:2" x14ac:dyDescent="0.25">
      <c r="A170" t="s">
        <v>342</v>
      </c>
      <c r="B170" t="s">
        <v>342</v>
      </c>
    </row>
    <row r="171" spans="1:2" x14ac:dyDescent="0.25">
      <c r="A171" t="s">
        <v>343</v>
      </c>
      <c r="B171" t="s">
        <v>343</v>
      </c>
    </row>
    <row r="172" spans="1:2" x14ac:dyDescent="0.25">
      <c r="A172" t="s">
        <v>344</v>
      </c>
      <c r="B172" t="s">
        <v>344</v>
      </c>
    </row>
    <row r="173" spans="1:2" x14ac:dyDescent="0.25">
      <c r="A173" t="s">
        <v>345</v>
      </c>
      <c r="B173" t="s">
        <v>345</v>
      </c>
    </row>
    <row r="174" spans="1:2" x14ac:dyDescent="0.25">
      <c r="A174" t="s">
        <v>346</v>
      </c>
      <c r="B174" t="s">
        <v>346</v>
      </c>
    </row>
    <row r="175" spans="1:2" x14ac:dyDescent="0.25">
      <c r="A175" t="s">
        <v>347</v>
      </c>
      <c r="B175" t="s">
        <v>347</v>
      </c>
    </row>
    <row r="176" spans="1:2" x14ac:dyDescent="0.25">
      <c r="A176" t="s">
        <v>348</v>
      </c>
      <c r="B176" t="s">
        <v>348</v>
      </c>
    </row>
    <row r="177" spans="1:2" x14ac:dyDescent="0.25">
      <c r="A177" t="s">
        <v>349</v>
      </c>
      <c r="B177" t="s">
        <v>349</v>
      </c>
    </row>
    <row r="178" spans="1:2" x14ac:dyDescent="0.25">
      <c r="A178" t="s">
        <v>350</v>
      </c>
      <c r="B178" t="s">
        <v>350</v>
      </c>
    </row>
    <row r="179" spans="1:2" x14ac:dyDescent="0.25">
      <c r="A179" t="s">
        <v>351</v>
      </c>
      <c r="B179" t="s">
        <v>351</v>
      </c>
    </row>
    <row r="180" spans="1:2" x14ac:dyDescent="0.25">
      <c r="A180" t="s">
        <v>352</v>
      </c>
      <c r="B180" t="s">
        <v>352</v>
      </c>
    </row>
    <row r="181" spans="1:2" x14ac:dyDescent="0.25">
      <c r="A181" t="s">
        <v>353</v>
      </c>
      <c r="B181" t="s">
        <v>353</v>
      </c>
    </row>
    <row r="182" spans="1:2" x14ac:dyDescent="0.25">
      <c r="A182" t="s">
        <v>354</v>
      </c>
      <c r="B182" t="s">
        <v>354</v>
      </c>
    </row>
    <row r="183" spans="1:2" x14ac:dyDescent="0.25">
      <c r="A183" t="s">
        <v>355</v>
      </c>
      <c r="B183" t="s">
        <v>355</v>
      </c>
    </row>
    <row r="184" spans="1:2" x14ac:dyDescent="0.25">
      <c r="A184" t="s">
        <v>356</v>
      </c>
      <c r="B184" t="s">
        <v>356</v>
      </c>
    </row>
    <row r="185" spans="1:2" x14ac:dyDescent="0.25">
      <c r="A185" t="s">
        <v>357</v>
      </c>
      <c r="B185" t="s">
        <v>357</v>
      </c>
    </row>
    <row r="186" spans="1:2" x14ac:dyDescent="0.25">
      <c r="A186" t="s">
        <v>358</v>
      </c>
      <c r="B186" t="s">
        <v>358</v>
      </c>
    </row>
    <row r="187" spans="1:2" x14ac:dyDescent="0.25">
      <c r="A187" t="s">
        <v>359</v>
      </c>
      <c r="B187" t="s">
        <v>359</v>
      </c>
    </row>
    <row r="188" spans="1:2" x14ac:dyDescent="0.25">
      <c r="A188" t="s">
        <v>360</v>
      </c>
      <c r="B188" t="s">
        <v>360</v>
      </c>
    </row>
    <row r="189" spans="1:2" x14ac:dyDescent="0.25">
      <c r="A189" t="s">
        <v>361</v>
      </c>
      <c r="B189" t="s">
        <v>361</v>
      </c>
    </row>
    <row r="190" spans="1:2" x14ac:dyDescent="0.25">
      <c r="A190" t="s">
        <v>362</v>
      </c>
      <c r="B190" t="s">
        <v>362</v>
      </c>
    </row>
    <row r="191" spans="1:2" x14ac:dyDescent="0.25">
      <c r="A191" t="s">
        <v>363</v>
      </c>
      <c r="B191" t="s">
        <v>363</v>
      </c>
    </row>
    <row r="192" spans="1:2" x14ac:dyDescent="0.25">
      <c r="A192" t="s">
        <v>364</v>
      </c>
      <c r="B192" t="s">
        <v>364</v>
      </c>
    </row>
    <row r="193" spans="1:2" x14ac:dyDescent="0.25">
      <c r="A193" t="s">
        <v>365</v>
      </c>
      <c r="B193" t="s">
        <v>365</v>
      </c>
    </row>
    <row r="194" spans="1:2" x14ac:dyDescent="0.25">
      <c r="A194" t="s">
        <v>366</v>
      </c>
      <c r="B194" t="s">
        <v>366</v>
      </c>
    </row>
    <row r="195" spans="1:2" x14ac:dyDescent="0.25">
      <c r="A195" t="s">
        <v>367</v>
      </c>
      <c r="B195" t="s">
        <v>367</v>
      </c>
    </row>
    <row r="196" spans="1:2" x14ac:dyDescent="0.25">
      <c r="A196" t="s">
        <v>368</v>
      </c>
      <c r="B196" t="s">
        <v>368</v>
      </c>
    </row>
    <row r="197" spans="1:2" x14ac:dyDescent="0.25">
      <c r="A197" t="s">
        <v>369</v>
      </c>
      <c r="B197" t="s">
        <v>369</v>
      </c>
    </row>
    <row r="198" spans="1:2" x14ac:dyDescent="0.25">
      <c r="A198" t="s">
        <v>370</v>
      </c>
      <c r="B198" t="s">
        <v>370</v>
      </c>
    </row>
    <row r="199" spans="1:2" x14ac:dyDescent="0.25">
      <c r="A199" t="s">
        <v>371</v>
      </c>
      <c r="B199" t="s">
        <v>371</v>
      </c>
    </row>
    <row r="200" spans="1:2" x14ac:dyDescent="0.25">
      <c r="A200" t="s">
        <v>372</v>
      </c>
      <c r="B200" t="s">
        <v>372</v>
      </c>
    </row>
    <row r="201" spans="1:2" x14ac:dyDescent="0.25">
      <c r="A201" t="s">
        <v>373</v>
      </c>
      <c r="B201" t="s">
        <v>373</v>
      </c>
    </row>
    <row r="202" spans="1:2" x14ac:dyDescent="0.25">
      <c r="A202" t="s">
        <v>374</v>
      </c>
      <c r="B202" t="s">
        <v>374</v>
      </c>
    </row>
    <row r="203" spans="1:2" x14ac:dyDescent="0.25">
      <c r="A203" t="s">
        <v>375</v>
      </c>
      <c r="B203" t="s">
        <v>375</v>
      </c>
    </row>
    <row r="204" spans="1:2" x14ac:dyDescent="0.25">
      <c r="A204" t="s">
        <v>376</v>
      </c>
      <c r="B204" t="s">
        <v>376</v>
      </c>
    </row>
    <row r="205" spans="1:2" x14ac:dyDescent="0.25">
      <c r="A205" t="s">
        <v>377</v>
      </c>
      <c r="B205" t="s">
        <v>377</v>
      </c>
    </row>
    <row r="206" spans="1:2" x14ac:dyDescent="0.25">
      <c r="A206" t="s">
        <v>378</v>
      </c>
      <c r="B206" t="s">
        <v>378</v>
      </c>
    </row>
    <row r="207" spans="1:2" x14ac:dyDescent="0.25">
      <c r="A207" t="s">
        <v>379</v>
      </c>
      <c r="B207" t="s">
        <v>379</v>
      </c>
    </row>
    <row r="208" spans="1:2" x14ac:dyDescent="0.25">
      <c r="A208" t="s">
        <v>380</v>
      </c>
      <c r="B208" t="s">
        <v>380</v>
      </c>
    </row>
    <row r="209" spans="1:2" x14ac:dyDescent="0.25">
      <c r="A209" t="s">
        <v>381</v>
      </c>
      <c r="B209" t="s">
        <v>381</v>
      </c>
    </row>
    <row r="210" spans="1:2" x14ac:dyDescent="0.25">
      <c r="A210" t="s">
        <v>382</v>
      </c>
      <c r="B210" t="s">
        <v>382</v>
      </c>
    </row>
    <row r="211" spans="1:2" x14ac:dyDescent="0.25">
      <c r="A211" t="s">
        <v>383</v>
      </c>
      <c r="B211" t="s">
        <v>383</v>
      </c>
    </row>
    <row r="212" spans="1:2" x14ac:dyDescent="0.25">
      <c r="A212" t="s">
        <v>384</v>
      </c>
      <c r="B212" t="s">
        <v>384</v>
      </c>
    </row>
    <row r="213" spans="1:2" x14ac:dyDescent="0.25">
      <c r="A213" t="s">
        <v>385</v>
      </c>
      <c r="B213" t="s">
        <v>385</v>
      </c>
    </row>
    <row r="214" spans="1:2" x14ac:dyDescent="0.25">
      <c r="A214" t="s">
        <v>386</v>
      </c>
      <c r="B214" t="s">
        <v>386</v>
      </c>
    </row>
    <row r="215" spans="1:2" x14ac:dyDescent="0.25">
      <c r="A215" t="s">
        <v>387</v>
      </c>
      <c r="B215" t="s">
        <v>387</v>
      </c>
    </row>
    <row r="216" spans="1:2" x14ac:dyDescent="0.25">
      <c r="A216" t="s">
        <v>388</v>
      </c>
      <c r="B216" t="s">
        <v>388</v>
      </c>
    </row>
    <row r="217" spans="1:2" x14ac:dyDescent="0.25">
      <c r="A217" t="s">
        <v>389</v>
      </c>
      <c r="B217" t="s">
        <v>389</v>
      </c>
    </row>
    <row r="218" spans="1:2" x14ac:dyDescent="0.25">
      <c r="A218" t="s">
        <v>390</v>
      </c>
      <c r="B218" t="s">
        <v>390</v>
      </c>
    </row>
    <row r="219" spans="1:2" x14ac:dyDescent="0.25">
      <c r="A219" t="s">
        <v>391</v>
      </c>
      <c r="B219" t="s">
        <v>391</v>
      </c>
    </row>
    <row r="220" spans="1:2" x14ac:dyDescent="0.25">
      <c r="A220" t="s">
        <v>392</v>
      </c>
      <c r="B220" t="s">
        <v>392</v>
      </c>
    </row>
    <row r="221" spans="1:2" x14ac:dyDescent="0.25">
      <c r="A221" t="s">
        <v>393</v>
      </c>
      <c r="B221" t="s">
        <v>393</v>
      </c>
    </row>
    <row r="222" spans="1:2" x14ac:dyDescent="0.25">
      <c r="A222" t="s">
        <v>394</v>
      </c>
      <c r="B222" t="s">
        <v>394</v>
      </c>
    </row>
    <row r="223" spans="1:2" x14ac:dyDescent="0.25">
      <c r="A223" t="s">
        <v>395</v>
      </c>
      <c r="B223" t="s">
        <v>395</v>
      </c>
    </row>
    <row r="224" spans="1:2" x14ac:dyDescent="0.25">
      <c r="A224" t="s">
        <v>396</v>
      </c>
      <c r="B224" t="s">
        <v>396</v>
      </c>
    </row>
    <row r="225" spans="1:2" x14ac:dyDescent="0.25">
      <c r="A225" t="s">
        <v>397</v>
      </c>
      <c r="B225" t="s">
        <v>397</v>
      </c>
    </row>
    <row r="226" spans="1:2" x14ac:dyDescent="0.25">
      <c r="A226" t="s">
        <v>398</v>
      </c>
      <c r="B226" t="s">
        <v>398</v>
      </c>
    </row>
    <row r="227" spans="1:2" x14ac:dyDescent="0.25">
      <c r="A227" t="s">
        <v>399</v>
      </c>
      <c r="B227" t="s">
        <v>399</v>
      </c>
    </row>
    <row r="228" spans="1:2" x14ac:dyDescent="0.25">
      <c r="A228" t="s">
        <v>400</v>
      </c>
      <c r="B228" t="s">
        <v>400</v>
      </c>
    </row>
    <row r="229" spans="1:2" x14ac:dyDescent="0.25">
      <c r="A229" t="s">
        <v>401</v>
      </c>
      <c r="B229" t="s">
        <v>401</v>
      </c>
    </row>
    <row r="230" spans="1:2" x14ac:dyDescent="0.25">
      <c r="A230" t="s">
        <v>402</v>
      </c>
      <c r="B230" t="s">
        <v>402</v>
      </c>
    </row>
    <row r="231" spans="1:2" x14ac:dyDescent="0.25">
      <c r="A231" t="s">
        <v>403</v>
      </c>
      <c r="B231" t="s">
        <v>403</v>
      </c>
    </row>
    <row r="232" spans="1:2" x14ac:dyDescent="0.25">
      <c r="A232" t="s">
        <v>404</v>
      </c>
      <c r="B232" t="s">
        <v>404</v>
      </c>
    </row>
    <row r="233" spans="1:2" x14ac:dyDescent="0.25">
      <c r="A233" t="s">
        <v>405</v>
      </c>
      <c r="B233" t="s">
        <v>405</v>
      </c>
    </row>
    <row r="234" spans="1:2" x14ac:dyDescent="0.25">
      <c r="A234" t="s">
        <v>406</v>
      </c>
      <c r="B234" t="s">
        <v>406</v>
      </c>
    </row>
    <row r="235" spans="1:2" x14ac:dyDescent="0.25">
      <c r="A235" t="s">
        <v>407</v>
      </c>
      <c r="B235" t="s">
        <v>407</v>
      </c>
    </row>
    <row r="236" spans="1:2" x14ac:dyDescent="0.25">
      <c r="A236" t="s">
        <v>408</v>
      </c>
      <c r="B236" t="s">
        <v>408</v>
      </c>
    </row>
    <row r="237" spans="1:2" x14ac:dyDescent="0.25">
      <c r="A237" t="s">
        <v>409</v>
      </c>
      <c r="B237" t="s">
        <v>409</v>
      </c>
    </row>
    <row r="238" spans="1:2" x14ac:dyDescent="0.25">
      <c r="A238" t="s">
        <v>410</v>
      </c>
      <c r="B238" t="s">
        <v>410</v>
      </c>
    </row>
    <row r="239" spans="1:2" x14ac:dyDescent="0.25">
      <c r="A239" t="s">
        <v>411</v>
      </c>
      <c r="B239" t="s">
        <v>411</v>
      </c>
    </row>
    <row r="240" spans="1:2" x14ac:dyDescent="0.25">
      <c r="A240" t="s">
        <v>412</v>
      </c>
      <c r="B240" t="s">
        <v>412</v>
      </c>
    </row>
    <row r="241" spans="1:2" x14ac:dyDescent="0.25">
      <c r="A241" t="s">
        <v>413</v>
      </c>
      <c r="B241" t="s">
        <v>413</v>
      </c>
    </row>
    <row r="242" spans="1:2" x14ac:dyDescent="0.25">
      <c r="A242" t="s">
        <v>414</v>
      </c>
      <c r="B242" t="s">
        <v>414</v>
      </c>
    </row>
    <row r="243" spans="1:2" x14ac:dyDescent="0.25">
      <c r="A243" t="s">
        <v>415</v>
      </c>
      <c r="B243" t="s">
        <v>415</v>
      </c>
    </row>
    <row r="244" spans="1:2" x14ac:dyDescent="0.25">
      <c r="A244" t="s">
        <v>416</v>
      </c>
      <c r="B244" t="s">
        <v>416</v>
      </c>
    </row>
    <row r="245" spans="1:2" x14ac:dyDescent="0.25">
      <c r="A245" t="s">
        <v>417</v>
      </c>
      <c r="B245" t="s">
        <v>417</v>
      </c>
    </row>
    <row r="246" spans="1:2" x14ac:dyDescent="0.25">
      <c r="A246" t="s">
        <v>418</v>
      </c>
      <c r="B246" t="s">
        <v>418</v>
      </c>
    </row>
    <row r="247" spans="1:2" x14ac:dyDescent="0.25">
      <c r="A247" t="s">
        <v>419</v>
      </c>
      <c r="B247" t="s">
        <v>419</v>
      </c>
    </row>
    <row r="248" spans="1:2" x14ac:dyDescent="0.25">
      <c r="A248" t="s">
        <v>420</v>
      </c>
      <c r="B248" t="s">
        <v>420</v>
      </c>
    </row>
    <row r="249" spans="1:2" x14ac:dyDescent="0.25">
      <c r="A249" t="s">
        <v>421</v>
      </c>
      <c r="B249" t="s">
        <v>421</v>
      </c>
    </row>
    <row r="250" spans="1:2" x14ac:dyDescent="0.25">
      <c r="A250" t="s">
        <v>422</v>
      </c>
      <c r="B250" t="s">
        <v>422</v>
      </c>
    </row>
    <row r="251" spans="1:2" x14ac:dyDescent="0.25">
      <c r="A251" t="s">
        <v>423</v>
      </c>
      <c r="B251" t="s">
        <v>423</v>
      </c>
    </row>
    <row r="252" spans="1:2" x14ac:dyDescent="0.25">
      <c r="A252" t="s">
        <v>424</v>
      </c>
      <c r="B252" t="s">
        <v>424</v>
      </c>
    </row>
    <row r="253" spans="1:2" x14ac:dyDescent="0.25">
      <c r="A253" t="s">
        <v>425</v>
      </c>
      <c r="B253" t="s">
        <v>425</v>
      </c>
    </row>
    <row r="254" spans="1:2" x14ac:dyDescent="0.25">
      <c r="A254" t="s">
        <v>426</v>
      </c>
      <c r="B254" t="s">
        <v>426</v>
      </c>
    </row>
    <row r="255" spans="1:2" x14ac:dyDescent="0.25">
      <c r="A255" t="s">
        <v>427</v>
      </c>
      <c r="B255" t="s">
        <v>427</v>
      </c>
    </row>
    <row r="256" spans="1:2" x14ac:dyDescent="0.25">
      <c r="A256" t="s">
        <v>428</v>
      </c>
      <c r="B256" t="s">
        <v>428</v>
      </c>
    </row>
    <row r="257" spans="1:2" x14ac:dyDescent="0.25">
      <c r="A257" t="s">
        <v>429</v>
      </c>
      <c r="B257" t="s">
        <v>429</v>
      </c>
    </row>
    <row r="258" spans="1:2" x14ac:dyDescent="0.25">
      <c r="A258" t="s">
        <v>430</v>
      </c>
      <c r="B258" t="s">
        <v>430</v>
      </c>
    </row>
    <row r="259" spans="1:2" x14ac:dyDescent="0.25">
      <c r="A259" t="s">
        <v>431</v>
      </c>
      <c r="B259" t="s">
        <v>431</v>
      </c>
    </row>
    <row r="260" spans="1:2" x14ac:dyDescent="0.25">
      <c r="A260" t="s">
        <v>432</v>
      </c>
      <c r="B260" t="s">
        <v>432</v>
      </c>
    </row>
    <row r="261" spans="1:2" x14ac:dyDescent="0.25">
      <c r="A261" t="s">
        <v>433</v>
      </c>
      <c r="B261" t="s">
        <v>433</v>
      </c>
    </row>
    <row r="262" spans="1:2" x14ac:dyDescent="0.25">
      <c r="A262" t="s">
        <v>434</v>
      </c>
      <c r="B262" t="s">
        <v>434</v>
      </c>
    </row>
    <row r="263" spans="1:2" x14ac:dyDescent="0.25">
      <c r="A263" t="s">
        <v>435</v>
      </c>
      <c r="B263" t="s">
        <v>435</v>
      </c>
    </row>
    <row r="264" spans="1:2" x14ac:dyDescent="0.25">
      <c r="A264" t="s">
        <v>436</v>
      </c>
      <c r="B264" t="s">
        <v>436</v>
      </c>
    </row>
    <row r="265" spans="1:2" x14ac:dyDescent="0.25">
      <c r="A265" t="s">
        <v>437</v>
      </c>
      <c r="B265" t="s">
        <v>437</v>
      </c>
    </row>
    <row r="266" spans="1:2" x14ac:dyDescent="0.25">
      <c r="A266" t="s">
        <v>438</v>
      </c>
      <c r="B266" t="s">
        <v>438</v>
      </c>
    </row>
    <row r="267" spans="1:2" x14ac:dyDescent="0.25">
      <c r="A267" t="s">
        <v>439</v>
      </c>
      <c r="B267" t="s">
        <v>439</v>
      </c>
    </row>
    <row r="268" spans="1:2" x14ac:dyDescent="0.25">
      <c r="A268" t="s">
        <v>440</v>
      </c>
      <c r="B268" t="s">
        <v>440</v>
      </c>
    </row>
    <row r="269" spans="1:2" x14ac:dyDescent="0.25">
      <c r="A269" t="s">
        <v>441</v>
      </c>
      <c r="B269" t="s">
        <v>441</v>
      </c>
    </row>
    <row r="270" spans="1:2" x14ac:dyDescent="0.25">
      <c r="A270" t="s">
        <v>442</v>
      </c>
      <c r="B270" t="s">
        <v>442</v>
      </c>
    </row>
    <row r="271" spans="1:2" x14ac:dyDescent="0.25">
      <c r="A271" t="s">
        <v>443</v>
      </c>
      <c r="B271" t="s">
        <v>443</v>
      </c>
    </row>
    <row r="272" spans="1:2" x14ac:dyDescent="0.25">
      <c r="A272" t="s">
        <v>444</v>
      </c>
      <c r="B272" t="s">
        <v>444</v>
      </c>
    </row>
    <row r="273" spans="1:2" x14ac:dyDescent="0.25">
      <c r="A273" t="s">
        <v>445</v>
      </c>
      <c r="B273" t="s">
        <v>445</v>
      </c>
    </row>
    <row r="274" spans="1:2" x14ac:dyDescent="0.25">
      <c r="A274" t="s">
        <v>446</v>
      </c>
      <c r="B274" t="s">
        <v>446</v>
      </c>
    </row>
    <row r="275" spans="1:2" x14ac:dyDescent="0.25">
      <c r="A275" t="s">
        <v>447</v>
      </c>
      <c r="B275" t="s">
        <v>447</v>
      </c>
    </row>
    <row r="276" spans="1:2" x14ac:dyDescent="0.25">
      <c r="A276" t="s">
        <v>448</v>
      </c>
      <c r="B276" t="s">
        <v>448</v>
      </c>
    </row>
    <row r="277" spans="1:2" x14ac:dyDescent="0.25">
      <c r="A277" t="s">
        <v>449</v>
      </c>
      <c r="B277" t="s">
        <v>449</v>
      </c>
    </row>
    <row r="278" spans="1:2" x14ac:dyDescent="0.25">
      <c r="A278" t="s">
        <v>450</v>
      </c>
      <c r="B278" t="s">
        <v>450</v>
      </c>
    </row>
    <row r="279" spans="1:2" x14ac:dyDescent="0.25">
      <c r="A279" t="s">
        <v>451</v>
      </c>
      <c r="B279" t="s">
        <v>451</v>
      </c>
    </row>
    <row r="280" spans="1:2" x14ac:dyDescent="0.25">
      <c r="A280" t="s">
        <v>452</v>
      </c>
      <c r="B280" t="s">
        <v>452</v>
      </c>
    </row>
    <row r="281" spans="1:2" x14ac:dyDescent="0.25">
      <c r="A281" t="s">
        <v>453</v>
      </c>
      <c r="B281" t="s">
        <v>453</v>
      </c>
    </row>
    <row r="282" spans="1:2" x14ac:dyDescent="0.25">
      <c r="A282" t="s">
        <v>454</v>
      </c>
      <c r="B282" t="s">
        <v>454</v>
      </c>
    </row>
    <row r="283" spans="1:2" x14ac:dyDescent="0.25">
      <c r="A283" t="s">
        <v>455</v>
      </c>
      <c r="B283" t="s">
        <v>455</v>
      </c>
    </row>
    <row r="284" spans="1:2" x14ac:dyDescent="0.25">
      <c r="A284" t="s">
        <v>456</v>
      </c>
      <c r="B284" t="s">
        <v>456</v>
      </c>
    </row>
    <row r="285" spans="1:2" x14ac:dyDescent="0.25">
      <c r="A285" t="s">
        <v>457</v>
      </c>
      <c r="B285" t="s">
        <v>457</v>
      </c>
    </row>
    <row r="286" spans="1:2" x14ac:dyDescent="0.25">
      <c r="A286" t="s">
        <v>458</v>
      </c>
      <c r="B286" t="s">
        <v>458</v>
      </c>
    </row>
    <row r="287" spans="1:2" x14ac:dyDescent="0.25">
      <c r="A287" t="s">
        <v>459</v>
      </c>
      <c r="B287" t="s">
        <v>459</v>
      </c>
    </row>
    <row r="288" spans="1:2" x14ac:dyDescent="0.25">
      <c r="A288" t="s">
        <v>460</v>
      </c>
      <c r="B288" t="s">
        <v>460</v>
      </c>
    </row>
    <row r="289" spans="1:2" x14ac:dyDescent="0.25">
      <c r="A289" t="s">
        <v>461</v>
      </c>
      <c r="B289" t="s">
        <v>461</v>
      </c>
    </row>
    <row r="290" spans="1:2" x14ac:dyDescent="0.25">
      <c r="A290" t="s">
        <v>462</v>
      </c>
      <c r="B290" t="s">
        <v>462</v>
      </c>
    </row>
    <row r="291" spans="1:2" x14ac:dyDescent="0.25">
      <c r="A291" t="s">
        <v>463</v>
      </c>
      <c r="B291" t="s">
        <v>463</v>
      </c>
    </row>
    <row r="292" spans="1:2" x14ac:dyDescent="0.25">
      <c r="A292" t="s">
        <v>464</v>
      </c>
      <c r="B292" t="s">
        <v>464</v>
      </c>
    </row>
    <row r="293" spans="1:2" x14ac:dyDescent="0.25">
      <c r="A293" t="s">
        <v>465</v>
      </c>
      <c r="B293" t="s">
        <v>465</v>
      </c>
    </row>
    <row r="294" spans="1:2" x14ac:dyDescent="0.25">
      <c r="A294" t="s">
        <v>466</v>
      </c>
      <c r="B294" t="s">
        <v>466</v>
      </c>
    </row>
    <row r="295" spans="1:2" x14ac:dyDescent="0.25">
      <c r="A295" t="s">
        <v>467</v>
      </c>
      <c r="B295" t="s">
        <v>467</v>
      </c>
    </row>
    <row r="296" spans="1:2" x14ac:dyDescent="0.25">
      <c r="A296" t="s">
        <v>468</v>
      </c>
      <c r="B296" t="s">
        <v>468</v>
      </c>
    </row>
    <row r="297" spans="1:2" x14ac:dyDescent="0.25">
      <c r="A297" t="s">
        <v>469</v>
      </c>
      <c r="B297" t="s">
        <v>469</v>
      </c>
    </row>
    <row r="298" spans="1:2" x14ac:dyDescent="0.25">
      <c r="A298" t="s">
        <v>470</v>
      </c>
      <c r="B298" t="s">
        <v>470</v>
      </c>
    </row>
    <row r="299" spans="1:2" x14ac:dyDescent="0.25">
      <c r="A299" t="s">
        <v>471</v>
      </c>
      <c r="B299" t="s">
        <v>471</v>
      </c>
    </row>
    <row r="300" spans="1:2" x14ac:dyDescent="0.25">
      <c r="A300" t="s">
        <v>472</v>
      </c>
      <c r="B300" t="s">
        <v>472</v>
      </c>
    </row>
    <row r="301" spans="1:2" x14ac:dyDescent="0.25">
      <c r="A301" t="s">
        <v>473</v>
      </c>
      <c r="B301" t="s">
        <v>473</v>
      </c>
    </row>
    <row r="302" spans="1:2" x14ac:dyDescent="0.25">
      <c r="A302" t="s">
        <v>474</v>
      </c>
      <c r="B302" t="s">
        <v>474</v>
      </c>
    </row>
    <row r="303" spans="1:2" x14ac:dyDescent="0.25">
      <c r="A303" t="s">
        <v>475</v>
      </c>
      <c r="B303" t="s">
        <v>475</v>
      </c>
    </row>
    <row r="304" spans="1:2" x14ac:dyDescent="0.25">
      <c r="A304" t="s">
        <v>476</v>
      </c>
      <c r="B304" t="s">
        <v>476</v>
      </c>
    </row>
    <row r="305" spans="1:2" x14ac:dyDescent="0.25">
      <c r="A305" t="s">
        <v>477</v>
      </c>
      <c r="B305" t="s">
        <v>477</v>
      </c>
    </row>
    <row r="306" spans="1:2" x14ac:dyDescent="0.25">
      <c r="A306" t="s">
        <v>478</v>
      </c>
      <c r="B306" t="s">
        <v>478</v>
      </c>
    </row>
    <row r="307" spans="1:2" x14ac:dyDescent="0.25">
      <c r="A307" t="s">
        <v>479</v>
      </c>
      <c r="B307" t="s">
        <v>479</v>
      </c>
    </row>
    <row r="308" spans="1:2" x14ac:dyDescent="0.25">
      <c r="A308" t="s">
        <v>480</v>
      </c>
      <c r="B308" t="s">
        <v>480</v>
      </c>
    </row>
    <row r="309" spans="1:2" x14ac:dyDescent="0.25">
      <c r="A309" t="s">
        <v>481</v>
      </c>
      <c r="B309" t="s">
        <v>481</v>
      </c>
    </row>
    <row r="310" spans="1:2" x14ac:dyDescent="0.25">
      <c r="A310" t="s">
        <v>482</v>
      </c>
      <c r="B310" t="s">
        <v>482</v>
      </c>
    </row>
    <row r="311" spans="1:2" x14ac:dyDescent="0.25">
      <c r="A311" t="s">
        <v>483</v>
      </c>
      <c r="B311" t="s">
        <v>483</v>
      </c>
    </row>
    <row r="312" spans="1:2" x14ac:dyDescent="0.25">
      <c r="A312" t="s">
        <v>484</v>
      </c>
      <c r="B312" t="s">
        <v>484</v>
      </c>
    </row>
    <row r="313" spans="1:2" x14ac:dyDescent="0.25">
      <c r="A313" t="s">
        <v>485</v>
      </c>
      <c r="B313" t="s">
        <v>485</v>
      </c>
    </row>
    <row r="314" spans="1:2" x14ac:dyDescent="0.25">
      <c r="A314" t="s">
        <v>486</v>
      </c>
      <c r="B314" t="s">
        <v>486</v>
      </c>
    </row>
    <row r="315" spans="1:2" x14ac:dyDescent="0.25">
      <c r="A315" t="s">
        <v>487</v>
      </c>
      <c r="B315" t="s">
        <v>487</v>
      </c>
    </row>
    <row r="316" spans="1:2" x14ac:dyDescent="0.25">
      <c r="A316" t="s">
        <v>488</v>
      </c>
      <c r="B316" t="s">
        <v>488</v>
      </c>
    </row>
    <row r="317" spans="1:2" x14ac:dyDescent="0.25">
      <c r="A317" t="s">
        <v>489</v>
      </c>
      <c r="B317" t="s">
        <v>489</v>
      </c>
    </row>
    <row r="318" spans="1:2" x14ac:dyDescent="0.25">
      <c r="A318" t="s">
        <v>490</v>
      </c>
      <c r="B318" t="s">
        <v>490</v>
      </c>
    </row>
    <row r="319" spans="1:2" x14ac:dyDescent="0.25">
      <c r="A319" t="s">
        <v>491</v>
      </c>
      <c r="B319" t="s">
        <v>491</v>
      </c>
    </row>
    <row r="320" spans="1:2" x14ac:dyDescent="0.25">
      <c r="A320" t="s">
        <v>492</v>
      </c>
      <c r="B320" t="s">
        <v>492</v>
      </c>
    </row>
    <row r="321" spans="1:2" x14ac:dyDescent="0.25">
      <c r="A321" t="s">
        <v>493</v>
      </c>
      <c r="B321" t="s">
        <v>493</v>
      </c>
    </row>
    <row r="322" spans="1:2" x14ac:dyDescent="0.25">
      <c r="A322" t="s">
        <v>494</v>
      </c>
      <c r="B322" t="s">
        <v>494</v>
      </c>
    </row>
    <row r="323" spans="1:2" x14ac:dyDescent="0.25">
      <c r="A323" t="s">
        <v>495</v>
      </c>
      <c r="B323" t="s">
        <v>495</v>
      </c>
    </row>
    <row r="324" spans="1:2" x14ac:dyDescent="0.25">
      <c r="A324" t="s">
        <v>496</v>
      </c>
      <c r="B324" t="s">
        <v>496</v>
      </c>
    </row>
    <row r="325" spans="1:2" x14ac:dyDescent="0.25">
      <c r="A325" t="s">
        <v>497</v>
      </c>
      <c r="B325" t="s">
        <v>497</v>
      </c>
    </row>
    <row r="326" spans="1:2" x14ac:dyDescent="0.25">
      <c r="A326" t="s">
        <v>498</v>
      </c>
      <c r="B326" t="s">
        <v>498</v>
      </c>
    </row>
    <row r="327" spans="1:2" x14ac:dyDescent="0.25">
      <c r="A327" t="s">
        <v>499</v>
      </c>
      <c r="B327" t="s">
        <v>499</v>
      </c>
    </row>
    <row r="328" spans="1:2" x14ac:dyDescent="0.25">
      <c r="A328" t="s">
        <v>500</v>
      </c>
      <c r="B328" t="s">
        <v>500</v>
      </c>
    </row>
    <row r="329" spans="1:2" x14ac:dyDescent="0.25">
      <c r="A329" t="s">
        <v>501</v>
      </c>
      <c r="B329" t="s">
        <v>501</v>
      </c>
    </row>
    <row r="330" spans="1:2" x14ac:dyDescent="0.25">
      <c r="A330" t="s">
        <v>502</v>
      </c>
      <c r="B330" t="s">
        <v>502</v>
      </c>
    </row>
    <row r="331" spans="1:2" x14ac:dyDescent="0.25">
      <c r="A331" t="s">
        <v>503</v>
      </c>
      <c r="B331" t="s">
        <v>503</v>
      </c>
    </row>
    <row r="332" spans="1:2" x14ac:dyDescent="0.25">
      <c r="A332" t="s">
        <v>504</v>
      </c>
      <c r="B332" t="s">
        <v>504</v>
      </c>
    </row>
    <row r="333" spans="1:2" x14ac:dyDescent="0.25">
      <c r="A333" t="s">
        <v>505</v>
      </c>
      <c r="B333" t="s">
        <v>505</v>
      </c>
    </row>
    <row r="334" spans="1:2" x14ac:dyDescent="0.25">
      <c r="A334" t="s">
        <v>506</v>
      </c>
      <c r="B334" t="s">
        <v>506</v>
      </c>
    </row>
    <row r="335" spans="1:2" x14ac:dyDescent="0.25">
      <c r="A335" t="s">
        <v>507</v>
      </c>
      <c r="B335" t="s">
        <v>507</v>
      </c>
    </row>
    <row r="336" spans="1:2" x14ac:dyDescent="0.25">
      <c r="A336" t="s">
        <v>508</v>
      </c>
      <c r="B336" t="s">
        <v>508</v>
      </c>
    </row>
    <row r="337" spans="1:2" x14ac:dyDescent="0.25">
      <c r="A337" t="s">
        <v>509</v>
      </c>
      <c r="B337" t="s">
        <v>509</v>
      </c>
    </row>
    <row r="338" spans="1:2" x14ac:dyDescent="0.25">
      <c r="A338" t="s">
        <v>510</v>
      </c>
      <c r="B338" t="s">
        <v>510</v>
      </c>
    </row>
    <row r="339" spans="1:2" x14ac:dyDescent="0.25">
      <c r="A339" t="s">
        <v>511</v>
      </c>
      <c r="B339" t="s">
        <v>511</v>
      </c>
    </row>
    <row r="340" spans="1:2" x14ac:dyDescent="0.25">
      <c r="A340" t="s">
        <v>512</v>
      </c>
      <c r="B340" t="s">
        <v>512</v>
      </c>
    </row>
    <row r="341" spans="1:2" x14ac:dyDescent="0.25">
      <c r="A341" t="s">
        <v>513</v>
      </c>
      <c r="B341" t="s">
        <v>513</v>
      </c>
    </row>
    <row r="342" spans="1:2" x14ac:dyDescent="0.25">
      <c r="A342" t="s">
        <v>514</v>
      </c>
      <c r="B342" t="s">
        <v>514</v>
      </c>
    </row>
    <row r="343" spans="1:2" x14ac:dyDescent="0.25">
      <c r="A343" t="s">
        <v>515</v>
      </c>
      <c r="B343" t="s">
        <v>515</v>
      </c>
    </row>
    <row r="344" spans="1:2" x14ac:dyDescent="0.25">
      <c r="A344" t="s">
        <v>516</v>
      </c>
      <c r="B344" t="s">
        <v>516</v>
      </c>
    </row>
    <row r="345" spans="1:2" x14ac:dyDescent="0.25">
      <c r="A345" t="s">
        <v>517</v>
      </c>
      <c r="B345" t="s">
        <v>517</v>
      </c>
    </row>
    <row r="346" spans="1:2" x14ac:dyDescent="0.25">
      <c r="A346" t="s">
        <v>518</v>
      </c>
      <c r="B346" t="s">
        <v>518</v>
      </c>
    </row>
    <row r="347" spans="1:2" x14ac:dyDescent="0.25">
      <c r="A347" t="s">
        <v>519</v>
      </c>
      <c r="B347" t="s">
        <v>519</v>
      </c>
    </row>
    <row r="348" spans="1:2" x14ac:dyDescent="0.25">
      <c r="A348" t="s">
        <v>520</v>
      </c>
      <c r="B348" t="s">
        <v>520</v>
      </c>
    </row>
    <row r="349" spans="1:2" x14ac:dyDescent="0.25">
      <c r="A349" t="s">
        <v>521</v>
      </c>
      <c r="B349" t="s">
        <v>521</v>
      </c>
    </row>
    <row r="350" spans="1:2" x14ac:dyDescent="0.25">
      <c r="A350" t="s">
        <v>522</v>
      </c>
      <c r="B350" t="s">
        <v>522</v>
      </c>
    </row>
    <row r="351" spans="1:2" x14ac:dyDescent="0.25">
      <c r="A351" t="s">
        <v>523</v>
      </c>
      <c r="B351" t="s">
        <v>523</v>
      </c>
    </row>
    <row r="352" spans="1:2" x14ac:dyDescent="0.25">
      <c r="A352" t="s">
        <v>524</v>
      </c>
      <c r="B352" t="s">
        <v>524</v>
      </c>
    </row>
    <row r="353" spans="1:2" x14ac:dyDescent="0.25">
      <c r="A353" t="s">
        <v>525</v>
      </c>
      <c r="B353" t="s">
        <v>525</v>
      </c>
    </row>
    <row r="354" spans="1:2" x14ac:dyDescent="0.25">
      <c r="A354" t="s">
        <v>526</v>
      </c>
      <c r="B354" t="s">
        <v>526</v>
      </c>
    </row>
    <row r="355" spans="1:2" x14ac:dyDescent="0.25">
      <c r="A355" t="s">
        <v>527</v>
      </c>
      <c r="B355" t="s">
        <v>527</v>
      </c>
    </row>
    <row r="356" spans="1:2" x14ac:dyDescent="0.25">
      <c r="A356" t="s">
        <v>528</v>
      </c>
      <c r="B356" t="s">
        <v>528</v>
      </c>
    </row>
    <row r="357" spans="1:2" x14ac:dyDescent="0.25">
      <c r="A357" t="s">
        <v>529</v>
      </c>
      <c r="B357" t="s">
        <v>529</v>
      </c>
    </row>
    <row r="358" spans="1:2" x14ac:dyDescent="0.25">
      <c r="A358" t="s">
        <v>530</v>
      </c>
      <c r="B358" t="s">
        <v>530</v>
      </c>
    </row>
    <row r="359" spans="1:2" x14ac:dyDescent="0.25">
      <c r="A359" t="s">
        <v>531</v>
      </c>
      <c r="B359" t="s">
        <v>531</v>
      </c>
    </row>
    <row r="360" spans="1:2" x14ac:dyDescent="0.25">
      <c r="A360" t="s">
        <v>532</v>
      </c>
      <c r="B360" t="s">
        <v>532</v>
      </c>
    </row>
    <row r="361" spans="1:2" x14ac:dyDescent="0.25">
      <c r="A361" t="s">
        <v>533</v>
      </c>
      <c r="B361" t="s">
        <v>533</v>
      </c>
    </row>
    <row r="362" spans="1:2" x14ac:dyDescent="0.25">
      <c r="A362" t="s">
        <v>534</v>
      </c>
      <c r="B362" t="s">
        <v>534</v>
      </c>
    </row>
    <row r="363" spans="1:2" x14ac:dyDescent="0.25">
      <c r="A363" t="s">
        <v>535</v>
      </c>
      <c r="B363" t="s">
        <v>535</v>
      </c>
    </row>
    <row r="364" spans="1:2" x14ac:dyDescent="0.25">
      <c r="A364" t="s">
        <v>536</v>
      </c>
      <c r="B364" t="s">
        <v>536</v>
      </c>
    </row>
    <row r="365" spans="1:2" x14ac:dyDescent="0.25">
      <c r="A365" t="s">
        <v>537</v>
      </c>
      <c r="B365" t="s">
        <v>537</v>
      </c>
    </row>
    <row r="366" spans="1:2" x14ac:dyDescent="0.25">
      <c r="A366" t="s">
        <v>538</v>
      </c>
      <c r="B366" t="s">
        <v>538</v>
      </c>
    </row>
    <row r="367" spans="1:2" x14ac:dyDescent="0.25">
      <c r="A367" t="s">
        <v>539</v>
      </c>
      <c r="B367" t="s">
        <v>539</v>
      </c>
    </row>
    <row r="368" spans="1:2" x14ac:dyDescent="0.25">
      <c r="A368" t="s">
        <v>540</v>
      </c>
      <c r="B368" t="s">
        <v>540</v>
      </c>
    </row>
    <row r="369" spans="1:2" x14ac:dyDescent="0.25">
      <c r="A369" t="s">
        <v>541</v>
      </c>
      <c r="B369" t="s">
        <v>541</v>
      </c>
    </row>
    <row r="370" spans="1:2" x14ac:dyDescent="0.25">
      <c r="A370" t="s">
        <v>542</v>
      </c>
      <c r="B370" t="s">
        <v>542</v>
      </c>
    </row>
    <row r="371" spans="1:2" x14ac:dyDescent="0.25">
      <c r="A371" t="s">
        <v>543</v>
      </c>
      <c r="B371" t="s">
        <v>543</v>
      </c>
    </row>
    <row r="372" spans="1:2" x14ac:dyDescent="0.25">
      <c r="A372" t="s">
        <v>544</v>
      </c>
      <c r="B372" t="s">
        <v>544</v>
      </c>
    </row>
    <row r="373" spans="1:2" x14ac:dyDescent="0.25">
      <c r="A373" t="s">
        <v>545</v>
      </c>
      <c r="B373" t="s">
        <v>545</v>
      </c>
    </row>
    <row r="374" spans="1:2" x14ac:dyDescent="0.25">
      <c r="A374" t="s">
        <v>546</v>
      </c>
      <c r="B374" t="s">
        <v>546</v>
      </c>
    </row>
    <row r="375" spans="1:2" x14ac:dyDescent="0.25">
      <c r="A375" t="s">
        <v>547</v>
      </c>
      <c r="B375" t="s">
        <v>547</v>
      </c>
    </row>
    <row r="376" spans="1:2" x14ac:dyDescent="0.25">
      <c r="A376" t="s">
        <v>548</v>
      </c>
      <c r="B376" t="s">
        <v>548</v>
      </c>
    </row>
    <row r="377" spans="1:2" x14ac:dyDescent="0.25">
      <c r="A377" t="s">
        <v>549</v>
      </c>
      <c r="B377" t="s">
        <v>549</v>
      </c>
    </row>
    <row r="378" spans="1:2" x14ac:dyDescent="0.25">
      <c r="A378" t="s">
        <v>550</v>
      </c>
      <c r="B378" t="s">
        <v>550</v>
      </c>
    </row>
    <row r="379" spans="1:2" x14ac:dyDescent="0.25">
      <c r="A379" t="s">
        <v>551</v>
      </c>
      <c r="B379" t="s">
        <v>551</v>
      </c>
    </row>
    <row r="380" spans="1:2" x14ac:dyDescent="0.25">
      <c r="A380" t="s">
        <v>552</v>
      </c>
      <c r="B380" t="s">
        <v>552</v>
      </c>
    </row>
    <row r="381" spans="1:2" x14ac:dyDescent="0.25">
      <c r="A381" t="s">
        <v>553</v>
      </c>
      <c r="B381" t="s">
        <v>553</v>
      </c>
    </row>
    <row r="382" spans="1:2" x14ac:dyDescent="0.25">
      <c r="A382" t="s">
        <v>554</v>
      </c>
      <c r="B382" t="s">
        <v>554</v>
      </c>
    </row>
    <row r="383" spans="1:2" x14ac:dyDescent="0.25">
      <c r="A383" t="s">
        <v>555</v>
      </c>
      <c r="B383" t="s">
        <v>555</v>
      </c>
    </row>
    <row r="384" spans="1:2" x14ac:dyDescent="0.25">
      <c r="A384" t="s">
        <v>556</v>
      </c>
      <c r="B384" t="s">
        <v>556</v>
      </c>
    </row>
    <row r="385" spans="1:2" x14ac:dyDescent="0.25">
      <c r="A385" t="s">
        <v>557</v>
      </c>
      <c r="B385" t="s">
        <v>557</v>
      </c>
    </row>
    <row r="386" spans="1:2" x14ac:dyDescent="0.25">
      <c r="A386" t="s">
        <v>558</v>
      </c>
      <c r="B386" t="s">
        <v>558</v>
      </c>
    </row>
    <row r="387" spans="1:2" x14ac:dyDescent="0.25">
      <c r="A387" t="s">
        <v>559</v>
      </c>
      <c r="B387" t="s">
        <v>559</v>
      </c>
    </row>
    <row r="388" spans="1:2" x14ac:dyDescent="0.25">
      <c r="A388" t="s">
        <v>560</v>
      </c>
      <c r="B388" t="s">
        <v>560</v>
      </c>
    </row>
    <row r="389" spans="1:2" x14ac:dyDescent="0.25">
      <c r="A389" t="s">
        <v>561</v>
      </c>
      <c r="B389" t="s">
        <v>561</v>
      </c>
    </row>
    <row r="390" spans="1:2" x14ac:dyDescent="0.25">
      <c r="A390" t="s">
        <v>562</v>
      </c>
      <c r="B390" t="s">
        <v>562</v>
      </c>
    </row>
    <row r="391" spans="1:2" x14ac:dyDescent="0.25">
      <c r="A391" t="s">
        <v>563</v>
      </c>
      <c r="B391" t="s">
        <v>563</v>
      </c>
    </row>
    <row r="392" spans="1:2" x14ac:dyDescent="0.25">
      <c r="A392" t="s">
        <v>564</v>
      </c>
      <c r="B392" t="s">
        <v>564</v>
      </c>
    </row>
    <row r="393" spans="1:2" x14ac:dyDescent="0.25">
      <c r="A393" t="s">
        <v>565</v>
      </c>
      <c r="B393" t="s">
        <v>565</v>
      </c>
    </row>
    <row r="394" spans="1:2" x14ac:dyDescent="0.25">
      <c r="A394" t="s">
        <v>566</v>
      </c>
      <c r="B394" t="s">
        <v>566</v>
      </c>
    </row>
    <row r="395" spans="1:2" x14ac:dyDescent="0.25">
      <c r="A395" t="s">
        <v>567</v>
      </c>
      <c r="B395" t="s">
        <v>567</v>
      </c>
    </row>
    <row r="396" spans="1:2" x14ac:dyDescent="0.25">
      <c r="A396" t="s">
        <v>568</v>
      </c>
      <c r="B396" t="s">
        <v>568</v>
      </c>
    </row>
    <row r="397" spans="1:2" x14ac:dyDescent="0.25">
      <c r="A397" t="s">
        <v>569</v>
      </c>
      <c r="B397" t="s">
        <v>569</v>
      </c>
    </row>
    <row r="398" spans="1:2" x14ac:dyDescent="0.25">
      <c r="A398" t="s">
        <v>570</v>
      </c>
      <c r="B398" t="s">
        <v>570</v>
      </c>
    </row>
    <row r="399" spans="1:2" x14ac:dyDescent="0.25">
      <c r="A399" t="s">
        <v>571</v>
      </c>
      <c r="B399" t="s">
        <v>571</v>
      </c>
    </row>
    <row r="400" spans="1:2" x14ac:dyDescent="0.25">
      <c r="A400" t="s">
        <v>572</v>
      </c>
      <c r="B400" t="s">
        <v>572</v>
      </c>
    </row>
    <row r="401" spans="1:2" x14ac:dyDescent="0.25">
      <c r="A401" t="s">
        <v>573</v>
      </c>
      <c r="B401" t="s">
        <v>573</v>
      </c>
    </row>
    <row r="402" spans="1:2" x14ac:dyDescent="0.25">
      <c r="A402" t="s">
        <v>574</v>
      </c>
      <c r="B402" t="s">
        <v>574</v>
      </c>
    </row>
    <row r="403" spans="1:2" x14ac:dyDescent="0.25">
      <c r="A403" t="s">
        <v>575</v>
      </c>
      <c r="B403" t="s">
        <v>575</v>
      </c>
    </row>
    <row r="404" spans="1:2" x14ac:dyDescent="0.25">
      <c r="A404" t="s">
        <v>576</v>
      </c>
      <c r="B404" t="s">
        <v>576</v>
      </c>
    </row>
    <row r="405" spans="1:2" x14ac:dyDescent="0.25">
      <c r="A405" t="s">
        <v>577</v>
      </c>
      <c r="B405" t="s">
        <v>577</v>
      </c>
    </row>
    <row r="406" spans="1:2" x14ac:dyDescent="0.25">
      <c r="A406" t="s">
        <v>578</v>
      </c>
      <c r="B406" t="s">
        <v>578</v>
      </c>
    </row>
    <row r="407" spans="1:2" x14ac:dyDescent="0.25">
      <c r="A407" t="s">
        <v>579</v>
      </c>
      <c r="B407" t="s">
        <v>579</v>
      </c>
    </row>
    <row r="408" spans="1:2" x14ac:dyDescent="0.25">
      <c r="A408" t="s">
        <v>580</v>
      </c>
      <c r="B408" t="s">
        <v>580</v>
      </c>
    </row>
    <row r="409" spans="1:2" x14ac:dyDescent="0.25">
      <c r="A409" t="s">
        <v>581</v>
      </c>
      <c r="B409" t="s">
        <v>581</v>
      </c>
    </row>
    <row r="410" spans="1:2" x14ac:dyDescent="0.25">
      <c r="A410" t="s">
        <v>582</v>
      </c>
      <c r="B410" t="s">
        <v>582</v>
      </c>
    </row>
    <row r="411" spans="1:2" x14ac:dyDescent="0.25">
      <c r="A411" t="s">
        <v>583</v>
      </c>
      <c r="B411" t="s">
        <v>583</v>
      </c>
    </row>
    <row r="412" spans="1:2" x14ac:dyDescent="0.25">
      <c r="A412" t="s">
        <v>584</v>
      </c>
      <c r="B412" t="s">
        <v>584</v>
      </c>
    </row>
    <row r="413" spans="1:2" x14ac:dyDescent="0.25">
      <c r="A413" t="s">
        <v>585</v>
      </c>
      <c r="B413" t="s">
        <v>585</v>
      </c>
    </row>
    <row r="414" spans="1:2" x14ac:dyDescent="0.25">
      <c r="A414" t="s">
        <v>586</v>
      </c>
      <c r="B414" t="s">
        <v>586</v>
      </c>
    </row>
    <row r="415" spans="1:2" x14ac:dyDescent="0.25">
      <c r="A415" t="s">
        <v>587</v>
      </c>
      <c r="B415" t="s">
        <v>587</v>
      </c>
    </row>
    <row r="416" spans="1:2" x14ac:dyDescent="0.25">
      <c r="A416" t="s">
        <v>588</v>
      </c>
      <c r="B416" t="s">
        <v>588</v>
      </c>
    </row>
    <row r="417" spans="1:2" x14ac:dyDescent="0.25">
      <c r="A417" t="s">
        <v>589</v>
      </c>
      <c r="B417" t="s">
        <v>589</v>
      </c>
    </row>
    <row r="418" spans="1:2" x14ac:dyDescent="0.25">
      <c r="A418" t="s">
        <v>590</v>
      </c>
      <c r="B418" t="s">
        <v>590</v>
      </c>
    </row>
    <row r="419" spans="1:2" x14ac:dyDescent="0.25">
      <c r="A419" t="s">
        <v>591</v>
      </c>
      <c r="B419" t="s">
        <v>591</v>
      </c>
    </row>
    <row r="420" spans="1:2" x14ac:dyDescent="0.25">
      <c r="A420" t="s">
        <v>592</v>
      </c>
      <c r="B420" t="s">
        <v>592</v>
      </c>
    </row>
    <row r="421" spans="1:2" x14ac:dyDescent="0.25">
      <c r="A421" t="s">
        <v>593</v>
      </c>
      <c r="B421" t="s">
        <v>593</v>
      </c>
    </row>
    <row r="422" spans="1:2" x14ac:dyDescent="0.25">
      <c r="A422" t="s">
        <v>594</v>
      </c>
      <c r="B422" t="s">
        <v>594</v>
      </c>
    </row>
    <row r="423" spans="1:2" x14ac:dyDescent="0.25">
      <c r="A423" t="s">
        <v>595</v>
      </c>
      <c r="B423" t="s">
        <v>595</v>
      </c>
    </row>
    <row r="424" spans="1:2" x14ac:dyDescent="0.25">
      <c r="A424" t="s">
        <v>596</v>
      </c>
      <c r="B424" t="s">
        <v>596</v>
      </c>
    </row>
    <row r="425" spans="1:2" x14ac:dyDescent="0.25">
      <c r="A425" t="s">
        <v>597</v>
      </c>
      <c r="B425" t="s">
        <v>597</v>
      </c>
    </row>
    <row r="426" spans="1:2" x14ac:dyDescent="0.25">
      <c r="A426" t="s">
        <v>598</v>
      </c>
      <c r="B426" t="s">
        <v>598</v>
      </c>
    </row>
    <row r="427" spans="1:2" x14ac:dyDescent="0.25">
      <c r="A427" t="s">
        <v>599</v>
      </c>
      <c r="B427" t="s">
        <v>599</v>
      </c>
    </row>
    <row r="428" spans="1:2" x14ac:dyDescent="0.25">
      <c r="A428" t="s">
        <v>600</v>
      </c>
      <c r="B428" t="s">
        <v>600</v>
      </c>
    </row>
    <row r="429" spans="1:2" x14ac:dyDescent="0.25">
      <c r="A429" t="s">
        <v>601</v>
      </c>
      <c r="B429" t="s">
        <v>601</v>
      </c>
    </row>
    <row r="430" spans="1:2" x14ac:dyDescent="0.25">
      <c r="A430" t="s">
        <v>602</v>
      </c>
      <c r="B430" t="s">
        <v>602</v>
      </c>
    </row>
    <row r="431" spans="1:2" x14ac:dyDescent="0.25">
      <c r="A431" t="s">
        <v>603</v>
      </c>
      <c r="B431" t="s">
        <v>603</v>
      </c>
    </row>
    <row r="432" spans="1:2" x14ac:dyDescent="0.25">
      <c r="A432" t="s">
        <v>604</v>
      </c>
      <c r="B432" t="s">
        <v>604</v>
      </c>
    </row>
    <row r="433" spans="1:2" x14ac:dyDescent="0.25">
      <c r="A433" t="s">
        <v>605</v>
      </c>
      <c r="B433" t="s">
        <v>605</v>
      </c>
    </row>
    <row r="434" spans="1:2" x14ac:dyDescent="0.25">
      <c r="A434" t="s">
        <v>606</v>
      </c>
      <c r="B434" t="s">
        <v>606</v>
      </c>
    </row>
    <row r="435" spans="1:2" x14ac:dyDescent="0.25">
      <c r="A435" t="s">
        <v>607</v>
      </c>
      <c r="B435" t="s">
        <v>607</v>
      </c>
    </row>
    <row r="436" spans="1:2" x14ac:dyDescent="0.25">
      <c r="A436" t="s">
        <v>608</v>
      </c>
      <c r="B436" t="s">
        <v>608</v>
      </c>
    </row>
    <row r="437" spans="1:2" x14ac:dyDescent="0.25">
      <c r="A437" t="s">
        <v>609</v>
      </c>
      <c r="B437" t="s">
        <v>609</v>
      </c>
    </row>
    <row r="438" spans="1:2" x14ac:dyDescent="0.25">
      <c r="A438" t="s">
        <v>610</v>
      </c>
      <c r="B438" t="s">
        <v>610</v>
      </c>
    </row>
    <row r="439" spans="1:2" x14ac:dyDescent="0.25">
      <c r="A439" t="s">
        <v>611</v>
      </c>
      <c r="B439" t="s">
        <v>611</v>
      </c>
    </row>
    <row r="440" spans="1:2" x14ac:dyDescent="0.25">
      <c r="A440" t="s">
        <v>612</v>
      </c>
      <c r="B440" t="s">
        <v>612</v>
      </c>
    </row>
    <row r="441" spans="1:2" x14ac:dyDescent="0.25">
      <c r="A441" t="s">
        <v>613</v>
      </c>
      <c r="B441" t="s">
        <v>613</v>
      </c>
    </row>
    <row r="442" spans="1:2" x14ac:dyDescent="0.25">
      <c r="A442" t="s">
        <v>614</v>
      </c>
      <c r="B442" t="s">
        <v>614</v>
      </c>
    </row>
    <row r="443" spans="1:2" x14ac:dyDescent="0.25">
      <c r="A443" t="s">
        <v>615</v>
      </c>
      <c r="B443" t="s">
        <v>615</v>
      </c>
    </row>
    <row r="444" spans="1:2" x14ac:dyDescent="0.25">
      <c r="A444" t="s">
        <v>616</v>
      </c>
      <c r="B444" t="s">
        <v>616</v>
      </c>
    </row>
    <row r="445" spans="1:2" x14ac:dyDescent="0.25">
      <c r="A445" t="s">
        <v>617</v>
      </c>
      <c r="B445" t="s">
        <v>617</v>
      </c>
    </row>
    <row r="446" spans="1:2" x14ac:dyDescent="0.25">
      <c r="A446" t="s">
        <v>618</v>
      </c>
      <c r="B446" t="s">
        <v>618</v>
      </c>
    </row>
    <row r="447" spans="1:2" x14ac:dyDescent="0.25">
      <c r="A447" t="s">
        <v>619</v>
      </c>
      <c r="B447" t="s">
        <v>619</v>
      </c>
    </row>
    <row r="448" spans="1:2" x14ac:dyDescent="0.25">
      <c r="A448" t="s">
        <v>620</v>
      </c>
      <c r="B448" t="s">
        <v>620</v>
      </c>
    </row>
    <row r="449" spans="1:2" x14ac:dyDescent="0.25">
      <c r="A449" t="s">
        <v>621</v>
      </c>
      <c r="B449" t="s">
        <v>621</v>
      </c>
    </row>
    <row r="450" spans="1:2" x14ac:dyDescent="0.25">
      <c r="A450" t="s">
        <v>622</v>
      </c>
      <c r="B450" t="s">
        <v>622</v>
      </c>
    </row>
    <row r="451" spans="1:2" x14ac:dyDescent="0.25">
      <c r="A451" t="s">
        <v>623</v>
      </c>
      <c r="B451" t="s">
        <v>623</v>
      </c>
    </row>
    <row r="452" spans="1:2" x14ac:dyDescent="0.25">
      <c r="A452" t="s">
        <v>624</v>
      </c>
      <c r="B452" t="s">
        <v>624</v>
      </c>
    </row>
    <row r="453" spans="1:2" x14ac:dyDescent="0.25">
      <c r="A453" t="s">
        <v>625</v>
      </c>
      <c r="B453" t="s">
        <v>625</v>
      </c>
    </row>
    <row r="454" spans="1:2" x14ac:dyDescent="0.25">
      <c r="A454" t="s">
        <v>626</v>
      </c>
      <c r="B454" t="s">
        <v>626</v>
      </c>
    </row>
    <row r="455" spans="1:2" x14ac:dyDescent="0.25">
      <c r="A455" t="s">
        <v>627</v>
      </c>
      <c r="B455" t="s">
        <v>627</v>
      </c>
    </row>
    <row r="456" spans="1:2" x14ac:dyDescent="0.25">
      <c r="A456" t="s">
        <v>628</v>
      </c>
      <c r="B456" t="s">
        <v>628</v>
      </c>
    </row>
    <row r="457" spans="1:2" x14ac:dyDescent="0.25">
      <c r="A457" t="s">
        <v>629</v>
      </c>
      <c r="B457" t="s">
        <v>629</v>
      </c>
    </row>
    <row r="458" spans="1:2" x14ac:dyDescent="0.25">
      <c r="A458" t="s">
        <v>630</v>
      </c>
      <c r="B458" t="s">
        <v>630</v>
      </c>
    </row>
    <row r="459" spans="1:2" x14ac:dyDescent="0.25">
      <c r="A459" t="s">
        <v>631</v>
      </c>
      <c r="B459" t="s">
        <v>631</v>
      </c>
    </row>
    <row r="460" spans="1:2" x14ac:dyDescent="0.25">
      <c r="A460" t="s">
        <v>632</v>
      </c>
      <c r="B460" t="s">
        <v>632</v>
      </c>
    </row>
    <row r="461" spans="1:2" x14ac:dyDescent="0.25">
      <c r="A461" t="s">
        <v>633</v>
      </c>
      <c r="B461" t="s">
        <v>633</v>
      </c>
    </row>
    <row r="462" spans="1:2" x14ac:dyDescent="0.25">
      <c r="A462" t="s">
        <v>634</v>
      </c>
      <c r="B462" t="s">
        <v>634</v>
      </c>
    </row>
    <row r="463" spans="1:2" x14ac:dyDescent="0.25">
      <c r="A463" t="s">
        <v>635</v>
      </c>
      <c r="B463" t="s">
        <v>635</v>
      </c>
    </row>
    <row r="464" spans="1:2" x14ac:dyDescent="0.25">
      <c r="A464" t="s">
        <v>636</v>
      </c>
      <c r="B464" t="s">
        <v>636</v>
      </c>
    </row>
    <row r="465" spans="1:2" x14ac:dyDescent="0.25">
      <c r="A465" t="s">
        <v>637</v>
      </c>
      <c r="B465" t="s">
        <v>637</v>
      </c>
    </row>
    <row r="466" spans="1:2" x14ac:dyDescent="0.25">
      <c r="A466" t="s">
        <v>638</v>
      </c>
      <c r="B466" t="s">
        <v>638</v>
      </c>
    </row>
    <row r="467" spans="1:2" x14ac:dyDescent="0.25">
      <c r="A467" t="s">
        <v>639</v>
      </c>
      <c r="B467" t="s">
        <v>639</v>
      </c>
    </row>
    <row r="468" spans="1:2" x14ac:dyDescent="0.25">
      <c r="A468" t="s">
        <v>640</v>
      </c>
      <c r="B468" t="s">
        <v>640</v>
      </c>
    </row>
    <row r="469" spans="1:2" x14ac:dyDescent="0.25">
      <c r="A469" t="s">
        <v>641</v>
      </c>
      <c r="B469" t="s">
        <v>641</v>
      </c>
    </row>
    <row r="470" spans="1:2" x14ac:dyDescent="0.25">
      <c r="A470" t="s">
        <v>642</v>
      </c>
      <c r="B470" t="s">
        <v>642</v>
      </c>
    </row>
    <row r="471" spans="1:2" x14ac:dyDescent="0.25">
      <c r="A471" t="s">
        <v>643</v>
      </c>
      <c r="B471" t="s">
        <v>643</v>
      </c>
    </row>
    <row r="472" spans="1:2" x14ac:dyDescent="0.25">
      <c r="A472" t="s">
        <v>644</v>
      </c>
      <c r="B472" t="s">
        <v>644</v>
      </c>
    </row>
    <row r="473" spans="1:2" x14ac:dyDescent="0.25">
      <c r="A473" t="s">
        <v>645</v>
      </c>
      <c r="B473" t="s">
        <v>645</v>
      </c>
    </row>
    <row r="474" spans="1:2" x14ac:dyDescent="0.25">
      <c r="A474" t="s">
        <v>646</v>
      </c>
      <c r="B474" t="s">
        <v>646</v>
      </c>
    </row>
    <row r="475" spans="1:2" x14ac:dyDescent="0.25">
      <c r="A475" t="s">
        <v>647</v>
      </c>
      <c r="B475" t="s">
        <v>647</v>
      </c>
    </row>
    <row r="476" spans="1:2" x14ac:dyDescent="0.25">
      <c r="A476" t="s">
        <v>648</v>
      </c>
      <c r="B476" t="s">
        <v>648</v>
      </c>
    </row>
    <row r="477" spans="1:2" x14ac:dyDescent="0.25">
      <c r="A477" t="s">
        <v>649</v>
      </c>
      <c r="B477" t="s">
        <v>649</v>
      </c>
    </row>
    <row r="478" spans="1:2" x14ac:dyDescent="0.25">
      <c r="A478" t="s">
        <v>650</v>
      </c>
      <c r="B478" t="s">
        <v>650</v>
      </c>
    </row>
    <row r="479" spans="1:2" x14ac:dyDescent="0.25">
      <c r="A479" t="s">
        <v>651</v>
      </c>
      <c r="B479" t="s">
        <v>651</v>
      </c>
    </row>
    <row r="480" spans="1:2" x14ac:dyDescent="0.25">
      <c r="A480" t="s">
        <v>652</v>
      </c>
      <c r="B480" t="s">
        <v>652</v>
      </c>
    </row>
    <row r="481" spans="1:2" x14ac:dyDescent="0.25">
      <c r="A481" t="s">
        <v>653</v>
      </c>
      <c r="B481" t="s">
        <v>653</v>
      </c>
    </row>
    <row r="482" spans="1:2" x14ac:dyDescent="0.25">
      <c r="A482" t="s">
        <v>654</v>
      </c>
      <c r="B482" t="s">
        <v>654</v>
      </c>
    </row>
    <row r="483" spans="1:2" x14ac:dyDescent="0.25">
      <c r="A483" t="s">
        <v>655</v>
      </c>
      <c r="B483" t="s">
        <v>655</v>
      </c>
    </row>
    <row r="484" spans="1:2" x14ac:dyDescent="0.25">
      <c r="A484" t="s">
        <v>656</v>
      </c>
      <c r="B484" t="s">
        <v>656</v>
      </c>
    </row>
    <row r="485" spans="1:2" x14ac:dyDescent="0.25">
      <c r="A485" t="s">
        <v>657</v>
      </c>
      <c r="B485" t="s">
        <v>657</v>
      </c>
    </row>
    <row r="486" spans="1:2" x14ac:dyDescent="0.25">
      <c r="A486" t="s">
        <v>658</v>
      </c>
      <c r="B486" t="s">
        <v>658</v>
      </c>
    </row>
    <row r="487" spans="1:2" x14ac:dyDescent="0.25">
      <c r="A487" t="s">
        <v>659</v>
      </c>
      <c r="B487" t="s">
        <v>659</v>
      </c>
    </row>
    <row r="488" spans="1:2" x14ac:dyDescent="0.25">
      <c r="A488" t="s">
        <v>660</v>
      </c>
      <c r="B488" t="s">
        <v>660</v>
      </c>
    </row>
    <row r="489" spans="1:2" x14ac:dyDescent="0.25">
      <c r="A489" t="s">
        <v>661</v>
      </c>
      <c r="B489" t="s">
        <v>661</v>
      </c>
    </row>
    <row r="490" spans="1:2" x14ac:dyDescent="0.25">
      <c r="A490" t="s">
        <v>662</v>
      </c>
      <c r="B490" t="s">
        <v>662</v>
      </c>
    </row>
    <row r="491" spans="1:2" x14ac:dyDescent="0.25">
      <c r="A491" t="s">
        <v>663</v>
      </c>
      <c r="B491" t="s">
        <v>663</v>
      </c>
    </row>
    <row r="492" spans="1:2" x14ac:dyDescent="0.25">
      <c r="A492" t="s">
        <v>664</v>
      </c>
      <c r="B492" t="s">
        <v>664</v>
      </c>
    </row>
    <row r="493" spans="1:2" x14ac:dyDescent="0.25">
      <c r="A493" t="s">
        <v>665</v>
      </c>
      <c r="B493" t="s">
        <v>665</v>
      </c>
    </row>
    <row r="494" spans="1:2" x14ac:dyDescent="0.25">
      <c r="A494" t="s">
        <v>666</v>
      </c>
      <c r="B494" t="s">
        <v>666</v>
      </c>
    </row>
    <row r="495" spans="1:2" x14ac:dyDescent="0.25">
      <c r="A495" t="s">
        <v>667</v>
      </c>
      <c r="B495" t="s">
        <v>667</v>
      </c>
    </row>
    <row r="496" spans="1:2" x14ac:dyDescent="0.25">
      <c r="A496" t="s">
        <v>668</v>
      </c>
      <c r="B496" t="s">
        <v>668</v>
      </c>
    </row>
    <row r="497" spans="1:2" x14ac:dyDescent="0.25">
      <c r="A497" t="s">
        <v>669</v>
      </c>
      <c r="B497" t="s">
        <v>669</v>
      </c>
    </row>
    <row r="498" spans="1:2" x14ac:dyDescent="0.25">
      <c r="A498" t="s">
        <v>670</v>
      </c>
      <c r="B498" t="s">
        <v>670</v>
      </c>
    </row>
    <row r="499" spans="1:2" x14ac:dyDescent="0.25">
      <c r="A499" t="s">
        <v>671</v>
      </c>
      <c r="B499" t="s">
        <v>671</v>
      </c>
    </row>
    <row r="500" spans="1:2" x14ac:dyDescent="0.25">
      <c r="A500" t="s">
        <v>672</v>
      </c>
      <c r="B500" t="s">
        <v>672</v>
      </c>
    </row>
    <row r="501" spans="1:2" x14ac:dyDescent="0.25">
      <c r="A501" t="s">
        <v>673</v>
      </c>
      <c r="B501" t="s">
        <v>673</v>
      </c>
    </row>
    <row r="502" spans="1:2" x14ac:dyDescent="0.25">
      <c r="A502" t="s">
        <v>674</v>
      </c>
      <c r="B502" t="s">
        <v>674</v>
      </c>
    </row>
    <row r="503" spans="1:2" x14ac:dyDescent="0.25">
      <c r="A503" t="s">
        <v>675</v>
      </c>
      <c r="B503" t="s">
        <v>675</v>
      </c>
    </row>
    <row r="504" spans="1:2" x14ac:dyDescent="0.25">
      <c r="A504" t="s">
        <v>676</v>
      </c>
      <c r="B504" t="s">
        <v>676</v>
      </c>
    </row>
    <row r="505" spans="1:2" x14ac:dyDescent="0.25">
      <c r="A505" t="s">
        <v>677</v>
      </c>
      <c r="B505" t="s">
        <v>677</v>
      </c>
    </row>
    <row r="506" spans="1:2" x14ac:dyDescent="0.25">
      <c r="A506" t="s">
        <v>678</v>
      </c>
      <c r="B506" t="s">
        <v>678</v>
      </c>
    </row>
    <row r="507" spans="1:2" x14ac:dyDescent="0.25">
      <c r="A507" t="s">
        <v>679</v>
      </c>
      <c r="B507" t="s">
        <v>679</v>
      </c>
    </row>
    <row r="508" spans="1:2" x14ac:dyDescent="0.25">
      <c r="A508" t="s">
        <v>680</v>
      </c>
      <c r="B508" t="s">
        <v>680</v>
      </c>
    </row>
    <row r="509" spans="1:2" x14ac:dyDescent="0.25">
      <c r="A509" t="s">
        <v>681</v>
      </c>
      <c r="B509" t="s">
        <v>681</v>
      </c>
    </row>
    <row r="510" spans="1:2" x14ac:dyDescent="0.25">
      <c r="A510" t="s">
        <v>682</v>
      </c>
      <c r="B510" t="s">
        <v>682</v>
      </c>
    </row>
    <row r="511" spans="1:2" x14ac:dyDescent="0.25">
      <c r="A511" t="s">
        <v>683</v>
      </c>
      <c r="B511" t="s">
        <v>683</v>
      </c>
    </row>
    <row r="512" spans="1:2" x14ac:dyDescent="0.25">
      <c r="A512" t="s">
        <v>684</v>
      </c>
      <c r="B512" t="s">
        <v>684</v>
      </c>
    </row>
    <row r="513" spans="1:2" x14ac:dyDescent="0.25">
      <c r="A513" t="s">
        <v>685</v>
      </c>
      <c r="B513" t="s">
        <v>685</v>
      </c>
    </row>
    <row r="514" spans="1:2" x14ac:dyDescent="0.25">
      <c r="A514" t="s">
        <v>686</v>
      </c>
      <c r="B514" t="s">
        <v>686</v>
      </c>
    </row>
    <row r="515" spans="1:2" x14ac:dyDescent="0.25">
      <c r="A515" t="s">
        <v>687</v>
      </c>
      <c r="B515" t="s">
        <v>687</v>
      </c>
    </row>
    <row r="516" spans="1:2" x14ac:dyDescent="0.25">
      <c r="A516" t="s">
        <v>688</v>
      </c>
      <c r="B516" t="s">
        <v>688</v>
      </c>
    </row>
    <row r="517" spans="1:2" x14ac:dyDescent="0.25">
      <c r="A517" t="s">
        <v>689</v>
      </c>
      <c r="B517" t="s">
        <v>689</v>
      </c>
    </row>
    <row r="518" spans="1:2" x14ac:dyDescent="0.25">
      <c r="A518" t="s">
        <v>690</v>
      </c>
      <c r="B518" t="s">
        <v>690</v>
      </c>
    </row>
    <row r="519" spans="1:2" x14ac:dyDescent="0.25">
      <c r="A519" t="s">
        <v>691</v>
      </c>
      <c r="B519" t="s">
        <v>691</v>
      </c>
    </row>
    <row r="520" spans="1:2" x14ac:dyDescent="0.25">
      <c r="A520" t="s">
        <v>692</v>
      </c>
      <c r="B520" t="s">
        <v>692</v>
      </c>
    </row>
    <row r="521" spans="1:2" x14ac:dyDescent="0.25">
      <c r="A521" t="s">
        <v>693</v>
      </c>
      <c r="B521" t="s">
        <v>693</v>
      </c>
    </row>
    <row r="522" spans="1:2" x14ac:dyDescent="0.25">
      <c r="A522" t="s">
        <v>694</v>
      </c>
      <c r="B522" t="s">
        <v>694</v>
      </c>
    </row>
    <row r="523" spans="1:2" x14ac:dyDescent="0.25">
      <c r="A523" t="s">
        <v>695</v>
      </c>
      <c r="B523" t="s">
        <v>695</v>
      </c>
    </row>
    <row r="524" spans="1:2" x14ac:dyDescent="0.25">
      <c r="A524" t="s">
        <v>696</v>
      </c>
      <c r="B524" t="s">
        <v>696</v>
      </c>
    </row>
    <row r="525" spans="1:2" x14ac:dyDescent="0.25">
      <c r="A525" t="s">
        <v>697</v>
      </c>
      <c r="B525" t="s">
        <v>697</v>
      </c>
    </row>
    <row r="526" spans="1:2" x14ac:dyDescent="0.25">
      <c r="A526" t="s">
        <v>698</v>
      </c>
      <c r="B526" t="s">
        <v>698</v>
      </c>
    </row>
    <row r="527" spans="1:2" x14ac:dyDescent="0.25">
      <c r="A527" t="s">
        <v>699</v>
      </c>
      <c r="B527" t="s">
        <v>699</v>
      </c>
    </row>
    <row r="528" spans="1:2" x14ac:dyDescent="0.25">
      <c r="A528" t="s">
        <v>700</v>
      </c>
      <c r="B528" t="s">
        <v>700</v>
      </c>
    </row>
    <row r="529" spans="1:2" x14ac:dyDescent="0.25">
      <c r="A529" t="s">
        <v>701</v>
      </c>
      <c r="B529" t="s">
        <v>701</v>
      </c>
    </row>
    <row r="530" spans="1:2" x14ac:dyDescent="0.25">
      <c r="A530" t="s">
        <v>702</v>
      </c>
      <c r="B530" t="s">
        <v>702</v>
      </c>
    </row>
    <row r="531" spans="1:2" x14ac:dyDescent="0.25">
      <c r="A531" t="s">
        <v>703</v>
      </c>
      <c r="B531" t="s">
        <v>703</v>
      </c>
    </row>
    <row r="532" spans="1:2" x14ac:dyDescent="0.25">
      <c r="A532" t="s">
        <v>704</v>
      </c>
      <c r="B532" t="s">
        <v>704</v>
      </c>
    </row>
    <row r="533" spans="1:2" x14ac:dyDescent="0.25">
      <c r="A533" t="s">
        <v>705</v>
      </c>
      <c r="B533" t="s">
        <v>705</v>
      </c>
    </row>
    <row r="534" spans="1:2" x14ac:dyDescent="0.25">
      <c r="A534" t="s">
        <v>706</v>
      </c>
      <c r="B534" t="s">
        <v>706</v>
      </c>
    </row>
    <row r="535" spans="1:2" x14ac:dyDescent="0.25">
      <c r="A535" t="s">
        <v>707</v>
      </c>
      <c r="B535" t="s">
        <v>707</v>
      </c>
    </row>
    <row r="536" spans="1:2" x14ac:dyDescent="0.25">
      <c r="A536" t="s">
        <v>708</v>
      </c>
      <c r="B536" t="s">
        <v>708</v>
      </c>
    </row>
    <row r="537" spans="1:2" x14ac:dyDescent="0.25">
      <c r="A537" t="s">
        <v>709</v>
      </c>
      <c r="B537" t="s">
        <v>709</v>
      </c>
    </row>
    <row r="538" spans="1:2" x14ac:dyDescent="0.25">
      <c r="A538" t="s">
        <v>710</v>
      </c>
      <c r="B538" t="s">
        <v>710</v>
      </c>
    </row>
    <row r="539" spans="1:2" x14ac:dyDescent="0.25">
      <c r="A539" t="s">
        <v>711</v>
      </c>
      <c r="B539" t="s">
        <v>711</v>
      </c>
    </row>
    <row r="540" spans="1:2" x14ac:dyDescent="0.25">
      <c r="A540" t="s">
        <v>712</v>
      </c>
      <c r="B540" t="s">
        <v>712</v>
      </c>
    </row>
    <row r="541" spans="1:2" x14ac:dyDescent="0.25">
      <c r="A541" t="s">
        <v>713</v>
      </c>
      <c r="B541" t="s">
        <v>713</v>
      </c>
    </row>
    <row r="542" spans="1:2" x14ac:dyDescent="0.25">
      <c r="A542" t="s">
        <v>714</v>
      </c>
      <c r="B542" t="s">
        <v>714</v>
      </c>
    </row>
    <row r="543" spans="1:2" x14ac:dyDescent="0.25">
      <c r="A543" t="s">
        <v>715</v>
      </c>
      <c r="B543" t="s">
        <v>715</v>
      </c>
    </row>
    <row r="544" spans="1:2" x14ac:dyDescent="0.25">
      <c r="A544" t="s">
        <v>716</v>
      </c>
      <c r="B544" t="s">
        <v>716</v>
      </c>
    </row>
    <row r="545" spans="1:2" x14ac:dyDescent="0.25">
      <c r="A545" t="s">
        <v>717</v>
      </c>
      <c r="B545" t="s">
        <v>717</v>
      </c>
    </row>
    <row r="546" spans="1:2" x14ac:dyDescent="0.25">
      <c r="A546" t="s">
        <v>718</v>
      </c>
      <c r="B546" t="s">
        <v>718</v>
      </c>
    </row>
    <row r="547" spans="1:2" x14ac:dyDescent="0.25">
      <c r="A547" t="s">
        <v>719</v>
      </c>
      <c r="B547" t="s">
        <v>719</v>
      </c>
    </row>
    <row r="548" spans="1:2" x14ac:dyDescent="0.25">
      <c r="A548" t="s">
        <v>720</v>
      </c>
      <c r="B548" t="s">
        <v>720</v>
      </c>
    </row>
    <row r="549" spans="1:2" x14ac:dyDescent="0.25">
      <c r="A549" t="s">
        <v>721</v>
      </c>
      <c r="B549" t="s">
        <v>721</v>
      </c>
    </row>
    <row r="550" spans="1:2" x14ac:dyDescent="0.25">
      <c r="A550" t="s">
        <v>722</v>
      </c>
      <c r="B550" t="s">
        <v>722</v>
      </c>
    </row>
    <row r="551" spans="1:2" x14ac:dyDescent="0.25">
      <c r="A551" t="s">
        <v>723</v>
      </c>
      <c r="B551" t="s">
        <v>723</v>
      </c>
    </row>
    <row r="552" spans="1:2" x14ac:dyDescent="0.25">
      <c r="A552" t="s">
        <v>724</v>
      </c>
      <c r="B552" t="s">
        <v>724</v>
      </c>
    </row>
    <row r="553" spans="1:2" x14ac:dyDescent="0.25">
      <c r="A553" t="s">
        <v>725</v>
      </c>
      <c r="B553" t="s">
        <v>725</v>
      </c>
    </row>
    <row r="554" spans="1:2" x14ac:dyDescent="0.25">
      <c r="A554" t="s">
        <v>726</v>
      </c>
      <c r="B554" t="s">
        <v>726</v>
      </c>
    </row>
    <row r="555" spans="1:2" x14ac:dyDescent="0.25">
      <c r="A555" t="s">
        <v>727</v>
      </c>
      <c r="B555" t="s">
        <v>727</v>
      </c>
    </row>
    <row r="556" spans="1:2" x14ac:dyDescent="0.25">
      <c r="A556" t="s">
        <v>728</v>
      </c>
      <c r="B556" t="s">
        <v>728</v>
      </c>
    </row>
    <row r="557" spans="1:2" x14ac:dyDescent="0.25">
      <c r="A557" t="s">
        <v>729</v>
      </c>
      <c r="B557" t="s">
        <v>729</v>
      </c>
    </row>
    <row r="558" spans="1:2" x14ac:dyDescent="0.25">
      <c r="A558" t="s">
        <v>730</v>
      </c>
      <c r="B558" t="s">
        <v>730</v>
      </c>
    </row>
    <row r="559" spans="1:2" x14ac:dyDescent="0.25">
      <c r="A559" t="s">
        <v>731</v>
      </c>
      <c r="B559" t="s">
        <v>731</v>
      </c>
    </row>
    <row r="560" spans="1:2" x14ac:dyDescent="0.25">
      <c r="A560" t="s">
        <v>732</v>
      </c>
      <c r="B560" t="s">
        <v>732</v>
      </c>
    </row>
    <row r="561" spans="1:2" x14ac:dyDescent="0.25">
      <c r="A561" t="s">
        <v>733</v>
      </c>
      <c r="B561" t="s">
        <v>733</v>
      </c>
    </row>
    <row r="562" spans="1:2" x14ac:dyDescent="0.25">
      <c r="A562" t="s">
        <v>734</v>
      </c>
      <c r="B562" t="s">
        <v>734</v>
      </c>
    </row>
    <row r="563" spans="1:2" x14ac:dyDescent="0.25">
      <c r="A563" t="s">
        <v>735</v>
      </c>
      <c r="B563" t="s">
        <v>735</v>
      </c>
    </row>
    <row r="564" spans="1:2" x14ac:dyDescent="0.25">
      <c r="A564" t="s">
        <v>736</v>
      </c>
      <c r="B564" t="s">
        <v>736</v>
      </c>
    </row>
    <row r="565" spans="1:2" x14ac:dyDescent="0.25">
      <c r="A565" t="s">
        <v>737</v>
      </c>
      <c r="B565" t="s">
        <v>737</v>
      </c>
    </row>
    <row r="566" spans="1:2" x14ac:dyDescent="0.25">
      <c r="A566" t="s">
        <v>738</v>
      </c>
      <c r="B566" t="s">
        <v>738</v>
      </c>
    </row>
    <row r="567" spans="1:2" x14ac:dyDescent="0.25">
      <c r="A567" t="s">
        <v>739</v>
      </c>
      <c r="B567" t="s">
        <v>739</v>
      </c>
    </row>
    <row r="568" spans="1:2" x14ac:dyDescent="0.25">
      <c r="A568" t="s">
        <v>740</v>
      </c>
      <c r="B568" t="s">
        <v>740</v>
      </c>
    </row>
    <row r="569" spans="1:2" x14ac:dyDescent="0.25">
      <c r="A569" t="s">
        <v>741</v>
      </c>
      <c r="B569" t="s">
        <v>741</v>
      </c>
    </row>
    <row r="570" spans="1:2" x14ac:dyDescent="0.25">
      <c r="A570" t="s">
        <v>742</v>
      </c>
      <c r="B570" t="s">
        <v>742</v>
      </c>
    </row>
    <row r="571" spans="1:2" x14ac:dyDescent="0.25">
      <c r="A571" t="s">
        <v>743</v>
      </c>
      <c r="B571" t="s">
        <v>743</v>
      </c>
    </row>
    <row r="572" spans="1:2" x14ac:dyDescent="0.25">
      <c r="A572" t="s">
        <v>744</v>
      </c>
      <c r="B572" t="s">
        <v>744</v>
      </c>
    </row>
    <row r="573" spans="1:2" x14ac:dyDescent="0.25">
      <c r="A573" t="s">
        <v>745</v>
      </c>
      <c r="B573" t="s">
        <v>745</v>
      </c>
    </row>
    <row r="574" spans="1:2" x14ac:dyDescent="0.25">
      <c r="A574" t="s">
        <v>746</v>
      </c>
      <c r="B574" t="s">
        <v>746</v>
      </c>
    </row>
    <row r="575" spans="1:2" x14ac:dyDescent="0.25">
      <c r="A575" t="s">
        <v>747</v>
      </c>
      <c r="B575" t="s">
        <v>747</v>
      </c>
    </row>
    <row r="576" spans="1:2" x14ac:dyDescent="0.25">
      <c r="A576" t="s">
        <v>748</v>
      </c>
      <c r="B576" t="s">
        <v>748</v>
      </c>
    </row>
    <row r="577" spans="1:2" x14ac:dyDescent="0.25">
      <c r="A577" t="s">
        <v>749</v>
      </c>
      <c r="B577" t="s">
        <v>749</v>
      </c>
    </row>
    <row r="578" spans="1:2" x14ac:dyDescent="0.25">
      <c r="A578" t="s">
        <v>750</v>
      </c>
      <c r="B578" t="s">
        <v>750</v>
      </c>
    </row>
    <row r="579" spans="1:2" x14ac:dyDescent="0.25">
      <c r="A579" t="s">
        <v>751</v>
      </c>
      <c r="B579" t="s">
        <v>751</v>
      </c>
    </row>
    <row r="580" spans="1:2" x14ac:dyDescent="0.25">
      <c r="A580" t="s">
        <v>752</v>
      </c>
      <c r="B580" t="s">
        <v>752</v>
      </c>
    </row>
    <row r="581" spans="1:2" x14ac:dyDescent="0.25">
      <c r="A581" t="s">
        <v>753</v>
      </c>
      <c r="B581" t="s">
        <v>753</v>
      </c>
    </row>
    <row r="582" spans="1:2" x14ac:dyDescent="0.25">
      <c r="A582" t="s">
        <v>754</v>
      </c>
      <c r="B582" t="s">
        <v>754</v>
      </c>
    </row>
    <row r="583" spans="1:2" x14ac:dyDescent="0.25">
      <c r="A583" t="s">
        <v>755</v>
      </c>
      <c r="B583" t="s">
        <v>755</v>
      </c>
    </row>
    <row r="584" spans="1:2" x14ac:dyDescent="0.25">
      <c r="A584" t="s">
        <v>756</v>
      </c>
      <c r="B584" t="s">
        <v>756</v>
      </c>
    </row>
    <row r="585" spans="1:2" x14ac:dyDescent="0.25">
      <c r="A585" t="s">
        <v>757</v>
      </c>
      <c r="B585" t="s">
        <v>757</v>
      </c>
    </row>
    <row r="586" spans="1:2" x14ac:dyDescent="0.25">
      <c r="A586" t="s">
        <v>758</v>
      </c>
      <c r="B586" t="s">
        <v>758</v>
      </c>
    </row>
    <row r="587" spans="1:2" x14ac:dyDescent="0.25">
      <c r="A587" t="s">
        <v>759</v>
      </c>
      <c r="B587" t="s">
        <v>759</v>
      </c>
    </row>
    <row r="588" spans="1:2" x14ac:dyDescent="0.25">
      <c r="A588" t="s">
        <v>760</v>
      </c>
      <c r="B588" t="s">
        <v>760</v>
      </c>
    </row>
    <row r="589" spans="1:2" x14ac:dyDescent="0.25">
      <c r="A589" t="s">
        <v>761</v>
      </c>
      <c r="B589" t="s">
        <v>761</v>
      </c>
    </row>
    <row r="590" spans="1:2" x14ac:dyDescent="0.25">
      <c r="A590" t="s">
        <v>762</v>
      </c>
      <c r="B590" t="s">
        <v>762</v>
      </c>
    </row>
    <row r="591" spans="1:2" x14ac:dyDescent="0.25">
      <c r="A591" t="s">
        <v>763</v>
      </c>
      <c r="B591" t="s">
        <v>763</v>
      </c>
    </row>
    <row r="592" spans="1:2" x14ac:dyDescent="0.25">
      <c r="A592" t="s">
        <v>764</v>
      </c>
      <c r="B592" t="s">
        <v>764</v>
      </c>
    </row>
    <row r="593" spans="1:2" x14ac:dyDescent="0.25">
      <c r="A593" t="s">
        <v>765</v>
      </c>
      <c r="B593" t="s">
        <v>765</v>
      </c>
    </row>
    <row r="594" spans="1:2" x14ac:dyDescent="0.25">
      <c r="A594" t="s">
        <v>766</v>
      </c>
      <c r="B594" t="s">
        <v>766</v>
      </c>
    </row>
    <row r="595" spans="1:2" x14ac:dyDescent="0.25">
      <c r="A595" t="s">
        <v>767</v>
      </c>
      <c r="B595" t="s">
        <v>767</v>
      </c>
    </row>
    <row r="596" spans="1:2" x14ac:dyDescent="0.25">
      <c r="A596" t="s">
        <v>768</v>
      </c>
      <c r="B596" t="s">
        <v>768</v>
      </c>
    </row>
    <row r="597" spans="1:2" x14ac:dyDescent="0.25">
      <c r="A597" t="s">
        <v>769</v>
      </c>
      <c r="B597" t="s">
        <v>769</v>
      </c>
    </row>
    <row r="598" spans="1:2" x14ac:dyDescent="0.25">
      <c r="A598" t="s">
        <v>770</v>
      </c>
      <c r="B598" t="s">
        <v>770</v>
      </c>
    </row>
    <row r="599" spans="1:2" x14ac:dyDescent="0.25">
      <c r="A599" t="s">
        <v>771</v>
      </c>
      <c r="B599" t="s">
        <v>771</v>
      </c>
    </row>
    <row r="600" spans="1:2" x14ac:dyDescent="0.25">
      <c r="A600" t="s">
        <v>772</v>
      </c>
      <c r="B600" t="s">
        <v>772</v>
      </c>
    </row>
    <row r="601" spans="1:2" x14ac:dyDescent="0.25">
      <c r="A601" t="s">
        <v>773</v>
      </c>
      <c r="B601" t="s">
        <v>773</v>
      </c>
    </row>
    <row r="602" spans="1:2" x14ac:dyDescent="0.25">
      <c r="A602" t="s">
        <v>774</v>
      </c>
      <c r="B602" t="s">
        <v>774</v>
      </c>
    </row>
    <row r="603" spans="1:2" x14ac:dyDescent="0.25">
      <c r="A603" t="s">
        <v>775</v>
      </c>
      <c r="B603" t="s">
        <v>775</v>
      </c>
    </row>
    <row r="604" spans="1:2" x14ac:dyDescent="0.25">
      <c r="A604" t="s">
        <v>776</v>
      </c>
      <c r="B604" t="s">
        <v>776</v>
      </c>
    </row>
    <row r="605" spans="1:2" x14ac:dyDescent="0.25">
      <c r="A605" t="s">
        <v>777</v>
      </c>
      <c r="B605" t="s">
        <v>777</v>
      </c>
    </row>
    <row r="606" spans="1:2" x14ac:dyDescent="0.25">
      <c r="A606" t="s">
        <v>778</v>
      </c>
      <c r="B606" t="s">
        <v>778</v>
      </c>
    </row>
    <row r="607" spans="1:2" x14ac:dyDescent="0.25">
      <c r="A607" t="s">
        <v>779</v>
      </c>
      <c r="B607" t="s">
        <v>779</v>
      </c>
    </row>
    <row r="608" spans="1:2" x14ac:dyDescent="0.25">
      <c r="A608" t="s">
        <v>780</v>
      </c>
      <c r="B608" t="s">
        <v>780</v>
      </c>
    </row>
    <row r="609" spans="1:2" x14ac:dyDescent="0.25">
      <c r="A609" t="s">
        <v>781</v>
      </c>
      <c r="B609" t="s">
        <v>781</v>
      </c>
    </row>
    <row r="610" spans="1:2" x14ac:dyDescent="0.25">
      <c r="A610" t="s">
        <v>782</v>
      </c>
      <c r="B610" t="s">
        <v>782</v>
      </c>
    </row>
    <row r="611" spans="1:2" x14ac:dyDescent="0.25">
      <c r="A611" t="s">
        <v>783</v>
      </c>
      <c r="B611" t="s">
        <v>783</v>
      </c>
    </row>
    <row r="612" spans="1:2" x14ac:dyDescent="0.25">
      <c r="A612" t="s">
        <v>784</v>
      </c>
      <c r="B612" t="s">
        <v>784</v>
      </c>
    </row>
    <row r="613" spans="1:2" x14ac:dyDescent="0.25">
      <c r="A613" t="s">
        <v>785</v>
      </c>
      <c r="B613" t="s">
        <v>785</v>
      </c>
    </row>
    <row r="614" spans="1:2" x14ac:dyDescent="0.25">
      <c r="A614" t="s">
        <v>786</v>
      </c>
      <c r="B614" t="s">
        <v>786</v>
      </c>
    </row>
    <row r="615" spans="1:2" x14ac:dyDescent="0.25">
      <c r="A615" t="s">
        <v>787</v>
      </c>
      <c r="B615" t="s">
        <v>787</v>
      </c>
    </row>
    <row r="616" spans="1:2" x14ac:dyDescent="0.25">
      <c r="A616" t="s">
        <v>788</v>
      </c>
      <c r="B616" t="s">
        <v>788</v>
      </c>
    </row>
    <row r="617" spans="1:2" x14ac:dyDescent="0.25">
      <c r="A617" t="s">
        <v>789</v>
      </c>
      <c r="B617" t="s">
        <v>789</v>
      </c>
    </row>
    <row r="618" spans="1:2" x14ac:dyDescent="0.25">
      <c r="A618" t="s">
        <v>790</v>
      </c>
      <c r="B618" t="s">
        <v>790</v>
      </c>
    </row>
    <row r="619" spans="1:2" x14ac:dyDescent="0.25">
      <c r="A619" t="s">
        <v>791</v>
      </c>
      <c r="B619" t="s">
        <v>791</v>
      </c>
    </row>
    <row r="620" spans="1:2" x14ac:dyDescent="0.25">
      <c r="A620" t="s">
        <v>792</v>
      </c>
      <c r="B620" t="s">
        <v>792</v>
      </c>
    </row>
    <row r="621" spans="1:2" x14ac:dyDescent="0.25">
      <c r="A621" t="s">
        <v>793</v>
      </c>
      <c r="B621" t="s">
        <v>793</v>
      </c>
    </row>
    <row r="622" spans="1:2" x14ac:dyDescent="0.25">
      <c r="A622" t="s">
        <v>794</v>
      </c>
      <c r="B622" t="s">
        <v>794</v>
      </c>
    </row>
    <row r="623" spans="1:2" x14ac:dyDescent="0.25">
      <c r="A623" t="s">
        <v>795</v>
      </c>
      <c r="B623" t="s">
        <v>795</v>
      </c>
    </row>
    <row r="624" spans="1:2" x14ac:dyDescent="0.25">
      <c r="A624" t="s">
        <v>796</v>
      </c>
      <c r="B624" t="s">
        <v>796</v>
      </c>
    </row>
    <row r="625" spans="1:2" x14ac:dyDescent="0.25">
      <c r="A625" t="s">
        <v>797</v>
      </c>
      <c r="B625" t="s">
        <v>797</v>
      </c>
    </row>
    <row r="626" spans="1:2" x14ac:dyDescent="0.25">
      <c r="A626" t="s">
        <v>798</v>
      </c>
      <c r="B626" t="s">
        <v>798</v>
      </c>
    </row>
    <row r="627" spans="1:2" x14ac:dyDescent="0.25">
      <c r="A627" t="s">
        <v>799</v>
      </c>
      <c r="B627" t="s">
        <v>799</v>
      </c>
    </row>
    <row r="628" spans="1:2" x14ac:dyDescent="0.25">
      <c r="A628" t="s">
        <v>800</v>
      </c>
      <c r="B628" t="s">
        <v>800</v>
      </c>
    </row>
    <row r="629" spans="1:2" x14ac:dyDescent="0.25">
      <c r="A629" t="s">
        <v>801</v>
      </c>
      <c r="B629" t="s">
        <v>801</v>
      </c>
    </row>
    <row r="630" spans="1:2" x14ac:dyDescent="0.25">
      <c r="A630" t="s">
        <v>802</v>
      </c>
      <c r="B630" t="s">
        <v>802</v>
      </c>
    </row>
    <row r="631" spans="1:2" x14ac:dyDescent="0.25">
      <c r="A631" t="s">
        <v>803</v>
      </c>
      <c r="B631" t="s">
        <v>803</v>
      </c>
    </row>
    <row r="632" spans="1:2" x14ac:dyDescent="0.25">
      <c r="A632" t="s">
        <v>804</v>
      </c>
      <c r="B632" t="s">
        <v>804</v>
      </c>
    </row>
    <row r="633" spans="1:2" x14ac:dyDescent="0.25">
      <c r="A633" t="s">
        <v>805</v>
      </c>
      <c r="B633" t="s">
        <v>805</v>
      </c>
    </row>
    <row r="634" spans="1:2" x14ac:dyDescent="0.25">
      <c r="A634" t="s">
        <v>806</v>
      </c>
      <c r="B634" t="s">
        <v>806</v>
      </c>
    </row>
    <row r="635" spans="1:2" x14ac:dyDescent="0.25">
      <c r="A635" t="s">
        <v>807</v>
      </c>
      <c r="B635" t="s">
        <v>807</v>
      </c>
    </row>
    <row r="636" spans="1:2" x14ac:dyDescent="0.25">
      <c r="A636" t="s">
        <v>808</v>
      </c>
      <c r="B636" t="s">
        <v>808</v>
      </c>
    </row>
    <row r="637" spans="1:2" x14ac:dyDescent="0.25">
      <c r="A637" t="s">
        <v>809</v>
      </c>
      <c r="B637" t="s">
        <v>809</v>
      </c>
    </row>
    <row r="638" spans="1:2" x14ac:dyDescent="0.25">
      <c r="A638" t="s">
        <v>810</v>
      </c>
      <c r="B638" t="s">
        <v>810</v>
      </c>
    </row>
    <row r="639" spans="1:2" x14ac:dyDescent="0.25">
      <c r="A639" t="s">
        <v>811</v>
      </c>
      <c r="B639" t="s">
        <v>811</v>
      </c>
    </row>
    <row r="640" spans="1:2" x14ac:dyDescent="0.25">
      <c r="A640" t="s">
        <v>812</v>
      </c>
      <c r="B640" t="s">
        <v>812</v>
      </c>
    </row>
    <row r="641" spans="1:2" x14ac:dyDescent="0.25">
      <c r="A641" t="s">
        <v>813</v>
      </c>
      <c r="B641" t="s">
        <v>813</v>
      </c>
    </row>
    <row r="642" spans="1:2" x14ac:dyDescent="0.25">
      <c r="A642" t="s">
        <v>814</v>
      </c>
      <c r="B642" t="s">
        <v>814</v>
      </c>
    </row>
    <row r="643" spans="1:2" x14ac:dyDescent="0.25">
      <c r="A643" t="s">
        <v>815</v>
      </c>
      <c r="B643" t="s">
        <v>815</v>
      </c>
    </row>
    <row r="644" spans="1:2" x14ac:dyDescent="0.25">
      <c r="A644" t="s">
        <v>816</v>
      </c>
      <c r="B644" t="s">
        <v>816</v>
      </c>
    </row>
    <row r="645" spans="1:2" x14ac:dyDescent="0.25">
      <c r="A645" t="s">
        <v>817</v>
      </c>
      <c r="B645" t="s">
        <v>817</v>
      </c>
    </row>
    <row r="646" spans="1:2" x14ac:dyDescent="0.25">
      <c r="A646" t="s">
        <v>818</v>
      </c>
      <c r="B646" t="s">
        <v>818</v>
      </c>
    </row>
    <row r="647" spans="1:2" x14ac:dyDescent="0.25">
      <c r="A647" t="s">
        <v>819</v>
      </c>
      <c r="B647" t="s">
        <v>819</v>
      </c>
    </row>
    <row r="648" spans="1:2" x14ac:dyDescent="0.25">
      <c r="A648" t="s">
        <v>820</v>
      </c>
      <c r="B648" t="s">
        <v>820</v>
      </c>
    </row>
    <row r="649" spans="1:2" x14ac:dyDescent="0.25">
      <c r="A649" t="s">
        <v>821</v>
      </c>
      <c r="B649" t="s">
        <v>821</v>
      </c>
    </row>
    <row r="650" spans="1:2" x14ac:dyDescent="0.25">
      <c r="A650" t="s">
        <v>822</v>
      </c>
      <c r="B650" t="s">
        <v>822</v>
      </c>
    </row>
    <row r="651" spans="1:2" x14ac:dyDescent="0.25">
      <c r="A651" t="s">
        <v>823</v>
      </c>
      <c r="B651" t="s">
        <v>823</v>
      </c>
    </row>
    <row r="652" spans="1:2" x14ac:dyDescent="0.25">
      <c r="A652" t="s">
        <v>824</v>
      </c>
      <c r="B652" t="s">
        <v>824</v>
      </c>
    </row>
    <row r="653" spans="1:2" x14ac:dyDescent="0.25">
      <c r="A653" t="s">
        <v>825</v>
      </c>
      <c r="B653" t="s">
        <v>825</v>
      </c>
    </row>
    <row r="654" spans="1:2" x14ac:dyDescent="0.25">
      <c r="A654" t="s">
        <v>826</v>
      </c>
      <c r="B654" t="s">
        <v>826</v>
      </c>
    </row>
    <row r="655" spans="1:2" x14ac:dyDescent="0.25">
      <c r="A655" t="s">
        <v>827</v>
      </c>
      <c r="B655" t="s">
        <v>827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829</v>
      </c>
      <c r="B657" t="s">
        <v>829</v>
      </c>
    </row>
    <row r="658" spans="1:2" x14ac:dyDescent="0.25">
      <c r="A658" t="s">
        <v>830</v>
      </c>
      <c r="B658" t="s">
        <v>830</v>
      </c>
    </row>
    <row r="659" spans="1:2" x14ac:dyDescent="0.25">
      <c r="A659" t="s">
        <v>831</v>
      </c>
      <c r="B659" t="s">
        <v>831</v>
      </c>
    </row>
    <row r="660" spans="1:2" x14ac:dyDescent="0.25">
      <c r="A660" t="s">
        <v>832</v>
      </c>
      <c r="B660" t="s">
        <v>832</v>
      </c>
    </row>
    <row r="661" spans="1:2" x14ac:dyDescent="0.25">
      <c r="A661" t="s">
        <v>833</v>
      </c>
      <c r="B661" t="s">
        <v>833</v>
      </c>
    </row>
    <row r="662" spans="1:2" x14ac:dyDescent="0.25">
      <c r="A662" t="s">
        <v>834</v>
      </c>
      <c r="B662" t="s">
        <v>834</v>
      </c>
    </row>
    <row r="663" spans="1:2" x14ac:dyDescent="0.25">
      <c r="A663" t="s">
        <v>835</v>
      </c>
      <c r="B663" t="s">
        <v>835</v>
      </c>
    </row>
    <row r="664" spans="1:2" x14ac:dyDescent="0.25">
      <c r="A664" t="s">
        <v>836</v>
      </c>
      <c r="B664" t="s">
        <v>836</v>
      </c>
    </row>
    <row r="665" spans="1:2" x14ac:dyDescent="0.25">
      <c r="A665" t="s">
        <v>837</v>
      </c>
      <c r="B665" t="s">
        <v>837</v>
      </c>
    </row>
    <row r="666" spans="1:2" x14ac:dyDescent="0.25">
      <c r="A666" t="s">
        <v>838</v>
      </c>
      <c r="B666" t="s">
        <v>838</v>
      </c>
    </row>
    <row r="667" spans="1:2" x14ac:dyDescent="0.25">
      <c r="A667" t="s">
        <v>839</v>
      </c>
      <c r="B667" t="s">
        <v>839</v>
      </c>
    </row>
    <row r="668" spans="1:2" x14ac:dyDescent="0.25">
      <c r="A668" t="s">
        <v>840</v>
      </c>
      <c r="B668" t="s">
        <v>840</v>
      </c>
    </row>
    <row r="669" spans="1:2" x14ac:dyDescent="0.25">
      <c r="A669" t="s">
        <v>841</v>
      </c>
      <c r="B669" t="s">
        <v>841</v>
      </c>
    </row>
    <row r="670" spans="1:2" x14ac:dyDescent="0.25">
      <c r="A670" t="s">
        <v>842</v>
      </c>
      <c r="B670" t="s">
        <v>842</v>
      </c>
    </row>
    <row r="671" spans="1:2" x14ac:dyDescent="0.25">
      <c r="A671" t="s">
        <v>843</v>
      </c>
      <c r="B671" t="s">
        <v>843</v>
      </c>
    </row>
    <row r="672" spans="1:2" x14ac:dyDescent="0.25">
      <c r="A672" t="s">
        <v>844</v>
      </c>
      <c r="B672" t="s">
        <v>844</v>
      </c>
    </row>
    <row r="673" spans="1:2" x14ac:dyDescent="0.25">
      <c r="A673" t="s">
        <v>845</v>
      </c>
      <c r="B673" t="s">
        <v>845</v>
      </c>
    </row>
    <row r="674" spans="1:2" x14ac:dyDescent="0.25">
      <c r="A674" t="s">
        <v>846</v>
      </c>
      <c r="B674" t="s">
        <v>846</v>
      </c>
    </row>
    <row r="675" spans="1:2" x14ac:dyDescent="0.25">
      <c r="A675" t="s">
        <v>847</v>
      </c>
      <c r="B675" t="s">
        <v>847</v>
      </c>
    </row>
    <row r="676" spans="1:2" x14ac:dyDescent="0.25">
      <c r="A676" t="s">
        <v>848</v>
      </c>
      <c r="B676" t="s">
        <v>848</v>
      </c>
    </row>
    <row r="677" spans="1:2" x14ac:dyDescent="0.25">
      <c r="A677" t="s">
        <v>849</v>
      </c>
      <c r="B677" t="s">
        <v>849</v>
      </c>
    </row>
    <row r="678" spans="1:2" x14ac:dyDescent="0.25">
      <c r="A678" t="s">
        <v>850</v>
      </c>
      <c r="B678" t="s">
        <v>850</v>
      </c>
    </row>
    <row r="679" spans="1:2" x14ac:dyDescent="0.25">
      <c r="A679" t="s">
        <v>851</v>
      </c>
      <c r="B679" t="s">
        <v>851</v>
      </c>
    </row>
    <row r="680" spans="1:2" x14ac:dyDescent="0.25">
      <c r="A680" t="s">
        <v>852</v>
      </c>
      <c r="B680" t="s">
        <v>852</v>
      </c>
    </row>
    <row r="681" spans="1:2" x14ac:dyDescent="0.25">
      <c r="A681" t="s">
        <v>853</v>
      </c>
      <c r="B681" t="s">
        <v>853</v>
      </c>
    </row>
    <row r="682" spans="1:2" x14ac:dyDescent="0.25">
      <c r="A682" t="s">
        <v>854</v>
      </c>
      <c r="B682" t="s">
        <v>854</v>
      </c>
    </row>
    <row r="683" spans="1:2" x14ac:dyDescent="0.25">
      <c r="A683" t="s">
        <v>855</v>
      </c>
      <c r="B683" t="s">
        <v>855</v>
      </c>
    </row>
    <row r="684" spans="1:2" x14ac:dyDescent="0.25">
      <c r="A684" t="s">
        <v>856</v>
      </c>
      <c r="B684" t="s">
        <v>856</v>
      </c>
    </row>
    <row r="685" spans="1:2" x14ac:dyDescent="0.25">
      <c r="A685" t="s">
        <v>857</v>
      </c>
      <c r="B685" t="s">
        <v>857</v>
      </c>
    </row>
    <row r="686" spans="1:2" x14ac:dyDescent="0.25">
      <c r="A686" t="s">
        <v>858</v>
      </c>
      <c r="B686" t="s">
        <v>858</v>
      </c>
    </row>
    <row r="687" spans="1:2" x14ac:dyDescent="0.25">
      <c r="A687" t="s">
        <v>859</v>
      </c>
      <c r="B687" t="s">
        <v>859</v>
      </c>
    </row>
    <row r="688" spans="1:2" x14ac:dyDescent="0.25">
      <c r="A688" t="s">
        <v>860</v>
      </c>
      <c r="B688" t="s">
        <v>860</v>
      </c>
    </row>
    <row r="689" spans="1:2" x14ac:dyDescent="0.25">
      <c r="A689" t="s">
        <v>861</v>
      </c>
      <c r="B689" t="s">
        <v>861</v>
      </c>
    </row>
    <row r="690" spans="1:2" x14ac:dyDescent="0.25">
      <c r="A690" t="s">
        <v>862</v>
      </c>
      <c r="B690" t="s">
        <v>862</v>
      </c>
    </row>
    <row r="691" spans="1:2" x14ac:dyDescent="0.25">
      <c r="A691" t="s">
        <v>863</v>
      </c>
      <c r="B691" t="s">
        <v>863</v>
      </c>
    </row>
    <row r="692" spans="1:2" x14ac:dyDescent="0.25">
      <c r="A692" t="s">
        <v>864</v>
      </c>
      <c r="B692" t="s">
        <v>864</v>
      </c>
    </row>
    <row r="693" spans="1:2" x14ac:dyDescent="0.25">
      <c r="A693" t="s">
        <v>865</v>
      </c>
      <c r="B693" t="s">
        <v>865</v>
      </c>
    </row>
    <row r="694" spans="1:2" x14ac:dyDescent="0.25">
      <c r="A694" t="s">
        <v>866</v>
      </c>
      <c r="B694" t="s">
        <v>866</v>
      </c>
    </row>
    <row r="695" spans="1:2" x14ac:dyDescent="0.25">
      <c r="A695" t="s">
        <v>867</v>
      </c>
      <c r="B695" t="s">
        <v>867</v>
      </c>
    </row>
    <row r="696" spans="1:2" x14ac:dyDescent="0.25">
      <c r="A696" t="s">
        <v>868</v>
      </c>
      <c r="B696" t="s">
        <v>868</v>
      </c>
    </row>
    <row r="697" spans="1:2" x14ac:dyDescent="0.25">
      <c r="A697" t="s">
        <v>869</v>
      </c>
      <c r="B697" t="s">
        <v>869</v>
      </c>
    </row>
    <row r="698" spans="1:2" x14ac:dyDescent="0.25">
      <c r="A698" t="s">
        <v>870</v>
      </c>
      <c r="B698" t="s">
        <v>870</v>
      </c>
    </row>
    <row r="699" spans="1:2" x14ac:dyDescent="0.25">
      <c r="A699" t="s">
        <v>871</v>
      </c>
      <c r="B699" t="s">
        <v>871</v>
      </c>
    </row>
    <row r="700" spans="1:2" x14ac:dyDescent="0.25">
      <c r="A700" t="s">
        <v>872</v>
      </c>
      <c r="B700" t="s">
        <v>872</v>
      </c>
    </row>
    <row r="701" spans="1:2" x14ac:dyDescent="0.25">
      <c r="A701" t="s">
        <v>873</v>
      </c>
      <c r="B701" t="s">
        <v>873</v>
      </c>
    </row>
    <row r="702" spans="1:2" x14ac:dyDescent="0.25">
      <c r="A702" t="s">
        <v>874</v>
      </c>
      <c r="B702" t="s">
        <v>874</v>
      </c>
    </row>
    <row r="703" spans="1:2" x14ac:dyDescent="0.25">
      <c r="A703" t="s">
        <v>875</v>
      </c>
      <c r="B703" t="s">
        <v>875</v>
      </c>
    </row>
    <row r="704" spans="1:2" x14ac:dyDescent="0.25">
      <c r="A704" t="s">
        <v>876</v>
      </c>
      <c r="B704" t="s">
        <v>876</v>
      </c>
    </row>
    <row r="705" spans="1:2" x14ac:dyDescent="0.25">
      <c r="A705" t="s">
        <v>877</v>
      </c>
      <c r="B705" t="s">
        <v>877</v>
      </c>
    </row>
    <row r="706" spans="1:2" x14ac:dyDescent="0.25">
      <c r="A706" t="s">
        <v>878</v>
      </c>
      <c r="B706" t="s">
        <v>878</v>
      </c>
    </row>
    <row r="707" spans="1:2" x14ac:dyDescent="0.25">
      <c r="A707" t="s">
        <v>879</v>
      </c>
      <c r="B707" t="s">
        <v>879</v>
      </c>
    </row>
    <row r="708" spans="1:2" x14ac:dyDescent="0.25">
      <c r="A708" t="s">
        <v>880</v>
      </c>
      <c r="B708" t="s">
        <v>880</v>
      </c>
    </row>
    <row r="709" spans="1:2" x14ac:dyDescent="0.25">
      <c r="A709" t="s">
        <v>881</v>
      </c>
      <c r="B709" t="s">
        <v>881</v>
      </c>
    </row>
    <row r="710" spans="1:2" x14ac:dyDescent="0.25">
      <c r="A710" t="s">
        <v>882</v>
      </c>
      <c r="B710" t="s">
        <v>882</v>
      </c>
    </row>
    <row r="711" spans="1:2" x14ac:dyDescent="0.25">
      <c r="A711" t="s">
        <v>883</v>
      </c>
      <c r="B711" t="s">
        <v>883</v>
      </c>
    </row>
    <row r="712" spans="1:2" x14ac:dyDescent="0.25">
      <c r="A712" t="s">
        <v>884</v>
      </c>
      <c r="B712" t="s">
        <v>884</v>
      </c>
    </row>
    <row r="713" spans="1:2" x14ac:dyDescent="0.25">
      <c r="A713" t="s">
        <v>885</v>
      </c>
      <c r="B713" t="s">
        <v>885</v>
      </c>
    </row>
    <row r="714" spans="1:2" x14ac:dyDescent="0.25">
      <c r="A714" t="s">
        <v>886</v>
      </c>
      <c r="B714" t="s">
        <v>886</v>
      </c>
    </row>
    <row r="715" spans="1:2" x14ac:dyDescent="0.25">
      <c r="A715" t="s">
        <v>887</v>
      </c>
      <c r="B715" t="s">
        <v>887</v>
      </c>
    </row>
    <row r="716" spans="1:2" x14ac:dyDescent="0.25">
      <c r="A716" t="s">
        <v>888</v>
      </c>
      <c r="B716" t="s">
        <v>888</v>
      </c>
    </row>
    <row r="717" spans="1:2" x14ac:dyDescent="0.25">
      <c r="A717" t="s">
        <v>889</v>
      </c>
      <c r="B717" t="s">
        <v>889</v>
      </c>
    </row>
    <row r="718" spans="1:2" x14ac:dyDescent="0.25">
      <c r="A718" t="s">
        <v>890</v>
      </c>
      <c r="B718" t="s">
        <v>890</v>
      </c>
    </row>
    <row r="719" spans="1:2" x14ac:dyDescent="0.25">
      <c r="A719" t="s">
        <v>891</v>
      </c>
      <c r="B719" t="s">
        <v>891</v>
      </c>
    </row>
    <row r="720" spans="1:2" x14ac:dyDescent="0.25">
      <c r="A720" t="s">
        <v>892</v>
      </c>
      <c r="B720" t="s">
        <v>892</v>
      </c>
    </row>
    <row r="721" spans="1:2" x14ac:dyDescent="0.25">
      <c r="A721" t="s">
        <v>893</v>
      </c>
      <c r="B721" t="s">
        <v>893</v>
      </c>
    </row>
    <row r="722" spans="1:2" x14ac:dyDescent="0.25">
      <c r="A722" t="s">
        <v>894</v>
      </c>
      <c r="B722" t="s">
        <v>894</v>
      </c>
    </row>
    <row r="723" spans="1:2" x14ac:dyDescent="0.25">
      <c r="A723" t="s">
        <v>895</v>
      </c>
      <c r="B723" t="s">
        <v>895</v>
      </c>
    </row>
    <row r="724" spans="1:2" x14ac:dyDescent="0.25">
      <c r="A724" t="s">
        <v>896</v>
      </c>
      <c r="B724" t="s">
        <v>896</v>
      </c>
    </row>
    <row r="725" spans="1:2" x14ac:dyDescent="0.25">
      <c r="A725" t="s">
        <v>897</v>
      </c>
      <c r="B725" t="s">
        <v>897</v>
      </c>
    </row>
    <row r="726" spans="1:2" x14ac:dyDescent="0.25">
      <c r="A726" t="s">
        <v>898</v>
      </c>
      <c r="B726" t="s">
        <v>898</v>
      </c>
    </row>
    <row r="727" spans="1:2" x14ac:dyDescent="0.25">
      <c r="A727" t="s">
        <v>899</v>
      </c>
      <c r="B727" t="s">
        <v>899</v>
      </c>
    </row>
    <row r="728" spans="1:2" x14ac:dyDescent="0.25">
      <c r="A728" t="s">
        <v>900</v>
      </c>
      <c r="B728" t="s">
        <v>900</v>
      </c>
    </row>
    <row r="729" spans="1:2" x14ac:dyDescent="0.25">
      <c r="A729" t="s">
        <v>901</v>
      </c>
      <c r="B729" t="s">
        <v>901</v>
      </c>
    </row>
    <row r="730" spans="1:2" x14ac:dyDescent="0.25">
      <c r="A730" t="s">
        <v>902</v>
      </c>
      <c r="B730" t="s">
        <v>902</v>
      </c>
    </row>
    <row r="731" spans="1:2" x14ac:dyDescent="0.25">
      <c r="A731" t="s">
        <v>903</v>
      </c>
      <c r="B731" t="s">
        <v>903</v>
      </c>
    </row>
    <row r="732" spans="1:2" x14ac:dyDescent="0.25">
      <c r="A732" t="s">
        <v>904</v>
      </c>
      <c r="B732" t="s">
        <v>904</v>
      </c>
    </row>
    <row r="733" spans="1:2" x14ac:dyDescent="0.25">
      <c r="A733" t="s">
        <v>905</v>
      </c>
      <c r="B733" t="s">
        <v>905</v>
      </c>
    </row>
    <row r="734" spans="1:2" x14ac:dyDescent="0.25">
      <c r="A734" t="s">
        <v>906</v>
      </c>
      <c r="B734" t="s">
        <v>906</v>
      </c>
    </row>
    <row r="735" spans="1:2" x14ac:dyDescent="0.25">
      <c r="A735" t="s">
        <v>907</v>
      </c>
      <c r="B735" t="s">
        <v>907</v>
      </c>
    </row>
    <row r="736" spans="1:2" x14ac:dyDescent="0.25">
      <c r="A736" t="s">
        <v>908</v>
      </c>
      <c r="B736" t="s">
        <v>908</v>
      </c>
    </row>
    <row r="737" spans="1:2" x14ac:dyDescent="0.25">
      <c r="A737" t="s">
        <v>909</v>
      </c>
      <c r="B737" t="s">
        <v>909</v>
      </c>
    </row>
    <row r="738" spans="1:2" x14ac:dyDescent="0.25">
      <c r="A738" t="s">
        <v>910</v>
      </c>
      <c r="B738" t="s">
        <v>910</v>
      </c>
    </row>
    <row r="739" spans="1:2" x14ac:dyDescent="0.25">
      <c r="A739" t="s">
        <v>911</v>
      </c>
      <c r="B739" t="s">
        <v>911</v>
      </c>
    </row>
    <row r="740" spans="1:2" x14ac:dyDescent="0.25">
      <c r="A740" t="s">
        <v>912</v>
      </c>
      <c r="B740" t="s">
        <v>912</v>
      </c>
    </row>
    <row r="741" spans="1:2" x14ac:dyDescent="0.25">
      <c r="A741" t="s">
        <v>913</v>
      </c>
      <c r="B741" t="s">
        <v>913</v>
      </c>
    </row>
    <row r="742" spans="1:2" x14ac:dyDescent="0.25">
      <c r="A742" t="s">
        <v>914</v>
      </c>
      <c r="B742" t="s">
        <v>914</v>
      </c>
    </row>
    <row r="743" spans="1:2" x14ac:dyDescent="0.25">
      <c r="A743" t="s">
        <v>915</v>
      </c>
      <c r="B743" t="s">
        <v>915</v>
      </c>
    </row>
    <row r="744" spans="1:2" x14ac:dyDescent="0.25">
      <c r="A744" t="s">
        <v>916</v>
      </c>
      <c r="B744" t="s">
        <v>916</v>
      </c>
    </row>
    <row r="745" spans="1:2" x14ac:dyDescent="0.25">
      <c r="A745" t="s">
        <v>917</v>
      </c>
      <c r="B745" t="s">
        <v>917</v>
      </c>
    </row>
    <row r="746" spans="1:2" x14ac:dyDescent="0.25">
      <c r="A746" t="s">
        <v>918</v>
      </c>
      <c r="B746" t="s">
        <v>918</v>
      </c>
    </row>
    <row r="747" spans="1:2" x14ac:dyDescent="0.25">
      <c r="A747" t="s">
        <v>919</v>
      </c>
      <c r="B747" t="s">
        <v>919</v>
      </c>
    </row>
    <row r="748" spans="1:2" x14ac:dyDescent="0.25">
      <c r="A748" t="s">
        <v>920</v>
      </c>
      <c r="B748" t="s">
        <v>920</v>
      </c>
    </row>
    <row r="749" spans="1:2" x14ac:dyDescent="0.25">
      <c r="A749" t="s">
        <v>921</v>
      </c>
      <c r="B749" t="s">
        <v>921</v>
      </c>
    </row>
    <row r="750" spans="1:2" x14ac:dyDescent="0.25">
      <c r="A750" t="s">
        <v>922</v>
      </c>
      <c r="B750" t="s">
        <v>922</v>
      </c>
    </row>
    <row r="751" spans="1:2" x14ac:dyDescent="0.25">
      <c r="A751" t="s">
        <v>923</v>
      </c>
      <c r="B751" t="s">
        <v>923</v>
      </c>
    </row>
    <row r="752" spans="1:2" x14ac:dyDescent="0.25">
      <c r="A752" t="s">
        <v>924</v>
      </c>
      <c r="B752" t="s">
        <v>924</v>
      </c>
    </row>
    <row r="753" spans="1:2" x14ac:dyDescent="0.25">
      <c r="A753" t="s">
        <v>925</v>
      </c>
      <c r="B753" t="s">
        <v>925</v>
      </c>
    </row>
    <row r="754" spans="1:2" x14ac:dyDescent="0.25">
      <c r="A754" t="s">
        <v>926</v>
      </c>
      <c r="B754" t="s">
        <v>926</v>
      </c>
    </row>
    <row r="755" spans="1:2" x14ac:dyDescent="0.25">
      <c r="A755" t="s">
        <v>927</v>
      </c>
      <c r="B755" t="s">
        <v>927</v>
      </c>
    </row>
    <row r="756" spans="1:2" x14ac:dyDescent="0.25">
      <c r="A756" t="s">
        <v>928</v>
      </c>
      <c r="B756" t="s">
        <v>928</v>
      </c>
    </row>
    <row r="757" spans="1:2" x14ac:dyDescent="0.25">
      <c r="A757" t="s">
        <v>929</v>
      </c>
      <c r="B757" t="s">
        <v>929</v>
      </c>
    </row>
    <row r="758" spans="1:2" x14ac:dyDescent="0.25">
      <c r="A758" t="s">
        <v>930</v>
      </c>
      <c r="B758" t="s">
        <v>930</v>
      </c>
    </row>
    <row r="759" spans="1:2" x14ac:dyDescent="0.25">
      <c r="A759" t="s">
        <v>931</v>
      </c>
      <c r="B759" t="s">
        <v>931</v>
      </c>
    </row>
    <row r="760" spans="1:2" x14ac:dyDescent="0.25">
      <c r="A760" t="s">
        <v>932</v>
      </c>
      <c r="B760" t="s">
        <v>932</v>
      </c>
    </row>
    <row r="761" spans="1:2" x14ac:dyDescent="0.25">
      <c r="A761" t="s">
        <v>933</v>
      </c>
      <c r="B761" t="s">
        <v>933</v>
      </c>
    </row>
    <row r="762" spans="1:2" x14ac:dyDescent="0.25">
      <c r="A762" t="s">
        <v>934</v>
      </c>
      <c r="B762" t="s">
        <v>934</v>
      </c>
    </row>
    <row r="763" spans="1:2" x14ac:dyDescent="0.25">
      <c r="A763" t="s">
        <v>935</v>
      </c>
      <c r="B763" t="s">
        <v>935</v>
      </c>
    </row>
    <row r="764" spans="1:2" x14ac:dyDescent="0.25">
      <c r="A764" t="s">
        <v>936</v>
      </c>
      <c r="B764" t="s">
        <v>936</v>
      </c>
    </row>
    <row r="765" spans="1:2" x14ac:dyDescent="0.25">
      <c r="A765" t="s">
        <v>937</v>
      </c>
      <c r="B765" t="s">
        <v>937</v>
      </c>
    </row>
    <row r="766" spans="1:2" x14ac:dyDescent="0.25">
      <c r="A766" t="s">
        <v>938</v>
      </c>
      <c r="B766" t="s">
        <v>938</v>
      </c>
    </row>
    <row r="767" spans="1:2" x14ac:dyDescent="0.25">
      <c r="A767" t="s">
        <v>939</v>
      </c>
      <c r="B767" t="s">
        <v>939</v>
      </c>
    </row>
    <row r="768" spans="1:2" x14ac:dyDescent="0.25">
      <c r="A768" t="s">
        <v>940</v>
      </c>
      <c r="B768" t="s">
        <v>940</v>
      </c>
    </row>
    <row r="769" spans="1:2" x14ac:dyDescent="0.25">
      <c r="A769" t="s">
        <v>941</v>
      </c>
      <c r="B769" t="s">
        <v>941</v>
      </c>
    </row>
    <row r="770" spans="1:2" x14ac:dyDescent="0.25">
      <c r="A770" t="s">
        <v>942</v>
      </c>
      <c r="B770" t="s">
        <v>942</v>
      </c>
    </row>
    <row r="771" spans="1:2" x14ac:dyDescent="0.25">
      <c r="A771" t="s">
        <v>943</v>
      </c>
      <c r="B771" t="s">
        <v>943</v>
      </c>
    </row>
    <row r="772" spans="1:2" x14ac:dyDescent="0.25">
      <c r="A772" t="s">
        <v>944</v>
      </c>
      <c r="B772" t="s">
        <v>944</v>
      </c>
    </row>
    <row r="773" spans="1:2" x14ac:dyDescent="0.25">
      <c r="A773" t="s">
        <v>945</v>
      </c>
      <c r="B773" t="s">
        <v>945</v>
      </c>
    </row>
    <row r="774" spans="1:2" x14ac:dyDescent="0.25">
      <c r="A774" t="s">
        <v>946</v>
      </c>
      <c r="B774" t="s">
        <v>946</v>
      </c>
    </row>
    <row r="775" spans="1:2" x14ac:dyDescent="0.25">
      <c r="A775" t="s">
        <v>947</v>
      </c>
      <c r="B775" t="s">
        <v>947</v>
      </c>
    </row>
    <row r="776" spans="1:2" x14ac:dyDescent="0.25">
      <c r="A776" t="s">
        <v>948</v>
      </c>
      <c r="B776" t="s">
        <v>948</v>
      </c>
    </row>
    <row r="777" spans="1:2" x14ac:dyDescent="0.25">
      <c r="A777" t="s">
        <v>949</v>
      </c>
      <c r="B777" t="s">
        <v>949</v>
      </c>
    </row>
    <row r="778" spans="1:2" x14ac:dyDescent="0.25">
      <c r="A778" t="s">
        <v>950</v>
      </c>
      <c r="B778" t="s">
        <v>950</v>
      </c>
    </row>
    <row r="779" spans="1:2" x14ac:dyDescent="0.25">
      <c r="A779" t="s">
        <v>951</v>
      </c>
      <c r="B779" t="s">
        <v>951</v>
      </c>
    </row>
    <row r="780" spans="1:2" x14ac:dyDescent="0.25">
      <c r="A780" t="s">
        <v>952</v>
      </c>
      <c r="B780" t="s">
        <v>952</v>
      </c>
    </row>
    <row r="781" spans="1:2" x14ac:dyDescent="0.25">
      <c r="A781" t="s">
        <v>953</v>
      </c>
      <c r="B781" t="s">
        <v>953</v>
      </c>
    </row>
    <row r="782" spans="1:2" x14ac:dyDescent="0.25">
      <c r="A782" t="s">
        <v>954</v>
      </c>
      <c r="B782" t="s">
        <v>954</v>
      </c>
    </row>
    <row r="783" spans="1:2" x14ac:dyDescent="0.25">
      <c r="A783" t="s">
        <v>955</v>
      </c>
      <c r="B783" t="s">
        <v>955</v>
      </c>
    </row>
    <row r="784" spans="1:2" x14ac:dyDescent="0.25">
      <c r="A784" t="s">
        <v>956</v>
      </c>
      <c r="B784" t="s">
        <v>956</v>
      </c>
    </row>
    <row r="785" spans="1:2" x14ac:dyDescent="0.25">
      <c r="A785" t="s">
        <v>957</v>
      </c>
      <c r="B785" t="s">
        <v>957</v>
      </c>
    </row>
    <row r="786" spans="1:2" x14ac:dyDescent="0.25">
      <c r="A786" t="s">
        <v>958</v>
      </c>
      <c r="B786" t="s">
        <v>958</v>
      </c>
    </row>
    <row r="787" spans="1:2" x14ac:dyDescent="0.25">
      <c r="A787" t="s">
        <v>959</v>
      </c>
      <c r="B787" t="s">
        <v>959</v>
      </c>
    </row>
    <row r="788" spans="1:2" x14ac:dyDescent="0.25">
      <c r="A788" t="s">
        <v>960</v>
      </c>
      <c r="B788" t="s">
        <v>960</v>
      </c>
    </row>
    <row r="789" spans="1:2" x14ac:dyDescent="0.25">
      <c r="A789" t="s">
        <v>961</v>
      </c>
      <c r="B789" t="s">
        <v>961</v>
      </c>
    </row>
    <row r="790" spans="1:2" x14ac:dyDescent="0.25">
      <c r="A790" t="s">
        <v>962</v>
      </c>
      <c r="B790" t="s">
        <v>962</v>
      </c>
    </row>
    <row r="791" spans="1:2" x14ac:dyDescent="0.25">
      <c r="A791" t="s">
        <v>963</v>
      </c>
      <c r="B791" t="s">
        <v>963</v>
      </c>
    </row>
    <row r="792" spans="1:2" x14ac:dyDescent="0.25">
      <c r="A792" t="s">
        <v>964</v>
      </c>
      <c r="B792" t="s">
        <v>964</v>
      </c>
    </row>
    <row r="793" spans="1:2" x14ac:dyDescent="0.25">
      <c r="A793" t="s">
        <v>965</v>
      </c>
      <c r="B793" t="s">
        <v>965</v>
      </c>
    </row>
    <row r="794" spans="1:2" x14ac:dyDescent="0.25">
      <c r="A794" t="s">
        <v>966</v>
      </c>
      <c r="B794" t="s">
        <v>966</v>
      </c>
    </row>
    <row r="795" spans="1:2" x14ac:dyDescent="0.25">
      <c r="A795" t="s">
        <v>967</v>
      </c>
      <c r="B795" t="s">
        <v>967</v>
      </c>
    </row>
    <row r="796" spans="1:2" x14ac:dyDescent="0.25">
      <c r="A796" t="s">
        <v>968</v>
      </c>
      <c r="B796" t="s">
        <v>968</v>
      </c>
    </row>
    <row r="797" spans="1:2" x14ac:dyDescent="0.25">
      <c r="A797" t="s">
        <v>969</v>
      </c>
      <c r="B797" t="s">
        <v>969</v>
      </c>
    </row>
    <row r="798" spans="1:2" x14ac:dyDescent="0.25">
      <c r="A798" t="s">
        <v>970</v>
      </c>
      <c r="B798" t="s">
        <v>970</v>
      </c>
    </row>
    <row r="799" spans="1:2" x14ac:dyDescent="0.25">
      <c r="A799" t="s">
        <v>971</v>
      </c>
      <c r="B799" t="s">
        <v>971</v>
      </c>
    </row>
    <row r="800" spans="1:2" x14ac:dyDescent="0.25">
      <c r="A800" t="s">
        <v>972</v>
      </c>
      <c r="B800" t="s">
        <v>972</v>
      </c>
    </row>
    <row r="801" spans="1:2" x14ac:dyDescent="0.25">
      <c r="A801" t="s">
        <v>973</v>
      </c>
      <c r="B801" t="s">
        <v>973</v>
      </c>
    </row>
    <row r="802" spans="1:2" x14ac:dyDescent="0.25">
      <c r="A802" t="s">
        <v>974</v>
      </c>
      <c r="B802" t="s">
        <v>974</v>
      </c>
    </row>
    <row r="803" spans="1:2" x14ac:dyDescent="0.25">
      <c r="A803" t="s">
        <v>975</v>
      </c>
      <c r="B803" t="s">
        <v>975</v>
      </c>
    </row>
    <row r="804" spans="1:2" x14ac:dyDescent="0.25">
      <c r="A804" t="s">
        <v>976</v>
      </c>
      <c r="B804" t="s">
        <v>976</v>
      </c>
    </row>
    <row r="805" spans="1:2" x14ac:dyDescent="0.25">
      <c r="A805" t="s">
        <v>977</v>
      </c>
      <c r="B805" t="s">
        <v>977</v>
      </c>
    </row>
    <row r="806" spans="1:2" x14ac:dyDescent="0.25">
      <c r="A806" t="s">
        <v>978</v>
      </c>
      <c r="B806" t="s">
        <v>978</v>
      </c>
    </row>
    <row r="807" spans="1:2" x14ac:dyDescent="0.25">
      <c r="A807" t="s">
        <v>979</v>
      </c>
      <c r="B807" t="s">
        <v>979</v>
      </c>
    </row>
    <row r="808" spans="1:2" x14ac:dyDescent="0.25">
      <c r="A808" t="s">
        <v>980</v>
      </c>
      <c r="B808" t="s">
        <v>980</v>
      </c>
    </row>
    <row r="809" spans="1:2" x14ac:dyDescent="0.25">
      <c r="A809" t="s">
        <v>981</v>
      </c>
      <c r="B809" t="s">
        <v>981</v>
      </c>
    </row>
    <row r="810" spans="1:2" x14ac:dyDescent="0.25">
      <c r="A810" t="s">
        <v>982</v>
      </c>
      <c r="B810" t="s">
        <v>982</v>
      </c>
    </row>
    <row r="811" spans="1:2" x14ac:dyDescent="0.25">
      <c r="A811" t="s">
        <v>983</v>
      </c>
      <c r="B811" t="s">
        <v>983</v>
      </c>
    </row>
    <row r="812" spans="1:2" x14ac:dyDescent="0.25">
      <c r="A812" t="s">
        <v>984</v>
      </c>
      <c r="B812" t="s">
        <v>984</v>
      </c>
    </row>
    <row r="813" spans="1:2" x14ac:dyDescent="0.25">
      <c r="A813" t="s">
        <v>985</v>
      </c>
      <c r="B813" t="s">
        <v>985</v>
      </c>
    </row>
    <row r="814" spans="1:2" x14ac:dyDescent="0.25">
      <c r="A814" t="s">
        <v>986</v>
      </c>
      <c r="B814" t="s">
        <v>986</v>
      </c>
    </row>
    <row r="815" spans="1:2" x14ac:dyDescent="0.25">
      <c r="A815" t="s">
        <v>987</v>
      </c>
      <c r="B815" t="s">
        <v>987</v>
      </c>
    </row>
    <row r="816" spans="1:2" x14ac:dyDescent="0.25">
      <c r="A816" t="s">
        <v>988</v>
      </c>
      <c r="B816" t="s">
        <v>988</v>
      </c>
    </row>
    <row r="817" spans="1:2" x14ac:dyDescent="0.25">
      <c r="A817" t="s">
        <v>989</v>
      </c>
      <c r="B817" t="s">
        <v>989</v>
      </c>
    </row>
    <row r="818" spans="1:2" x14ac:dyDescent="0.25">
      <c r="A818" t="s">
        <v>990</v>
      </c>
      <c r="B818" t="s">
        <v>990</v>
      </c>
    </row>
    <row r="819" spans="1:2" x14ac:dyDescent="0.25">
      <c r="A819" t="s">
        <v>991</v>
      </c>
      <c r="B819" t="s">
        <v>991</v>
      </c>
    </row>
    <row r="820" spans="1:2" x14ac:dyDescent="0.25">
      <c r="A820" t="s">
        <v>992</v>
      </c>
      <c r="B820" t="s">
        <v>992</v>
      </c>
    </row>
    <row r="821" spans="1:2" x14ac:dyDescent="0.25">
      <c r="A821" t="s">
        <v>993</v>
      </c>
      <c r="B821" t="s">
        <v>993</v>
      </c>
    </row>
    <row r="822" spans="1:2" x14ac:dyDescent="0.25">
      <c r="A822" t="s">
        <v>994</v>
      </c>
      <c r="B822" t="s">
        <v>994</v>
      </c>
    </row>
    <row r="823" spans="1:2" x14ac:dyDescent="0.25">
      <c r="A823" t="s">
        <v>995</v>
      </c>
      <c r="B823" t="s">
        <v>995</v>
      </c>
    </row>
    <row r="824" spans="1:2" x14ac:dyDescent="0.25">
      <c r="A824" t="s">
        <v>996</v>
      </c>
      <c r="B824" t="s">
        <v>996</v>
      </c>
    </row>
    <row r="825" spans="1:2" x14ac:dyDescent="0.25">
      <c r="A825" t="s">
        <v>997</v>
      </c>
      <c r="B825" t="s">
        <v>997</v>
      </c>
    </row>
    <row r="826" spans="1:2" x14ac:dyDescent="0.25">
      <c r="A826" t="s">
        <v>998</v>
      </c>
      <c r="B826" t="s">
        <v>998</v>
      </c>
    </row>
    <row r="827" spans="1:2" x14ac:dyDescent="0.25">
      <c r="A827" t="s">
        <v>999</v>
      </c>
      <c r="B827" t="s">
        <v>999</v>
      </c>
    </row>
    <row r="828" spans="1:2" x14ac:dyDescent="0.25">
      <c r="A828" t="s">
        <v>1000</v>
      </c>
      <c r="B828" t="s">
        <v>1000</v>
      </c>
    </row>
    <row r="829" spans="1:2" x14ac:dyDescent="0.25">
      <c r="A829" t="s">
        <v>1001</v>
      </c>
      <c r="B829" t="s">
        <v>1001</v>
      </c>
    </row>
    <row r="830" spans="1:2" x14ac:dyDescent="0.25">
      <c r="A830" t="s">
        <v>1002</v>
      </c>
      <c r="B830" t="s">
        <v>1002</v>
      </c>
    </row>
    <row r="831" spans="1:2" x14ac:dyDescent="0.25">
      <c r="A831" t="s">
        <v>1003</v>
      </c>
      <c r="B831" t="s">
        <v>1003</v>
      </c>
    </row>
    <row r="832" spans="1:2" x14ac:dyDescent="0.25">
      <c r="A832" t="s">
        <v>1004</v>
      </c>
      <c r="B832" t="s">
        <v>1004</v>
      </c>
    </row>
    <row r="833" spans="1:2" x14ac:dyDescent="0.25">
      <c r="A833" t="s">
        <v>1005</v>
      </c>
      <c r="B833" t="s">
        <v>1005</v>
      </c>
    </row>
    <row r="834" spans="1:2" x14ac:dyDescent="0.25">
      <c r="A834" t="s">
        <v>1006</v>
      </c>
      <c r="B834" t="s">
        <v>1006</v>
      </c>
    </row>
    <row r="835" spans="1:2" x14ac:dyDescent="0.25">
      <c r="A835" t="s">
        <v>1007</v>
      </c>
      <c r="B835" t="s">
        <v>1007</v>
      </c>
    </row>
    <row r="836" spans="1:2" x14ac:dyDescent="0.25">
      <c r="A836" t="s">
        <v>1008</v>
      </c>
      <c r="B836" t="s">
        <v>1008</v>
      </c>
    </row>
    <row r="837" spans="1:2" x14ac:dyDescent="0.25">
      <c r="A837" t="s">
        <v>1009</v>
      </c>
      <c r="B837" t="s">
        <v>1009</v>
      </c>
    </row>
    <row r="838" spans="1:2" x14ac:dyDescent="0.25">
      <c r="A838" t="s">
        <v>1010</v>
      </c>
      <c r="B838" t="s">
        <v>1010</v>
      </c>
    </row>
    <row r="839" spans="1:2" x14ac:dyDescent="0.25">
      <c r="A839" t="s">
        <v>1011</v>
      </c>
      <c r="B839" t="s">
        <v>1011</v>
      </c>
    </row>
    <row r="840" spans="1:2" x14ac:dyDescent="0.25">
      <c r="A840" t="s">
        <v>1012</v>
      </c>
      <c r="B840" t="s">
        <v>1012</v>
      </c>
    </row>
    <row r="841" spans="1:2" x14ac:dyDescent="0.25">
      <c r="A841" t="s">
        <v>1013</v>
      </c>
      <c r="B841" t="s">
        <v>1013</v>
      </c>
    </row>
    <row r="842" spans="1:2" x14ac:dyDescent="0.25">
      <c r="A842" t="s">
        <v>1014</v>
      </c>
      <c r="B842" t="s">
        <v>1014</v>
      </c>
    </row>
    <row r="843" spans="1:2" x14ac:dyDescent="0.25">
      <c r="A843" t="s">
        <v>1015</v>
      </c>
      <c r="B843" t="s">
        <v>1015</v>
      </c>
    </row>
    <row r="844" spans="1:2" x14ac:dyDescent="0.25">
      <c r="A844" t="s">
        <v>1016</v>
      </c>
      <c r="B844" t="s">
        <v>1016</v>
      </c>
    </row>
    <row r="845" spans="1:2" x14ac:dyDescent="0.25">
      <c r="A845" t="s">
        <v>1017</v>
      </c>
      <c r="B845" t="s">
        <v>1017</v>
      </c>
    </row>
    <row r="846" spans="1:2" x14ac:dyDescent="0.25">
      <c r="A846" t="s">
        <v>1018</v>
      </c>
      <c r="B846" t="s">
        <v>1018</v>
      </c>
    </row>
    <row r="847" spans="1:2" x14ac:dyDescent="0.25">
      <c r="A847" t="s">
        <v>1019</v>
      </c>
      <c r="B847" t="s">
        <v>1019</v>
      </c>
    </row>
    <row r="848" spans="1:2" x14ac:dyDescent="0.25">
      <c r="A848" t="s">
        <v>1020</v>
      </c>
      <c r="B848" t="s">
        <v>1020</v>
      </c>
    </row>
    <row r="849" spans="1:2" x14ac:dyDescent="0.25">
      <c r="A849" t="s">
        <v>1021</v>
      </c>
      <c r="B849" t="s">
        <v>1021</v>
      </c>
    </row>
    <row r="850" spans="1:2" x14ac:dyDescent="0.25">
      <c r="A850" t="s">
        <v>1022</v>
      </c>
      <c r="B850" t="s">
        <v>1022</v>
      </c>
    </row>
    <row r="851" spans="1:2" x14ac:dyDescent="0.25">
      <c r="A851" t="s">
        <v>1023</v>
      </c>
      <c r="B851" t="s">
        <v>1023</v>
      </c>
    </row>
    <row r="852" spans="1:2" x14ac:dyDescent="0.25">
      <c r="A852" t="s">
        <v>1024</v>
      </c>
      <c r="B852" t="s">
        <v>1024</v>
      </c>
    </row>
    <row r="853" spans="1:2" x14ac:dyDescent="0.25">
      <c r="A853" t="s">
        <v>1025</v>
      </c>
      <c r="B853" t="s">
        <v>1025</v>
      </c>
    </row>
    <row r="854" spans="1:2" x14ac:dyDescent="0.25">
      <c r="A854" t="s">
        <v>1026</v>
      </c>
      <c r="B854" t="s">
        <v>1026</v>
      </c>
    </row>
    <row r="855" spans="1:2" x14ac:dyDescent="0.25">
      <c r="A855" t="s">
        <v>1027</v>
      </c>
      <c r="B855" t="s">
        <v>1027</v>
      </c>
    </row>
    <row r="856" spans="1:2" x14ac:dyDescent="0.25">
      <c r="A856" t="s">
        <v>1028</v>
      </c>
      <c r="B856" t="s">
        <v>1028</v>
      </c>
    </row>
    <row r="857" spans="1:2" x14ac:dyDescent="0.25">
      <c r="A857" t="s">
        <v>1029</v>
      </c>
      <c r="B857" t="s">
        <v>1029</v>
      </c>
    </row>
    <row r="858" spans="1:2" x14ac:dyDescent="0.25">
      <c r="A858" t="s">
        <v>1030</v>
      </c>
      <c r="B858" t="s">
        <v>1030</v>
      </c>
    </row>
    <row r="859" spans="1:2" x14ac:dyDescent="0.25">
      <c r="A859" t="s">
        <v>1031</v>
      </c>
      <c r="B859" t="s">
        <v>1031</v>
      </c>
    </row>
    <row r="860" spans="1:2" x14ac:dyDescent="0.25">
      <c r="A860" t="s">
        <v>1032</v>
      </c>
      <c r="B860" t="s">
        <v>1032</v>
      </c>
    </row>
    <row r="861" spans="1:2" x14ac:dyDescent="0.25">
      <c r="A861" t="s">
        <v>1033</v>
      </c>
      <c r="B861" t="s">
        <v>1033</v>
      </c>
    </row>
    <row r="862" spans="1:2" x14ac:dyDescent="0.25">
      <c r="A862" t="s">
        <v>1034</v>
      </c>
      <c r="B862" t="s">
        <v>1034</v>
      </c>
    </row>
    <row r="863" spans="1:2" x14ac:dyDescent="0.25">
      <c r="A863" t="s">
        <v>1035</v>
      </c>
      <c r="B863" t="s">
        <v>1035</v>
      </c>
    </row>
    <row r="864" spans="1:2" x14ac:dyDescent="0.25">
      <c r="A864" t="s">
        <v>1036</v>
      </c>
      <c r="B864" t="s">
        <v>1036</v>
      </c>
    </row>
    <row r="865" spans="1:2" x14ac:dyDescent="0.25">
      <c r="A865" t="s">
        <v>1037</v>
      </c>
      <c r="B865" t="s">
        <v>1037</v>
      </c>
    </row>
    <row r="866" spans="1:2" x14ac:dyDescent="0.25">
      <c r="A866" t="s">
        <v>1038</v>
      </c>
      <c r="B866" t="s">
        <v>1038</v>
      </c>
    </row>
    <row r="867" spans="1:2" x14ac:dyDescent="0.25">
      <c r="A867" t="s">
        <v>1039</v>
      </c>
      <c r="B867" t="s">
        <v>1039</v>
      </c>
    </row>
    <row r="868" spans="1:2" x14ac:dyDescent="0.25">
      <c r="A868" t="s">
        <v>1040</v>
      </c>
      <c r="B868" t="s">
        <v>1040</v>
      </c>
    </row>
    <row r="869" spans="1:2" x14ac:dyDescent="0.25">
      <c r="A869" t="s">
        <v>1041</v>
      </c>
      <c r="B869" t="s">
        <v>1041</v>
      </c>
    </row>
    <row r="870" spans="1:2" x14ac:dyDescent="0.25">
      <c r="A870" t="s">
        <v>1042</v>
      </c>
      <c r="B870" t="s">
        <v>1042</v>
      </c>
    </row>
    <row r="871" spans="1:2" x14ac:dyDescent="0.25">
      <c r="A871" t="s">
        <v>1043</v>
      </c>
      <c r="B871" t="s">
        <v>1043</v>
      </c>
    </row>
    <row r="872" spans="1:2" x14ac:dyDescent="0.25">
      <c r="A872" t="s">
        <v>1044</v>
      </c>
      <c r="B872" t="s">
        <v>1044</v>
      </c>
    </row>
    <row r="873" spans="1:2" x14ac:dyDescent="0.25">
      <c r="A873" t="s">
        <v>1045</v>
      </c>
      <c r="B873" t="s">
        <v>1045</v>
      </c>
    </row>
    <row r="874" spans="1:2" x14ac:dyDescent="0.25">
      <c r="A874" t="s">
        <v>1046</v>
      </c>
      <c r="B874" t="s">
        <v>1046</v>
      </c>
    </row>
    <row r="875" spans="1:2" x14ac:dyDescent="0.25">
      <c r="A875" t="s">
        <v>1047</v>
      </c>
      <c r="B875" t="s">
        <v>1047</v>
      </c>
    </row>
    <row r="876" spans="1:2" x14ac:dyDescent="0.25">
      <c r="A876" t="s">
        <v>1048</v>
      </c>
      <c r="B876" t="s">
        <v>1048</v>
      </c>
    </row>
    <row r="877" spans="1:2" x14ac:dyDescent="0.25">
      <c r="A877" t="s">
        <v>1049</v>
      </c>
      <c r="B877" t="s">
        <v>1049</v>
      </c>
    </row>
    <row r="878" spans="1:2" x14ac:dyDescent="0.25">
      <c r="A878" t="s">
        <v>1050</v>
      </c>
      <c r="B878" t="s">
        <v>1050</v>
      </c>
    </row>
    <row r="879" spans="1:2" x14ac:dyDescent="0.25">
      <c r="A879" t="s">
        <v>1051</v>
      </c>
      <c r="B879" t="s">
        <v>1051</v>
      </c>
    </row>
    <row r="880" spans="1:2" x14ac:dyDescent="0.25">
      <c r="A880" t="s">
        <v>1052</v>
      </c>
      <c r="B880" t="s">
        <v>1052</v>
      </c>
    </row>
    <row r="881" spans="1:2" x14ac:dyDescent="0.25">
      <c r="A881" t="s">
        <v>1053</v>
      </c>
      <c r="B881" t="s">
        <v>1053</v>
      </c>
    </row>
    <row r="882" spans="1:2" x14ac:dyDescent="0.25">
      <c r="A882" t="s">
        <v>1054</v>
      </c>
      <c r="B882" t="s">
        <v>1054</v>
      </c>
    </row>
    <row r="883" spans="1:2" x14ac:dyDescent="0.25">
      <c r="A883" t="s">
        <v>1055</v>
      </c>
      <c r="B883" t="s">
        <v>1055</v>
      </c>
    </row>
    <row r="884" spans="1:2" x14ac:dyDescent="0.25">
      <c r="A884" t="s">
        <v>1056</v>
      </c>
      <c r="B884" t="s">
        <v>1056</v>
      </c>
    </row>
    <row r="885" spans="1:2" x14ac:dyDescent="0.25">
      <c r="A885" t="s">
        <v>1057</v>
      </c>
      <c r="B885" t="s">
        <v>1057</v>
      </c>
    </row>
    <row r="886" spans="1:2" x14ac:dyDescent="0.25">
      <c r="A886" t="s">
        <v>1058</v>
      </c>
      <c r="B886" t="s">
        <v>1058</v>
      </c>
    </row>
    <row r="887" spans="1:2" x14ac:dyDescent="0.25">
      <c r="A887" t="s">
        <v>1059</v>
      </c>
      <c r="B887" t="s">
        <v>1059</v>
      </c>
    </row>
    <row r="888" spans="1:2" x14ac:dyDescent="0.25">
      <c r="A888" t="s">
        <v>1060</v>
      </c>
      <c r="B888" t="s">
        <v>1060</v>
      </c>
    </row>
    <row r="889" spans="1:2" x14ac:dyDescent="0.25">
      <c r="A889" t="s">
        <v>1061</v>
      </c>
      <c r="B889" t="s">
        <v>1061</v>
      </c>
    </row>
    <row r="890" spans="1:2" x14ac:dyDescent="0.25">
      <c r="A890" t="s">
        <v>1062</v>
      </c>
      <c r="B890" t="s">
        <v>1062</v>
      </c>
    </row>
    <row r="891" spans="1:2" x14ac:dyDescent="0.25">
      <c r="A891" t="s">
        <v>1063</v>
      </c>
      <c r="B891" t="s">
        <v>1063</v>
      </c>
    </row>
    <row r="892" spans="1:2" x14ac:dyDescent="0.25">
      <c r="A892" t="s">
        <v>1064</v>
      </c>
      <c r="B892" t="s">
        <v>1064</v>
      </c>
    </row>
    <row r="893" spans="1:2" x14ac:dyDescent="0.25">
      <c r="A893" t="s">
        <v>1065</v>
      </c>
      <c r="B893" t="s">
        <v>1065</v>
      </c>
    </row>
    <row r="894" spans="1:2" x14ac:dyDescent="0.25">
      <c r="A894" t="s">
        <v>1066</v>
      </c>
      <c r="B894" t="s">
        <v>1066</v>
      </c>
    </row>
    <row r="895" spans="1:2" x14ac:dyDescent="0.25">
      <c r="A895" t="s">
        <v>1067</v>
      </c>
      <c r="B895" t="s">
        <v>1067</v>
      </c>
    </row>
    <row r="896" spans="1:2" x14ac:dyDescent="0.25">
      <c r="A896" t="s">
        <v>1068</v>
      </c>
      <c r="B896" t="s">
        <v>1068</v>
      </c>
    </row>
    <row r="897" spans="1:2" x14ac:dyDescent="0.25">
      <c r="A897" t="s">
        <v>1069</v>
      </c>
      <c r="B897" t="s">
        <v>1069</v>
      </c>
    </row>
    <row r="898" spans="1:2" x14ac:dyDescent="0.25">
      <c r="A898" t="s">
        <v>1070</v>
      </c>
      <c r="B898" t="s">
        <v>1070</v>
      </c>
    </row>
    <row r="899" spans="1:2" x14ac:dyDescent="0.25">
      <c r="A899" t="s">
        <v>1071</v>
      </c>
      <c r="B899" t="s">
        <v>1071</v>
      </c>
    </row>
    <row r="900" spans="1:2" x14ac:dyDescent="0.25">
      <c r="A900" t="s">
        <v>1072</v>
      </c>
      <c r="B900" t="s">
        <v>1072</v>
      </c>
    </row>
    <row r="901" spans="1:2" x14ac:dyDescent="0.25">
      <c r="A901" t="s">
        <v>1073</v>
      </c>
      <c r="B901" t="s">
        <v>1073</v>
      </c>
    </row>
    <row r="902" spans="1:2" x14ac:dyDescent="0.25">
      <c r="A902" t="s">
        <v>1074</v>
      </c>
      <c r="B902" t="s">
        <v>1074</v>
      </c>
    </row>
    <row r="903" spans="1:2" x14ac:dyDescent="0.25">
      <c r="A903" t="s">
        <v>1075</v>
      </c>
      <c r="B903" t="s">
        <v>1075</v>
      </c>
    </row>
    <row r="904" spans="1:2" x14ac:dyDescent="0.25">
      <c r="A904" t="s">
        <v>1076</v>
      </c>
      <c r="B904" t="s">
        <v>1076</v>
      </c>
    </row>
    <row r="905" spans="1:2" x14ac:dyDescent="0.25">
      <c r="A905" t="s">
        <v>1077</v>
      </c>
      <c r="B905" t="s">
        <v>1077</v>
      </c>
    </row>
    <row r="906" spans="1:2" x14ac:dyDescent="0.25">
      <c r="A906" t="s">
        <v>1078</v>
      </c>
      <c r="B906" t="s">
        <v>1078</v>
      </c>
    </row>
    <row r="907" spans="1:2" x14ac:dyDescent="0.25">
      <c r="A907" t="s">
        <v>1079</v>
      </c>
      <c r="B907" t="s">
        <v>1079</v>
      </c>
    </row>
    <row r="908" spans="1:2" x14ac:dyDescent="0.25">
      <c r="A908" t="s">
        <v>1080</v>
      </c>
      <c r="B908" t="s">
        <v>1080</v>
      </c>
    </row>
    <row r="909" spans="1:2" x14ac:dyDescent="0.25">
      <c r="A909" t="s">
        <v>1081</v>
      </c>
      <c r="B909" t="s">
        <v>1081</v>
      </c>
    </row>
    <row r="910" spans="1:2" x14ac:dyDescent="0.25">
      <c r="A910" t="s">
        <v>1082</v>
      </c>
      <c r="B910" t="s">
        <v>1082</v>
      </c>
    </row>
    <row r="911" spans="1:2" x14ac:dyDescent="0.25">
      <c r="A911" t="s">
        <v>1083</v>
      </c>
      <c r="B911" t="s">
        <v>1083</v>
      </c>
    </row>
    <row r="912" spans="1:2" x14ac:dyDescent="0.25">
      <c r="A912" t="s">
        <v>1084</v>
      </c>
      <c r="B912" t="s">
        <v>1084</v>
      </c>
    </row>
    <row r="913" spans="1:2" x14ac:dyDescent="0.25">
      <c r="A913" t="s">
        <v>1085</v>
      </c>
      <c r="B913" t="s">
        <v>1085</v>
      </c>
    </row>
    <row r="914" spans="1:2" x14ac:dyDescent="0.25">
      <c r="A914" t="s">
        <v>1086</v>
      </c>
      <c r="B914" t="s">
        <v>1086</v>
      </c>
    </row>
    <row r="915" spans="1:2" x14ac:dyDescent="0.25">
      <c r="A915" t="s">
        <v>1087</v>
      </c>
      <c r="B915" t="s">
        <v>1087</v>
      </c>
    </row>
    <row r="916" spans="1:2" x14ac:dyDescent="0.25">
      <c r="A916" t="s">
        <v>1088</v>
      </c>
      <c r="B916" t="s">
        <v>1088</v>
      </c>
    </row>
    <row r="917" spans="1:2" x14ac:dyDescent="0.25">
      <c r="A917" t="s">
        <v>1089</v>
      </c>
      <c r="B917" t="s">
        <v>1089</v>
      </c>
    </row>
    <row r="918" spans="1:2" x14ac:dyDescent="0.25">
      <c r="A918" t="s">
        <v>1090</v>
      </c>
      <c r="B918" t="s">
        <v>1090</v>
      </c>
    </row>
    <row r="919" spans="1:2" x14ac:dyDescent="0.25">
      <c r="A919" t="s">
        <v>1091</v>
      </c>
      <c r="B919" t="s">
        <v>1091</v>
      </c>
    </row>
    <row r="920" spans="1:2" x14ac:dyDescent="0.25">
      <c r="A920" t="s">
        <v>1092</v>
      </c>
      <c r="B920" t="s">
        <v>1092</v>
      </c>
    </row>
    <row r="921" spans="1:2" x14ac:dyDescent="0.25">
      <c r="A921" t="s">
        <v>1093</v>
      </c>
      <c r="B921" t="s">
        <v>1093</v>
      </c>
    </row>
    <row r="922" spans="1:2" x14ac:dyDescent="0.25">
      <c r="A922" t="s">
        <v>1094</v>
      </c>
      <c r="B922" t="s">
        <v>1094</v>
      </c>
    </row>
    <row r="923" spans="1:2" x14ac:dyDescent="0.25">
      <c r="A923" t="s">
        <v>1095</v>
      </c>
      <c r="B923" t="s">
        <v>1095</v>
      </c>
    </row>
    <row r="924" spans="1:2" x14ac:dyDescent="0.25">
      <c r="A924" t="s">
        <v>1096</v>
      </c>
      <c r="B924" t="s">
        <v>1096</v>
      </c>
    </row>
    <row r="925" spans="1:2" x14ac:dyDescent="0.25">
      <c r="A925" t="s">
        <v>1097</v>
      </c>
      <c r="B925" t="s">
        <v>1097</v>
      </c>
    </row>
    <row r="926" spans="1:2" x14ac:dyDescent="0.25">
      <c r="A926" t="s">
        <v>1098</v>
      </c>
      <c r="B926" t="s">
        <v>1098</v>
      </c>
    </row>
    <row r="927" spans="1:2" x14ac:dyDescent="0.25">
      <c r="A927" t="s">
        <v>1099</v>
      </c>
      <c r="B927" t="s">
        <v>1099</v>
      </c>
    </row>
    <row r="928" spans="1:2" x14ac:dyDescent="0.25">
      <c r="A928" t="s">
        <v>1100</v>
      </c>
      <c r="B928" t="s">
        <v>1100</v>
      </c>
    </row>
    <row r="929" spans="1:2" x14ac:dyDescent="0.25">
      <c r="A929" t="s">
        <v>1101</v>
      </c>
      <c r="B929" t="s">
        <v>1101</v>
      </c>
    </row>
    <row r="930" spans="1:2" x14ac:dyDescent="0.25">
      <c r="A930" t="s">
        <v>1102</v>
      </c>
      <c r="B930" t="s">
        <v>1102</v>
      </c>
    </row>
    <row r="931" spans="1:2" x14ac:dyDescent="0.25">
      <c r="A931" t="s">
        <v>1103</v>
      </c>
      <c r="B931" t="s">
        <v>1103</v>
      </c>
    </row>
    <row r="932" spans="1:2" x14ac:dyDescent="0.25">
      <c r="A932" t="s">
        <v>1104</v>
      </c>
      <c r="B932" t="s">
        <v>1104</v>
      </c>
    </row>
    <row r="933" spans="1:2" x14ac:dyDescent="0.25">
      <c r="A933" t="s">
        <v>1105</v>
      </c>
      <c r="B933" t="s">
        <v>1105</v>
      </c>
    </row>
    <row r="934" spans="1:2" x14ac:dyDescent="0.25">
      <c r="A934" t="s">
        <v>1106</v>
      </c>
      <c r="B934" t="s">
        <v>1106</v>
      </c>
    </row>
    <row r="935" spans="1:2" x14ac:dyDescent="0.25">
      <c r="A935" t="s">
        <v>1107</v>
      </c>
      <c r="B935" t="s">
        <v>1107</v>
      </c>
    </row>
    <row r="936" spans="1:2" x14ac:dyDescent="0.25">
      <c r="A936" t="s">
        <v>1108</v>
      </c>
      <c r="B936" t="s">
        <v>1108</v>
      </c>
    </row>
    <row r="937" spans="1:2" x14ac:dyDescent="0.25">
      <c r="A937" t="s">
        <v>1109</v>
      </c>
      <c r="B937" t="s">
        <v>1109</v>
      </c>
    </row>
    <row r="938" spans="1:2" x14ac:dyDescent="0.25">
      <c r="A938" t="s">
        <v>1110</v>
      </c>
      <c r="B938" t="s">
        <v>1110</v>
      </c>
    </row>
    <row r="939" spans="1:2" x14ac:dyDescent="0.25">
      <c r="A939" t="s">
        <v>1111</v>
      </c>
      <c r="B939" t="s">
        <v>1111</v>
      </c>
    </row>
    <row r="940" spans="1:2" x14ac:dyDescent="0.25">
      <c r="A940" t="s">
        <v>1112</v>
      </c>
      <c r="B940" t="s">
        <v>1112</v>
      </c>
    </row>
    <row r="941" spans="1:2" x14ac:dyDescent="0.25">
      <c r="A941" t="s">
        <v>1113</v>
      </c>
      <c r="B941" t="s">
        <v>1113</v>
      </c>
    </row>
    <row r="942" spans="1:2" x14ac:dyDescent="0.25">
      <c r="A942" t="s">
        <v>1114</v>
      </c>
      <c r="B942" t="s">
        <v>1114</v>
      </c>
    </row>
    <row r="943" spans="1:2" x14ac:dyDescent="0.25">
      <c r="A943" t="s">
        <v>1115</v>
      </c>
      <c r="B943" t="s">
        <v>1115</v>
      </c>
    </row>
    <row r="944" spans="1:2" x14ac:dyDescent="0.25">
      <c r="A944" t="s">
        <v>1116</v>
      </c>
      <c r="B944" t="s">
        <v>1116</v>
      </c>
    </row>
    <row r="945" spans="1:2" x14ac:dyDescent="0.25">
      <c r="A945" t="s">
        <v>1117</v>
      </c>
      <c r="B945" t="s">
        <v>1117</v>
      </c>
    </row>
    <row r="946" spans="1:2" x14ac:dyDescent="0.25">
      <c r="A946" t="s">
        <v>1118</v>
      </c>
      <c r="B946" t="s">
        <v>1118</v>
      </c>
    </row>
    <row r="947" spans="1:2" x14ac:dyDescent="0.25">
      <c r="A947" t="s">
        <v>1119</v>
      </c>
      <c r="B947" t="s">
        <v>1119</v>
      </c>
    </row>
    <row r="948" spans="1:2" x14ac:dyDescent="0.25">
      <c r="A948" t="s">
        <v>1120</v>
      </c>
      <c r="B948" t="s">
        <v>1120</v>
      </c>
    </row>
    <row r="949" spans="1:2" x14ac:dyDescent="0.25">
      <c r="A949" t="s">
        <v>1121</v>
      </c>
      <c r="B949" t="s">
        <v>1121</v>
      </c>
    </row>
    <row r="950" spans="1:2" x14ac:dyDescent="0.25">
      <c r="A950" t="s">
        <v>1122</v>
      </c>
      <c r="B950" t="s">
        <v>1122</v>
      </c>
    </row>
    <row r="951" spans="1:2" x14ac:dyDescent="0.25">
      <c r="A951" t="s">
        <v>1123</v>
      </c>
      <c r="B951" t="s">
        <v>1123</v>
      </c>
    </row>
    <row r="952" spans="1:2" x14ac:dyDescent="0.25">
      <c r="A952" t="s">
        <v>1124</v>
      </c>
      <c r="B952" t="s">
        <v>1124</v>
      </c>
    </row>
    <row r="953" spans="1:2" x14ac:dyDescent="0.25">
      <c r="A953" t="s">
        <v>1125</v>
      </c>
      <c r="B953" t="s">
        <v>1125</v>
      </c>
    </row>
    <row r="954" spans="1:2" x14ac:dyDescent="0.25">
      <c r="A954" t="s">
        <v>1126</v>
      </c>
      <c r="B954" t="s">
        <v>1126</v>
      </c>
    </row>
    <row r="955" spans="1:2" x14ac:dyDescent="0.25">
      <c r="A955" t="s">
        <v>1127</v>
      </c>
      <c r="B955" t="s">
        <v>1127</v>
      </c>
    </row>
    <row r="956" spans="1:2" x14ac:dyDescent="0.25">
      <c r="A956" t="s">
        <v>1128</v>
      </c>
      <c r="B956" t="s">
        <v>1128</v>
      </c>
    </row>
    <row r="957" spans="1:2" x14ac:dyDescent="0.25">
      <c r="A957" t="s">
        <v>1129</v>
      </c>
      <c r="B957" t="s">
        <v>1129</v>
      </c>
    </row>
    <row r="958" spans="1:2" x14ac:dyDescent="0.25">
      <c r="A958" t="s">
        <v>1130</v>
      </c>
      <c r="B958" t="s">
        <v>1130</v>
      </c>
    </row>
    <row r="959" spans="1:2" x14ac:dyDescent="0.25">
      <c r="A959" t="s">
        <v>1131</v>
      </c>
      <c r="B959" t="s">
        <v>1131</v>
      </c>
    </row>
    <row r="960" spans="1:2" x14ac:dyDescent="0.25">
      <c r="A960" t="s">
        <v>1132</v>
      </c>
      <c r="B960" t="s">
        <v>1132</v>
      </c>
    </row>
    <row r="961" spans="1:2" x14ac:dyDescent="0.25">
      <c r="A961" t="s">
        <v>1133</v>
      </c>
      <c r="B961" t="s">
        <v>1133</v>
      </c>
    </row>
    <row r="962" spans="1:2" x14ac:dyDescent="0.25">
      <c r="A962" t="s">
        <v>1134</v>
      </c>
      <c r="B962" t="s">
        <v>1134</v>
      </c>
    </row>
    <row r="963" spans="1:2" x14ac:dyDescent="0.25">
      <c r="A963" t="s">
        <v>1135</v>
      </c>
      <c r="B963" t="s">
        <v>1135</v>
      </c>
    </row>
    <row r="964" spans="1:2" x14ac:dyDescent="0.25">
      <c r="A964" t="s">
        <v>1136</v>
      </c>
      <c r="B964" t="s">
        <v>1136</v>
      </c>
    </row>
    <row r="965" spans="1:2" x14ac:dyDescent="0.25">
      <c r="A965" t="s">
        <v>1137</v>
      </c>
      <c r="B965" t="s">
        <v>1137</v>
      </c>
    </row>
    <row r="966" spans="1:2" x14ac:dyDescent="0.25">
      <c r="A966" t="s">
        <v>1138</v>
      </c>
      <c r="B966" t="s">
        <v>1138</v>
      </c>
    </row>
    <row r="967" spans="1:2" x14ac:dyDescent="0.25">
      <c r="A967" t="s">
        <v>1139</v>
      </c>
      <c r="B967" t="s">
        <v>1139</v>
      </c>
    </row>
    <row r="968" spans="1:2" x14ac:dyDescent="0.25">
      <c r="A968" t="s">
        <v>1140</v>
      </c>
      <c r="B968" t="s">
        <v>1140</v>
      </c>
    </row>
    <row r="969" spans="1:2" x14ac:dyDescent="0.25">
      <c r="A969" t="s">
        <v>1141</v>
      </c>
      <c r="B969" t="s">
        <v>1141</v>
      </c>
    </row>
    <row r="970" spans="1:2" x14ac:dyDescent="0.25">
      <c r="A970" t="s">
        <v>1142</v>
      </c>
      <c r="B970" t="s">
        <v>1142</v>
      </c>
    </row>
    <row r="971" spans="1:2" x14ac:dyDescent="0.25">
      <c r="A971" t="s">
        <v>1143</v>
      </c>
      <c r="B971" t="s">
        <v>1143</v>
      </c>
    </row>
    <row r="972" spans="1:2" x14ac:dyDescent="0.25">
      <c r="A972" t="s">
        <v>1144</v>
      </c>
      <c r="B972" t="s">
        <v>1144</v>
      </c>
    </row>
    <row r="973" spans="1:2" x14ac:dyDescent="0.25">
      <c r="A973" t="s">
        <v>1145</v>
      </c>
      <c r="B973" t="s">
        <v>1145</v>
      </c>
    </row>
    <row r="974" spans="1:2" x14ac:dyDescent="0.25">
      <c r="A974" t="s">
        <v>1146</v>
      </c>
      <c r="B974" t="s">
        <v>1146</v>
      </c>
    </row>
    <row r="975" spans="1:2" x14ac:dyDescent="0.25">
      <c r="A975" t="s">
        <v>1147</v>
      </c>
      <c r="B975" t="s">
        <v>1147</v>
      </c>
    </row>
    <row r="976" spans="1:2" x14ac:dyDescent="0.25">
      <c r="A976" t="s">
        <v>1148</v>
      </c>
      <c r="B976" t="s">
        <v>1148</v>
      </c>
    </row>
    <row r="977" spans="1:2" x14ac:dyDescent="0.25">
      <c r="A977" t="s">
        <v>1149</v>
      </c>
      <c r="B977" t="s">
        <v>1149</v>
      </c>
    </row>
    <row r="978" spans="1:2" x14ac:dyDescent="0.25">
      <c r="A978" t="s">
        <v>1150</v>
      </c>
      <c r="B978" t="s">
        <v>1150</v>
      </c>
    </row>
    <row r="979" spans="1:2" x14ac:dyDescent="0.25">
      <c r="A979" t="s">
        <v>1151</v>
      </c>
      <c r="B979" t="s">
        <v>1151</v>
      </c>
    </row>
    <row r="980" spans="1:2" x14ac:dyDescent="0.25">
      <c r="A980" t="s">
        <v>1152</v>
      </c>
      <c r="B980" t="s">
        <v>1152</v>
      </c>
    </row>
    <row r="981" spans="1:2" x14ac:dyDescent="0.25">
      <c r="A981" t="s">
        <v>1153</v>
      </c>
      <c r="B981" t="s">
        <v>1153</v>
      </c>
    </row>
    <row r="982" spans="1:2" x14ac:dyDescent="0.25">
      <c r="A982" t="s">
        <v>1154</v>
      </c>
      <c r="B982" t="s">
        <v>1154</v>
      </c>
    </row>
    <row r="983" spans="1:2" x14ac:dyDescent="0.25">
      <c r="A983" t="s">
        <v>1155</v>
      </c>
      <c r="B983" t="s">
        <v>1155</v>
      </c>
    </row>
    <row r="984" spans="1:2" x14ac:dyDescent="0.25">
      <c r="A984" t="s">
        <v>1156</v>
      </c>
      <c r="B984" t="s">
        <v>1156</v>
      </c>
    </row>
    <row r="985" spans="1:2" x14ac:dyDescent="0.25">
      <c r="A985" t="s">
        <v>1157</v>
      </c>
      <c r="B985" t="s">
        <v>1157</v>
      </c>
    </row>
    <row r="986" spans="1:2" x14ac:dyDescent="0.25">
      <c r="A986" t="s">
        <v>1158</v>
      </c>
      <c r="B986" t="s">
        <v>1158</v>
      </c>
    </row>
    <row r="987" spans="1:2" x14ac:dyDescent="0.25">
      <c r="A987" t="s">
        <v>1159</v>
      </c>
      <c r="B987" t="s">
        <v>1159</v>
      </c>
    </row>
    <row r="988" spans="1:2" x14ac:dyDescent="0.25">
      <c r="A988" t="s">
        <v>1160</v>
      </c>
      <c r="B988" t="s">
        <v>1160</v>
      </c>
    </row>
    <row r="989" spans="1:2" x14ac:dyDescent="0.25">
      <c r="A989" t="s">
        <v>1161</v>
      </c>
      <c r="B989" t="s">
        <v>1161</v>
      </c>
    </row>
    <row r="990" spans="1:2" x14ac:dyDescent="0.25">
      <c r="A990" t="s">
        <v>1162</v>
      </c>
      <c r="B990" t="s">
        <v>1162</v>
      </c>
    </row>
    <row r="991" spans="1:2" x14ac:dyDescent="0.25">
      <c r="A991" t="s">
        <v>1163</v>
      </c>
      <c r="B991" t="s">
        <v>1163</v>
      </c>
    </row>
    <row r="992" spans="1:2" x14ac:dyDescent="0.25">
      <c r="A992" t="s">
        <v>1164</v>
      </c>
      <c r="B992" t="s">
        <v>1164</v>
      </c>
    </row>
    <row r="993" spans="1:2" x14ac:dyDescent="0.25">
      <c r="A993" t="s">
        <v>1165</v>
      </c>
      <c r="B993" t="s">
        <v>1165</v>
      </c>
    </row>
    <row r="994" spans="1:2" x14ac:dyDescent="0.25">
      <c r="A994" t="s">
        <v>1166</v>
      </c>
      <c r="B994" t="s">
        <v>1166</v>
      </c>
    </row>
    <row r="995" spans="1:2" x14ac:dyDescent="0.25">
      <c r="A995" t="s">
        <v>1167</v>
      </c>
      <c r="B995" t="s">
        <v>1167</v>
      </c>
    </row>
    <row r="996" spans="1:2" x14ac:dyDescent="0.25">
      <c r="A996" t="s">
        <v>1168</v>
      </c>
      <c r="B996" t="s">
        <v>1168</v>
      </c>
    </row>
    <row r="997" spans="1:2" x14ac:dyDescent="0.25">
      <c r="A997" t="s">
        <v>1169</v>
      </c>
      <c r="B997" t="s">
        <v>1169</v>
      </c>
    </row>
    <row r="998" spans="1:2" x14ac:dyDescent="0.25">
      <c r="A998" t="s">
        <v>1170</v>
      </c>
      <c r="B998" t="s">
        <v>1170</v>
      </c>
    </row>
    <row r="999" spans="1:2" x14ac:dyDescent="0.25">
      <c r="A999" t="s">
        <v>1171</v>
      </c>
      <c r="B999" t="s">
        <v>1171</v>
      </c>
    </row>
    <row r="1000" spans="1:2" x14ac:dyDescent="0.25">
      <c r="A1000" t="s">
        <v>1172</v>
      </c>
      <c r="B1000" t="s">
        <v>1172</v>
      </c>
    </row>
    <row r="1001" spans="1:2" x14ac:dyDescent="0.25">
      <c r="A1001" t="s">
        <v>1173</v>
      </c>
      <c r="B1001" t="s">
        <v>1173</v>
      </c>
    </row>
    <row r="1002" spans="1:2" x14ac:dyDescent="0.25">
      <c r="A1002" t="s">
        <v>1174</v>
      </c>
      <c r="B1002" t="s">
        <v>1174</v>
      </c>
    </row>
    <row r="1003" spans="1:2" x14ac:dyDescent="0.25">
      <c r="A1003" t="s">
        <v>1175</v>
      </c>
      <c r="B1003" t="s">
        <v>1175</v>
      </c>
    </row>
    <row r="1004" spans="1:2" x14ac:dyDescent="0.25">
      <c r="A1004" t="s">
        <v>1176</v>
      </c>
      <c r="B1004" t="s">
        <v>1176</v>
      </c>
    </row>
    <row r="1005" spans="1:2" x14ac:dyDescent="0.25">
      <c r="A1005" t="s">
        <v>1177</v>
      </c>
      <c r="B1005" t="s">
        <v>1177</v>
      </c>
    </row>
    <row r="1006" spans="1:2" x14ac:dyDescent="0.25">
      <c r="A1006" t="s">
        <v>1178</v>
      </c>
      <c r="B1006" t="s">
        <v>1178</v>
      </c>
    </row>
    <row r="1007" spans="1:2" x14ac:dyDescent="0.25">
      <c r="A1007" t="s">
        <v>1179</v>
      </c>
      <c r="B1007" t="s">
        <v>1179</v>
      </c>
    </row>
    <row r="1008" spans="1:2" x14ac:dyDescent="0.25">
      <c r="A1008" t="s">
        <v>1180</v>
      </c>
      <c r="B1008" t="s">
        <v>1180</v>
      </c>
    </row>
    <row r="1009" spans="1:2" x14ac:dyDescent="0.25">
      <c r="A1009" t="s">
        <v>1181</v>
      </c>
      <c r="B1009" t="s">
        <v>1181</v>
      </c>
    </row>
    <row r="1010" spans="1:2" x14ac:dyDescent="0.25">
      <c r="A1010" t="s">
        <v>1182</v>
      </c>
      <c r="B1010" t="s">
        <v>1182</v>
      </c>
    </row>
    <row r="1011" spans="1:2" x14ac:dyDescent="0.25">
      <c r="A1011" t="s">
        <v>1183</v>
      </c>
      <c r="B1011" t="s">
        <v>1183</v>
      </c>
    </row>
    <row r="1012" spans="1:2" x14ac:dyDescent="0.25">
      <c r="A1012" t="s">
        <v>1184</v>
      </c>
      <c r="B1012" t="s">
        <v>1184</v>
      </c>
    </row>
    <row r="1013" spans="1:2" x14ac:dyDescent="0.25">
      <c r="A1013" t="s">
        <v>1185</v>
      </c>
      <c r="B1013" t="s">
        <v>1185</v>
      </c>
    </row>
    <row r="1014" spans="1:2" x14ac:dyDescent="0.25">
      <c r="A1014" t="s">
        <v>1186</v>
      </c>
      <c r="B1014" t="s">
        <v>1186</v>
      </c>
    </row>
    <row r="1015" spans="1:2" x14ac:dyDescent="0.25">
      <c r="A1015" t="s">
        <v>1187</v>
      </c>
      <c r="B1015" t="s">
        <v>1187</v>
      </c>
    </row>
    <row r="1016" spans="1:2" x14ac:dyDescent="0.25">
      <c r="A1016" t="s">
        <v>1188</v>
      </c>
      <c r="B1016" t="s">
        <v>1188</v>
      </c>
    </row>
    <row r="1017" spans="1:2" x14ac:dyDescent="0.25">
      <c r="A1017" t="s">
        <v>1189</v>
      </c>
      <c r="B1017" t="s">
        <v>1189</v>
      </c>
    </row>
    <row r="1018" spans="1:2" x14ac:dyDescent="0.25">
      <c r="A1018" t="s">
        <v>1190</v>
      </c>
      <c r="B1018" t="s">
        <v>1190</v>
      </c>
    </row>
    <row r="1019" spans="1:2" x14ac:dyDescent="0.25">
      <c r="A1019" t="s">
        <v>1191</v>
      </c>
      <c r="B1019" t="s">
        <v>1191</v>
      </c>
    </row>
    <row r="1020" spans="1:2" x14ac:dyDescent="0.25">
      <c r="A1020" t="s">
        <v>1192</v>
      </c>
      <c r="B1020" t="s">
        <v>1192</v>
      </c>
    </row>
    <row r="1021" spans="1:2" x14ac:dyDescent="0.25">
      <c r="A1021" t="s">
        <v>1193</v>
      </c>
      <c r="B1021" t="s">
        <v>1193</v>
      </c>
    </row>
    <row r="1022" spans="1:2" x14ac:dyDescent="0.25">
      <c r="A1022" t="s">
        <v>1194</v>
      </c>
      <c r="B1022" t="s">
        <v>1194</v>
      </c>
    </row>
    <row r="1023" spans="1:2" x14ac:dyDescent="0.25">
      <c r="A1023" t="s">
        <v>1195</v>
      </c>
      <c r="B1023" t="s">
        <v>1195</v>
      </c>
    </row>
    <row r="1024" spans="1:2" x14ac:dyDescent="0.25">
      <c r="A1024" t="s">
        <v>1196</v>
      </c>
      <c r="B1024" t="s">
        <v>1196</v>
      </c>
    </row>
    <row r="1025" spans="1:2" x14ac:dyDescent="0.25">
      <c r="A1025" t="s">
        <v>1197</v>
      </c>
      <c r="B1025" t="s">
        <v>1197</v>
      </c>
    </row>
    <row r="1026" spans="1:2" x14ac:dyDescent="0.25">
      <c r="A1026" t="s">
        <v>1198</v>
      </c>
      <c r="B1026" t="s">
        <v>1198</v>
      </c>
    </row>
    <row r="1027" spans="1:2" x14ac:dyDescent="0.25">
      <c r="A1027" t="s">
        <v>1199</v>
      </c>
      <c r="B1027" t="s">
        <v>1199</v>
      </c>
    </row>
    <row r="1028" spans="1:2" x14ac:dyDescent="0.25">
      <c r="A1028" t="s">
        <v>1200</v>
      </c>
      <c r="B1028" t="s">
        <v>1200</v>
      </c>
    </row>
    <row r="1029" spans="1:2" x14ac:dyDescent="0.25">
      <c r="A1029" t="s">
        <v>1201</v>
      </c>
      <c r="B1029" t="s">
        <v>1201</v>
      </c>
    </row>
    <row r="1030" spans="1:2" x14ac:dyDescent="0.25">
      <c r="A1030" t="s">
        <v>1202</v>
      </c>
      <c r="B1030" t="s">
        <v>1202</v>
      </c>
    </row>
    <row r="1031" spans="1:2" x14ac:dyDescent="0.25">
      <c r="A1031" t="s">
        <v>1203</v>
      </c>
      <c r="B1031" t="s">
        <v>1203</v>
      </c>
    </row>
    <row r="1032" spans="1:2" x14ac:dyDescent="0.25">
      <c r="A1032" t="s">
        <v>1204</v>
      </c>
      <c r="B1032" t="s">
        <v>1204</v>
      </c>
    </row>
    <row r="1033" spans="1:2" x14ac:dyDescent="0.25">
      <c r="A1033" t="s">
        <v>1205</v>
      </c>
      <c r="B1033" t="s">
        <v>1205</v>
      </c>
    </row>
    <row r="1034" spans="1:2" x14ac:dyDescent="0.25">
      <c r="A1034" t="s">
        <v>1206</v>
      </c>
      <c r="B1034" t="s">
        <v>1206</v>
      </c>
    </row>
    <row r="1035" spans="1:2" x14ac:dyDescent="0.25">
      <c r="A1035" t="s">
        <v>1207</v>
      </c>
      <c r="B1035" t="s">
        <v>1207</v>
      </c>
    </row>
    <row r="1036" spans="1:2" x14ac:dyDescent="0.25">
      <c r="A1036" t="s">
        <v>1208</v>
      </c>
      <c r="B1036" t="s">
        <v>1208</v>
      </c>
    </row>
    <row r="1037" spans="1:2" x14ac:dyDescent="0.25">
      <c r="A1037" t="s">
        <v>1209</v>
      </c>
      <c r="B1037" t="s">
        <v>1209</v>
      </c>
    </row>
    <row r="1038" spans="1:2" x14ac:dyDescent="0.25">
      <c r="A1038" t="s">
        <v>1210</v>
      </c>
      <c r="B1038" t="s">
        <v>1210</v>
      </c>
    </row>
    <row r="1039" spans="1:2" x14ac:dyDescent="0.25">
      <c r="A1039" t="s">
        <v>1211</v>
      </c>
      <c r="B1039" t="s">
        <v>1211</v>
      </c>
    </row>
    <row r="1040" spans="1:2" x14ac:dyDescent="0.25">
      <c r="A1040" t="s">
        <v>1212</v>
      </c>
      <c r="B1040" t="s">
        <v>1212</v>
      </c>
    </row>
    <row r="1041" spans="1:2" x14ac:dyDescent="0.25">
      <c r="A1041" t="s">
        <v>1213</v>
      </c>
      <c r="B1041" t="s">
        <v>1213</v>
      </c>
    </row>
    <row r="1042" spans="1:2" x14ac:dyDescent="0.25">
      <c r="A1042" t="s">
        <v>1214</v>
      </c>
      <c r="B1042" t="s">
        <v>1214</v>
      </c>
    </row>
    <row r="1043" spans="1:2" x14ac:dyDescent="0.25">
      <c r="A1043" t="s">
        <v>1215</v>
      </c>
      <c r="B1043" t="s">
        <v>1215</v>
      </c>
    </row>
    <row r="1044" spans="1:2" x14ac:dyDescent="0.25">
      <c r="A1044" t="s">
        <v>1216</v>
      </c>
      <c r="B1044" t="s">
        <v>1216</v>
      </c>
    </row>
    <row r="1045" spans="1:2" x14ac:dyDescent="0.25">
      <c r="A1045" t="s">
        <v>1217</v>
      </c>
      <c r="B1045" t="s">
        <v>1217</v>
      </c>
    </row>
    <row r="1046" spans="1:2" x14ac:dyDescent="0.25">
      <c r="A1046" t="s">
        <v>1218</v>
      </c>
      <c r="B1046" t="s">
        <v>1218</v>
      </c>
    </row>
    <row r="1047" spans="1:2" x14ac:dyDescent="0.25">
      <c r="A1047" t="s">
        <v>1219</v>
      </c>
      <c r="B1047" t="s">
        <v>1219</v>
      </c>
    </row>
    <row r="1048" spans="1:2" x14ac:dyDescent="0.25">
      <c r="A1048" t="s">
        <v>1220</v>
      </c>
      <c r="B1048" t="s">
        <v>1220</v>
      </c>
    </row>
    <row r="1049" spans="1:2" x14ac:dyDescent="0.25">
      <c r="A1049" t="s">
        <v>1221</v>
      </c>
      <c r="B1049" t="s">
        <v>1221</v>
      </c>
    </row>
    <row r="1050" spans="1:2" x14ac:dyDescent="0.25">
      <c r="A1050" t="s">
        <v>1222</v>
      </c>
      <c r="B1050" t="s">
        <v>1222</v>
      </c>
    </row>
    <row r="1051" spans="1:2" x14ac:dyDescent="0.25">
      <c r="A1051" t="s">
        <v>1223</v>
      </c>
      <c r="B1051" t="s">
        <v>1223</v>
      </c>
    </row>
    <row r="1052" spans="1:2" x14ac:dyDescent="0.25">
      <c r="A1052" t="s">
        <v>1224</v>
      </c>
      <c r="B1052" t="s">
        <v>1224</v>
      </c>
    </row>
    <row r="1053" spans="1:2" x14ac:dyDescent="0.25">
      <c r="A1053" t="s">
        <v>1225</v>
      </c>
      <c r="B1053" t="s">
        <v>1225</v>
      </c>
    </row>
    <row r="1054" spans="1:2" x14ac:dyDescent="0.25">
      <c r="A1054" t="s">
        <v>1226</v>
      </c>
      <c r="B1054" t="s">
        <v>1226</v>
      </c>
    </row>
    <row r="1055" spans="1:2" x14ac:dyDescent="0.25">
      <c r="A1055" t="s">
        <v>1227</v>
      </c>
      <c r="B1055" t="s">
        <v>1227</v>
      </c>
    </row>
    <row r="1056" spans="1:2" x14ac:dyDescent="0.25">
      <c r="A1056" t="s">
        <v>1228</v>
      </c>
      <c r="B1056" t="s">
        <v>1228</v>
      </c>
    </row>
    <row r="1057" spans="1:2" x14ac:dyDescent="0.25">
      <c r="A1057" t="s">
        <v>1229</v>
      </c>
      <c r="B1057" t="s">
        <v>1229</v>
      </c>
    </row>
    <row r="1058" spans="1:2" x14ac:dyDescent="0.25">
      <c r="A1058" t="s">
        <v>1230</v>
      </c>
      <c r="B1058" t="s">
        <v>1230</v>
      </c>
    </row>
    <row r="1059" spans="1:2" x14ac:dyDescent="0.25">
      <c r="A1059" t="s">
        <v>1231</v>
      </c>
      <c r="B1059" t="s">
        <v>1231</v>
      </c>
    </row>
    <row r="1060" spans="1:2" x14ac:dyDescent="0.25">
      <c r="A1060" t="s">
        <v>1232</v>
      </c>
      <c r="B1060" t="s">
        <v>1232</v>
      </c>
    </row>
    <row r="1061" spans="1:2" x14ac:dyDescent="0.25">
      <c r="A1061" t="s">
        <v>1233</v>
      </c>
      <c r="B1061" t="s">
        <v>1233</v>
      </c>
    </row>
    <row r="1062" spans="1:2" x14ac:dyDescent="0.25">
      <c r="A1062" t="s">
        <v>1234</v>
      </c>
      <c r="B1062" t="s">
        <v>1234</v>
      </c>
    </row>
    <row r="1063" spans="1:2" x14ac:dyDescent="0.25">
      <c r="A1063" t="s">
        <v>1235</v>
      </c>
      <c r="B1063" t="s">
        <v>1235</v>
      </c>
    </row>
    <row r="1064" spans="1:2" x14ac:dyDescent="0.25">
      <c r="A1064" t="s">
        <v>1236</v>
      </c>
      <c r="B1064" t="s">
        <v>1236</v>
      </c>
    </row>
    <row r="1065" spans="1:2" x14ac:dyDescent="0.25">
      <c r="A1065" t="s">
        <v>1237</v>
      </c>
      <c r="B1065" t="s">
        <v>1237</v>
      </c>
    </row>
    <row r="1066" spans="1:2" x14ac:dyDescent="0.25">
      <c r="A1066" t="s">
        <v>1238</v>
      </c>
      <c r="B1066" t="s">
        <v>1238</v>
      </c>
    </row>
    <row r="1067" spans="1:2" x14ac:dyDescent="0.25">
      <c r="A1067" t="s">
        <v>1239</v>
      </c>
      <c r="B1067" t="s">
        <v>1239</v>
      </c>
    </row>
    <row r="1068" spans="1:2" x14ac:dyDescent="0.25">
      <c r="A1068" t="s">
        <v>1240</v>
      </c>
      <c r="B1068" t="s">
        <v>1240</v>
      </c>
    </row>
    <row r="1069" spans="1:2" x14ac:dyDescent="0.25">
      <c r="A1069" t="s">
        <v>1241</v>
      </c>
      <c r="B1069" t="s">
        <v>1241</v>
      </c>
    </row>
    <row r="1070" spans="1:2" x14ac:dyDescent="0.25">
      <c r="A1070" t="s">
        <v>1242</v>
      </c>
      <c r="B1070" t="s">
        <v>1242</v>
      </c>
    </row>
    <row r="1071" spans="1:2" x14ac:dyDescent="0.25">
      <c r="A1071" t="s">
        <v>1243</v>
      </c>
      <c r="B1071" t="s">
        <v>1243</v>
      </c>
    </row>
    <row r="1072" spans="1:2" x14ac:dyDescent="0.25">
      <c r="A1072" t="s">
        <v>1244</v>
      </c>
      <c r="B1072" t="s">
        <v>1244</v>
      </c>
    </row>
    <row r="1073" spans="1:2" x14ac:dyDescent="0.25">
      <c r="A1073" t="s">
        <v>1245</v>
      </c>
      <c r="B1073" t="s">
        <v>1245</v>
      </c>
    </row>
    <row r="1074" spans="1:2" x14ac:dyDescent="0.25">
      <c r="A1074" t="s">
        <v>1246</v>
      </c>
      <c r="B1074" t="s">
        <v>1246</v>
      </c>
    </row>
    <row r="1075" spans="1:2" x14ac:dyDescent="0.25">
      <c r="A1075" t="s">
        <v>1247</v>
      </c>
      <c r="B1075" t="s">
        <v>1247</v>
      </c>
    </row>
    <row r="1076" spans="1:2" x14ac:dyDescent="0.25">
      <c r="A1076" t="s">
        <v>1248</v>
      </c>
      <c r="B1076" t="s">
        <v>1248</v>
      </c>
    </row>
    <row r="1077" spans="1:2" x14ac:dyDescent="0.25">
      <c r="A1077" t="s">
        <v>1249</v>
      </c>
      <c r="B1077" t="s">
        <v>1249</v>
      </c>
    </row>
    <row r="1078" spans="1:2" x14ac:dyDescent="0.25">
      <c r="A1078" t="s">
        <v>1250</v>
      </c>
      <c r="B1078" t="s">
        <v>1250</v>
      </c>
    </row>
    <row r="1079" spans="1:2" x14ac:dyDescent="0.25">
      <c r="A1079" t="s">
        <v>1251</v>
      </c>
      <c r="B1079" t="s">
        <v>1251</v>
      </c>
    </row>
    <row r="1080" spans="1:2" x14ac:dyDescent="0.25">
      <c r="A1080" t="s">
        <v>1252</v>
      </c>
      <c r="B1080" t="s">
        <v>1252</v>
      </c>
    </row>
    <row r="1081" spans="1:2" x14ac:dyDescent="0.25">
      <c r="A1081" t="s">
        <v>1253</v>
      </c>
      <c r="B1081" t="s">
        <v>1253</v>
      </c>
    </row>
    <row r="1082" spans="1:2" x14ac:dyDescent="0.25">
      <c r="A1082" t="s">
        <v>1254</v>
      </c>
      <c r="B1082" t="s">
        <v>1254</v>
      </c>
    </row>
    <row r="1083" spans="1:2" x14ac:dyDescent="0.25">
      <c r="A1083" t="s">
        <v>1255</v>
      </c>
      <c r="B1083" t="s">
        <v>1255</v>
      </c>
    </row>
    <row r="1084" spans="1:2" x14ac:dyDescent="0.25">
      <c r="A1084" t="s">
        <v>1256</v>
      </c>
      <c r="B1084" t="s">
        <v>1256</v>
      </c>
    </row>
    <row r="1085" spans="1:2" x14ac:dyDescent="0.25">
      <c r="A1085" t="s">
        <v>1257</v>
      </c>
      <c r="B1085" t="s">
        <v>1257</v>
      </c>
    </row>
    <row r="1086" spans="1:2" x14ac:dyDescent="0.25">
      <c r="A1086" t="s">
        <v>1258</v>
      </c>
      <c r="B1086" t="s">
        <v>1258</v>
      </c>
    </row>
    <row r="1087" spans="1:2" x14ac:dyDescent="0.25">
      <c r="A1087" t="s">
        <v>1259</v>
      </c>
      <c r="B1087" t="s">
        <v>1259</v>
      </c>
    </row>
    <row r="1088" spans="1:2" x14ac:dyDescent="0.25">
      <c r="A1088" t="s">
        <v>1260</v>
      </c>
      <c r="B1088" t="s">
        <v>1260</v>
      </c>
    </row>
    <row r="1089" spans="1:2" x14ac:dyDescent="0.25">
      <c r="A1089" t="s">
        <v>1261</v>
      </c>
      <c r="B1089" t="s">
        <v>1261</v>
      </c>
    </row>
    <row r="1090" spans="1:2" x14ac:dyDescent="0.25">
      <c r="A1090" t="s">
        <v>1262</v>
      </c>
      <c r="B1090" t="s">
        <v>1262</v>
      </c>
    </row>
    <row r="1091" spans="1:2" x14ac:dyDescent="0.25">
      <c r="A1091" t="s">
        <v>1263</v>
      </c>
      <c r="B1091" t="s">
        <v>1263</v>
      </c>
    </row>
    <row r="1092" spans="1:2" x14ac:dyDescent="0.25">
      <c r="A1092" t="s">
        <v>1264</v>
      </c>
      <c r="B1092" t="s">
        <v>1264</v>
      </c>
    </row>
    <row r="1093" spans="1:2" x14ac:dyDescent="0.25">
      <c r="A1093" t="s">
        <v>1265</v>
      </c>
      <c r="B1093" t="s">
        <v>1265</v>
      </c>
    </row>
    <row r="1094" spans="1:2" x14ac:dyDescent="0.25">
      <c r="A1094" t="s">
        <v>1266</v>
      </c>
      <c r="B1094" t="s">
        <v>1266</v>
      </c>
    </row>
    <row r="1095" spans="1:2" x14ac:dyDescent="0.25">
      <c r="A1095" t="s">
        <v>1267</v>
      </c>
      <c r="B1095" t="s">
        <v>1267</v>
      </c>
    </row>
    <row r="1096" spans="1:2" x14ac:dyDescent="0.25">
      <c r="A1096" t="s">
        <v>1268</v>
      </c>
      <c r="B1096" t="s">
        <v>1268</v>
      </c>
    </row>
    <row r="1097" spans="1:2" x14ac:dyDescent="0.25">
      <c r="A1097" t="s">
        <v>1269</v>
      </c>
      <c r="B1097" t="s">
        <v>1269</v>
      </c>
    </row>
    <row r="1098" spans="1:2" x14ac:dyDescent="0.25">
      <c r="A1098" t="s">
        <v>1270</v>
      </c>
      <c r="B1098" t="s">
        <v>1270</v>
      </c>
    </row>
    <row r="1099" spans="1:2" x14ac:dyDescent="0.25">
      <c r="A1099" t="s">
        <v>1271</v>
      </c>
      <c r="B1099" t="s">
        <v>1271</v>
      </c>
    </row>
    <row r="1100" spans="1:2" x14ac:dyDescent="0.25">
      <c r="A1100" t="s">
        <v>1272</v>
      </c>
      <c r="B1100" t="s">
        <v>1272</v>
      </c>
    </row>
    <row r="1101" spans="1:2" x14ac:dyDescent="0.25">
      <c r="A1101" t="s">
        <v>1273</v>
      </c>
      <c r="B1101" t="s">
        <v>1273</v>
      </c>
    </row>
    <row r="1102" spans="1:2" x14ac:dyDescent="0.25">
      <c r="A1102" t="s">
        <v>1274</v>
      </c>
      <c r="B1102" t="s">
        <v>1274</v>
      </c>
    </row>
    <row r="1103" spans="1:2" x14ac:dyDescent="0.25">
      <c r="A1103" t="s">
        <v>1275</v>
      </c>
      <c r="B1103" t="s">
        <v>1275</v>
      </c>
    </row>
    <row r="1104" spans="1:2" x14ac:dyDescent="0.25">
      <c r="A1104" t="s">
        <v>1276</v>
      </c>
      <c r="B1104" t="s">
        <v>1276</v>
      </c>
    </row>
    <row r="1105" spans="1:2" x14ac:dyDescent="0.25">
      <c r="A1105" t="s">
        <v>1277</v>
      </c>
      <c r="B1105" t="s">
        <v>1277</v>
      </c>
    </row>
    <row r="1106" spans="1:2" x14ac:dyDescent="0.25">
      <c r="A1106" t="s">
        <v>1278</v>
      </c>
      <c r="B1106" t="s">
        <v>1278</v>
      </c>
    </row>
    <row r="1107" spans="1:2" x14ac:dyDescent="0.25">
      <c r="A1107" t="s">
        <v>1279</v>
      </c>
      <c r="B1107" t="s">
        <v>1279</v>
      </c>
    </row>
    <row r="1108" spans="1:2" x14ac:dyDescent="0.25">
      <c r="A1108" t="s">
        <v>1280</v>
      </c>
      <c r="B1108" t="s">
        <v>1280</v>
      </c>
    </row>
    <row r="1109" spans="1:2" x14ac:dyDescent="0.25">
      <c r="A1109" t="s">
        <v>1281</v>
      </c>
      <c r="B1109" t="s">
        <v>1281</v>
      </c>
    </row>
    <row r="1110" spans="1:2" x14ac:dyDescent="0.25">
      <c r="A1110" t="s">
        <v>1282</v>
      </c>
      <c r="B1110" t="s">
        <v>1282</v>
      </c>
    </row>
    <row r="1111" spans="1:2" x14ac:dyDescent="0.25">
      <c r="A1111" t="s">
        <v>1283</v>
      </c>
      <c r="B1111" t="s">
        <v>1283</v>
      </c>
    </row>
    <row r="1112" spans="1:2" x14ac:dyDescent="0.25">
      <c r="A1112" t="s">
        <v>1284</v>
      </c>
      <c r="B1112" t="s">
        <v>1284</v>
      </c>
    </row>
    <row r="1113" spans="1:2" x14ac:dyDescent="0.25">
      <c r="A1113" t="s">
        <v>1285</v>
      </c>
      <c r="B1113" t="s">
        <v>1285</v>
      </c>
    </row>
    <row r="1114" spans="1:2" x14ac:dyDescent="0.25">
      <c r="A1114" t="s">
        <v>1286</v>
      </c>
      <c r="B1114" t="s">
        <v>1286</v>
      </c>
    </row>
    <row r="1115" spans="1:2" x14ac:dyDescent="0.25">
      <c r="A1115" t="s">
        <v>1287</v>
      </c>
      <c r="B1115" t="s">
        <v>1287</v>
      </c>
    </row>
    <row r="1116" spans="1:2" x14ac:dyDescent="0.25">
      <c r="A1116" t="s">
        <v>1288</v>
      </c>
      <c r="B1116" t="s">
        <v>1288</v>
      </c>
    </row>
    <row r="1117" spans="1:2" x14ac:dyDescent="0.25">
      <c r="A1117" t="s">
        <v>1289</v>
      </c>
      <c r="B1117" t="s">
        <v>1289</v>
      </c>
    </row>
    <row r="1118" spans="1:2" x14ac:dyDescent="0.25">
      <c r="A1118" t="s">
        <v>1290</v>
      </c>
      <c r="B1118" t="s">
        <v>1290</v>
      </c>
    </row>
    <row r="1119" spans="1:2" x14ac:dyDescent="0.25">
      <c r="A1119" t="s">
        <v>1291</v>
      </c>
      <c r="B1119" t="s">
        <v>1291</v>
      </c>
    </row>
    <row r="1120" spans="1:2" x14ac:dyDescent="0.25">
      <c r="A1120" t="s">
        <v>1292</v>
      </c>
      <c r="B1120" t="s">
        <v>1292</v>
      </c>
    </row>
    <row r="1121" spans="1:2" x14ac:dyDescent="0.25">
      <c r="A1121" t="s">
        <v>1293</v>
      </c>
      <c r="B1121" t="s">
        <v>1293</v>
      </c>
    </row>
    <row r="1122" spans="1:2" x14ac:dyDescent="0.25">
      <c r="A1122" t="s">
        <v>1294</v>
      </c>
      <c r="B1122" t="s">
        <v>1294</v>
      </c>
    </row>
    <row r="1123" spans="1:2" x14ac:dyDescent="0.25">
      <c r="A1123" t="s">
        <v>1295</v>
      </c>
      <c r="B1123" t="s">
        <v>1295</v>
      </c>
    </row>
    <row r="1124" spans="1:2" x14ac:dyDescent="0.25">
      <c r="A1124" t="s">
        <v>1296</v>
      </c>
      <c r="B1124" t="s">
        <v>1296</v>
      </c>
    </row>
    <row r="1125" spans="1:2" x14ac:dyDescent="0.25">
      <c r="A1125" t="s">
        <v>1297</v>
      </c>
      <c r="B1125" t="s">
        <v>1297</v>
      </c>
    </row>
    <row r="1126" spans="1:2" x14ac:dyDescent="0.25">
      <c r="A1126" t="s">
        <v>1298</v>
      </c>
      <c r="B1126" t="s">
        <v>1298</v>
      </c>
    </row>
    <row r="1127" spans="1:2" x14ac:dyDescent="0.25">
      <c r="A1127" t="s">
        <v>1299</v>
      </c>
      <c r="B1127" t="s">
        <v>1299</v>
      </c>
    </row>
    <row r="1128" spans="1:2" x14ac:dyDescent="0.25">
      <c r="A1128" t="s">
        <v>1300</v>
      </c>
      <c r="B1128" t="s">
        <v>1300</v>
      </c>
    </row>
    <row r="1129" spans="1:2" x14ac:dyDescent="0.25">
      <c r="A1129" t="s">
        <v>1301</v>
      </c>
      <c r="B1129" t="s">
        <v>1301</v>
      </c>
    </row>
    <row r="1130" spans="1:2" x14ac:dyDescent="0.25">
      <c r="A1130" t="s">
        <v>1302</v>
      </c>
      <c r="B1130" t="s">
        <v>1302</v>
      </c>
    </row>
    <row r="1131" spans="1:2" x14ac:dyDescent="0.25">
      <c r="A1131" t="s">
        <v>1303</v>
      </c>
      <c r="B1131" t="s">
        <v>1303</v>
      </c>
    </row>
    <row r="1132" spans="1:2" x14ac:dyDescent="0.25">
      <c r="A1132" t="s">
        <v>1304</v>
      </c>
      <c r="B1132" t="s">
        <v>1304</v>
      </c>
    </row>
    <row r="1133" spans="1:2" x14ac:dyDescent="0.25">
      <c r="A1133" t="s">
        <v>1305</v>
      </c>
      <c r="B1133" t="s">
        <v>1305</v>
      </c>
    </row>
    <row r="1134" spans="1:2" x14ac:dyDescent="0.25">
      <c r="A1134" t="s">
        <v>1306</v>
      </c>
      <c r="B1134" t="s">
        <v>1306</v>
      </c>
    </row>
    <row r="1135" spans="1:2" x14ac:dyDescent="0.25">
      <c r="A1135" t="s">
        <v>1307</v>
      </c>
      <c r="B1135" t="s">
        <v>1307</v>
      </c>
    </row>
    <row r="1136" spans="1:2" x14ac:dyDescent="0.25">
      <c r="A1136" t="s">
        <v>1308</v>
      </c>
      <c r="B1136" t="s">
        <v>1308</v>
      </c>
    </row>
    <row r="1137" spans="1:2" x14ac:dyDescent="0.25">
      <c r="A1137" t="s">
        <v>1309</v>
      </c>
      <c r="B1137" t="s">
        <v>1309</v>
      </c>
    </row>
    <row r="1138" spans="1:2" x14ac:dyDescent="0.25">
      <c r="A1138" t="s">
        <v>1310</v>
      </c>
      <c r="B1138" t="s">
        <v>1310</v>
      </c>
    </row>
    <row r="1139" spans="1:2" x14ac:dyDescent="0.25">
      <c r="A1139" t="s">
        <v>1311</v>
      </c>
      <c r="B1139" t="s">
        <v>1311</v>
      </c>
    </row>
    <row r="1140" spans="1:2" x14ac:dyDescent="0.25">
      <c r="A1140" t="s">
        <v>1312</v>
      </c>
      <c r="B1140" t="s">
        <v>1312</v>
      </c>
    </row>
    <row r="1141" spans="1:2" x14ac:dyDescent="0.25">
      <c r="A1141" t="s">
        <v>1313</v>
      </c>
      <c r="B1141" t="s">
        <v>1313</v>
      </c>
    </row>
    <row r="1142" spans="1:2" x14ac:dyDescent="0.25">
      <c r="A1142" t="s">
        <v>1314</v>
      </c>
      <c r="B1142" t="s">
        <v>1314</v>
      </c>
    </row>
    <row r="1143" spans="1:2" x14ac:dyDescent="0.25">
      <c r="A1143" t="s">
        <v>1315</v>
      </c>
      <c r="B1143" t="s">
        <v>1315</v>
      </c>
    </row>
    <row r="1144" spans="1:2" x14ac:dyDescent="0.25">
      <c r="A1144" t="s">
        <v>1316</v>
      </c>
      <c r="B1144" t="s">
        <v>1316</v>
      </c>
    </row>
    <row r="1145" spans="1:2" x14ac:dyDescent="0.25">
      <c r="A1145" t="s">
        <v>1317</v>
      </c>
      <c r="B1145" t="s">
        <v>1317</v>
      </c>
    </row>
    <row r="1146" spans="1:2" x14ac:dyDescent="0.25">
      <c r="A1146" t="s">
        <v>1318</v>
      </c>
      <c r="B1146" t="s">
        <v>1318</v>
      </c>
    </row>
    <row r="1147" spans="1:2" x14ac:dyDescent="0.25">
      <c r="A1147" t="s">
        <v>1319</v>
      </c>
      <c r="B1147" t="s">
        <v>1319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4E1B-27E9-4D5D-879C-5D54793D9073}">
  <dimension ref="A1:F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  <col min="6" max="6" width="0" hidden="1" customWidth="1"/>
  </cols>
  <sheetData>
    <row r="1" spans="1:6" x14ac:dyDescent="0.25">
      <c r="A1" t="str">
        <f>_xll.DBSetQuery(A2,"",B1)</f>
        <v>Env:MSSQL, (last result:)Set OLEDB; ListObject to (bgQuery= False, ): SELECT value IdLU, T1.GroupingId, T4.Id ConventionsLU_x000D_
FROM ORE.dbo.ConventionsSwapIndex T1 INNER JOIN _x000D_
ORE.dbo.TypesIndexName T2 ON T1.Id = T2.value INNER JOIN _x000D_
ORE.dbo.ConventionsSwap T4 ON T1.Conventions = T4.Id_x000D_
ORDER BY 1 ASC</v>
      </c>
      <c r="B1" s="2" t="s">
        <v>1614</v>
      </c>
      <c r="C1" s="2" t="s">
        <v>1321</v>
      </c>
      <c r="D1" s="2" t="s">
        <v>1615</v>
      </c>
      <c r="E1" s="2" t="s">
        <v>1320</v>
      </c>
      <c r="F1" s="2" t="s">
        <v>1616</v>
      </c>
    </row>
    <row r="2" spans="1:6" x14ac:dyDescent="0.25">
      <c r="A2" s="1" t="s">
        <v>1613</v>
      </c>
      <c r="B2" s="3" t="s">
        <v>312</v>
      </c>
      <c r="C2" s="3" t="s">
        <v>1332</v>
      </c>
      <c r="D2" s="3" t="s">
        <v>1579</v>
      </c>
      <c r="E2" s="3" t="str">
        <f>IF(Tabelle_ExterneDaten_112[[#This Row],[IdLU]]&lt;&gt;"",VLOOKUP(Tabelle_ExterneDaten_112[[#This Row],[IdLU]],IdLookup,2,FALSE),"")</f>
        <v>CHF-CMS-1Y</v>
      </c>
      <c r="F2" s="3" t="str">
        <f>IF(Tabelle_ExterneDaten_112[[#This Row],[ConventionsLU]]&lt;&gt;"",VLOOKUP(Tabelle_ExterneDaten_112[[#This Row],[ConventionsLU]],ConventionsLookup,2,FALSE),"")</f>
        <v>CHF-3M-SWAP-CONVENTIONS</v>
      </c>
    </row>
    <row r="3" spans="1:6" x14ac:dyDescent="0.25">
      <c r="B3" s="2" t="s">
        <v>315</v>
      </c>
      <c r="C3" s="2" t="s">
        <v>1332</v>
      </c>
      <c r="D3" s="2" t="s">
        <v>1580</v>
      </c>
      <c r="E3" s="2" t="str">
        <f>IF(Tabelle_ExterneDaten_112[[#This Row],[IdLU]]&lt;&gt;"",VLOOKUP(Tabelle_ExterneDaten_112[[#This Row],[IdLU]],IdLookup,2,FALSE),"")</f>
        <v>CHF-CMS-30Y</v>
      </c>
      <c r="F3" s="2" t="str">
        <f>IF(Tabelle_ExterneDaten_112[[#This Row],[ConventionsLU]]&lt;&gt;"",VLOOKUP(Tabelle_ExterneDaten_112[[#This Row],[ConventionsLU]],ConventionsLookup,2,FALSE),"")</f>
        <v>CHF-6M-SWAP-CONVENTIONS</v>
      </c>
    </row>
    <row r="4" spans="1:6" x14ac:dyDescent="0.25">
      <c r="B4" s="2" t="s">
        <v>493</v>
      </c>
      <c r="C4" s="2" t="s">
        <v>1332</v>
      </c>
      <c r="D4" s="2" t="s">
        <v>1587</v>
      </c>
      <c r="E4" s="2" t="str">
        <f>IF(Tabelle_ExterneDaten_112[[#This Row],[IdLU]]&lt;&gt;"",VLOOKUP(Tabelle_ExterneDaten_112[[#This Row],[IdLU]],IdLookup,2,FALSE),"")</f>
        <v>EUR-CMS-10Y</v>
      </c>
      <c r="F4" s="2" t="str">
        <f>IF(Tabelle_ExterneDaten_112[[#This Row],[ConventionsLU]]&lt;&gt;"",VLOOKUP(Tabelle_ExterneDaten_112[[#This Row],[ConventionsLU]],ConventionsLookup,2,FALSE),"")</f>
        <v>EUR-6M-SWAP-CONVENTIONS</v>
      </c>
    </row>
    <row r="5" spans="1:6" x14ac:dyDescent="0.25">
      <c r="B5" s="2" t="s">
        <v>494</v>
      </c>
      <c r="C5" s="2" t="s">
        <v>1332</v>
      </c>
      <c r="D5" s="2" t="s">
        <v>1586</v>
      </c>
      <c r="E5" s="2" t="str">
        <f>IF(Tabelle_ExterneDaten_112[[#This Row],[IdLU]]&lt;&gt;"",VLOOKUP(Tabelle_ExterneDaten_112[[#This Row],[IdLU]],IdLookup,2,FALSE),"")</f>
        <v>EUR-CMS-1Y</v>
      </c>
      <c r="F5" s="2" t="str">
        <f>IF(Tabelle_ExterneDaten_112[[#This Row],[ConventionsLU]]&lt;&gt;"",VLOOKUP(Tabelle_ExterneDaten_112[[#This Row],[ConventionsLU]],ConventionsLookup,2,FALSE),"")</f>
        <v>EUR-3M-SWAP-CONVENTIONS</v>
      </c>
    </row>
    <row r="6" spans="1:6" x14ac:dyDescent="0.25">
      <c r="B6" s="2" t="s">
        <v>495</v>
      </c>
      <c r="C6" s="2" t="s">
        <v>1332</v>
      </c>
      <c r="D6" s="2" t="s">
        <v>1587</v>
      </c>
      <c r="E6" s="2" t="str">
        <f>IF(Tabelle_ExterneDaten_112[[#This Row],[IdLU]]&lt;&gt;"",VLOOKUP(Tabelle_ExterneDaten_112[[#This Row],[IdLU]],IdLookup,2,FALSE),"")</f>
        <v>EUR-CMS-20Y</v>
      </c>
      <c r="F6" s="2" t="str">
        <f>IF(Tabelle_ExterneDaten_112[[#This Row],[ConventionsLU]]&lt;&gt;"",VLOOKUP(Tabelle_ExterneDaten_112[[#This Row],[ConventionsLU]],ConventionsLookup,2,FALSE),"")</f>
        <v>EUR-6M-SWAP-CONVENTIONS</v>
      </c>
    </row>
    <row r="7" spans="1:6" x14ac:dyDescent="0.25">
      <c r="B7" s="2" t="s">
        <v>496</v>
      </c>
      <c r="C7" s="2" t="s">
        <v>1332</v>
      </c>
      <c r="D7" s="2" t="s">
        <v>1587</v>
      </c>
      <c r="E7" s="2" t="str">
        <f>IF(Tabelle_ExterneDaten_112[[#This Row],[IdLU]]&lt;&gt;"",VLOOKUP(Tabelle_ExterneDaten_112[[#This Row],[IdLU]],IdLookup,2,FALSE),"")</f>
        <v>EUR-CMS-2Y</v>
      </c>
      <c r="F7" s="2" t="str">
        <f>IF(Tabelle_ExterneDaten_112[[#This Row],[ConventionsLU]]&lt;&gt;"",VLOOKUP(Tabelle_ExterneDaten_112[[#This Row],[ConventionsLU]],ConventionsLookup,2,FALSE),"")</f>
        <v>EUR-6M-SWAP-CONVENTIONS</v>
      </c>
    </row>
    <row r="8" spans="1:6" x14ac:dyDescent="0.25">
      <c r="B8" s="2" t="s">
        <v>497</v>
      </c>
      <c r="C8" s="2" t="s">
        <v>1332</v>
      </c>
      <c r="D8" s="2" t="s">
        <v>1587</v>
      </c>
      <c r="E8" s="2" t="str">
        <f>IF(Tabelle_ExterneDaten_112[[#This Row],[IdLU]]&lt;&gt;"",VLOOKUP(Tabelle_ExterneDaten_112[[#This Row],[IdLU]],IdLookup,2,FALSE),"")</f>
        <v>EUR-CMS-30Y</v>
      </c>
      <c r="F8" s="2" t="str">
        <f>IF(Tabelle_ExterneDaten_112[[#This Row],[ConventionsLU]]&lt;&gt;"",VLOOKUP(Tabelle_ExterneDaten_112[[#This Row],[ConventionsLU]],ConventionsLookup,2,FALSE),"")</f>
        <v>EUR-6M-SWAP-CONVENTIONS</v>
      </c>
    </row>
    <row r="9" spans="1:6" x14ac:dyDescent="0.25">
      <c r="B9" s="2" t="s">
        <v>498</v>
      </c>
      <c r="C9" s="2" t="s">
        <v>1332</v>
      </c>
      <c r="D9" s="2" t="s">
        <v>1587</v>
      </c>
      <c r="E9" s="2" t="str">
        <f>IF(Tabelle_ExterneDaten_112[[#This Row],[IdLU]]&lt;&gt;"",VLOOKUP(Tabelle_ExterneDaten_112[[#This Row],[IdLU]],IdLookup,2,FALSE),"")</f>
        <v>EUR-CMS-5Y</v>
      </c>
      <c r="F9" s="2" t="str">
        <f>IF(Tabelle_ExterneDaten_112[[#This Row],[ConventionsLU]]&lt;&gt;"",VLOOKUP(Tabelle_ExterneDaten_112[[#This Row],[ConventionsLU]],ConventionsLookup,2,FALSE),"")</f>
        <v>EUR-6M-SWAP-CONVENTIONS</v>
      </c>
    </row>
    <row r="10" spans="1:6" x14ac:dyDescent="0.25">
      <c r="B10" s="2" t="s">
        <v>617</v>
      </c>
      <c r="C10" s="2" t="s">
        <v>1332</v>
      </c>
      <c r="D10" s="2" t="s">
        <v>1589</v>
      </c>
      <c r="E10" s="2" t="str">
        <f>IF(Tabelle_ExterneDaten_112[[#This Row],[IdLU]]&lt;&gt;"",VLOOKUP(Tabelle_ExterneDaten_112[[#This Row],[IdLU]],IdLookup,2,FALSE),"")</f>
        <v>GBP-CMS-10Y</v>
      </c>
      <c r="F10" s="2" t="str">
        <f>IF(Tabelle_ExterneDaten_112[[#This Row],[ConventionsLU]]&lt;&gt;"",VLOOKUP(Tabelle_ExterneDaten_112[[#This Row],[ConventionsLU]],ConventionsLookup,2,FALSE),"")</f>
        <v>GBP-6M-SWAP-CONVENTIONS</v>
      </c>
    </row>
    <row r="11" spans="1:6" x14ac:dyDescent="0.25">
      <c r="B11" s="2" t="s">
        <v>618</v>
      </c>
      <c r="C11" s="2" t="s">
        <v>1332</v>
      </c>
      <c r="D11" s="2" t="s">
        <v>1588</v>
      </c>
      <c r="E11" s="2" t="str">
        <f>IF(Tabelle_ExterneDaten_112[[#This Row],[IdLU]]&lt;&gt;"",VLOOKUP(Tabelle_ExterneDaten_112[[#This Row],[IdLU]],IdLookup,2,FALSE),"")</f>
        <v>GBP-CMS-1Y</v>
      </c>
      <c r="F11" s="2" t="str">
        <f>IF(Tabelle_ExterneDaten_112[[#This Row],[ConventionsLU]]&lt;&gt;"",VLOOKUP(Tabelle_ExterneDaten_112[[#This Row],[ConventionsLU]],ConventionsLookup,2,FALSE),"")</f>
        <v>GBP-3M-SWAP-CONVENTIONS</v>
      </c>
    </row>
    <row r="12" spans="1:6" x14ac:dyDescent="0.25">
      <c r="B12" s="2" t="s">
        <v>619</v>
      </c>
      <c r="C12" s="2" t="s">
        <v>1332</v>
      </c>
      <c r="D12" s="2" t="s">
        <v>1589</v>
      </c>
      <c r="E12" s="2" t="str">
        <f>IF(Tabelle_ExterneDaten_112[[#This Row],[IdLU]]&lt;&gt;"",VLOOKUP(Tabelle_ExterneDaten_112[[#This Row],[IdLU]],IdLookup,2,FALSE),"")</f>
        <v>GBP-CMS-20Y</v>
      </c>
      <c r="F12" s="2" t="str">
        <f>IF(Tabelle_ExterneDaten_112[[#This Row],[ConventionsLU]]&lt;&gt;"",VLOOKUP(Tabelle_ExterneDaten_112[[#This Row],[ConventionsLU]],ConventionsLookup,2,FALSE),"")</f>
        <v>GBP-6M-SWAP-CONVENTIONS</v>
      </c>
    </row>
    <row r="13" spans="1:6" x14ac:dyDescent="0.25">
      <c r="B13" s="2" t="s">
        <v>620</v>
      </c>
      <c r="C13" s="2" t="s">
        <v>1332</v>
      </c>
      <c r="D13" s="2" t="s">
        <v>1589</v>
      </c>
      <c r="E13" s="2" t="str">
        <f>IF(Tabelle_ExterneDaten_112[[#This Row],[IdLU]]&lt;&gt;"",VLOOKUP(Tabelle_ExterneDaten_112[[#This Row],[IdLU]],IdLookup,2,FALSE),"")</f>
        <v>GBP-CMS-2Y</v>
      </c>
      <c r="F13" s="2" t="str">
        <f>IF(Tabelle_ExterneDaten_112[[#This Row],[ConventionsLU]]&lt;&gt;"",VLOOKUP(Tabelle_ExterneDaten_112[[#This Row],[ConventionsLU]],ConventionsLookup,2,FALSE),"")</f>
        <v>GBP-6M-SWAP-CONVENTIONS</v>
      </c>
    </row>
    <row r="14" spans="1:6" x14ac:dyDescent="0.25">
      <c r="B14" s="2" t="s">
        <v>621</v>
      </c>
      <c r="C14" s="2" t="s">
        <v>1332</v>
      </c>
      <c r="D14" s="2" t="s">
        <v>1589</v>
      </c>
      <c r="E14" s="2" t="str">
        <f>IF(Tabelle_ExterneDaten_112[[#This Row],[IdLU]]&lt;&gt;"",VLOOKUP(Tabelle_ExterneDaten_112[[#This Row],[IdLU]],IdLookup,2,FALSE),"")</f>
        <v>GBP-CMS-30Y</v>
      </c>
      <c r="F14" s="2" t="str">
        <f>IF(Tabelle_ExterneDaten_112[[#This Row],[ConventionsLU]]&lt;&gt;"",VLOOKUP(Tabelle_ExterneDaten_112[[#This Row],[ConventionsLU]],ConventionsLookup,2,FALSE),"")</f>
        <v>GBP-6M-SWAP-CONVENTIONS</v>
      </c>
    </row>
    <row r="15" spans="1:6" x14ac:dyDescent="0.25">
      <c r="B15" s="2" t="s">
        <v>622</v>
      </c>
      <c r="C15" s="2" t="s">
        <v>1332</v>
      </c>
      <c r="D15" s="2" t="s">
        <v>1589</v>
      </c>
      <c r="E15" s="2" t="str">
        <f>IF(Tabelle_ExterneDaten_112[[#This Row],[IdLU]]&lt;&gt;"",VLOOKUP(Tabelle_ExterneDaten_112[[#This Row],[IdLU]],IdLookup,2,FALSE),"")</f>
        <v>GBP-CMS-5Y</v>
      </c>
      <c r="F15" s="2" t="str">
        <f>IF(Tabelle_ExterneDaten_112[[#This Row],[ConventionsLU]]&lt;&gt;"",VLOOKUP(Tabelle_ExterneDaten_112[[#This Row],[ConventionsLU]],ConventionsLookup,2,FALSE),"")</f>
        <v>GBP-6M-SWAP-CONVENTIONS</v>
      </c>
    </row>
    <row r="16" spans="1:6" x14ac:dyDescent="0.25">
      <c r="B16" s="2" t="s">
        <v>784</v>
      </c>
      <c r="C16" s="2" t="s">
        <v>1332</v>
      </c>
      <c r="D16" s="2" t="s">
        <v>1592</v>
      </c>
      <c r="E16" s="2" t="str">
        <f>IF(Tabelle_ExterneDaten_112[[#This Row],[IdLU]]&lt;&gt;"",VLOOKUP(Tabelle_ExterneDaten_112[[#This Row],[IdLU]],IdLookup,2,FALSE),"")</f>
        <v>JPY-CMS-1Y</v>
      </c>
      <c r="F16" s="2" t="str">
        <f>IF(Tabelle_ExterneDaten_112[[#This Row],[ConventionsLU]]&lt;&gt;"",VLOOKUP(Tabelle_ExterneDaten_112[[#This Row],[ConventionsLU]],ConventionsLookup,2,FALSE),"")</f>
        <v>JPY-LIBOR-6M-SWAP-CONVENTIONS</v>
      </c>
    </row>
    <row r="17" spans="2:6" x14ac:dyDescent="0.25">
      <c r="B17" s="2" t="s">
        <v>787</v>
      </c>
      <c r="C17" s="2" t="s">
        <v>1332</v>
      </c>
      <c r="D17" s="2" t="s">
        <v>1592</v>
      </c>
      <c r="E17" s="2" t="str">
        <f>IF(Tabelle_ExterneDaten_112[[#This Row],[IdLU]]&lt;&gt;"",VLOOKUP(Tabelle_ExterneDaten_112[[#This Row],[IdLU]],IdLookup,2,FALSE),"")</f>
        <v>JPY-CMS-30Y</v>
      </c>
      <c r="F17" s="2" t="str">
        <f>IF(Tabelle_ExterneDaten_112[[#This Row],[ConventionsLU]]&lt;&gt;"",VLOOKUP(Tabelle_ExterneDaten_112[[#This Row],[ConventionsLU]],ConventionsLookup,2,FALSE),"")</f>
        <v>JPY-LIBOR-6M-SWAP-CONVENTIONS</v>
      </c>
    </row>
    <row r="18" spans="2:6" x14ac:dyDescent="0.25">
      <c r="B18" s="2" t="s">
        <v>1265</v>
      </c>
      <c r="C18" s="2" t="s">
        <v>1332</v>
      </c>
      <c r="D18" s="2" t="s">
        <v>1607</v>
      </c>
      <c r="E18" s="2" t="str">
        <f>IF(Tabelle_ExterneDaten_112[[#This Row],[IdLU]]&lt;&gt;"",VLOOKUP(Tabelle_ExterneDaten_112[[#This Row],[IdLU]],IdLookup,2,FALSE),"")</f>
        <v>USD-CMS-10Y</v>
      </c>
      <c r="F18" s="2" t="str">
        <f>IF(Tabelle_ExterneDaten_112[[#This Row],[ConventionsLU]]&lt;&gt;"",VLOOKUP(Tabelle_ExterneDaten_112[[#This Row],[ConventionsLU]],ConventionsLookup,2,FALSE),"")</f>
        <v>USD-3M-SWAP-CONVENTIONS</v>
      </c>
    </row>
    <row r="19" spans="2:6" x14ac:dyDescent="0.25">
      <c r="B19" s="2" t="s">
        <v>1266</v>
      </c>
      <c r="C19" s="2" t="s">
        <v>1332</v>
      </c>
      <c r="D19" s="2" t="s">
        <v>1607</v>
      </c>
      <c r="E19" s="2" t="str">
        <f>IF(Tabelle_ExterneDaten_112[[#This Row],[IdLU]]&lt;&gt;"",VLOOKUP(Tabelle_ExterneDaten_112[[#This Row],[IdLU]],IdLookup,2,FALSE),"")</f>
        <v>USD-CMS-1Y</v>
      </c>
      <c r="F19" s="2" t="str">
        <f>IF(Tabelle_ExterneDaten_112[[#This Row],[ConventionsLU]]&lt;&gt;"",VLOOKUP(Tabelle_ExterneDaten_112[[#This Row],[ConventionsLU]],ConventionsLookup,2,FALSE),"")</f>
        <v>USD-3M-SWAP-CONVENTIONS</v>
      </c>
    </row>
    <row r="20" spans="2:6" x14ac:dyDescent="0.25">
      <c r="B20" s="2" t="s">
        <v>1267</v>
      </c>
      <c r="C20" s="2" t="s">
        <v>1332</v>
      </c>
      <c r="D20" s="2" t="s">
        <v>1607</v>
      </c>
      <c r="E20" s="2" t="str">
        <f>IF(Tabelle_ExterneDaten_112[[#This Row],[IdLU]]&lt;&gt;"",VLOOKUP(Tabelle_ExterneDaten_112[[#This Row],[IdLU]],IdLookup,2,FALSE),"")</f>
        <v>USD-CMS-20Y</v>
      </c>
      <c r="F20" s="2" t="str">
        <f>IF(Tabelle_ExterneDaten_112[[#This Row],[ConventionsLU]]&lt;&gt;"",VLOOKUP(Tabelle_ExterneDaten_112[[#This Row],[ConventionsLU]],ConventionsLookup,2,FALSE),"")</f>
        <v>USD-3M-SWAP-CONVENTIONS</v>
      </c>
    </row>
    <row r="21" spans="2:6" x14ac:dyDescent="0.25">
      <c r="B21" s="2" t="s">
        <v>1268</v>
      </c>
      <c r="C21" s="2" t="s">
        <v>1332</v>
      </c>
      <c r="D21" s="2" t="s">
        <v>1607</v>
      </c>
      <c r="E21" s="2" t="str">
        <f>IF(Tabelle_ExterneDaten_112[[#This Row],[IdLU]]&lt;&gt;"",VLOOKUP(Tabelle_ExterneDaten_112[[#This Row],[IdLU]],IdLookup,2,FALSE),"")</f>
        <v>USD-CMS-2Y</v>
      </c>
      <c r="F21" s="2" t="str">
        <f>IF(Tabelle_ExterneDaten_112[[#This Row],[ConventionsLU]]&lt;&gt;"",VLOOKUP(Tabelle_ExterneDaten_112[[#This Row],[ConventionsLU]],ConventionsLookup,2,FALSE),"")</f>
        <v>USD-3M-SWAP-CONVENTIONS</v>
      </c>
    </row>
    <row r="22" spans="2:6" x14ac:dyDescent="0.25">
      <c r="B22" s="2" t="s">
        <v>1269</v>
      </c>
      <c r="C22" s="2" t="s">
        <v>1332</v>
      </c>
      <c r="D22" s="2" t="s">
        <v>1607</v>
      </c>
      <c r="E22" s="2" t="str">
        <f>IF(Tabelle_ExterneDaten_112[[#This Row],[IdLU]]&lt;&gt;"",VLOOKUP(Tabelle_ExterneDaten_112[[#This Row],[IdLU]],IdLookup,2,FALSE),"")</f>
        <v>USD-CMS-30Y</v>
      </c>
      <c r="F22" s="2" t="str">
        <f>IF(Tabelle_ExterneDaten_112[[#This Row],[ConventionsLU]]&lt;&gt;"",VLOOKUP(Tabelle_ExterneDaten_112[[#This Row],[ConventionsLU]],ConventionsLookup,2,FALSE),"")</f>
        <v>USD-3M-SWAP-CONVENTIONS</v>
      </c>
    </row>
    <row r="23" spans="2:6" x14ac:dyDescent="0.25">
      <c r="B23" s="2" t="s">
        <v>1270</v>
      </c>
      <c r="C23" s="2" t="s">
        <v>1332</v>
      </c>
      <c r="D23" s="2" t="s">
        <v>1607</v>
      </c>
      <c r="E23" s="2" t="str">
        <f>IF(Tabelle_ExterneDaten_112[[#This Row],[IdLU]]&lt;&gt;"",VLOOKUP(Tabelle_ExterneDaten_112[[#This Row],[IdLU]],IdLookup,2,FALSE),"")</f>
        <v>USD-CMS-5Y</v>
      </c>
      <c r="F23" s="2" t="str">
        <f>IF(Tabelle_ExterneDaten_112[[#This Row],[ConventionsLU]]&lt;&gt;"",VLOOKUP(Tabelle_ExterneDaten_112[[#This Row],[ConventionsLU]],ConventionsLookup,2,FALSE),"")</f>
        <v>USD-3M-SWAP-CONVENTIONS</v>
      </c>
    </row>
  </sheetData>
  <dataValidations count="2">
    <dataValidation type="list" allowBlank="1" showInputMessage="1" showErrorMessage="1" sqref="B2:B23" xr:uid="{37462342-04F6-48BB-8064-6323DB0AAA94}">
      <formula1>OFFSET(IdLookup,0,0,,1)</formula1>
    </dataValidation>
    <dataValidation type="list" allowBlank="1" showInputMessage="1" showErrorMessage="1" sqref="D2:D23" xr:uid="{D982F618-3AB5-4530-B0C6-31921399B811}">
      <formula1>OFFSET(ConventionsLookup,0,0,,1)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581A-77CF-4D95-A419-0DC313011E7E}">
  <dimension ref="A1:J1147"/>
  <sheetViews>
    <sheetView workbookViewId="0"/>
  </sheetViews>
  <sheetFormatPr baseColWidth="10" defaultRowHeight="15" x14ac:dyDescent="0.25"/>
  <sheetData>
    <row r="1" spans="1:10" x14ac:dyDescent="0.25">
      <c r="A1" t="str">
        <f>_xll.DBListFetch(B1,"",LongIndexLookup)</f>
        <v>Env:MSSQL, (last result:)Retrieved 1146 records from: SELECT T1.value LongIndex,T1.value FROM ORE.dbo.TypesIndexName T1 ORDER BY value</v>
      </c>
      <c r="B1" s="1" t="s">
        <v>1617</v>
      </c>
      <c r="C1" t="str">
        <f>_xll.DBListFetch(D1,"",ShortIndexLookup)</f>
        <v>Env:MSSQL, (last result:)Retrieved 1146 records from: SELECT T1.value ShortIndex,T1.value FROM ORE.dbo.TypesIndexName T1 ORDER BY value</v>
      </c>
      <c r="D1" s="1" t="s">
        <v>1618</v>
      </c>
      <c r="E1" t="str">
        <f>_xll.DBListFetch(F1,"",SpreadOnShortLookup)</f>
        <v>Env:MSSQL, (last result:)Retrieved 8 records from: SELECT T1.value SpreadOnShort, T1.value FROM ORE.dbo.TypesBool T1 ORDER BY value</v>
      </c>
      <c r="F1" s="1" t="s">
        <v>1619</v>
      </c>
      <c r="G1" t="str">
        <f>_xll.DBListFetch(H1,"",IncludeSpreadLookup)</f>
        <v>Env:MSSQL, (last result:)Retrieved 8 records from: SELECT T1.value IncludeSpread, T1.value FROM ORE.dbo.TypesBool T1 ORDER BY value</v>
      </c>
      <c r="H1" s="1" t="s">
        <v>1620</v>
      </c>
      <c r="I1" t="str">
        <f>_xll.DBListFetch(J1,"",SubPeriodsCouponTypeLookup)</f>
        <v>Env:MSSQL, (last result:)Retrieved 2 records from: SELECT T1.value SubPeriodsCouponType,T1.value FROM ORE.dbo.TypesSubPeriodsCouponType T1 ORDER BY value</v>
      </c>
      <c r="J1" s="1" t="s">
        <v>1569</v>
      </c>
    </row>
    <row r="2" spans="1:10" x14ac:dyDescent="0.25">
      <c r="A2" t="s">
        <v>174</v>
      </c>
      <c r="B2" t="s">
        <v>174</v>
      </c>
      <c r="C2" t="s">
        <v>174</v>
      </c>
      <c r="D2" t="s">
        <v>174</v>
      </c>
      <c r="E2" t="s">
        <v>1376</v>
      </c>
      <c r="F2" t="s">
        <v>1376</v>
      </c>
      <c r="G2" t="s">
        <v>1376</v>
      </c>
      <c r="H2" t="s">
        <v>1376</v>
      </c>
      <c r="I2" t="s">
        <v>1571</v>
      </c>
      <c r="J2" t="s">
        <v>1571</v>
      </c>
    </row>
    <row r="3" spans="1:10" x14ac:dyDescent="0.25">
      <c r="A3" t="s">
        <v>175</v>
      </c>
      <c r="B3" t="s">
        <v>175</v>
      </c>
      <c r="C3" t="s">
        <v>175</v>
      </c>
      <c r="D3" t="s">
        <v>175</v>
      </c>
      <c r="E3" t="s">
        <v>1377</v>
      </c>
      <c r="F3" t="s">
        <v>1377</v>
      </c>
      <c r="G3" t="s">
        <v>1377</v>
      </c>
      <c r="H3" t="s">
        <v>1377</v>
      </c>
      <c r="I3" t="s">
        <v>1572</v>
      </c>
      <c r="J3" t="s">
        <v>1572</v>
      </c>
    </row>
    <row r="4" spans="1:10" x14ac:dyDescent="0.25">
      <c r="A4" t="s">
        <v>176</v>
      </c>
      <c r="B4" t="s">
        <v>176</v>
      </c>
      <c r="C4" t="s">
        <v>176</v>
      </c>
      <c r="D4" t="s">
        <v>176</v>
      </c>
      <c r="E4" t="s">
        <v>1378</v>
      </c>
      <c r="F4" t="s">
        <v>1378</v>
      </c>
      <c r="G4" t="s">
        <v>1378</v>
      </c>
      <c r="H4" t="s">
        <v>1378</v>
      </c>
    </row>
    <row r="5" spans="1:10" x14ac:dyDescent="0.25">
      <c r="A5" t="s">
        <v>177</v>
      </c>
      <c r="B5" t="s">
        <v>177</v>
      </c>
      <c r="C5" t="s">
        <v>177</v>
      </c>
      <c r="D5" t="s">
        <v>177</v>
      </c>
      <c r="E5" t="s">
        <v>1379</v>
      </c>
      <c r="F5" t="s">
        <v>1379</v>
      </c>
      <c r="G5" t="s">
        <v>1379</v>
      </c>
      <c r="H5" t="s">
        <v>1379</v>
      </c>
    </row>
    <row r="6" spans="1:10" x14ac:dyDescent="0.25">
      <c r="A6" t="s">
        <v>178</v>
      </c>
      <c r="B6" t="s">
        <v>178</v>
      </c>
      <c r="C6" t="s">
        <v>178</v>
      </c>
      <c r="D6" t="s">
        <v>178</v>
      </c>
      <c r="E6" t="s">
        <v>1380</v>
      </c>
      <c r="F6" t="s">
        <v>1380</v>
      </c>
      <c r="G6" t="s">
        <v>1380</v>
      </c>
      <c r="H6" t="s">
        <v>1380</v>
      </c>
    </row>
    <row r="7" spans="1:10" x14ac:dyDescent="0.25">
      <c r="A7" t="s">
        <v>179</v>
      </c>
      <c r="B7" t="s">
        <v>179</v>
      </c>
      <c r="C7" t="s">
        <v>179</v>
      </c>
      <c r="D7" t="s">
        <v>179</v>
      </c>
      <c r="E7" t="s">
        <v>1381</v>
      </c>
      <c r="F7" t="s">
        <v>1381</v>
      </c>
      <c r="G7" t="s">
        <v>1381</v>
      </c>
      <c r="H7" t="s">
        <v>1381</v>
      </c>
    </row>
    <row r="8" spans="1:10" x14ac:dyDescent="0.25">
      <c r="A8" t="s">
        <v>180</v>
      </c>
      <c r="B8" t="s">
        <v>180</v>
      </c>
      <c r="C8" t="s">
        <v>180</v>
      </c>
      <c r="D8" t="s">
        <v>180</v>
      </c>
      <c r="E8" t="s">
        <v>1382</v>
      </c>
      <c r="F8" t="s">
        <v>1382</v>
      </c>
      <c r="G8" t="s">
        <v>1382</v>
      </c>
      <c r="H8" t="s">
        <v>1382</v>
      </c>
    </row>
    <row r="9" spans="1:10" x14ac:dyDescent="0.25">
      <c r="A9" t="s">
        <v>181</v>
      </c>
      <c r="B9" t="s">
        <v>181</v>
      </c>
      <c r="C9" t="s">
        <v>181</v>
      </c>
      <c r="D9" t="s">
        <v>181</v>
      </c>
      <c r="E9" t="s">
        <v>1383</v>
      </c>
      <c r="F9" t="s">
        <v>1383</v>
      </c>
      <c r="G9" t="s">
        <v>1383</v>
      </c>
      <c r="H9" t="s">
        <v>1383</v>
      </c>
    </row>
    <row r="10" spans="1:10" x14ac:dyDescent="0.25">
      <c r="A10" t="s">
        <v>182</v>
      </c>
      <c r="B10" t="s">
        <v>182</v>
      </c>
      <c r="C10" t="s">
        <v>182</v>
      </c>
      <c r="D10" t="s">
        <v>182</v>
      </c>
    </row>
    <row r="11" spans="1:10" x14ac:dyDescent="0.25">
      <c r="A11" t="s">
        <v>183</v>
      </c>
      <c r="B11" t="s">
        <v>183</v>
      </c>
      <c r="C11" t="s">
        <v>183</v>
      </c>
      <c r="D11" t="s">
        <v>183</v>
      </c>
    </row>
    <row r="12" spans="1:10" x14ac:dyDescent="0.25">
      <c r="A12" t="s">
        <v>184</v>
      </c>
      <c r="B12" t="s">
        <v>184</v>
      </c>
      <c r="C12" t="s">
        <v>184</v>
      </c>
      <c r="D12" t="s">
        <v>184</v>
      </c>
    </row>
    <row r="13" spans="1:10" x14ac:dyDescent="0.25">
      <c r="A13" t="s">
        <v>185</v>
      </c>
      <c r="B13" t="s">
        <v>185</v>
      </c>
      <c r="C13" t="s">
        <v>185</v>
      </c>
      <c r="D13" t="s">
        <v>185</v>
      </c>
    </row>
    <row r="14" spans="1:10" x14ac:dyDescent="0.25">
      <c r="A14" t="s">
        <v>186</v>
      </c>
      <c r="B14" t="s">
        <v>186</v>
      </c>
      <c r="C14" t="s">
        <v>186</v>
      </c>
      <c r="D14" t="s">
        <v>186</v>
      </c>
    </row>
    <row r="15" spans="1:10" x14ac:dyDescent="0.25">
      <c r="A15" t="s">
        <v>187</v>
      </c>
      <c r="B15" t="s">
        <v>187</v>
      </c>
      <c r="C15" t="s">
        <v>187</v>
      </c>
      <c r="D15" t="s">
        <v>187</v>
      </c>
    </row>
    <row r="16" spans="1:10" x14ac:dyDescent="0.25">
      <c r="A16" t="s">
        <v>188</v>
      </c>
      <c r="B16" t="s">
        <v>188</v>
      </c>
      <c r="C16" t="s">
        <v>188</v>
      </c>
      <c r="D16" t="s">
        <v>188</v>
      </c>
    </row>
    <row r="17" spans="1:4" x14ac:dyDescent="0.25">
      <c r="A17" t="s">
        <v>189</v>
      </c>
      <c r="B17" t="s">
        <v>189</v>
      </c>
      <c r="C17" t="s">
        <v>189</v>
      </c>
      <c r="D17" t="s">
        <v>189</v>
      </c>
    </row>
    <row r="18" spans="1:4" x14ac:dyDescent="0.25">
      <c r="A18" t="s">
        <v>190</v>
      </c>
      <c r="B18" t="s">
        <v>190</v>
      </c>
      <c r="C18" t="s">
        <v>190</v>
      </c>
      <c r="D18" t="s">
        <v>190</v>
      </c>
    </row>
    <row r="19" spans="1:4" x14ac:dyDescent="0.25">
      <c r="A19" t="s">
        <v>191</v>
      </c>
      <c r="B19" t="s">
        <v>191</v>
      </c>
      <c r="C19" t="s">
        <v>191</v>
      </c>
      <c r="D19" t="s">
        <v>191</v>
      </c>
    </row>
    <row r="20" spans="1:4" x14ac:dyDescent="0.25">
      <c r="A20" t="s">
        <v>192</v>
      </c>
      <c r="B20" t="s">
        <v>192</v>
      </c>
      <c r="C20" t="s">
        <v>192</v>
      </c>
      <c r="D20" t="s">
        <v>192</v>
      </c>
    </row>
    <row r="21" spans="1:4" x14ac:dyDescent="0.25">
      <c r="A21" t="s">
        <v>193</v>
      </c>
      <c r="B21" t="s">
        <v>193</v>
      </c>
      <c r="C21" t="s">
        <v>193</v>
      </c>
      <c r="D21" t="s">
        <v>193</v>
      </c>
    </row>
    <row r="22" spans="1:4" x14ac:dyDescent="0.25">
      <c r="A22" t="s">
        <v>194</v>
      </c>
      <c r="B22" t="s">
        <v>194</v>
      </c>
      <c r="C22" t="s">
        <v>194</v>
      </c>
      <c r="D22" t="s">
        <v>194</v>
      </c>
    </row>
    <row r="23" spans="1:4" x14ac:dyDescent="0.25">
      <c r="A23" t="s">
        <v>195</v>
      </c>
      <c r="B23" t="s">
        <v>195</v>
      </c>
      <c r="C23" t="s">
        <v>195</v>
      </c>
      <c r="D23" t="s">
        <v>195</v>
      </c>
    </row>
    <row r="24" spans="1:4" x14ac:dyDescent="0.25">
      <c r="A24" t="s">
        <v>196</v>
      </c>
      <c r="B24" t="s">
        <v>196</v>
      </c>
      <c r="C24" t="s">
        <v>196</v>
      </c>
      <c r="D24" t="s">
        <v>196</v>
      </c>
    </row>
    <row r="25" spans="1:4" x14ac:dyDescent="0.25">
      <c r="A25" t="s">
        <v>197</v>
      </c>
      <c r="B25" t="s">
        <v>197</v>
      </c>
      <c r="C25" t="s">
        <v>197</v>
      </c>
      <c r="D25" t="s">
        <v>197</v>
      </c>
    </row>
    <row r="26" spans="1:4" x14ac:dyDescent="0.25">
      <c r="A26" t="s">
        <v>198</v>
      </c>
      <c r="B26" t="s">
        <v>198</v>
      </c>
      <c r="C26" t="s">
        <v>198</v>
      </c>
      <c r="D26" t="s">
        <v>198</v>
      </c>
    </row>
    <row r="27" spans="1:4" x14ac:dyDescent="0.25">
      <c r="A27" t="s">
        <v>199</v>
      </c>
      <c r="B27" t="s">
        <v>199</v>
      </c>
      <c r="C27" t="s">
        <v>199</v>
      </c>
      <c r="D27" t="s">
        <v>199</v>
      </c>
    </row>
    <row r="28" spans="1:4" x14ac:dyDescent="0.25">
      <c r="A28" t="s">
        <v>200</v>
      </c>
      <c r="B28" t="s">
        <v>200</v>
      </c>
      <c r="C28" t="s">
        <v>200</v>
      </c>
      <c r="D28" t="s">
        <v>200</v>
      </c>
    </row>
    <row r="29" spans="1:4" x14ac:dyDescent="0.25">
      <c r="A29" t="s">
        <v>201</v>
      </c>
      <c r="B29" t="s">
        <v>201</v>
      </c>
      <c r="C29" t="s">
        <v>201</v>
      </c>
      <c r="D29" t="s">
        <v>201</v>
      </c>
    </row>
    <row r="30" spans="1:4" x14ac:dyDescent="0.25">
      <c r="A30" t="s">
        <v>202</v>
      </c>
      <c r="B30" t="s">
        <v>202</v>
      </c>
      <c r="C30" t="s">
        <v>202</v>
      </c>
      <c r="D30" t="s">
        <v>202</v>
      </c>
    </row>
    <row r="31" spans="1:4" x14ac:dyDescent="0.25">
      <c r="A31" t="s">
        <v>203</v>
      </c>
      <c r="B31" t="s">
        <v>203</v>
      </c>
      <c r="C31" t="s">
        <v>203</v>
      </c>
      <c r="D31" t="s">
        <v>203</v>
      </c>
    </row>
    <row r="32" spans="1:4" x14ac:dyDescent="0.25">
      <c r="A32" t="s">
        <v>204</v>
      </c>
      <c r="B32" t="s">
        <v>204</v>
      </c>
      <c r="C32" t="s">
        <v>204</v>
      </c>
      <c r="D32" t="s">
        <v>204</v>
      </c>
    </row>
    <row r="33" spans="1:4" x14ac:dyDescent="0.25">
      <c r="A33" t="s">
        <v>205</v>
      </c>
      <c r="B33" t="s">
        <v>205</v>
      </c>
      <c r="C33" t="s">
        <v>205</v>
      </c>
      <c r="D33" t="s">
        <v>205</v>
      </c>
    </row>
    <row r="34" spans="1:4" x14ac:dyDescent="0.25">
      <c r="A34" t="s">
        <v>206</v>
      </c>
      <c r="B34" t="s">
        <v>206</v>
      </c>
      <c r="C34" t="s">
        <v>206</v>
      </c>
      <c r="D34" t="s">
        <v>206</v>
      </c>
    </row>
    <row r="35" spans="1:4" x14ac:dyDescent="0.25">
      <c r="A35" t="s">
        <v>207</v>
      </c>
      <c r="B35" t="s">
        <v>207</v>
      </c>
      <c r="C35" t="s">
        <v>207</v>
      </c>
      <c r="D35" t="s">
        <v>207</v>
      </c>
    </row>
    <row r="36" spans="1:4" x14ac:dyDescent="0.25">
      <c r="A36" t="s">
        <v>208</v>
      </c>
      <c r="B36" t="s">
        <v>208</v>
      </c>
      <c r="C36" t="s">
        <v>208</v>
      </c>
      <c r="D36" t="s">
        <v>208</v>
      </c>
    </row>
    <row r="37" spans="1:4" x14ac:dyDescent="0.25">
      <c r="A37" t="s">
        <v>209</v>
      </c>
      <c r="B37" t="s">
        <v>209</v>
      </c>
      <c r="C37" t="s">
        <v>209</v>
      </c>
      <c r="D37" t="s">
        <v>209</v>
      </c>
    </row>
    <row r="38" spans="1:4" x14ac:dyDescent="0.25">
      <c r="A38" t="s">
        <v>210</v>
      </c>
      <c r="B38" t="s">
        <v>210</v>
      </c>
      <c r="C38" t="s">
        <v>210</v>
      </c>
      <c r="D38" t="s">
        <v>210</v>
      </c>
    </row>
    <row r="39" spans="1:4" x14ac:dyDescent="0.25">
      <c r="A39" t="s">
        <v>211</v>
      </c>
      <c r="B39" t="s">
        <v>211</v>
      </c>
      <c r="C39" t="s">
        <v>211</v>
      </c>
      <c r="D39" t="s">
        <v>211</v>
      </c>
    </row>
    <row r="40" spans="1:4" x14ac:dyDescent="0.25">
      <c r="A40" t="s">
        <v>212</v>
      </c>
      <c r="B40" t="s">
        <v>212</v>
      </c>
      <c r="C40" t="s">
        <v>212</v>
      </c>
      <c r="D40" t="s">
        <v>212</v>
      </c>
    </row>
    <row r="41" spans="1:4" x14ac:dyDescent="0.25">
      <c r="A41" t="s">
        <v>213</v>
      </c>
      <c r="B41" t="s">
        <v>213</v>
      </c>
      <c r="C41" t="s">
        <v>213</v>
      </c>
      <c r="D41" t="s">
        <v>213</v>
      </c>
    </row>
    <row r="42" spans="1:4" x14ac:dyDescent="0.25">
      <c r="A42" t="s">
        <v>214</v>
      </c>
      <c r="B42" t="s">
        <v>214</v>
      </c>
      <c r="C42" t="s">
        <v>214</v>
      </c>
      <c r="D42" t="s">
        <v>214</v>
      </c>
    </row>
    <row r="43" spans="1:4" x14ac:dyDescent="0.25">
      <c r="A43" t="s">
        <v>215</v>
      </c>
      <c r="B43" t="s">
        <v>215</v>
      </c>
      <c r="C43" t="s">
        <v>215</v>
      </c>
      <c r="D43" t="s">
        <v>215</v>
      </c>
    </row>
    <row r="44" spans="1:4" x14ac:dyDescent="0.25">
      <c r="A44" t="s">
        <v>216</v>
      </c>
      <c r="B44" t="s">
        <v>216</v>
      </c>
      <c r="C44" t="s">
        <v>216</v>
      </c>
      <c r="D44" t="s">
        <v>216</v>
      </c>
    </row>
    <row r="45" spans="1:4" x14ac:dyDescent="0.25">
      <c r="A45" t="s">
        <v>217</v>
      </c>
      <c r="B45" t="s">
        <v>217</v>
      </c>
      <c r="C45" t="s">
        <v>217</v>
      </c>
      <c r="D45" t="s">
        <v>217</v>
      </c>
    </row>
    <row r="46" spans="1:4" x14ac:dyDescent="0.25">
      <c r="A46" t="s">
        <v>218</v>
      </c>
      <c r="B46" t="s">
        <v>218</v>
      </c>
      <c r="C46" t="s">
        <v>218</v>
      </c>
      <c r="D46" t="s">
        <v>218</v>
      </c>
    </row>
    <row r="47" spans="1:4" x14ac:dyDescent="0.25">
      <c r="A47" t="s">
        <v>219</v>
      </c>
      <c r="B47" t="s">
        <v>219</v>
      </c>
      <c r="C47" t="s">
        <v>219</v>
      </c>
      <c r="D47" t="s">
        <v>219</v>
      </c>
    </row>
    <row r="48" spans="1:4" x14ac:dyDescent="0.25">
      <c r="A48" t="s">
        <v>220</v>
      </c>
      <c r="B48" t="s">
        <v>220</v>
      </c>
      <c r="C48" t="s">
        <v>220</v>
      </c>
      <c r="D48" t="s">
        <v>220</v>
      </c>
    </row>
    <row r="49" spans="1:4" x14ac:dyDescent="0.25">
      <c r="A49" t="s">
        <v>221</v>
      </c>
      <c r="B49" t="s">
        <v>221</v>
      </c>
      <c r="C49" t="s">
        <v>221</v>
      </c>
      <c r="D49" t="s">
        <v>221</v>
      </c>
    </row>
    <row r="50" spans="1:4" x14ac:dyDescent="0.25">
      <c r="A50" t="s">
        <v>222</v>
      </c>
      <c r="B50" t="s">
        <v>222</v>
      </c>
      <c r="C50" t="s">
        <v>222</v>
      </c>
      <c r="D50" t="s">
        <v>222</v>
      </c>
    </row>
    <row r="51" spans="1:4" x14ac:dyDescent="0.25">
      <c r="A51" t="s">
        <v>223</v>
      </c>
      <c r="B51" t="s">
        <v>223</v>
      </c>
      <c r="C51" t="s">
        <v>223</v>
      </c>
      <c r="D51" t="s">
        <v>223</v>
      </c>
    </row>
    <row r="52" spans="1:4" x14ac:dyDescent="0.25">
      <c r="A52" t="s">
        <v>224</v>
      </c>
      <c r="B52" t="s">
        <v>224</v>
      </c>
      <c r="C52" t="s">
        <v>224</v>
      </c>
      <c r="D52" t="s">
        <v>224</v>
      </c>
    </row>
    <row r="53" spans="1:4" x14ac:dyDescent="0.25">
      <c r="A53" t="s">
        <v>225</v>
      </c>
      <c r="B53" t="s">
        <v>225</v>
      </c>
      <c r="C53" t="s">
        <v>225</v>
      </c>
      <c r="D53" t="s">
        <v>225</v>
      </c>
    </row>
    <row r="54" spans="1:4" x14ac:dyDescent="0.25">
      <c r="A54" t="s">
        <v>226</v>
      </c>
      <c r="B54" t="s">
        <v>226</v>
      </c>
      <c r="C54" t="s">
        <v>226</v>
      </c>
      <c r="D54" t="s">
        <v>226</v>
      </c>
    </row>
    <row r="55" spans="1:4" x14ac:dyDescent="0.25">
      <c r="A55" t="s">
        <v>227</v>
      </c>
      <c r="B55" t="s">
        <v>227</v>
      </c>
      <c r="C55" t="s">
        <v>227</v>
      </c>
      <c r="D55" t="s">
        <v>227</v>
      </c>
    </row>
    <row r="56" spans="1:4" x14ac:dyDescent="0.25">
      <c r="A56" t="s">
        <v>228</v>
      </c>
      <c r="B56" t="s">
        <v>228</v>
      </c>
      <c r="C56" t="s">
        <v>228</v>
      </c>
      <c r="D56" t="s">
        <v>228</v>
      </c>
    </row>
    <row r="57" spans="1:4" x14ac:dyDescent="0.25">
      <c r="A57" t="s">
        <v>229</v>
      </c>
      <c r="B57" t="s">
        <v>229</v>
      </c>
      <c r="C57" t="s">
        <v>229</v>
      </c>
      <c r="D57" t="s">
        <v>229</v>
      </c>
    </row>
    <row r="58" spans="1:4" x14ac:dyDescent="0.25">
      <c r="A58" t="s">
        <v>230</v>
      </c>
      <c r="B58" t="s">
        <v>230</v>
      </c>
      <c r="C58" t="s">
        <v>230</v>
      </c>
      <c r="D58" t="s">
        <v>230</v>
      </c>
    </row>
    <row r="59" spans="1:4" x14ac:dyDescent="0.25">
      <c r="A59" t="s">
        <v>231</v>
      </c>
      <c r="B59" t="s">
        <v>231</v>
      </c>
      <c r="C59" t="s">
        <v>231</v>
      </c>
      <c r="D59" t="s">
        <v>231</v>
      </c>
    </row>
    <row r="60" spans="1:4" x14ac:dyDescent="0.25">
      <c r="A60" t="s">
        <v>232</v>
      </c>
      <c r="B60" t="s">
        <v>232</v>
      </c>
      <c r="C60" t="s">
        <v>232</v>
      </c>
      <c r="D60" t="s">
        <v>232</v>
      </c>
    </row>
    <row r="61" spans="1:4" x14ac:dyDescent="0.25">
      <c r="A61" t="s">
        <v>233</v>
      </c>
      <c r="B61" t="s">
        <v>233</v>
      </c>
      <c r="C61" t="s">
        <v>233</v>
      </c>
      <c r="D61" t="s">
        <v>233</v>
      </c>
    </row>
    <row r="62" spans="1:4" x14ac:dyDescent="0.25">
      <c r="A62" t="s">
        <v>234</v>
      </c>
      <c r="B62" t="s">
        <v>234</v>
      </c>
      <c r="C62" t="s">
        <v>234</v>
      </c>
      <c r="D62" t="s">
        <v>234</v>
      </c>
    </row>
    <row r="63" spans="1:4" x14ac:dyDescent="0.25">
      <c r="A63" t="s">
        <v>235</v>
      </c>
      <c r="B63" t="s">
        <v>235</v>
      </c>
      <c r="C63" t="s">
        <v>235</v>
      </c>
      <c r="D63" t="s">
        <v>235</v>
      </c>
    </row>
    <row r="64" spans="1:4" x14ac:dyDescent="0.25">
      <c r="A64" t="s">
        <v>236</v>
      </c>
      <c r="B64" t="s">
        <v>236</v>
      </c>
      <c r="C64" t="s">
        <v>236</v>
      </c>
      <c r="D64" t="s">
        <v>236</v>
      </c>
    </row>
    <row r="65" spans="1:4" x14ac:dyDescent="0.25">
      <c r="A65" t="s">
        <v>237</v>
      </c>
      <c r="B65" t="s">
        <v>237</v>
      </c>
      <c r="C65" t="s">
        <v>237</v>
      </c>
      <c r="D65" t="s">
        <v>237</v>
      </c>
    </row>
    <row r="66" spans="1:4" x14ac:dyDescent="0.25">
      <c r="A66" t="s">
        <v>238</v>
      </c>
      <c r="B66" t="s">
        <v>238</v>
      </c>
      <c r="C66" t="s">
        <v>238</v>
      </c>
      <c r="D66" t="s">
        <v>238</v>
      </c>
    </row>
    <row r="67" spans="1:4" x14ac:dyDescent="0.25">
      <c r="A67" t="s">
        <v>239</v>
      </c>
      <c r="B67" t="s">
        <v>239</v>
      </c>
      <c r="C67" t="s">
        <v>239</v>
      </c>
      <c r="D67" t="s">
        <v>239</v>
      </c>
    </row>
    <row r="68" spans="1:4" x14ac:dyDescent="0.25">
      <c r="A68" t="s">
        <v>240</v>
      </c>
      <c r="B68" t="s">
        <v>240</v>
      </c>
      <c r="C68" t="s">
        <v>240</v>
      </c>
      <c r="D68" t="s">
        <v>240</v>
      </c>
    </row>
    <row r="69" spans="1:4" x14ac:dyDescent="0.25">
      <c r="A69" t="s">
        <v>241</v>
      </c>
      <c r="B69" t="s">
        <v>241</v>
      </c>
      <c r="C69" t="s">
        <v>241</v>
      </c>
      <c r="D69" t="s">
        <v>241</v>
      </c>
    </row>
    <row r="70" spans="1:4" x14ac:dyDescent="0.25">
      <c r="A70" t="s">
        <v>242</v>
      </c>
      <c r="B70" t="s">
        <v>242</v>
      </c>
      <c r="C70" t="s">
        <v>242</v>
      </c>
      <c r="D70" t="s">
        <v>242</v>
      </c>
    </row>
    <row r="71" spans="1:4" x14ac:dyDescent="0.25">
      <c r="A71" t="s">
        <v>243</v>
      </c>
      <c r="B71" t="s">
        <v>243</v>
      </c>
      <c r="C71" t="s">
        <v>243</v>
      </c>
      <c r="D71" t="s">
        <v>243</v>
      </c>
    </row>
    <row r="72" spans="1:4" x14ac:dyDescent="0.25">
      <c r="A72" t="s">
        <v>244</v>
      </c>
      <c r="B72" t="s">
        <v>244</v>
      </c>
      <c r="C72" t="s">
        <v>244</v>
      </c>
      <c r="D72" t="s">
        <v>244</v>
      </c>
    </row>
    <row r="73" spans="1:4" x14ac:dyDescent="0.25">
      <c r="A73" t="s">
        <v>245</v>
      </c>
      <c r="B73" t="s">
        <v>245</v>
      </c>
      <c r="C73" t="s">
        <v>245</v>
      </c>
      <c r="D73" t="s">
        <v>245</v>
      </c>
    </row>
    <row r="74" spans="1:4" x14ac:dyDescent="0.25">
      <c r="A74" t="s">
        <v>246</v>
      </c>
      <c r="B74" t="s">
        <v>246</v>
      </c>
      <c r="C74" t="s">
        <v>246</v>
      </c>
      <c r="D74" t="s">
        <v>246</v>
      </c>
    </row>
    <row r="75" spans="1:4" x14ac:dyDescent="0.25">
      <c r="A75" t="s">
        <v>247</v>
      </c>
      <c r="B75" t="s">
        <v>247</v>
      </c>
      <c r="C75" t="s">
        <v>247</v>
      </c>
      <c r="D75" t="s">
        <v>247</v>
      </c>
    </row>
    <row r="76" spans="1:4" x14ac:dyDescent="0.25">
      <c r="A76" t="s">
        <v>248</v>
      </c>
      <c r="B76" t="s">
        <v>248</v>
      </c>
      <c r="C76" t="s">
        <v>248</v>
      </c>
      <c r="D76" t="s">
        <v>248</v>
      </c>
    </row>
    <row r="77" spans="1:4" x14ac:dyDescent="0.25">
      <c r="A77" t="s">
        <v>249</v>
      </c>
      <c r="B77" t="s">
        <v>249</v>
      </c>
      <c r="C77" t="s">
        <v>249</v>
      </c>
      <c r="D77" t="s">
        <v>249</v>
      </c>
    </row>
    <row r="78" spans="1:4" x14ac:dyDescent="0.25">
      <c r="A78" t="s">
        <v>250</v>
      </c>
      <c r="B78" t="s">
        <v>250</v>
      </c>
      <c r="C78" t="s">
        <v>250</v>
      </c>
      <c r="D78" t="s">
        <v>250</v>
      </c>
    </row>
    <row r="79" spans="1:4" x14ac:dyDescent="0.25">
      <c r="A79" t="s">
        <v>251</v>
      </c>
      <c r="B79" t="s">
        <v>251</v>
      </c>
      <c r="C79" t="s">
        <v>251</v>
      </c>
      <c r="D79" t="s">
        <v>251</v>
      </c>
    </row>
    <row r="80" spans="1:4" x14ac:dyDescent="0.25">
      <c r="A80" t="s">
        <v>252</v>
      </c>
      <c r="B80" t="s">
        <v>252</v>
      </c>
      <c r="C80" t="s">
        <v>252</v>
      </c>
      <c r="D80" t="s">
        <v>252</v>
      </c>
    </row>
    <row r="81" spans="1:4" x14ac:dyDescent="0.25">
      <c r="A81" t="s">
        <v>253</v>
      </c>
      <c r="B81" t="s">
        <v>253</v>
      </c>
      <c r="C81" t="s">
        <v>253</v>
      </c>
      <c r="D81" t="s">
        <v>253</v>
      </c>
    </row>
    <row r="82" spans="1:4" x14ac:dyDescent="0.25">
      <c r="A82" t="s">
        <v>254</v>
      </c>
      <c r="B82" t="s">
        <v>254</v>
      </c>
      <c r="C82" t="s">
        <v>254</v>
      </c>
      <c r="D82" t="s">
        <v>254</v>
      </c>
    </row>
    <row r="83" spans="1:4" x14ac:dyDescent="0.25">
      <c r="A83" t="s">
        <v>255</v>
      </c>
      <c r="B83" t="s">
        <v>255</v>
      </c>
      <c r="C83" t="s">
        <v>255</v>
      </c>
      <c r="D83" t="s">
        <v>255</v>
      </c>
    </row>
    <row r="84" spans="1:4" x14ac:dyDescent="0.25">
      <c r="A84" t="s">
        <v>256</v>
      </c>
      <c r="B84" t="s">
        <v>256</v>
      </c>
      <c r="C84" t="s">
        <v>256</v>
      </c>
      <c r="D84" t="s">
        <v>256</v>
      </c>
    </row>
    <row r="85" spans="1:4" x14ac:dyDescent="0.25">
      <c r="A85" t="s">
        <v>257</v>
      </c>
      <c r="B85" t="s">
        <v>257</v>
      </c>
      <c r="C85" t="s">
        <v>257</v>
      </c>
      <c r="D85" t="s">
        <v>257</v>
      </c>
    </row>
    <row r="86" spans="1:4" x14ac:dyDescent="0.25">
      <c r="A86" t="s">
        <v>258</v>
      </c>
      <c r="B86" t="s">
        <v>258</v>
      </c>
      <c r="C86" t="s">
        <v>258</v>
      </c>
      <c r="D86" t="s">
        <v>258</v>
      </c>
    </row>
    <row r="87" spans="1:4" x14ac:dyDescent="0.25">
      <c r="A87" t="s">
        <v>259</v>
      </c>
      <c r="B87" t="s">
        <v>259</v>
      </c>
      <c r="C87" t="s">
        <v>259</v>
      </c>
      <c r="D87" t="s">
        <v>259</v>
      </c>
    </row>
    <row r="88" spans="1:4" x14ac:dyDescent="0.25">
      <c r="A88" t="s">
        <v>260</v>
      </c>
      <c r="B88" t="s">
        <v>260</v>
      </c>
      <c r="C88" t="s">
        <v>260</v>
      </c>
      <c r="D88" t="s">
        <v>260</v>
      </c>
    </row>
    <row r="89" spans="1:4" x14ac:dyDescent="0.25">
      <c r="A89" t="s">
        <v>261</v>
      </c>
      <c r="B89" t="s">
        <v>261</v>
      </c>
      <c r="C89" t="s">
        <v>261</v>
      </c>
      <c r="D89" t="s">
        <v>261</v>
      </c>
    </row>
    <row r="90" spans="1:4" x14ac:dyDescent="0.25">
      <c r="A90" t="s">
        <v>262</v>
      </c>
      <c r="B90" t="s">
        <v>262</v>
      </c>
      <c r="C90" t="s">
        <v>262</v>
      </c>
      <c r="D90" t="s">
        <v>262</v>
      </c>
    </row>
    <row r="91" spans="1:4" x14ac:dyDescent="0.25">
      <c r="A91" t="s">
        <v>263</v>
      </c>
      <c r="B91" t="s">
        <v>263</v>
      </c>
      <c r="C91" t="s">
        <v>263</v>
      </c>
      <c r="D91" t="s">
        <v>263</v>
      </c>
    </row>
    <row r="92" spans="1:4" x14ac:dyDescent="0.25">
      <c r="A92" t="s">
        <v>264</v>
      </c>
      <c r="B92" t="s">
        <v>264</v>
      </c>
      <c r="C92" t="s">
        <v>264</v>
      </c>
      <c r="D92" t="s">
        <v>264</v>
      </c>
    </row>
    <row r="93" spans="1:4" x14ac:dyDescent="0.25">
      <c r="A93" t="s">
        <v>265</v>
      </c>
      <c r="B93" t="s">
        <v>265</v>
      </c>
      <c r="C93" t="s">
        <v>265</v>
      </c>
      <c r="D93" t="s">
        <v>265</v>
      </c>
    </row>
    <row r="94" spans="1:4" x14ac:dyDescent="0.25">
      <c r="A94" t="s">
        <v>266</v>
      </c>
      <c r="B94" t="s">
        <v>266</v>
      </c>
      <c r="C94" t="s">
        <v>266</v>
      </c>
      <c r="D94" t="s">
        <v>266</v>
      </c>
    </row>
    <row r="95" spans="1:4" x14ac:dyDescent="0.25">
      <c r="A95" t="s">
        <v>267</v>
      </c>
      <c r="B95" t="s">
        <v>267</v>
      </c>
      <c r="C95" t="s">
        <v>267</v>
      </c>
      <c r="D95" t="s">
        <v>267</v>
      </c>
    </row>
    <row r="96" spans="1:4" x14ac:dyDescent="0.25">
      <c r="A96" t="s">
        <v>268</v>
      </c>
      <c r="B96" t="s">
        <v>268</v>
      </c>
      <c r="C96" t="s">
        <v>268</v>
      </c>
      <c r="D96" t="s">
        <v>268</v>
      </c>
    </row>
    <row r="97" spans="1:4" x14ac:dyDescent="0.25">
      <c r="A97" t="s">
        <v>269</v>
      </c>
      <c r="B97" t="s">
        <v>269</v>
      </c>
      <c r="C97" t="s">
        <v>269</v>
      </c>
      <c r="D97" t="s">
        <v>269</v>
      </c>
    </row>
    <row r="98" spans="1:4" x14ac:dyDescent="0.25">
      <c r="A98" t="s">
        <v>270</v>
      </c>
      <c r="B98" t="s">
        <v>270</v>
      </c>
      <c r="C98" t="s">
        <v>270</v>
      </c>
      <c r="D98" t="s">
        <v>270</v>
      </c>
    </row>
    <row r="99" spans="1:4" x14ac:dyDescent="0.25">
      <c r="A99" t="s">
        <v>271</v>
      </c>
      <c r="B99" t="s">
        <v>271</v>
      </c>
      <c r="C99" t="s">
        <v>271</v>
      </c>
      <c r="D99" t="s">
        <v>271</v>
      </c>
    </row>
    <row r="100" spans="1:4" x14ac:dyDescent="0.25">
      <c r="A100" t="s">
        <v>272</v>
      </c>
      <c r="B100" t="s">
        <v>272</v>
      </c>
      <c r="C100" t="s">
        <v>272</v>
      </c>
      <c r="D100" t="s">
        <v>272</v>
      </c>
    </row>
    <row r="101" spans="1:4" x14ac:dyDescent="0.25">
      <c r="A101" t="s">
        <v>273</v>
      </c>
      <c r="B101" t="s">
        <v>273</v>
      </c>
      <c r="C101" t="s">
        <v>273</v>
      </c>
      <c r="D101" t="s">
        <v>273</v>
      </c>
    </row>
    <row r="102" spans="1:4" x14ac:dyDescent="0.25">
      <c r="A102" t="s">
        <v>274</v>
      </c>
      <c r="B102" t="s">
        <v>274</v>
      </c>
      <c r="C102" t="s">
        <v>274</v>
      </c>
      <c r="D102" t="s">
        <v>274</v>
      </c>
    </row>
    <row r="103" spans="1:4" x14ac:dyDescent="0.25">
      <c r="A103" t="s">
        <v>275</v>
      </c>
      <c r="B103" t="s">
        <v>275</v>
      </c>
      <c r="C103" t="s">
        <v>275</v>
      </c>
      <c r="D103" t="s">
        <v>275</v>
      </c>
    </row>
    <row r="104" spans="1:4" x14ac:dyDescent="0.25">
      <c r="A104" t="s">
        <v>276</v>
      </c>
      <c r="B104" t="s">
        <v>276</v>
      </c>
      <c r="C104" t="s">
        <v>276</v>
      </c>
      <c r="D104" t="s">
        <v>276</v>
      </c>
    </row>
    <row r="105" spans="1:4" x14ac:dyDescent="0.25">
      <c r="A105" t="s">
        <v>277</v>
      </c>
      <c r="B105" t="s">
        <v>277</v>
      </c>
      <c r="C105" t="s">
        <v>277</v>
      </c>
      <c r="D105" t="s">
        <v>277</v>
      </c>
    </row>
    <row r="106" spans="1:4" x14ac:dyDescent="0.25">
      <c r="A106" t="s">
        <v>278</v>
      </c>
      <c r="B106" t="s">
        <v>278</v>
      </c>
      <c r="C106" t="s">
        <v>278</v>
      </c>
      <c r="D106" t="s">
        <v>278</v>
      </c>
    </row>
    <row r="107" spans="1:4" x14ac:dyDescent="0.25">
      <c r="A107" t="s">
        <v>279</v>
      </c>
      <c r="B107" t="s">
        <v>279</v>
      </c>
      <c r="C107" t="s">
        <v>279</v>
      </c>
      <c r="D107" t="s">
        <v>279</v>
      </c>
    </row>
    <row r="108" spans="1:4" x14ac:dyDescent="0.25">
      <c r="A108" t="s">
        <v>280</v>
      </c>
      <c r="B108" t="s">
        <v>280</v>
      </c>
      <c r="C108" t="s">
        <v>280</v>
      </c>
      <c r="D108" t="s">
        <v>280</v>
      </c>
    </row>
    <row r="109" spans="1:4" x14ac:dyDescent="0.25">
      <c r="A109" t="s">
        <v>281</v>
      </c>
      <c r="B109" t="s">
        <v>281</v>
      </c>
      <c r="C109" t="s">
        <v>281</v>
      </c>
      <c r="D109" t="s">
        <v>281</v>
      </c>
    </row>
    <row r="110" spans="1:4" x14ac:dyDescent="0.25">
      <c r="A110" t="s">
        <v>282</v>
      </c>
      <c r="B110" t="s">
        <v>282</v>
      </c>
      <c r="C110" t="s">
        <v>282</v>
      </c>
      <c r="D110" t="s">
        <v>282</v>
      </c>
    </row>
    <row r="111" spans="1:4" x14ac:dyDescent="0.25">
      <c r="A111" t="s">
        <v>283</v>
      </c>
      <c r="B111" t="s">
        <v>283</v>
      </c>
      <c r="C111" t="s">
        <v>283</v>
      </c>
      <c r="D111" t="s">
        <v>283</v>
      </c>
    </row>
    <row r="112" spans="1:4" x14ac:dyDescent="0.25">
      <c r="A112" t="s">
        <v>284</v>
      </c>
      <c r="B112" t="s">
        <v>284</v>
      </c>
      <c r="C112" t="s">
        <v>284</v>
      </c>
      <c r="D112" t="s">
        <v>284</v>
      </c>
    </row>
    <row r="113" spans="1:4" x14ac:dyDescent="0.25">
      <c r="A113" t="s">
        <v>285</v>
      </c>
      <c r="B113" t="s">
        <v>285</v>
      </c>
      <c r="C113" t="s">
        <v>285</v>
      </c>
      <c r="D113" t="s">
        <v>285</v>
      </c>
    </row>
    <row r="114" spans="1:4" x14ac:dyDescent="0.25">
      <c r="A114" t="s">
        <v>286</v>
      </c>
      <c r="B114" t="s">
        <v>286</v>
      </c>
      <c r="C114" t="s">
        <v>286</v>
      </c>
      <c r="D114" t="s">
        <v>286</v>
      </c>
    </row>
    <row r="115" spans="1:4" x14ac:dyDescent="0.25">
      <c r="A115" t="s">
        <v>287</v>
      </c>
      <c r="B115" t="s">
        <v>287</v>
      </c>
      <c r="C115" t="s">
        <v>287</v>
      </c>
      <c r="D115" t="s">
        <v>287</v>
      </c>
    </row>
    <row r="116" spans="1:4" x14ac:dyDescent="0.25">
      <c r="A116" t="s">
        <v>288</v>
      </c>
      <c r="B116" t="s">
        <v>288</v>
      </c>
      <c r="C116" t="s">
        <v>288</v>
      </c>
      <c r="D116" t="s">
        <v>288</v>
      </c>
    </row>
    <row r="117" spans="1:4" x14ac:dyDescent="0.25">
      <c r="A117" t="s">
        <v>289</v>
      </c>
      <c r="B117" t="s">
        <v>289</v>
      </c>
      <c r="C117" t="s">
        <v>289</v>
      </c>
      <c r="D117" t="s">
        <v>289</v>
      </c>
    </row>
    <row r="118" spans="1:4" x14ac:dyDescent="0.25">
      <c r="A118" t="s">
        <v>290</v>
      </c>
      <c r="B118" t="s">
        <v>290</v>
      </c>
      <c r="C118" t="s">
        <v>290</v>
      </c>
      <c r="D118" t="s">
        <v>290</v>
      </c>
    </row>
    <row r="119" spans="1:4" x14ac:dyDescent="0.25">
      <c r="A119" t="s">
        <v>291</v>
      </c>
      <c r="B119" t="s">
        <v>291</v>
      </c>
      <c r="C119" t="s">
        <v>291</v>
      </c>
      <c r="D119" t="s">
        <v>291</v>
      </c>
    </row>
    <row r="120" spans="1:4" x14ac:dyDescent="0.25">
      <c r="A120" t="s">
        <v>292</v>
      </c>
      <c r="B120" t="s">
        <v>292</v>
      </c>
      <c r="C120" t="s">
        <v>292</v>
      </c>
      <c r="D120" t="s">
        <v>292</v>
      </c>
    </row>
    <row r="121" spans="1:4" x14ac:dyDescent="0.25">
      <c r="A121" t="s">
        <v>293</v>
      </c>
      <c r="B121" t="s">
        <v>293</v>
      </c>
      <c r="C121" t="s">
        <v>293</v>
      </c>
      <c r="D121" t="s">
        <v>293</v>
      </c>
    </row>
    <row r="122" spans="1:4" x14ac:dyDescent="0.25">
      <c r="A122" t="s">
        <v>294</v>
      </c>
      <c r="B122" t="s">
        <v>294</v>
      </c>
      <c r="C122" t="s">
        <v>294</v>
      </c>
      <c r="D122" t="s">
        <v>294</v>
      </c>
    </row>
    <row r="123" spans="1:4" x14ac:dyDescent="0.25">
      <c r="A123" t="s">
        <v>295</v>
      </c>
      <c r="B123" t="s">
        <v>295</v>
      </c>
      <c r="C123" t="s">
        <v>295</v>
      </c>
      <c r="D123" t="s">
        <v>295</v>
      </c>
    </row>
    <row r="124" spans="1:4" x14ac:dyDescent="0.25">
      <c r="A124" t="s">
        <v>296</v>
      </c>
      <c r="B124" t="s">
        <v>296</v>
      </c>
      <c r="C124" t="s">
        <v>296</v>
      </c>
      <c r="D124" t="s">
        <v>296</v>
      </c>
    </row>
    <row r="125" spans="1:4" x14ac:dyDescent="0.25">
      <c r="A125" t="s">
        <v>297</v>
      </c>
      <c r="B125" t="s">
        <v>297</v>
      </c>
      <c r="C125" t="s">
        <v>297</v>
      </c>
      <c r="D125" t="s">
        <v>297</v>
      </c>
    </row>
    <row r="126" spans="1:4" x14ac:dyDescent="0.25">
      <c r="A126" t="s">
        <v>298</v>
      </c>
      <c r="B126" t="s">
        <v>298</v>
      </c>
      <c r="C126" t="s">
        <v>298</v>
      </c>
      <c r="D126" t="s">
        <v>298</v>
      </c>
    </row>
    <row r="127" spans="1:4" x14ac:dyDescent="0.25">
      <c r="A127" t="s">
        <v>299</v>
      </c>
      <c r="B127" t="s">
        <v>299</v>
      </c>
      <c r="C127" t="s">
        <v>299</v>
      </c>
      <c r="D127" t="s">
        <v>299</v>
      </c>
    </row>
    <row r="128" spans="1:4" x14ac:dyDescent="0.25">
      <c r="A128" t="s">
        <v>300</v>
      </c>
      <c r="B128" t="s">
        <v>300</v>
      </c>
      <c r="C128" t="s">
        <v>300</v>
      </c>
      <c r="D128" t="s">
        <v>300</v>
      </c>
    </row>
    <row r="129" spans="1:4" x14ac:dyDescent="0.25">
      <c r="A129" t="s">
        <v>301</v>
      </c>
      <c r="B129" t="s">
        <v>301</v>
      </c>
      <c r="C129" t="s">
        <v>301</v>
      </c>
      <c r="D129" t="s">
        <v>301</v>
      </c>
    </row>
    <row r="130" spans="1:4" x14ac:dyDescent="0.25">
      <c r="A130" t="s">
        <v>302</v>
      </c>
      <c r="B130" t="s">
        <v>302</v>
      </c>
      <c r="C130" t="s">
        <v>302</v>
      </c>
      <c r="D130" t="s">
        <v>302</v>
      </c>
    </row>
    <row r="131" spans="1:4" x14ac:dyDescent="0.25">
      <c r="A131" t="s">
        <v>303</v>
      </c>
      <c r="B131" t="s">
        <v>303</v>
      </c>
      <c r="C131" t="s">
        <v>303</v>
      </c>
      <c r="D131" t="s">
        <v>303</v>
      </c>
    </row>
    <row r="132" spans="1:4" x14ac:dyDescent="0.25">
      <c r="A132" t="s">
        <v>304</v>
      </c>
      <c r="B132" t="s">
        <v>304</v>
      </c>
      <c r="C132" t="s">
        <v>304</v>
      </c>
      <c r="D132" t="s">
        <v>304</v>
      </c>
    </row>
    <row r="133" spans="1:4" x14ac:dyDescent="0.25">
      <c r="A133" t="s">
        <v>305</v>
      </c>
      <c r="B133" t="s">
        <v>305</v>
      </c>
      <c r="C133" t="s">
        <v>305</v>
      </c>
      <c r="D133" t="s">
        <v>305</v>
      </c>
    </row>
    <row r="134" spans="1:4" x14ac:dyDescent="0.25">
      <c r="A134" t="s">
        <v>306</v>
      </c>
      <c r="B134" t="s">
        <v>306</v>
      </c>
      <c r="C134" t="s">
        <v>306</v>
      </c>
      <c r="D134" t="s">
        <v>306</v>
      </c>
    </row>
    <row r="135" spans="1:4" x14ac:dyDescent="0.25">
      <c r="A135" t="s">
        <v>307</v>
      </c>
      <c r="B135" t="s">
        <v>307</v>
      </c>
      <c r="C135" t="s">
        <v>307</v>
      </c>
      <c r="D135" t="s">
        <v>307</v>
      </c>
    </row>
    <row r="136" spans="1:4" x14ac:dyDescent="0.25">
      <c r="A136" t="s">
        <v>308</v>
      </c>
      <c r="B136" t="s">
        <v>308</v>
      </c>
      <c r="C136" t="s">
        <v>308</v>
      </c>
      <c r="D136" t="s">
        <v>308</v>
      </c>
    </row>
    <row r="137" spans="1:4" x14ac:dyDescent="0.25">
      <c r="A137" t="s">
        <v>309</v>
      </c>
      <c r="B137" t="s">
        <v>309</v>
      </c>
      <c r="C137" t="s">
        <v>309</v>
      </c>
      <c r="D137" t="s">
        <v>309</v>
      </c>
    </row>
    <row r="138" spans="1:4" x14ac:dyDescent="0.25">
      <c r="A138" t="s">
        <v>310</v>
      </c>
      <c r="B138" t="s">
        <v>310</v>
      </c>
      <c r="C138" t="s">
        <v>310</v>
      </c>
      <c r="D138" t="s">
        <v>310</v>
      </c>
    </row>
    <row r="139" spans="1:4" x14ac:dyDescent="0.25">
      <c r="A139" t="s">
        <v>311</v>
      </c>
      <c r="B139" t="s">
        <v>311</v>
      </c>
      <c r="C139" t="s">
        <v>311</v>
      </c>
      <c r="D139" t="s">
        <v>311</v>
      </c>
    </row>
    <row r="140" spans="1:4" x14ac:dyDescent="0.25">
      <c r="A140" t="s">
        <v>312</v>
      </c>
      <c r="B140" t="s">
        <v>312</v>
      </c>
      <c r="C140" t="s">
        <v>312</v>
      </c>
      <c r="D140" t="s">
        <v>312</v>
      </c>
    </row>
    <row r="141" spans="1:4" x14ac:dyDescent="0.25">
      <c r="A141" t="s">
        <v>313</v>
      </c>
      <c r="B141" t="s">
        <v>313</v>
      </c>
      <c r="C141" t="s">
        <v>313</v>
      </c>
      <c r="D141" t="s">
        <v>313</v>
      </c>
    </row>
    <row r="142" spans="1:4" x14ac:dyDescent="0.25">
      <c r="A142" t="s">
        <v>314</v>
      </c>
      <c r="B142" t="s">
        <v>314</v>
      </c>
      <c r="C142" t="s">
        <v>314</v>
      </c>
      <c r="D142" t="s">
        <v>314</v>
      </c>
    </row>
    <row r="143" spans="1:4" x14ac:dyDescent="0.25">
      <c r="A143" t="s">
        <v>315</v>
      </c>
      <c r="B143" t="s">
        <v>315</v>
      </c>
      <c r="C143" t="s">
        <v>315</v>
      </c>
      <c r="D143" t="s">
        <v>315</v>
      </c>
    </row>
    <row r="144" spans="1:4" x14ac:dyDescent="0.25">
      <c r="A144" t="s">
        <v>316</v>
      </c>
      <c r="B144" t="s">
        <v>316</v>
      </c>
      <c r="C144" t="s">
        <v>316</v>
      </c>
      <c r="D144" t="s">
        <v>316</v>
      </c>
    </row>
    <row r="145" spans="1:4" x14ac:dyDescent="0.25">
      <c r="A145" t="s">
        <v>317</v>
      </c>
      <c r="B145" t="s">
        <v>317</v>
      </c>
      <c r="C145" t="s">
        <v>317</v>
      </c>
      <c r="D145" t="s">
        <v>317</v>
      </c>
    </row>
    <row r="146" spans="1:4" x14ac:dyDescent="0.25">
      <c r="A146" t="s">
        <v>318</v>
      </c>
      <c r="B146" t="s">
        <v>318</v>
      </c>
      <c r="C146" t="s">
        <v>318</v>
      </c>
      <c r="D146" t="s">
        <v>318</v>
      </c>
    </row>
    <row r="147" spans="1:4" x14ac:dyDescent="0.25">
      <c r="A147" t="s">
        <v>319</v>
      </c>
      <c r="B147" t="s">
        <v>319</v>
      </c>
      <c r="C147" t="s">
        <v>319</v>
      </c>
      <c r="D147" t="s">
        <v>319</v>
      </c>
    </row>
    <row r="148" spans="1:4" x14ac:dyDescent="0.25">
      <c r="A148" t="s">
        <v>320</v>
      </c>
      <c r="B148" t="s">
        <v>320</v>
      </c>
      <c r="C148" t="s">
        <v>320</v>
      </c>
      <c r="D148" t="s">
        <v>320</v>
      </c>
    </row>
    <row r="149" spans="1:4" x14ac:dyDescent="0.25">
      <c r="A149" t="s">
        <v>321</v>
      </c>
      <c r="B149" t="s">
        <v>321</v>
      </c>
      <c r="C149" t="s">
        <v>321</v>
      </c>
      <c r="D149" t="s">
        <v>321</v>
      </c>
    </row>
    <row r="150" spans="1:4" x14ac:dyDescent="0.25">
      <c r="A150" t="s">
        <v>322</v>
      </c>
      <c r="B150" t="s">
        <v>322</v>
      </c>
      <c r="C150" t="s">
        <v>322</v>
      </c>
      <c r="D150" t="s">
        <v>322</v>
      </c>
    </row>
    <row r="151" spans="1:4" x14ac:dyDescent="0.25">
      <c r="A151" t="s">
        <v>323</v>
      </c>
      <c r="B151" t="s">
        <v>323</v>
      </c>
      <c r="C151" t="s">
        <v>323</v>
      </c>
      <c r="D151" t="s">
        <v>323</v>
      </c>
    </row>
    <row r="152" spans="1:4" x14ac:dyDescent="0.25">
      <c r="A152" t="s">
        <v>324</v>
      </c>
      <c r="B152" t="s">
        <v>324</v>
      </c>
      <c r="C152" t="s">
        <v>324</v>
      </c>
      <c r="D152" t="s">
        <v>324</v>
      </c>
    </row>
    <row r="153" spans="1:4" x14ac:dyDescent="0.25">
      <c r="A153" t="s">
        <v>325</v>
      </c>
      <c r="B153" t="s">
        <v>325</v>
      </c>
      <c r="C153" t="s">
        <v>325</v>
      </c>
      <c r="D153" t="s">
        <v>325</v>
      </c>
    </row>
    <row r="154" spans="1:4" x14ac:dyDescent="0.25">
      <c r="A154" t="s">
        <v>326</v>
      </c>
      <c r="B154" t="s">
        <v>326</v>
      </c>
      <c r="C154" t="s">
        <v>326</v>
      </c>
      <c r="D154" t="s">
        <v>326</v>
      </c>
    </row>
    <row r="155" spans="1:4" x14ac:dyDescent="0.25">
      <c r="A155" t="s">
        <v>327</v>
      </c>
      <c r="B155" t="s">
        <v>327</v>
      </c>
      <c r="C155" t="s">
        <v>327</v>
      </c>
      <c r="D155" t="s">
        <v>327</v>
      </c>
    </row>
    <row r="156" spans="1:4" x14ac:dyDescent="0.25">
      <c r="A156" t="s">
        <v>328</v>
      </c>
      <c r="B156" t="s">
        <v>328</v>
      </c>
      <c r="C156" t="s">
        <v>328</v>
      </c>
      <c r="D156" t="s">
        <v>328</v>
      </c>
    </row>
    <row r="157" spans="1:4" x14ac:dyDescent="0.25">
      <c r="A157" t="s">
        <v>329</v>
      </c>
      <c r="B157" t="s">
        <v>329</v>
      </c>
      <c r="C157" t="s">
        <v>329</v>
      </c>
      <c r="D157" t="s">
        <v>329</v>
      </c>
    </row>
    <row r="158" spans="1:4" x14ac:dyDescent="0.25">
      <c r="A158" t="s">
        <v>330</v>
      </c>
      <c r="B158" t="s">
        <v>330</v>
      </c>
      <c r="C158" t="s">
        <v>330</v>
      </c>
      <c r="D158" t="s">
        <v>330</v>
      </c>
    </row>
    <row r="159" spans="1:4" x14ac:dyDescent="0.25">
      <c r="A159" t="s">
        <v>331</v>
      </c>
      <c r="B159" t="s">
        <v>331</v>
      </c>
      <c r="C159" t="s">
        <v>331</v>
      </c>
      <c r="D159" t="s">
        <v>331</v>
      </c>
    </row>
    <row r="160" spans="1:4" x14ac:dyDescent="0.25">
      <c r="A160" t="s">
        <v>332</v>
      </c>
      <c r="B160" t="s">
        <v>332</v>
      </c>
      <c r="C160" t="s">
        <v>332</v>
      </c>
      <c r="D160" t="s">
        <v>332</v>
      </c>
    </row>
    <row r="161" spans="1:4" x14ac:dyDescent="0.25">
      <c r="A161" t="s">
        <v>333</v>
      </c>
      <c r="B161" t="s">
        <v>333</v>
      </c>
      <c r="C161" t="s">
        <v>333</v>
      </c>
      <c r="D161" t="s">
        <v>333</v>
      </c>
    </row>
    <row r="162" spans="1:4" x14ac:dyDescent="0.25">
      <c r="A162" t="s">
        <v>334</v>
      </c>
      <c r="B162" t="s">
        <v>334</v>
      </c>
      <c r="C162" t="s">
        <v>334</v>
      </c>
      <c r="D162" t="s">
        <v>334</v>
      </c>
    </row>
    <row r="163" spans="1:4" x14ac:dyDescent="0.25">
      <c r="A163" t="s">
        <v>335</v>
      </c>
      <c r="B163" t="s">
        <v>335</v>
      </c>
      <c r="C163" t="s">
        <v>335</v>
      </c>
      <c r="D163" t="s">
        <v>335</v>
      </c>
    </row>
    <row r="164" spans="1:4" x14ac:dyDescent="0.25">
      <c r="A164" t="s">
        <v>336</v>
      </c>
      <c r="B164" t="s">
        <v>336</v>
      </c>
      <c r="C164" t="s">
        <v>336</v>
      </c>
      <c r="D164" t="s">
        <v>336</v>
      </c>
    </row>
    <row r="165" spans="1:4" x14ac:dyDescent="0.25">
      <c r="A165" t="s">
        <v>337</v>
      </c>
      <c r="B165" t="s">
        <v>337</v>
      </c>
      <c r="C165" t="s">
        <v>337</v>
      </c>
      <c r="D165" t="s">
        <v>337</v>
      </c>
    </row>
    <row r="166" spans="1:4" x14ac:dyDescent="0.25">
      <c r="A166" t="s">
        <v>338</v>
      </c>
      <c r="B166" t="s">
        <v>338</v>
      </c>
      <c r="C166" t="s">
        <v>338</v>
      </c>
      <c r="D166" t="s">
        <v>338</v>
      </c>
    </row>
    <row r="167" spans="1:4" x14ac:dyDescent="0.25">
      <c r="A167" t="s">
        <v>339</v>
      </c>
      <c r="B167" t="s">
        <v>339</v>
      </c>
      <c r="C167" t="s">
        <v>339</v>
      </c>
      <c r="D167" t="s">
        <v>339</v>
      </c>
    </row>
    <row r="168" spans="1:4" x14ac:dyDescent="0.25">
      <c r="A168" t="s">
        <v>340</v>
      </c>
      <c r="B168" t="s">
        <v>340</v>
      </c>
      <c r="C168" t="s">
        <v>340</v>
      </c>
      <c r="D168" t="s">
        <v>340</v>
      </c>
    </row>
    <row r="169" spans="1:4" x14ac:dyDescent="0.25">
      <c r="A169" t="s">
        <v>341</v>
      </c>
      <c r="B169" t="s">
        <v>341</v>
      </c>
      <c r="C169" t="s">
        <v>341</v>
      </c>
      <c r="D169" t="s">
        <v>341</v>
      </c>
    </row>
    <row r="170" spans="1:4" x14ac:dyDescent="0.25">
      <c r="A170" t="s">
        <v>342</v>
      </c>
      <c r="B170" t="s">
        <v>342</v>
      </c>
      <c r="C170" t="s">
        <v>342</v>
      </c>
      <c r="D170" t="s">
        <v>342</v>
      </c>
    </row>
    <row r="171" spans="1:4" x14ac:dyDescent="0.25">
      <c r="A171" t="s">
        <v>343</v>
      </c>
      <c r="B171" t="s">
        <v>343</v>
      </c>
      <c r="C171" t="s">
        <v>343</v>
      </c>
      <c r="D171" t="s">
        <v>343</v>
      </c>
    </row>
    <row r="172" spans="1:4" x14ac:dyDescent="0.25">
      <c r="A172" t="s">
        <v>344</v>
      </c>
      <c r="B172" t="s">
        <v>344</v>
      </c>
      <c r="C172" t="s">
        <v>344</v>
      </c>
      <c r="D172" t="s">
        <v>344</v>
      </c>
    </row>
    <row r="173" spans="1:4" x14ac:dyDescent="0.25">
      <c r="A173" t="s">
        <v>345</v>
      </c>
      <c r="B173" t="s">
        <v>345</v>
      </c>
      <c r="C173" t="s">
        <v>345</v>
      </c>
      <c r="D173" t="s">
        <v>345</v>
      </c>
    </row>
    <row r="174" spans="1:4" x14ac:dyDescent="0.25">
      <c r="A174" t="s">
        <v>346</v>
      </c>
      <c r="B174" t="s">
        <v>346</v>
      </c>
      <c r="C174" t="s">
        <v>346</v>
      </c>
      <c r="D174" t="s">
        <v>346</v>
      </c>
    </row>
    <row r="175" spans="1:4" x14ac:dyDescent="0.25">
      <c r="A175" t="s">
        <v>347</v>
      </c>
      <c r="B175" t="s">
        <v>347</v>
      </c>
      <c r="C175" t="s">
        <v>347</v>
      </c>
      <c r="D175" t="s">
        <v>347</v>
      </c>
    </row>
    <row r="176" spans="1:4" x14ac:dyDescent="0.25">
      <c r="A176" t="s">
        <v>348</v>
      </c>
      <c r="B176" t="s">
        <v>348</v>
      </c>
      <c r="C176" t="s">
        <v>348</v>
      </c>
      <c r="D176" t="s">
        <v>348</v>
      </c>
    </row>
    <row r="177" spans="1:4" x14ac:dyDescent="0.25">
      <c r="A177" t="s">
        <v>349</v>
      </c>
      <c r="B177" t="s">
        <v>349</v>
      </c>
      <c r="C177" t="s">
        <v>349</v>
      </c>
      <c r="D177" t="s">
        <v>349</v>
      </c>
    </row>
    <row r="178" spans="1:4" x14ac:dyDescent="0.25">
      <c r="A178" t="s">
        <v>350</v>
      </c>
      <c r="B178" t="s">
        <v>350</v>
      </c>
      <c r="C178" t="s">
        <v>350</v>
      </c>
      <c r="D178" t="s">
        <v>350</v>
      </c>
    </row>
    <row r="179" spans="1:4" x14ac:dyDescent="0.25">
      <c r="A179" t="s">
        <v>351</v>
      </c>
      <c r="B179" t="s">
        <v>351</v>
      </c>
      <c r="C179" t="s">
        <v>351</v>
      </c>
      <c r="D179" t="s">
        <v>351</v>
      </c>
    </row>
    <row r="180" spans="1:4" x14ac:dyDescent="0.25">
      <c r="A180" t="s">
        <v>352</v>
      </c>
      <c r="B180" t="s">
        <v>352</v>
      </c>
      <c r="C180" t="s">
        <v>352</v>
      </c>
      <c r="D180" t="s">
        <v>352</v>
      </c>
    </row>
    <row r="181" spans="1:4" x14ac:dyDescent="0.25">
      <c r="A181" t="s">
        <v>353</v>
      </c>
      <c r="B181" t="s">
        <v>353</v>
      </c>
      <c r="C181" t="s">
        <v>353</v>
      </c>
      <c r="D181" t="s">
        <v>353</v>
      </c>
    </row>
    <row r="182" spans="1:4" x14ac:dyDescent="0.25">
      <c r="A182" t="s">
        <v>354</v>
      </c>
      <c r="B182" t="s">
        <v>354</v>
      </c>
      <c r="C182" t="s">
        <v>354</v>
      </c>
      <c r="D182" t="s">
        <v>354</v>
      </c>
    </row>
    <row r="183" spans="1:4" x14ac:dyDescent="0.25">
      <c r="A183" t="s">
        <v>355</v>
      </c>
      <c r="B183" t="s">
        <v>355</v>
      </c>
      <c r="C183" t="s">
        <v>355</v>
      </c>
      <c r="D183" t="s">
        <v>355</v>
      </c>
    </row>
    <row r="184" spans="1:4" x14ac:dyDescent="0.25">
      <c r="A184" t="s">
        <v>356</v>
      </c>
      <c r="B184" t="s">
        <v>356</v>
      </c>
      <c r="C184" t="s">
        <v>356</v>
      </c>
      <c r="D184" t="s">
        <v>356</v>
      </c>
    </row>
    <row r="185" spans="1:4" x14ac:dyDescent="0.25">
      <c r="A185" t="s">
        <v>357</v>
      </c>
      <c r="B185" t="s">
        <v>357</v>
      </c>
      <c r="C185" t="s">
        <v>357</v>
      </c>
      <c r="D185" t="s">
        <v>357</v>
      </c>
    </row>
    <row r="186" spans="1:4" x14ac:dyDescent="0.25">
      <c r="A186" t="s">
        <v>358</v>
      </c>
      <c r="B186" t="s">
        <v>358</v>
      </c>
      <c r="C186" t="s">
        <v>358</v>
      </c>
      <c r="D186" t="s">
        <v>358</v>
      </c>
    </row>
    <row r="187" spans="1:4" x14ac:dyDescent="0.25">
      <c r="A187" t="s">
        <v>359</v>
      </c>
      <c r="B187" t="s">
        <v>359</v>
      </c>
      <c r="C187" t="s">
        <v>359</v>
      </c>
      <c r="D187" t="s">
        <v>359</v>
      </c>
    </row>
    <row r="188" spans="1:4" x14ac:dyDescent="0.25">
      <c r="A188" t="s">
        <v>360</v>
      </c>
      <c r="B188" t="s">
        <v>360</v>
      </c>
      <c r="C188" t="s">
        <v>360</v>
      </c>
      <c r="D188" t="s">
        <v>360</v>
      </c>
    </row>
    <row r="189" spans="1:4" x14ac:dyDescent="0.25">
      <c r="A189" t="s">
        <v>361</v>
      </c>
      <c r="B189" t="s">
        <v>361</v>
      </c>
      <c r="C189" t="s">
        <v>361</v>
      </c>
      <c r="D189" t="s">
        <v>361</v>
      </c>
    </row>
    <row r="190" spans="1:4" x14ac:dyDescent="0.25">
      <c r="A190" t="s">
        <v>362</v>
      </c>
      <c r="B190" t="s">
        <v>362</v>
      </c>
      <c r="C190" t="s">
        <v>362</v>
      </c>
      <c r="D190" t="s">
        <v>362</v>
      </c>
    </row>
    <row r="191" spans="1:4" x14ac:dyDescent="0.25">
      <c r="A191" t="s">
        <v>363</v>
      </c>
      <c r="B191" t="s">
        <v>363</v>
      </c>
      <c r="C191" t="s">
        <v>363</v>
      </c>
      <c r="D191" t="s">
        <v>363</v>
      </c>
    </row>
    <row r="192" spans="1:4" x14ac:dyDescent="0.25">
      <c r="A192" t="s">
        <v>364</v>
      </c>
      <c r="B192" t="s">
        <v>364</v>
      </c>
      <c r="C192" t="s">
        <v>364</v>
      </c>
      <c r="D192" t="s">
        <v>364</v>
      </c>
    </row>
    <row r="193" spans="1:4" x14ac:dyDescent="0.25">
      <c r="A193" t="s">
        <v>365</v>
      </c>
      <c r="B193" t="s">
        <v>365</v>
      </c>
      <c r="C193" t="s">
        <v>365</v>
      </c>
      <c r="D193" t="s">
        <v>365</v>
      </c>
    </row>
    <row r="194" spans="1:4" x14ac:dyDescent="0.25">
      <c r="A194" t="s">
        <v>366</v>
      </c>
      <c r="B194" t="s">
        <v>366</v>
      </c>
      <c r="C194" t="s">
        <v>366</v>
      </c>
      <c r="D194" t="s">
        <v>366</v>
      </c>
    </row>
    <row r="195" spans="1:4" x14ac:dyDescent="0.25">
      <c r="A195" t="s">
        <v>367</v>
      </c>
      <c r="B195" t="s">
        <v>367</v>
      </c>
      <c r="C195" t="s">
        <v>367</v>
      </c>
      <c r="D195" t="s">
        <v>367</v>
      </c>
    </row>
    <row r="196" spans="1:4" x14ac:dyDescent="0.25">
      <c r="A196" t="s">
        <v>368</v>
      </c>
      <c r="B196" t="s">
        <v>368</v>
      </c>
      <c r="C196" t="s">
        <v>368</v>
      </c>
      <c r="D196" t="s">
        <v>368</v>
      </c>
    </row>
    <row r="197" spans="1:4" x14ac:dyDescent="0.25">
      <c r="A197" t="s">
        <v>369</v>
      </c>
      <c r="B197" t="s">
        <v>369</v>
      </c>
      <c r="C197" t="s">
        <v>369</v>
      </c>
      <c r="D197" t="s">
        <v>369</v>
      </c>
    </row>
    <row r="198" spans="1:4" x14ac:dyDescent="0.25">
      <c r="A198" t="s">
        <v>370</v>
      </c>
      <c r="B198" t="s">
        <v>370</v>
      </c>
      <c r="C198" t="s">
        <v>370</v>
      </c>
      <c r="D198" t="s">
        <v>370</v>
      </c>
    </row>
    <row r="199" spans="1:4" x14ac:dyDescent="0.25">
      <c r="A199" t="s">
        <v>371</v>
      </c>
      <c r="B199" t="s">
        <v>371</v>
      </c>
      <c r="C199" t="s">
        <v>371</v>
      </c>
      <c r="D199" t="s">
        <v>371</v>
      </c>
    </row>
    <row r="200" spans="1:4" x14ac:dyDescent="0.25">
      <c r="A200" t="s">
        <v>372</v>
      </c>
      <c r="B200" t="s">
        <v>372</v>
      </c>
      <c r="C200" t="s">
        <v>372</v>
      </c>
      <c r="D200" t="s">
        <v>372</v>
      </c>
    </row>
    <row r="201" spans="1:4" x14ac:dyDescent="0.25">
      <c r="A201" t="s">
        <v>373</v>
      </c>
      <c r="B201" t="s">
        <v>373</v>
      </c>
      <c r="C201" t="s">
        <v>373</v>
      </c>
      <c r="D201" t="s">
        <v>373</v>
      </c>
    </row>
    <row r="202" spans="1:4" x14ac:dyDescent="0.25">
      <c r="A202" t="s">
        <v>374</v>
      </c>
      <c r="B202" t="s">
        <v>374</v>
      </c>
      <c r="C202" t="s">
        <v>374</v>
      </c>
      <c r="D202" t="s">
        <v>374</v>
      </c>
    </row>
    <row r="203" spans="1:4" x14ac:dyDescent="0.25">
      <c r="A203" t="s">
        <v>375</v>
      </c>
      <c r="B203" t="s">
        <v>375</v>
      </c>
      <c r="C203" t="s">
        <v>375</v>
      </c>
      <c r="D203" t="s">
        <v>375</v>
      </c>
    </row>
    <row r="204" spans="1:4" x14ac:dyDescent="0.25">
      <c r="A204" t="s">
        <v>376</v>
      </c>
      <c r="B204" t="s">
        <v>376</v>
      </c>
      <c r="C204" t="s">
        <v>376</v>
      </c>
      <c r="D204" t="s">
        <v>376</v>
      </c>
    </row>
    <row r="205" spans="1:4" x14ac:dyDescent="0.25">
      <c r="A205" t="s">
        <v>377</v>
      </c>
      <c r="B205" t="s">
        <v>377</v>
      </c>
      <c r="C205" t="s">
        <v>377</v>
      </c>
      <c r="D205" t="s">
        <v>377</v>
      </c>
    </row>
    <row r="206" spans="1:4" x14ac:dyDescent="0.25">
      <c r="A206" t="s">
        <v>378</v>
      </c>
      <c r="B206" t="s">
        <v>378</v>
      </c>
      <c r="C206" t="s">
        <v>378</v>
      </c>
      <c r="D206" t="s">
        <v>378</v>
      </c>
    </row>
    <row r="207" spans="1:4" x14ac:dyDescent="0.25">
      <c r="A207" t="s">
        <v>379</v>
      </c>
      <c r="B207" t="s">
        <v>379</v>
      </c>
      <c r="C207" t="s">
        <v>379</v>
      </c>
      <c r="D207" t="s">
        <v>379</v>
      </c>
    </row>
    <row r="208" spans="1:4" x14ac:dyDescent="0.25">
      <c r="A208" t="s">
        <v>380</v>
      </c>
      <c r="B208" t="s">
        <v>380</v>
      </c>
      <c r="C208" t="s">
        <v>380</v>
      </c>
      <c r="D208" t="s">
        <v>380</v>
      </c>
    </row>
    <row r="209" spans="1:4" x14ac:dyDescent="0.25">
      <c r="A209" t="s">
        <v>381</v>
      </c>
      <c r="B209" t="s">
        <v>381</v>
      </c>
      <c r="C209" t="s">
        <v>381</v>
      </c>
      <c r="D209" t="s">
        <v>381</v>
      </c>
    </row>
    <row r="210" spans="1:4" x14ac:dyDescent="0.25">
      <c r="A210" t="s">
        <v>382</v>
      </c>
      <c r="B210" t="s">
        <v>382</v>
      </c>
      <c r="C210" t="s">
        <v>382</v>
      </c>
      <c r="D210" t="s">
        <v>382</v>
      </c>
    </row>
    <row r="211" spans="1:4" x14ac:dyDescent="0.25">
      <c r="A211" t="s">
        <v>383</v>
      </c>
      <c r="B211" t="s">
        <v>383</v>
      </c>
      <c r="C211" t="s">
        <v>383</v>
      </c>
      <c r="D211" t="s">
        <v>383</v>
      </c>
    </row>
    <row r="212" spans="1:4" x14ac:dyDescent="0.25">
      <c r="A212" t="s">
        <v>384</v>
      </c>
      <c r="B212" t="s">
        <v>384</v>
      </c>
      <c r="C212" t="s">
        <v>384</v>
      </c>
      <c r="D212" t="s">
        <v>384</v>
      </c>
    </row>
    <row r="213" spans="1:4" x14ac:dyDescent="0.25">
      <c r="A213" t="s">
        <v>385</v>
      </c>
      <c r="B213" t="s">
        <v>385</v>
      </c>
      <c r="C213" t="s">
        <v>385</v>
      </c>
      <c r="D213" t="s">
        <v>385</v>
      </c>
    </row>
    <row r="214" spans="1:4" x14ac:dyDescent="0.25">
      <c r="A214" t="s">
        <v>386</v>
      </c>
      <c r="B214" t="s">
        <v>386</v>
      </c>
      <c r="C214" t="s">
        <v>386</v>
      </c>
      <c r="D214" t="s">
        <v>386</v>
      </c>
    </row>
    <row r="215" spans="1:4" x14ac:dyDescent="0.25">
      <c r="A215" t="s">
        <v>387</v>
      </c>
      <c r="B215" t="s">
        <v>387</v>
      </c>
      <c r="C215" t="s">
        <v>387</v>
      </c>
      <c r="D215" t="s">
        <v>387</v>
      </c>
    </row>
    <row r="216" spans="1:4" x14ac:dyDescent="0.25">
      <c r="A216" t="s">
        <v>388</v>
      </c>
      <c r="B216" t="s">
        <v>388</v>
      </c>
      <c r="C216" t="s">
        <v>388</v>
      </c>
      <c r="D216" t="s">
        <v>388</v>
      </c>
    </row>
    <row r="217" spans="1:4" x14ac:dyDescent="0.25">
      <c r="A217" t="s">
        <v>389</v>
      </c>
      <c r="B217" t="s">
        <v>389</v>
      </c>
      <c r="C217" t="s">
        <v>389</v>
      </c>
      <c r="D217" t="s">
        <v>389</v>
      </c>
    </row>
    <row r="218" spans="1:4" x14ac:dyDescent="0.25">
      <c r="A218" t="s">
        <v>390</v>
      </c>
      <c r="B218" t="s">
        <v>390</v>
      </c>
      <c r="C218" t="s">
        <v>390</v>
      </c>
      <c r="D218" t="s">
        <v>390</v>
      </c>
    </row>
    <row r="219" spans="1:4" x14ac:dyDescent="0.25">
      <c r="A219" t="s">
        <v>391</v>
      </c>
      <c r="B219" t="s">
        <v>391</v>
      </c>
      <c r="C219" t="s">
        <v>391</v>
      </c>
      <c r="D219" t="s">
        <v>391</v>
      </c>
    </row>
    <row r="220" spans="1:4" x14ac:dyDescent="0.25">
      <c r="A220" t="s">
        <v>392</v>
      </c>
      <c r="B220" t="s">
        <v>392</v>
      </c>
      <c r="C220" t="s">
        <v>392</v>
      </c>
      <c r="D220" t="s">
        <v>392</v>
      </c>
    </row>
    <row r="221" spans="1:4" x14ac:dyDescent="0.25">
      <c r="A221" t="s">
        <v>393</v>
      </c>
      <c r="B221" t="s">
        <v>393</v>
      </c>
      <c r="C221" t="s">
        <v>393</v>
      </c>
      <c r="D221" t="s">
        <v>393</v>
      </c>
    </row>
    <row r="222" spans="1:4" x14ac:dyDescent="0.25">
      <c r="A222" t="s">
        <v>394</v>
      </c>
      <c r="B222" t="s">
        <v>394</v>
      </c>
      <c r="C222" t="s">
        <v>394</v>
      </c>
      <c r="D222" t="s">
        <v>394</v>
      </c>
    </row>
    <row r="223" spans="1:4" x14ac:dyDescent="0.25">
      <c r="A223" t="s">
        <v>395</v>
      </c>
      <c r="B223" t="s">
        <v>395</v>
      </c>
      <c r="C223" t="s">
        <v>395</v>
      </c>
      <c r="D223" t="s">
        <v>395</v>
      </c>
    </row>
    <row r="224" spans="1:4" x14ac:dyDescent="0.25">
      <c r="A224" t="s">
        <v>396</v>
      </c>
      <c r="B224" t="s">
        <v>396</v>
      </c>
      <c r="C224" t="s">
        <v>396</v>
      </c>
      <c r="D224" t="s">
        <v>396</v>
      </c>
    </row>
    <row r="225" spans="1:4" x14ac:dyDescent="0.25">
      <c r="A225" t="s">
        <v>397</v>
      </c>
      <c r="B225" t="s">
        <v>397</v>
      </c>
      <c r="C225" t="s">
        <v>397</v>
      </c>
      <c r="D225" t="s">
        <v>397</v>
      </c>
    </row>
    <row r="226" spans="1:4" x14ac:dyDescent="0.25">
      <c r="A226" t="s">
        <v>398</v>
      </c>
      <c r="B226" t="s">
        <v>398</v>
      </c>
      <c r="C226" t="s">
        <v>398</v>
      </c>
      <c r="D226" t="s">
        <v>398</v>
      </c>
    </row>
    <row r="227" spans="1:4" x14ac:dyDescent="0.25">
      <c r="A227" t="s">
        <v>399</v>
      </c>
      <c r="B227" t="s">
        <v>399</v>
      </c>
      <c r="C227" t="s">
        <v>399</v>
      </c>
      <c r="D227" t="s">
        <v>399</v>
      </c>
    </row>
    <row r="228" spans="1:4" x14ac:dyDescent="0.25">
      <c r="A228" t="s">
        <v>400</v>
      </c>
      <c r="B228" t="s">
        <v>400</v>
      </c>
      <c r="C228" t="s">
        <v>400</v>
      </c>
      <c r="D228" t="s">
        <v>400</v>
      </c>
    </row>
    <row r="229" spans="1:4" x14ac:dyDescent="0.25">
      <c r="A229" t="s">
        <v>401</v>
      </c>
      <c r="B229" t="s">
        <v>401</v>
      </c>
      <c r="C229" t="s">
        <v>401</v>
      </c>
      <c r="D229" t="s">
        <v>401</v>
      </c>
    </row>
    <row r="230" spans="1:4" x14ac:dyDescent="0.25">
      <c r="A230" t="s">
        <v>402</v>
      </c>
      <c r="B230" t="s">
        <v>402</v>
      </c>
      <c r="C230" t="s">
        <v>402</v>
      </c>
      <c r="D230" t="s">
        <v>402</v>
      </c>
    </row>
    <row r="231" spans="1:4" x14ac:dyDescent="0.25">
      <c r="A231" t="s">
        <v>403</v>
      </c>
      <c r="B231" t="s">
        <v>403</v>
      </c>
      <c r="C231" t="s">
        <v>403</v>
      </c>
      <c r="D231" t="s">
        <v>403</v>
      </c>
    </row>
    <row r="232" spans="1:4" x14ac:dyDescent="0.25">
      <c r="A232" t="s">
        <v>404</v>
      </c>
      <c r="B232" t="s">
        <v>404</v>
      </c>
      <c r="C232" t="s">
        <v>404</v>
      </c>
      <c r="D232" t="s">
        <v>404</v>
      </c>
    </row>
    <row r="233" spans="1:4" x14ac:dyDescent="0.25">
      <c r="A233" t="s">
        <v>405</v>
      </c>
      <c r="B233" t="s">
        <v>405</v>
      </c>
      <c r="C233" t="s">
        <v>405</v>
      </c>
      <c r="D233" t="s">
        <v>405</v>
      </c>
    </row>
    <row r="234" spans="1:4" x14ac:dyDescent="0.25">
      <c r="A234" t="s">
        <v>406</v>
      </c>
      <c r="B234" t="s">
        <v>406</v>
      </c>
      <c r="C234" t="s">
        <v>406</v>
      </c>
      <c r="D234" t="s">
        <v>406</v>
      </c>
    </row>
    <row r="235" spans="1:4" x14ac:dyDescent="0.25">
      <c r="A235" t="s">
        <v>407</v>
      </c>
      <c r="B235" t="s">
        <v>407</v>
      </c>
      <c r="C235" t="s">
        <v>407</v>
      </c>
      <c r="D235" t="s">
        <v>407</v>
      </c>
    </row>
    <row r="236" spans="1:4" x14ac:dyDescent="0.25">
      <c r="A236" t="s">
        <v>408</v>
      </c>
      <c r="B236" t="s">
        <v>408</v>
      </c>
      <c r="C236" t="s">
        <v>408</v>
      </c>
      <c r="D236" t="s">
        <v>408</v>
      </c>
    </row>
    <row r="237" spans="1:4" x14ac:dyDescent="0.25">
      <c r="A237" t="s">
        <v>409</v>
      </c>
      <c r="B237" t="s">
        <v>409</v>
      </c>
      <c r="C237" t="s">
        <v>409</v>
      </c>
      <c r="D237" t="s">
        <v>409</v>
      </c>
    </row>
    <row r="238" spans="1:4" x14ac:dyDescent="0.25">
      <c r="A238" t="s">
        <v>410</v>
      </c>
      <c r="B238" t="s">
        <v>410</v>
      </c>
      <c r="C238" t="s">
        <v>410</v>
      </c>
      <c r="D238" t="s">
        <v>410</v>
      </c>
    </row>
    <row r="239" spans="1:4" x14ac:dyDescent="0.25">
      <c r="A239" t="s">
        <v>411</v>
      </c>
      <c r="B239" t="s">
        <v>411</v>
      </c>
      <c r="C239" t="s">
        <v>411</v>
      </c>
      <c r="D239" t="s">
        <v>411</v>
      </c>
    </row>
    <row r="240" spans="1:4" x14ac:dyDescent="0.25">
      <c r="A240" t="s">
        <v>412</v>
      </c>
      <c r="B240" t="s">
        <v>412</v>
      </c>
      <c r="C240" t="s">
        <v>412</v>
      </c>
      <c r="D240" t="s">
        <v>412</v>
      </c>
    </row>
    <row r="241" spans="1:4" x14ac:dyDescent="0.25">
      <c r="A241" t="s">
        <v>413</v>
      </c>
      <c r="B241" t="s">
        <v>413</v>
      </c>
      <c r="C241" t="s">
        <v>413</v>
      </c>
      <c r="D241" t="s">
        <v>413</v>
      </c>
    </row>
    <row r="242" spans="1:4" x14ac:dyDescent="0.25">
      <c r="A242" t="s">
        <v>414</v>
      </c>
      <c r="B242" t="s">
        <v>414</v>
      </c>
      <c r="C242" t="s">
        <v>414</v>
      </c>
      <c r="D242" t="s">
        <v>414</v>
      </c>
    </row>
    <row r="243" spans="1:4" x14ac:dyDescent="0.25">
      <c r="A243" t="s">
        <v>415</v>
      </c>
      <c r="B243" t="s">
        <v>415</v>
      </c>
      <c r="C243" t="s">
        <v>415</v>
      </c>
      <c r="D243" t="s">
        <v>415</v>
      </c>
    </row>
    <row r="244" spans="1:4" x14ac:dyDescent="0.25">
      <c r="A244" t="s">
        <v>416</v>
      </c>
      <c r="B244" t="s">
        <v>416</v>
      </c>
      <c r="C244" t="s">
        <v>416</v>
      </c>
      <c r="D244" t="s">
        <v>416</v>
      </c>
    </row>
    <row r="245" spans="1:4" x14ac:dyDescent="0.25">
      <c r="A245" t="s">
        <v>417</v>
      </c>
      <c r="B245" t="s">
        <v>417</v>
      </c>
      <c r="C245" t="s">
        <v>417</v>
      </c>
      <c r="D245" t="s">
        <v>417</v>
      </c>
    </row>
    <row r="246" spans="1:4" x14ac:dyDescent="0.25">
      <c r="A246" t="s">
        <v>418</v>
      </c>
      <c r="B246" t="s">
        <v>418</v>
      </c>
      <c r="C246" t="s">
        <v>418</v>
      </c>
      <c r="D246" t="s">
        <v>418</v>
      </c>
    </row>
    <row r="247" spans="1:4" x14ac:dyDescent="0.25">
      <c r="A247" t="s">
        <v>419</v>
      </c>
      <c r="B247" t="s">
        <v>419</v>
      </c>
      <c r="C247" t="s">
        <v>419</v>
      </c>
      <c r="D247" t="s">
        <v>419</v>
      </c>
    </row>
    <row r="248" spans="1:4" x14ac:dyDescent="0.25">
      <c r="A248" t="s">
        <v>420</v>
      </c>
      <c r="B248" t="s">
        <v>420</v>
      </c>
      <c r="C248" t="s">
        <v>420</v>
      </c>
      <c r="D248" t="s">
        <v>420</v>
      </c>
    </row>
    <row r="249" spans="1:4" x14ac:dyDescent="0.25">
      <c r="A249" t="s">
        <v>421</v>
      </c>
      <c r="B249" t="s">
        <v>421</v>
      </c>
      <c r="C249" t="s">
        <v>421</v>
      </c>
      <c r="D249" t="s">
        <v>421</v>
      </c>
    </row>
    <row r="250" spans="1:4" x14ac:dyDescent="0.25">
      <c r="A250" t="s">
        <v>422</v>
      </c>
      <c r="B250" t="s">
        <v>422</v>
      </c>
      <c r="C250" t="s">
        <v>422</v>
      </c>
      <c r="D250" t="s">
        <v>422</v>
      </c>
    </row>
    <row r="251" spans="1:4" x14ac:dyDescent="0.25">
      <c r="A251" t="s">
        <v>423</v>
      </c>
      <c r="B251" t="s">
        <v>423</v>
      </c>
      <c r="C251" t="s">
        <v>423</v>
      </c>
      <c r="D251" t="s">
        <v>423</v>
      </c>
    </row>
    <row r="252" spans="1:4" x14ac:dyDescent="0.25">
      <c r="A252" t="s">
        <v>424</v>
      </c>
      <c r="B252" t="s">
        <v>424</v>
      </c>
      <c r="C252" t="s">
        <v>424</v>
      </c>
      <c r="D252" t="s">
        <v>424</v>
      </c>
    </row>
    <row r="253" spans="1:4" x14ac:dyDescent="0.25">
      <c r="A253" t="s">
        <v>425</v>
      </c>
      <c r="B253" t="s">
        <v>425</v>
      </c>
      <c r="C253" t="s">
        <v>425</v>
      </c>
      <c r="D253" t="s">
        <v>425</v>
      </c>
    </row>
    <row r="254" spans="1:4" x14ac:dyDescent="0.25">
      <c r="A254" t="s">
        <v>426</v>
      </c>
      <c r="B254" t="s">
        <v>426</v>
      </c>
      <c r="C254" t="s">
        <v>426</v>
      </c>
      <c r="D254" t="s">
        <v>426</v>
      </c>
    </row>
    <row r="255" spans="1:4" x14ac:dyDescent="0.25">
      <c r="A255" t="s">
        <v>427</v>
      </c>
      <c r="B255" t="s">
        <v>427</v>
      </c>
      <c r="C255" t="s">
        <v>427</v>
      </c>
      <c r="D255" t="s">
        <v>427</v>
      </c>
    </row>
    <row r="256" spans="1:4" x14ac:dyDescent="0.25">
      <c r="A256" t="s">
        <v>428</v>
      </c>
      <c r="B256" t="s">
        <v>428</v>
      </c>
      <c r="C256" t="s">
        <v>428</v>
      </c>
      <c r="D256" t="s">
        <v>428</v>
      </c>
    </row>
    <row r="257" spans="1:4" x14ac:dyDescent="0.25">
      <c r="A257" t="s">
        <v>429</v>
      </c>
      <c r="B257" t="s">
        <v>429</v>
      </c>
      <c r="C257" t="s">
        <v>429</v>
      </c>
      <c r="D257" t="s">
        <v>429</v>
      </c>
    </row>
    <row r="258" spans="1:4" x14ac:dyDescent="0.25">
      <c r="A258" t="s">
        <v>430</v>
      </c>
      <c r="B258" t="s">
        <v>430</v>
      </c>
      <c r="C258" t="s">
        <v>430</v>
      </c>
      <c r="D258" t="s">
        <v>430</v>
      </c>
    </row>
    <row r="259" spans="1:4" x14ac:dyDescent="0.25">
      <c r="A259" t="s">
        <v>431</v>
      </c>
      <c r="B259" t="s">
        <v>431</v>
      </c>
      <c r="C259" t="s">
        <v>431</v>
      </c>
      <c r="D259" t="s">
        <v>431</v>
      </c>
    </row>
    <row r="260" spans="1:4" x14ac:dyDescent="0.25">
      <c r="A260" t="s">
        <v>432</v>
      </c>
      <c r="B260" t="s">
        <v>432</v>
      </c>
      <c r="C260" t="s">
        <v>432</v>
      </c>
      <c r="D260" t="s">
        <v>432</v>
      </c>
    </row>
    <row r="261" spans="1:4" x14ac:dyDescent="0.25">
      <c r="A261" t="s">
        <v>433</v>
      </c>
      <c r="B261" t="s">
        <v>433</v>
      </c>
      <c r="C261" t="s">
        <v>433</v>
      </c>
      <c r="D261" t="s">
        <v>433</v>
      </c>
    </row>
    <row r="262" spans="1:4" x14ac:dyDescent="0.25">
      <c r="A262" t="s">
        <v>434</v>
      </c>
      <c r="B262" t="s">
        <v>434</v>
      </c>
      <c r="C262" t="s">
        <v>434</v>
      </c>
      <c r="D262" t="s">
        <v>434</v>
      </c>
    </row>
    <row r="263" spans="1:4" x14ac:dyDescent="0.25">
      <c r="A263" t="s">
        <v>435</v>
      </c>
      <c r="B263" t="s">
        <v>435</v>
      </c>
      <c r="C263" t="s">
        <v>435</v>
      </c>
      <c r="D263" t="s">
        <v>435</v>
      </c>
    </row>
    <row r="264" spans="1:4" x14ac:dyDescent="0.25">
      <c r="A264" t="s">
        <v>436</v>
      </c>
      <c r="B264" t="s">
        <v>436</v>
      </c>
      <c r="C264" t="s">
        <v>436</v>
      </c>
      <c r="D264" t="s">
        <v>436</v>
      </c>
    </row>
    <row r="265" spans="1:4" x14ac:dyDescent="0.25">
      <c r="A265" t="s">
        <v>437</v>
      </c>
      <c r="B265" t="s">
        <v>437</v>
      </c>
      <c r="C265" t="s">
        <v>437</v>
      </c>
      <c r="D265" t="s">
        <v>437</v>
      </c>
    </row>
    <row r="266" spans="1:4" x14ac:dyDescent="0.25">
      <c r="A266" t="s">
        <v>438</v>
      </c>
      <c r="B266" t="s">
        <v>438</v>
      </c>
      <c r="C266" t="s">
        <v>438</v>
      </c>
      <c r="D266" t="s">
        <v>438</v>
      </c>
    </row>
    <row r="267" spans="1:4" x14ac:dyDescent="0.25">
      <c r="A267" t="s">
        <v>439</v>
      </c>
      <c r="B267" t="s">
        <v>439</v>
      </c>
      <c r="C267" t="s">
        <v>439</v>
      </c>
      <c r="D267" t="s">
        <v>439</v>
      </c>
    </row>
    <row r="268" spans="1:4" x14ac:dyDescent="0.25">
      <c r="A268" t="s">
        <v>440</v>
      </c>
      <c r="B268" t="s">
        <v>440</v>
      </c>
      <c r="C268" t="s">
        <v>440</v>
      </c>
      <c r="D268" t="s">
        <v>440</v>
      </c>
    </row>
    <row r="269" spans="1:4" x14ac:dyDescent="0.25">
      <c r="A269" t="s">
        <v>441</v>
      </c>
      <c r="B269" t="s">
        <v>441</v>
      </c>
      <c r="C269" t="s">
        <v>441</v>
      </c>
      <c r="D269" t="s">
        <v>441</v>
      </c>
    </row>
    <row r="270" spans="1:4" x14ac:dyDescent="0.25">
      <c r="A270" t="s">
        <v>442</v>
      </c>
      <c r="B270" t="s">
        <v>442</v>
      </c>
      <c r="C270" t="s">
        <v>442</v>
      </c>
      <c r="D270" t="s">
        <v>442</v>
      </c>
    </row>
    <row r="271" spans="1:4" x14ac:dyDescent="0.25">
      <c r="A271" t="s">
        <v>443</v>
      </c>
      <c r="B271" t="s">
        <v>443</v>
      </c>
      <c r="C271" t="s">
        <v>443</v>
      </c>
      <c r="D271" t="s">
        <v>443</v>
      </c>
    </row>
    <row r="272" spans="1:4" x14ac:dyDescent="0.25">
      <c r="A272" t="s">
        <v>444</v>
      </c>
      <c r="B272" t="s">
        <v>444</v>
      </c>
      <c r="C272" t="s">
        <v>444</v>
      </c>
      <c r="D272" t="s">
        <v>444</v>
      </c>
    </row>
    <row r="273" spans="1:4" x14ac:dyDescent="0.25">
      <c r="A273" t="s">
        <v>445</v>
      </c>
      <c r="B273" t="s">
        <v>445</v>
      </c>
      <c r="C273" t="s">
        <v>445</v>
      </c>
      <c r="D273" t="s">
        <v>445</v>
      </c>
    </row>
    <row r="274" spans="1:4" x14ac:dyDescent="0.25">
      <c r="A274" t="s">
        <v>446</v>
      </c>
      <c r="B274" t="s">
        <v>446</v>
      </c>
      <c r="C274" t="s">
        <v>446</v>
      </c>
      <c r="D274" t="s">
        <v>446</v>
      </c>
    </row>
    <row r="275" spans="1:4" x14ac:dyDescent="0.25">
      <c r="A275" t="s">
        <v>447</v>
      </c>
      <c r="B275" t="s">
        <v>447</v>
      </c>
      <c r="C275" t="s">
        <v>447</v>
      </c>
      <c r="D275" t="s">
        <v>447</v>
      </c>
    </row>
    <row r="276" spans="1:4" x14ac:dyDescent="0.25">
      <c r="A276" t="s">
        <v>448</v>
      </c>
      <c r="B276" t="s">
        <v>448</v>
      </c>
      <c r="C276" t="s">
        <v>448</v>
      </c>
      <c r="D276" t="s">
        <v>448</v>
      </c>
    </row>
    <row r="277" spans="1:4" x14ac:dyDescent="0.25">
      <c r="A277" t="s">
        <v>449</v>
      </c>
      <c r="B277" t="s">
        <v>449</v>
      </c>
      <c r="C277" t="s">
        <v>449</v>
      </c>
      <c r="D277" t="s">
        <v>449</v>
      </c>
    </row>
    <row r="278" spans="1:4" x14ac:dyDescent="0.25">
      <c r="A278" t="s">
        <v>450</v>
      </c>
      <c r="B278" t="s">
        <v>450</v>
      </c>
      <c r="C278" t="s">
        <v>450</v>
      </c>
      <c r="D278" t="s">
        <v>450</v>
      </c>
    </row>
    <row r="279" spans="1:4" x14ac:dyDescent="0.25">
      <c r="A279" t="s">
        <v>451</v>
      </c>
      <c r="B279" t="s">
        <v>451</v>
      </c>
      <c r="C279" t="s">
        <v>451</v>
      </c>
      <c r="D279" t="s">
        <v>451</v>
      </c>
    </row>
    <row r="280" spans="1:4" x14ac:dyDescent="0.25">
      <c r="A280" t="s">
        <v>452</v>
      </c>
      <c r="B280" t="s">
        <v>452</v>
      </c>
      <c r="C280" t="s">
        <v>452</v>
      </c>
      <c r="D280" t="s">
        <v>452</v>
      </c>
    </row>
    <row r="281" spans="1:4" x14ac:dyDescent="0.25">
      <c r="A281" t="s">
        <v>453</v>
      </c>
      <c r="B281" t="s">
        <v>453</v>
      </c>
      <c r="C281" t="s">
        <v>453</v>
      </c>
      <c r="D281" t="s">
        <v>453</v>
      </c>
    </row>
    <row r="282" spans="1:4" x14ac:dyDescent="0.25">
      <c r="A282" t="s">
        <v>454</v>
      </c>
      <c r="B282" t="s">
        <v>454</v>
      </c>
      <c r="C282" t="s">
        <v>454</v>
      </c>
      <c r="D282" t="s">
        <v>454</v>
      </c>
    </row>
    <row r="283" spans="1:4" x14ac:dyDescent="0.25">
      <c r="A283" t="s">
        <v>455</v>
      </c>
      <c r="B283" t="s">
        <v>455</v>
      </c>
      <c r="C283" t="s">
        <v>455</v>
      </c>
      <c r="D283" t="s">
        <v>455</v>
      </c>
    </row>
    <row r="284" spans="1:4" x14ac:dyDescent="0.25">
      <c r="A284" t="s">
        <v>456</v>
      </c>
      <c r="B284" t="s">
        <v>456</v>
      </c>
      <c r="C284" t="s">
        <v>456</v>
      </c>
      <c r="D284" t="s">
        <v>456</v>
      </c>
    </row>
    <row r="285" spans="1:4" x14ac:dyDescent="0.25">
      <c r="A285" t="s">
        <v>457</v>
      </c>
      <c r="B285" t="s">
        <v>457</v>
      </c>
      <c r="C285" t="s">
        <v>457</v>
      </c>
      <c r="D285" t="s">
        <v>457</v>
      </c>
    </row>
    <row r="286" spans="1:4" x14ac:dyDescent="0.25">
      <c r="A286" t="s">
        <v>458</v>
      </c>
      <c r="B286" t="s">
        <v>458</v>
      </c>
      <c r="C286" t="s">
        <v>458</v>
      </c>
      <c r="D286" t="s">
        <v>458</v>
      </c>
    </row>
    <row r="287" spans="1:4" x14ac:dyDescent="0.25">
      <c r="A287" t="s">
        <v>459</v>
      </c>
      <c r="B287" t="s">
        <v>459</v>
      </c>
      <c r="C287" t="s">
        <v>459</v>
      </c>
      <c r="D287" t="s">
        <v>459</v>
      </c>
    </row>
    <row r="288" spans="1:4" x14ac:dyDescent="0.25">
      <c r="A288" t="s">
        <v>460</v>
      </c>
      <c r="B288" t="s">
        <v>460</v>
      </c>
      <c r="C288" t="s">
        <v>460</v>
      </c>
      <c r="D288" t="s">
        <v>460</v>
      </c>
    </row>
    <row r="289" spans="1:4" x14ac:dyDescent="0.25">
      <c r="A289" t="s">
        <v>461</v>
      </c>
      <c r="B289" t="s">
        <v>461</v>
      </c>
      <c r="C289" t="s">
        <v>461</v>
      </c>
      <c r="D289" t="s">
        <v>461</v>
      </c>
    </row>
    <row r="290" spans="1:4" x14ac:dyDescent="0.25">
      <c r="A290" t="s">
        <v>462</v>
      </c>
      <c r="B290" t="s">
        <v>462</v>
      </c>
      <c r="C290" t="s">
        <v>462</v>
      </c>
      <c r="D290" t="s">
        <v>462</v>
      </c>
    </row>
    <row r="291" spans="1:4" x14ac:dyDescent="0.25">
      <c r="A291" t="s">
        <v>463</v>
      </c>
      <c r="B291" t="s">
        <v>463</v>
      </c>
      <c r="C291" t="s">
        <v>463</v>
      </c>
      <c r="D291" t="s">
        <v>463</v>
      </c>
    </row>
    <row r="292" spans="1:4" x14ac:dyDescent="0.25">
      <c r="A292" t="s">
        <v>464</v>
      </c>
      <c r="B292" t="s">
        <v>464</v>
      </c>
      <c r="C292" t="s">
        <v>464</v>
      </c>
      <c r="D292" t="s">
        <v>464</v>
      </c>
    </row>
    <row r="293" spans="1:4" x14ac:dyDescent="0.25">
      <c r="A293" t="s">
        <v>465</v>
      </c>
      <c r="B293" t="s">
        <v>465</v>
      </c>
      <c r="C293" t="s">
        <v>465</v>
      </c>
      <c r="D293" t="s">
        <v>465</v>
      </c>
    </row>
    <row r="294" spans="1:4" x14ac:dyDescent="0.25">
      <c r="A294" t="s">
        <v>466</v>
      </c>
      <c r="B294" t="s">
        <v>466</v>
      </c>
      <c r="C294" t="s">
        <v>466</v>
      </c>
      <c r="D294" t="s">
        <v>466</v>
      </c>
    </row>
    <row r="295" spans="1:4" x14ac:dyDescent="0.25">
      <c r="A295" t="s">
        <v>467</v>
      </c>
      <c r="B295" t="s">
        <v>467</v>
      </c>
      <c r="C295" t="s">
        <v>467</v>
      </c>
      <c r="D295" t="s">
        <v>467</v>
      </c>
    </row>
    <row r="296" spans="1:4" x14ac:dyDescent="0.25">
      <c r="A296" t="s">
        <v>468</v>
      </c>
      <c r="B296" t="s">
        <v>468</v>
      </c>
      <c r="C296" t="s">
        <v>468</v>
      </c>
      <c r="D296" t="s">
        <v>468</v>
      </c>
    </row>
    <row r="297" spans="1:4" x14ac:dyDescent="0.25">
      <c r="A297" t="s">
        <v>469</v>
      </c>
      <c r="B297" t="s">
        <v>469</v>
      </c>
      <c r="C297" t="s">
        <v>469</v>
      </c>
      <c r="D297" t="s">
        <v>469</v>
      </c>
    </row>
    <row r="298" spans="1:4" x14ac:dyDescent="0.25">
      <c r="A298" t="s">
        <v>470</v>
      </c>
      <c r="B298" t="s">
        <v>470</v>
      </c>
      <c r="C298" t="s">
        <v>470</v>
      </c>
      <c r="D298" t="s">
        <v>470</v>
      </c>
    </row>
    <row r="299" spans="1:4" x14ac:dyDescent="0.25">
      <c r="A299" t="s">
        <v>471</v>
      </c>
      <c r="B299" t="s">
        <v>471</v>
      </c>
      <c r="C299" t="s">
        <v>471</v>
      </c>
      <c r="D299" t="s">
        <v>471</v>
      </c>
    </row>
    <row r="300" spans="1:4" x14ac:dyDescent="0.25">
      <c r="A300" t="s">
        <v>472</v>
      </c>
      <c r="B300" t="s">
        <v>472</v>
      </c>
      <c r="C300" t="s">
        <v>472</v>
      </c>
      <c r="D300" t="s">
        <v>472</v>
      </c>
    </row>
    <row r="301" spans="1:4" x14ac:dyDescent="0.25">
      <c r="A301" t="s">
        <v>473</v>
      </c>
      <c r="B301" t="s">
        <v>473</v>
      </c>
      <c r="C301" t="s">
        <v>473</v>
      </c>
      <c r="D301" t="s">
        <v>473</v>
      </c>
    </row>
    <row r="302" spans="1:4" x14ac:dyDescent="0.25">
      <c r="A302" t="s">
        <v>474</v>
      </c>
      <c r="B302" t="s">
        <v>474</v>
      </c>
      <c r="C302" t="s">
        <v>474</v>
      </c>
      <c r="D302" t="s">
        <v>474</v>
      </c>
    </row>
    <row r="303" spans="1:4" x14ac:dyDescent="0.25">
      <c r="A303" t="s">
        <v>475</v>
      </c>
      <c r="B303" t="s">
        <v>475</v>
      </c>
      <c r="C303" t="s">
        <v>475</v>
      </c>
      <c r="D303" t="s">
        <v>475</v>
      </c>
    </row>
    <row r="304" spans="1:4" x14ac:dyDescent="0.25">
      <c r="A304" t="s">
        <v>476</v>
      </c>
      <c r="B304" t="s">
        <v>476</v>
      </c>
      <c r="C304" t="s">
        <v>476</v>
      </c>
      <c r="D304" t="s">
        <v>476</v>
      </c>
    </row>
    <row r="305" spans="1:4" x14ac:dyDescent="0.25">
      <c r="A305" t="s">
        <v>477</v>
      </c>
      <c r="B305" t="s">
        <v>477</v>
      </c>
      <c r="C305" t="s">
        <v>477</v>
      </c>
      <c r="D305" t="s">
        <v>477</v>
      </c>
    </row>
    <row r="306" spans="1:4" x14ac:dyDescent="0.25">
      <c r="A306" t="s">
        <v>478</v>
      </c>
      <c r="B306" t="s">
        <v>478</v>
      </c>
      <c r="C306" t="s">
        <v>478</v>
      </c>
      <c r="D306" t="s">
        <v>478</v>
      </c>
    </row>
    <row r="307" spans="1:4" x14ac:dyDescent="0.25">
      <c r="A307" t="s">
        <v>479</v>
      </c>
      <c r="B307" t="s">
        <v>479</v>
      </c>
      <c r="C307" t="s">
        <v>479</v>
      </c>
      <c r="D307" t="s">
        <v>479</v>
      </c>
    </row>
    <row r="308" spans="1:4" x14ac:dyDescent="0.25">
      <c r="A308" t="s">
        <v>480</v>
      </c>
      <c r="B308" t="s">
        <v>480</v>
      </c>
      <c r="C308" t="s">
        <v>480</v>
      </c>
      <c r="D308" t="s">
        <v>480</v>
      </c>
    </row>
    <row r="309" spans="1:4" x14ac:dyDescent="0.25">
      <c r="A309" t="s">
        <v>481</v>
      </c>
      <c r="B309" t="s">
        <v>481</v>
      </c>
      <c r="C309" t="s">
        <v>481</v>
      </c>
      <c r="D309" t="s">
        <v>481</v>
      </c>
    </row>
    <row r="310" spans="1:4" x14ac:dyDescent="0.25">
      <c r="A310" t="s">
        <v>482</v>
      </c>
      <c r="B310" t="s">
        <v>482</v>
      </c>
      <c r="C310" t="s">
        <v>482</v>
      </c>
      <c r="D310" t="s">
        <v>482</v>
      </c>
    </row>
    <row r="311" spans="1:4" x14ac:dyDescent="0.25">
      <c r="A311" t="s">
        <v>483</v>
      </c>
      <c r="B311" t="s">
        <v>483</v>
      </c>
      <c r="C311" t="s">
        <v>483</v>
      </c>
      <c r="D311" t="s">
        <v>483</v>
      </c>
    </row>
    <row r="312" spans="1:4" x14ac:dyDescent="0.25">
      <c r="A312" t="s">
        <v>484</v>
      </c>
      <c r="B312" t="s">
        <v>484</v>
      </c>
      <c r="C312" t="s">
        <v>484</v>
      </c>
      <c r="D312" t="s">
        <v>484</v>
      </c>
    </row>
    <row r="313" spans="1:4" x14ac:dyDescent="0.25">
      <c r="A313" t="s">
        <v>485</v>
      </c>
      <c r="B313" t="s">
        <v>485</v>
      </c>
      <c r="C313" t="s">
        <v>485</v>
      </c>
      <c r="D313" t="s">
        <v>485</v>
      </c>
    </row>
    <row r="314" spans="1:4" x14ac:dyDescent="0.25">
      <c r="A314" t="s">
        <v>486</v>
      </c>
      <c r="B314" t="s">
        <v>486</v>
      </c>
      <c r="C314" t="s">
        <v>486</v>
      </c>
      <c r="D314" t="s">
        <v>486</v>
      </c>
    </row>
    <row r="315" spans="1:4" x14ac:dyDescent="0.25">
      <c r="A315" t="s">
        <v>487</v>
      </c>
      <c r="B315" t="s">
        <v>487</v>
      </c>
      <c r="C315" t="s">
        <v>487</v>
      </c>
      <c r="D315" t="s">
        <v>487</v>
      </c>
    </row>
    <row r="316" spans="1:4" x14ac:dyDescent="0.25">
      <c r="A316" t="s">
        <v>488</v>
      </c>
      <c r="B316" t="s">
        <v>488</v>
      </c>
      <c r="C316" t="s">
        <v>488</v>
      </c>
      <c r="D316" t="s">
        <v>488</v>
      </c>
    </row>
    <row r="317" spans="1:4" x14ac:dyDescent="0.25">
      <c r="A317" t="s">
        <v>489</v>
      </c>
      <c r="B317" t="s">
        <v>489</v>
      </c>
      <c r="C317" t="s">
        <v>489</v>
      </c>
      <c r="D317" t="s">
        <v>489</v>
      </c>
    </row>
    <row r="318" spans="1:4" x14ac:dyDescent="0.25">
      <c r="A318" t="s">
        <v>490</v>
      </c>
      <c r="B318" t="s">
        <v>490</v>
      </c>
      <c r="C318" t="s">
        <v>490</v>
      </c>
      <c r="D318" t="s">
        <v>490</v>
      </c>
    </row>
    <row r="319" spans="1:4" x14ac:dyDescent="0.25">
      <c r="A319" t="s">
        <v>491</v>
      </c>
      <c r="B319" t="s">
        <v>491</v>
      </c>
      <c r="C319" t="s">
        <v>491</v>
      </c>
      <c r="D319" t="s">
        <v>491</v>
      </c>
    </row>
    <row r="320" spans="1:4" x14ac:dyDescent="0.25">
      <c r="A320" t="s">
        <v>492</v>
      </c>
      <c r="B320" t="s">
        <v>492</v>
      </c>
      <c r="C320" t="s">
        <v>492</v>
      </c>
      <c r="D320" t="s">
        <v>492</v>
      </c>
    </row>
    <row r="321" spans="1:4" x14ac:dyDescent="0.25">
      <c r="A321" t="s">
        <v>493</v>
      </c>
      <c r="B321" t="s">
        <v>493</v>
      </c>
      <c r="C321" t="s">
        <v>493</v>
      </c>
      <c r="D321" t="s">
        <v>493</v>
      </c>
    </row>
    <row r="322" spans="1:4" x14ac:dyDescent="0.25">
      <c r="A322" t="s">
        <v>494</v>
      </c>
      <c r="B322" t="s">
        <v>494</v>
      </c>
      <c r="C322" t="s">
        <v>494</v>
      </c>
      <c r="D322" t="s">
        <v>494</v>
      </c>
    </row>
    <row r="323" spans="1:4" x14ac:dyDescent="0.25">
      <c r="A323" t="s">
        <v>495</v>
      </c>
      <c r="B323" t="s">
        <v>495</v>
      </c>
      <c r="C323" t="s">
        <v>495</v>
      </c>
      <c r="D323" t="s">
        <v>495</v>
      </c>
    </row>
    <row r="324" spans="1:4" x14ac:dyDescent="0.25">
      <c r="A324" t="s">
        <v>496</v>
      </c>
      <c r="B324" t="s">
        <v>496</v>
      </c>
      <c r="C324" t="s">
        <v>496</v>
      </c>
      <c r="D324" t="s">
        <v>496</v>
      </c>
    </row>
    <row r="325" spans="1:4" x14ac:dyDescent="0.25">
      <c r="A325" t="s">
        <v>497</v>
      </c>
      <c r="B325" t="s">
        <v>497</v>
      </c>
      <c r="C325" t="s">
        <v>497</v>
      </c>
      <c r="D325" t="s">
        <v>497</v>
      </c>
    </row>
    <row r="326" spans="1:4" x14ac:dyDescent="0.25">
      <c r="A326" t="s">
        <v>498</v>
      </c>
      <c r="B326" t="s">
        <v>498</v>
      </c>
      <c r="C326" t="s">
        <v>498</v>
      </c>
      <c r="D326" t="s">
        <v>498</v>
      </c>
    </row>
    <row r="327" spans="1:4" x14ac:dyDescent="0.25">
      <c r="A327" t="s">
        <v>499</v>
      </c>
      <c r="B327" t="s">
        <v>499</v>
      </c>
      <c r="C327" t="s">
        <v>499</v>
      </c>
      <c r="D327" t="s">
        <v>499</v>
      </c>
    </row>
    <row r="328" spans="1:4" x14ac:dyDescent="0.25">
      <c r="A328" t="s">
        <v>500</v>
      </c>
      <c r="B328" t="s">
        <v>500</v>
      </c>
      <c r="C328" t="s">
        <v>500</v>
      </c>
      <c r="D328" t="s">
        <v>500</v>
      </c>
    </row>
    <row r="329" spans="1:4" x14ac:dyDescent="0.25">
      <c r="A329" t="s">
        <v>501</v>
      </c>
      <c r="B329" t="s">
        <v>501</v>
      </c>
      <c r="C329" t="s">
        <v>501</v>
      </c>
      <c r="D329" t="s">
        <v>501</v>
      </c>
    </row>
    <row r="330" spans="1:4" x14ac:dyDescent="0.25">
      <c r="A330" t="s">
        <v>502</v>
      </c>
      <c r="B330" t="s">
        <v>502</v>
      </c>
      <c r="C330" t="s">
        <v>502</v>
      </c>
      <c r="D330" t="s">
        <v>502</v>
      </c>
    </row>
    <row r="331" spans="1:4" x14ac:dyDescent="0.25">
      <c r="A331" t="s">
        <v>503</v>
      </c>
      <c r="B331" t="s">
        <v>503</v>
      </c>
      <c r="C331" t="s">
        <v>503</v>
      </c>
      <c r="D331" t="s">
        <v>503</v>
      </c>
    </row>
    <row r="332" spans="1:4" x14ac:dyDescent="0.25">
      <c r="A332" t="s">
        <v>504</v>
      </c>
      <c r="B332" t="s">
        <v>504</v>
      </c>
      <c r="C332" t="s">
        <v>504</v>
      </c>
      <c r="D332" t="s">
        <v>504</v>
      </c>
    </row>
    <row r="333" spans="1:4" x14ac:dyDescent="0.25">
      <c r="A333" t="s">
        <v>505</v>
      </c>
      <c r="B333" t="s">
        <v>505</v>
      </c>
      <c r="C333" t="s">
        <v>505</v>
      </c>
      <c r="D333" t="s">
        <v>505</v>
      </c>
    </row>
    <row r="334" spans="1:4" x14ac:dyDescent="0.25">
      <c r="A334" t="s">
        <v>506</v>
      </c>
      <c r="B334" t="s">
        <v>506</v>
      </c>
      <c r="C334" t="s">
        <v>506</v>
      </c>
      <c r="D334" t="s">
        <v>506</v>
      </c>
    </row>
    <row r="335" spans="1:4" x14ac:dyDescent="0.25">
      <c r="A335" t="s">
        <v>507</v>
      </c>
      <c r="B335" t="s">
        <v>507</v>
      </c>
      <c r="C335" t="s">
        <v>507</v>
      </c>
      <c r="D335" t="s">
        <v>507</v>
      </c>
    </row>
    <row r="336" spans="1:4" x14ac:dyDescent="0.25">
      <c r="A336" t="s">
        <v>508</v>
      </c>
      <c r="B336" t="s">
        <v>508</v>
      </c>
      <c r="C336" t="s">
        <v>508</v>
      </c>
      <c r="D336" t="s">
        <v>508</v>
      </c>
    </row>
    <row r="337" spans="1:4" x14ac:dyDescent="0.25">
      <c r="A337" t="s">
        <v>509</v>
      </c>
      <c r="B337" t="s">
        <v>509</v>
      </c>
      <c r="C337" t="s">
        <v>509</v>
      </c>
      <c r="D337" t="s">
        <v>509</v>
      </c>
    </row>
    <row r="338" spans="1:4" x14ac:dyDescent="0.25">
      <c r="A338" t="s">
        <v>510</v>
      </c>
      <c r="B338" t="s">
        <v>510</v>
      </c>
      <c r="C338" t="s">
        <v>510</v>
      </c>
      <c r="D338" t="s">
        <v>510</v>
      </c>
    </row>
    <row r="339" spans="1:4" x14ac:dyDescent="0.25">
      <c r="A339" t="s">
        <v>511</v>
      </c>
      <c r="B339" t="s">
        <v>511</v>
      </c>
      <c r="C339" t="s">
        <v>511</v>
      </c>
      <c r="D339" t="s">
        <v>511</v>
      </c>
    </row>
    <row r="340" spans="1:4" x14ac:dyDescent="0.25">
      <c r="A340" t="s">
        <v>512</v>
      </c>
      <c r="B340" t="s">
        <v>512</v>
      </c>
      <c r="C340" t="s">
        <v>512</v>
      </c>
      <c r="D340" t="s">
        <v>512</v>
      </c>
    </row>
    <row r="341" spans="1:4" x14ac:dyDescent="0.25">
      <c r="A341" t="s">
        <v>513</v>
      </c>
      <c r="B341" t="s">
        <v>513</v>
      </c>
      <c r="C341" t="s">
        <v>513</v>
      </c>
      <c r="D341" t="s">
        <v>513</v>
      </c>
    </row>
    <row r="342" spans="1:4" x14ac:dyDescent="0.25">
      <c r="A342" t="s">
        <v>514</v>
      </c>
      <c r="B342" t="s">
        <v>514</v>
      </c>
      <c r="C342" t="s">
        <v>514</v>
      </c>
      <c r="D342" t="s">
        <v>514</v>
      </c>
    </row>
    <row r="343" spans="1:4" x14ac:dyDescent="0.25">
      <c r="A343" t="s">
        <v>515</v>
      </c>
      <c r="B343" t="s">
        <v>515</v>
      </c>
      <c r="C343" t="s">
        <v>515</v>
      </c>
      <c r="D343" t="s">
        <v>515</v>
      </c>
    </row>
    <row r="344" spans="1:4" x14ac:dyDescent="0.25">
      <c r="A344" t="s">
        <v>516</v>
      </c>
      <c r="B344" t="s">
        <v>516</v>
      </c>
      <c r="C344" t="s">
        <v>516</v>
      </c>
      <c r="D344" t="s">
        <v>516</v>
      </c>
    </row>
    <row r="345" spans="1:4" x14ac:dyDescent="0.25">
      <c r="A345" t="s">
        <v>517</v>
      </c>
      <c r="B345" t="s">
        <v>517</v>
      </c>
      <c r="C345" t="s">
        <v>517</v>
      </c>
      <c r="D345" t="s">
        <v>517</v>
      </c>
    </row>
    <row r="346" spans="1:4" x14ac:dyDescent="0.25">
      <c r="A346" t="s">
        <v>518</v>
      </c>
      <c r="B346" t="s">
        <v>518</v>
      </c>
      <c r="C346" t="s">
        <v>518</v>
      </c>
      <c r="D346" t="s">
        <v>518</v>
      </c>
    </row>
    <row r="347" spans="1:4" x14ac:dyDescent="0.25">
      <c r="A347" t="s">
        <v>519</v>
      </c>
      <c r="B347" t="s">
        <v>519</v>
      </c>
      <c r="C347" t="s">
        <v>519</v>
      </c>
      <c r="D347" t="s">
        <v>519</v>
      </c>
    </row>
    <row r="348" spans="1:4" x14ac:dyDescent="0.25">
      <c r="A348" t="s">
        <v>520</v>
      </c>
      <c r="B348" t="s">
        <v>520</v>
      </c>
      <c r="C348" t="s">
        <v>520</v>
      </c>
      <c r="D348" t="s">
        <v>520</v>
      </c>
    </row>
    <row r="349" spans="1:4" x14ac:dyDescent="0.25">
      <c r="A349" t="s">
        <v>521</v>
      </c>
      <c r="B349" t="s">
        <v>521</v>
      </c>
      <c r="C349" t="s">
        <v>521</v>
      </c>
      <c r="D349" t="s">
        <v>521</v>
      </c>
    </row>
    <row r="350" spans="1:4" x14ac:dyDescent="0.25">
      <c r="A350" t="s">
        <v>522</v>
      </c>
      <c r="B350" t="s">
        <v>522</v>
      </c>
      <c r="C350" t="s">
        <v>522</v>
      </c>
      <c r="D350" t="s">
        <v>522</v>
      </c>
    </row>
    <row r="351" spans="1:4" x14ac:dyDescent="0.25">
      <c r="A351" t="s">
        <v>523</v>
      </c>
      <c r="B351" t="s">
        <v>523</v>
      </c>
      <c r="C351" t="s">
        <v>523</v>
      </c>
      <c r="D351" t="s">
        <v>523</v>
      </c>
    </row>
    <row r="352" spans="1:4" x14ac:dyDescent="0.25">
      <c r="A352" t="s">
        <v>524</v>
      </c>
      <c r="B352" t="s">
        <v>524</v>
      </c>
      <c r="C352" t="s">
        <v>524</v>
      </c>
      <c r="D352" t="s">
        <v>524</v>
      </c>
    </row>
    <row r="353" spans="1:4" x14ac:dyDescent="0.25">
      <c r="A353" t="s">
        <v>525</v>
      </c>
      <c r="B353" t="s">
        <v>525</v>
      </c>
      <c r="C353" t="s">
        <v>525</v>
      </c>
      <c r="D353" t="s">
        <v>525</v>
      </c>
    </row>
    <row r="354" spans="1:4" x14ac:dyDescent="0.25">
      <c r="A354" t="s">
        <v>526</v>
      </c>
      <c r="B354" t="s">
        <v>526</v>
      </c>
      <c r="C354" t="s">
        <v>526</v>
      </c>
      <c r="D354" t="s">
        <v>526</v>
      </c>
    </row>
    <row r="355" spans="1:4" x14ac:dyDescent="0.25">
      <c r="A355" t="s">
        <v>527</v>
      </c>
      <c r="B355" t="s">
        <v>527</v>
      </c>
      <c r="C355" t="s">
        <v>527</v>
      </c>
      <c r="D355" t="s">
        <v>527</v>
      </c>
    </row>
    <row r="356" spans="1:4" x14ac:dyDescent="0.25">
      <c r="A356" t="s">
        <v>528</v>
      </c>
      <c r="B356" t="s">
        <v>528</v>
      </c>
      <c r="C356" t="s">
        <v>528</v>
      </c>
      <c r="D356" t="s">
        <v>528</v>
      </c>
    </row>
    <row r="357" spans="1:4" x14ac:dyDescent="0.25">
      <c r="A357" t="s">
        <v>529</v>
      </c>
      <c r="B357" t="s">
        <v>529</v>
      </c>
      <c r="C357" t="s">
        <v>529</v>
      </c>
      <c r="D357" t="s">
        <v>529</v>
      </c>
    </row>
    <row r="358" spans="1:4" x14ac:dyDescent="0.25">
      <c r="A358" t="s">
        <v>530</v>
      </c>
      <c r="B358" t="s">
        <v>530</v>
      </c>
      <c r="C358" t="s">
        <v>530</v>
      </c>
      <c r="D358" t="s">
        <v>530</v>
      </c>
    </row>
    <row r="359" spans="1:4" x14ac:dyDescent="0.25">
      <c r="A359" t="s">
        <v>531</v>
      </c>
      <c r="B359" t="s">
        <v>531</v>
      </c>
      <c r="C359" t="s">
        <v>531</v>
      </c>
      <c r="D359" t="s">
        <v>531</v>
      </c>
    </row>
    <row r="360" spans="1:4" x14ac:dyDescent="0.25">
      <c r="A360" t="s">
        <v>532</v>
      </c>
      <c r="B360" t="s">
        <v>532</v>
      </c>
      <c r="C360" t="s">
        <v>532</v>
      </c>
      <c r="D360" t="s">
        <v>532</v>
      </c>
    </row>
    <row r="361" spans="1:4" x14ac:dyDescent="0.25">
      <c r="A361" t="s">
        <v>533</v>
      </c>
      <c r="B361" t="s">
        <v>533</v>
      </c>
      <c r="C361" t="s">
        <v>533</v>
      </c>
      <c r="D361" t="s">
        <v>533</v>
      </c>
    </row>
    <row r="362" spans="1:4" x14ac:dyDescent="0.25">
      <c r="A362" t="s">
        <v>534</v>
      </c>
      <c r="B362" t="s">
        <v>534</v>
      </c>
      <c r="C362" t="s">
        <v>534</v>
      </c>
      <c r="D362" t="s">
        <v>534</v>
      </c>
    </row>
    <row r="363" spans="1:4" x14ac:dyDescent="0.25">
      <c r="A363" t="s">
        <v>535</v>
      </c>
      <c r="B363" t="s">
        <v>535</v>
      </c>
      <c r="C363" t="s">
        <v>535</v>
      </c>
      <c r="D363" t="s">
        <v>535</v>
      </c>
    </row>
    <row r="364" spans="1:4" x14ac:dyDescent="0.25">
      <c r="A364" t="s">
        <v>536</v>
      </c>
      <c r="B364" t="s">
        <v>536</v>
      </c>
      <c r="C364" t="s">
        <v>536</v>
      </c>
      <c r="D364" t="s">
        <v>536</v>
      </c>
    </row>
    <row r="365" spans="1:4" x14ac:dyDescent="0.25">
      <c r="A365" t="s">
        <v>537</v>
      </c>
      <c r="B365" t="s">
        <v>537</v>
      </c>
      <c r="C365" t="s">
        <v>537</v>
      </c>
      <c r="D365" t="s">
        <v>537</v>
      </c>
    </row>
    <row r="366" spans="1:4" x14ac:dyDescent="0.25">
      <c r="A366" t="s">
        <v>538</v>
      </c>
      <c r="B366" t="s">
        <v>538</v>
      </c>
      <c r="C366" t="s">
        <v>538</v>
      </c>
      <c r="D366" t="s">
        <v>538</v>
      </c>
    </row>
    <row r="367" spans="1:4" x14ac:dyDescent="0.25">
      <c r="A367" t="s">
        <v>539</v>
      </c>
      <c r="B367" t="s">
        <v>539</v>
      </c>
      <c r="C367" t="s">
        <v>539</v>
      </c>
      <c r="D367" t="s">
        <v>539</v>
      </c>
    </row>
    <row r="368" spans="1:4" x14ac:dyDescent="0.25">
      <c r="A368" t="s">
        <v>540</v>
      </c>
      <c r="B368" t="s">
        <v>540</v>
      </c>
      <c r="C368" t="s">
        <v>540</v>
      </c>
      <c r="D368" t="s">
        <v>540</v>
      </c>
    </row>
    <row r="369" spans="1:4" x14ac:dyDescent="0.25">
      <c r="A369" t="s">
        <v>541</v>
      </c>
      <c r="B369" t="s">
        <v>541</v>
      </c>
      <c r="C369" t="s">
        <v>541</v>
      </c>
      <c r="D369" t="s">
        <v>541</v>
      </c>
    </row>
    <row r="370" spans="1:4" x14ac:dyDescent="0.25">
      <c r="A370" t="s">
        <v>542</v>
      </c>
      <c r="B370" t="s">
        <v>542</v>
      </c>
      <c r="C370" t="s">
        <v>542</v>
      </c>
      <c r="D370" t="s">
        <v>542</v>
      </c>
    </row>
    <row r="371" spans="1:4" x14ac:dyDescent="0.25">
      <c r="A371" t="s">
        <v>543</v>
      </c>
      <c r="B371" t="s">
        <v>543</v>
      </c>
      <c r="C371" t="s">
        <v>543</v>
      </c>
      <c r="D371" t="s">
        <v>543</v>
      </c>
    </row>
    <row r="372" spans="1:4" x14ac:dyDescent="0.25">
      <c r="A372" t="s">
        <v>544</v>
      </c>
      <c r="B372" t="s">
        <v>544</v>
      </c>
      <c r="C372" t="s">
        <v>544</v>
      </c>
      <c r="D372" t="s">
        <v>544</v>
      </c>
    </row>
    <row r="373" spans="1:4" x14ac:dyDescent="0.25">
      <c r="A373" t="s">
        <v>545</v>
      </c>
      <c r="B373" t="s">
        <v>545</v>
      </c>
      <c r="C373" t="s">
        <v>545</v>
      </c>
      <c r="D373" t="s">
        <v>545</v>
      </c>
    </row>
    <row r="374" spans="1:4" x14ac:dyDescent="0.25">
      <c r="A374" t="s">
        <v>546</v>
      </c>
      <c r="B374" t="s">
        <v>546</v>
      </c>
      <c r="C374" t="s">
        <v>546</v>
      </c>
      <c r="D374" t="s">
        <v>546</v>
      </c>
    </row>
    <row r="375" spans="1:4" x14ac:dyDescent="0.25">
      <c r="A375" t="s">
        <v>547</v>
      </c>
      <c r="B375" t="s">
        <v>547</v>
      </c>
      <c r="C375" t="s">
        <v>547</v>
      </c>
      <c r="D375" t="s">
        <v>547</v>
      </c>
    </row>
    <row r="376" spans="1:4" x14ac:dyDescent="0.25">
      <c r="A376" t="s">
        <v>548</v>
      </c>
      <c r="B376" t="s">
        <v>548</v>
      </c>
      <c r="C376" t="s">
        <v>548</v>
      </c>
      <c r="D376" t="s">
        <v>548</v>
      </c>
    </row>
    <row r="377" spans="1:4" x14ac:dyDescent="0.25">
      <c r="A377" t="s">
        <v>549</v>
      </c>
      <c r="B377" t="s">
        <v>549</v>
      </c>
      <c r="C377" t="s">
        <v>549</v>
      </c>
      <c r="D377" t="s">
        <v>549</v>
      </c>
    </row>
    <row r="378" spans="1:4" x14ac:dyDescent="0.25">
      <c r="A378" t="s">
        <v>550</v>
      </c>
      <c r="B378" t="s">
        <v>550</v>
      </c>
      <c r="C378" t="s">
        <v>550</v>
      </c>
      <c r="D378" t="s">
        <v>550</v>
      </c>
    </row>
    <row r="379" spans="1:4" x14ac:dyDescent="0.25">
      <c r="A379" t="s">
        <v>551</v>
      </c>
      <c r="B379" t="s">
        <v>551</v>
      </c>
      <c r="C379" t="s">
        <v>551</v>
      </c>
      <c r="D379" t="s">
        <v>551</v>
      </c>
    </row>
    <row r="380" spans="1:4" x14ac:dyDescent="0.25">
      <c r="A380" t="s">
        <v>552</v>
      </c>
      <c r="B380" t="s">
        <v>552</v>
      </c>
      <c r="C380" t="s">
        <v>552</v>
      </c>
      <c r="D380" t="s">
        <v>552</v>
      </c>
    </row>
    <row r="381" spans="1:4" x14ac:dyDescent="0.25">
      <c r="A381" t="s">
        <v>553</v>
      </c>
      <c r="B381" t="s">
        <v>553</v>
      </c>
      <c r="C381" t="s">
        <v>553</v>
      </c>
      <c r="D381" t="s">
        <v>553</v>
      </c>
    </row>
    <row r="382" spans="1:4" x14ac:dyDescent="0.25">
      <c r="A382" t="s">
        <v>554</v>
      </c>
      <c r="B382" t="s">
        <v>554</v>
      </c>
      <c r="C382" t="s">
        <v>554</v>
      </c>
      <c r="D382" t="s">
        <v>554</v>
      </c>
    </row>
    <row r="383" spans="1:4" x14ac:dyDescent="0.25">
      <c r="A383" t="s">
        <v>555</v>
      </c>
      <c r="B383" t="s">
        <v>555</v>
      </c>
      <c r="C383" t="s">
        <v>555</v>
      </c>
      <c r="D383" t="s">
        <v>555</v>
      </c>
    </row>
    <row r="384" spans="1:4" x14ac:dyDescent="0.25">
      <c r="A384" t="s">
        <v>556</v>
      </c>
      <c r="B384" t="s">
        <v>556</v>
      </c>
      <c r="C384" t="s">
        <v>556</v>
      </c>
      <c r="D384" t="s">
        <v>556</v>
      </c>
    </row>
    <row r="385" spans="1:4" x14ac:dyDescent="0.25">
      <c r="A385" t="s">
        <v>557</v>
      </c>
      <c r="B385" t="s">
        <v>557</v>
      </c>
      <c r="C385" t="s">
        <v>557</v>
      </c>
      <c r="D385" t="s">
        <v>557</v>
      </c>
    </row>
    <row r="386" spans="1:4" x14ac:dyDescent="0.25">
      <c r="A386" t="s">
        <v>558</v>
      </c>
      <c r="B386" t="s">
        <v>558</v>
      </c>
      <c r="C386" t="s">
        <v>558</v>
      </c>
      <c r="D386" t="s">
        <v>558</v>
      </c>
    </row>
    <row r="387" spans="1:4" x14ac:dyDescent="0.25">
      <c r="A387" t="s">
        <v>559</v>
      </c>
      <c r="B387" t="s">
        <v>559</v>
      </c>
      <c r="C387" t="s">
        <v>559</v>
      </c>
      <c r="D387" t="s">
        <v>559</v>
      </c>
    </row>
    <row r="388" spans="1:4" x14ac:dyDescent="0.25">
      <c r="A388" t="s">
        <v>560</v>
      </c>
      <c r="B388" t="s">
        <v>560</v>
      </c>
      <c r="C388" t="s">
        <v>560</v>
      </c>
      <c r="D388" t="s">
        <v>560</v>
      </c>
    </row>
    <row r="389" spans="1:4" x14ac:dyDescent="0.25">
      <c r="A389" t="s">
        <v>561</v>
      </c>
      <c r="B389" t="s">
        <v>561</v>
      </c>
      <c r="C389" t="s">
        <v>561</v>
      </c>
      <c r="D389" t="s">
        <v>561</v>
      </c>
    </row>
    <row r="390" spans="1:4" x14ac:dyDescent="0.25">
      <c r="A390" t="s">
        <v>562</v>
      </c>
      <c r="B390" t="s">
        <v>562</v>
      </c>
      <c r="C390" t="s">
        <v>562</v>
      </c>
      <c r="D390" t="s">
        <v>562</v>
      </c>
    </row>
    <row r="391" spans="1:4" x14ac:dyDescent="0.25">
      <c r="A391" t="s">
        <v>563</v>
      </c>
      <c r="B391" t="s">
        <v>563</v>
      </c>
      <c r="C391" t="s">
        <v>563</v>
      </c>
      <c r="D391" t="s">
        <v>563</v>
      </c>
    </row>
    <row r="392" spans="1:4" x14ac:dyDescent="0.25">
      <c r="A392" t="s">
        <v>564</v>
      </c>
      <c r="B392" t="s">
        <v>564</v>
      </c>
      <c r="C392" t="s">
        <v>564</v>
      </c>
      <c r="D392" t="s">
        <v>564</v>
      </c>
    </row>
    <row r="393" spans="1:4" x14ac:dyDescent="0.25">
      <c r="A393" t="s">
        <v>565</v>
      </c>
      <c r="B393" t="s">
        <v>565</v>
      </c>
      <c r="C393" t="s">
        <v>565</v>
      </c>
      <c r="D393" t="s">
        <v>565</v>
      </c>
    </row>
    <row r="394" spans="1:4" x14ac:dyDescent="0.25">
      <c r="A394" t="s">
        <v>566</v>
      </c>
      <c r="B394" t="s">
        <v>566</v>
      </c>
      <c r="C394" t="s">
        <v>566</v>
      </c>
      <c r="D394" t="s">
        <v>566</v>
      </c>
    </row>
    <row r="395" spans="1:4" x14ac:dyDescent="0.25">
      <c r="A395" t="s">
        <v>567</v>
      </c>
      <c r="B395" t="s">
        <v>567</v>
      </c>
      <c r="C395" t="s">
        <v>567</v>
      </c>
      <c r="D395" t="s">
        <v>567</v>
      </c>
    </row>
    <row r="396" spans="1:4" x14ac:dyDescent="0.25">
      <c r="A396" t="s">
        <v>568</v>
      </c>
      <c r="B396" t="s">
        <v>568</v>
      </c>
      <c r="C396" t="s">
        <v>568</v>
      </c>
      <c r="D396" t="s">
        <v>568</v>
      </c>
    </row>
    <row r="397" spans="1:4" x14ac:dyDescent="0.25">
      <c r="A397" t="s">
        <v>569</v>
      </c>
      <c r="B397" t="s">
        <v>569</v>
      </c>
      <c r="C397" t="s">
        <v>569</v>
      </c>
      <c r="D397" t="s">
        <v>569</v>
      </c>
    </row>
    <row r="398" spans="1:4" x14ac:dyDescent="0.25">
      <c r="A398" t="s">
        <v>570</v>
      </c>
      <c r="B398" t="s">
        <v>570</v>
      </c>
      <c r="C398" t="s">
        <v>570</v>
      </c>
      <c r="D398" t="s">
        <v>570</v>
      </c>
    </row>
    <row r="399" spans="1:4" x14ac:dyDescent="0.25">
      <c r="A399" t="s">
        <v>571</v>
      </c>
      <c r="B399" t="s">
        <v>571</v>
      </c>
      <c r="C399" t="s">
        <v>571</v>
      </c>
      <c r="D399" t="s">
        <v>571</v>
      </c>
    </row>
    <row r="400" spans="1:4" x14ac:dyDescent="0.25">
      <c r="A400" t="s">
        <v>572</v>
      </c>
      <c r="B400" t="s">
        <v>572</v>
      </c>
      <c r="C400" t="s">
        <v>572</v>
      </c>
      <c r="D400" t="s">
        <v>572</v>
      </c>
    </row>
    <row r="401" spans="1:4" x14ac:dyDescent="0.25">
      <c r="A401" t="s">
        <v>573</v>
      </c>
      <c r="B401" t="s">
        <v>573</v>
      </c>
      <c r="C401" t="s">
        <v>573</v>
      </c>
      <c r="D401" t="s">
        <v>573</v>
      </c>
    </row>
    <row r="402" spans="1:4" x14ac:dyDescent="0.25">
      <c r="A402" t="s">
        <v>574</v>
      </c>
      <c r="B402" t="s">
        <v>574</v>
      </c>
      <c r="C402" t="s">
        <v>574</v>
      </c>
      <c r="D402" t="s">
        <v>574</v>
      </c>
    </row>
    <row r="403" spans="1:4" x14ac:dyDescent="0.25">
      <c r="A403" t="s">
        <v>575</v>
      </c>
      <c r="B403" t="s">
        <v>575</v>
      </c>
      <c r="C403" t="s">
        <v>575</v>
      </c>
      <c r="D403" t="s">
        <v>575</v>
      </c>
    </row>
    <row r="404" spans="1:4" x14ac:dyDescent="0.25">
      <c r="A404" t="s">
        <v>576</v>
      </c>
      <c r="B404" t="s">
        <v>576</v>
      </c>
      <c r="C404" t="s">
        <v>576</v>
      </c>
      <c r="D404" t="s">
        <v>576</v>
      </c>
    </row>
    <row r="405" spans="1:4" x14ac:dyDescent="0.25">
      <c r="A405" t="s">
        <v>577</v>
      </c>
      <c r="B405" t="s">
        <v>577</v>
      </c>
      <c r="C405" t="s">
        <v>577</v>
      </c>
      <c r="D405" t="s">
        <v>577</v>
      </c>
    </row>
    <row r="406" spans="1:4" x14ac:dyDescent="0.25">
      <c r="A406" t="s">
        <v>578</v>
      </c>
      <c r="B406" t="s">
        <v>578</v>
      </c>
      <c r="C406" t="s">
        <v>578</v>
      </c>
      <c r="D406" t="s">
        <v>578</v>
      </c>
    </row>
    <row r="407" spans="1:4" x14ac:dyDescent="0.25">
      <c r="A407" t="s">
        <v>579</v>
      </c>
      <c r="B407" t="s">
        <v>579</v>
      </c>
      <c r="C407" t="s">
        <v>579</v>
      </c>
      <c r="D407" t="s">
        <v>579</v>
      </c>
    </row>
    <row r="408" spans="1:4" x14ac:dyDescent="0.25">
      <c r="A408" t="s">
        <v>580</v>
      </c>
      <c r="B408" t="s">
        <v>580</v>
      </c>
      <c r="C408" t="s">
        <v>580</v>
      </c>
      <c r="D408" t="s">
        <v>580</v>
      </c>
    </row>
    <row r="409" spans="1:4" x14ac:dyDescent="0.25">
      <c r="A409" t="s">
        <v>581</v>
      </c>
      <c r="B409" t="s">
        <v>581</v>
      </c>
      <c r="C409" t="s">
        <v>581</v>
      </c>
      <c r="D409" t="s">
        <v>581</v>
      </c>
    </row>
    <row r="410" spans="1:4" x14ac:dyDescent="0.25">
      <c r="A410" t="s">
        <v>582</v>
      </c>
      <c r="B410" t="s">
        <v>582</v>
      </c>
      <c r="C410" t="s">
        <v>582</v>
      </c>
      <c r="D410" t="s">
        <v>582</v>
      </c>
    </row>
    <row r="411" spans="1:4" x14ac:dyDescent="0.25">
      <c r="A411" t="s">
        <v>583</v>
      </c>
      <c r="B411" t="s">
        <v>583</v>
      </c>
      <c r="C411" t="s">
        <v>583</v>
      </c>
      <c r="D411" t="s">
        <v>583</v>
      </c>
    </row>
    <row r="412" spans="1:4" x14ac:dyDescent="0.25">
      <c r="A412" t="s">
        <v>584</v>
      </c>
      <c r="B412" t="s">
        <v>584</v>
      </c>
      <c r="C412" t="s">
        <v>584</v>
      </c>
      <c r="D412" t="s">
        <v>584</v>
      </c>
    </row>
    <row r="413" spans="1:4" x14ac:dyDescent="0.25">
      <c r="A413" t="s">
        <v>585</v>
      </c>
      <c r="B413" t="s">
        <v>585</v>
      </c>
      <c r="C413" t="s">
        <v>585</v>
      </c>
      <c r="D413" t="s">
        <v>585</v>
      </c>
    </row>
    <row r="414" spans="1:4" x14ac:dyDescent="0.25">
      <c r="A414" t="s">
        <v>586</v>
      </c>
      <c r="B414" t="s">
        <v>586</v>
      </c>
      <c r="C414" t="s">
        <v>586</v>
      </c>
      <c r="D414" t="s">
        <v>586</v>
      </c>
    </row>
    <row r="415" spans="1:4" x14ac:dyDescent="0.25">
      <c r="A415" t="s">
        <v>587</v>
      </c>
      <c r="B415" t="s">
        <v>587</v>
      </c>
      <c r="C415" t="s">
        <v>587</v>
      </c>
      <c r="D415" t="s">
        <v>587</v>
      </c>
    </row>
    <row r="416" spans="1:4" x14ac:dyDescent="0.25">
      <c r="A416" t="s">
        <v>588</v>
      </c>
      <c r="B416" t="s">
        <v>588</v>
      </c>
      <c r="C416" t="s">
        <v>588</v>
      </c>
      <c r="D416" t="s">
        <v>588</v>
      </c>
    </row>
    <row r="417" spans="1:4" x14ac:dyDescent="0.25">
      <c r="A417" t="s">
        <v>589</v>
      </c>
      <c r="B417" t="s">
        <v>589</v>
      </c>
      <c r="C417" t="s">
        <v>589</v>
      </c>
      <c r="D417" t="s">
        <v>589</v>
      </c>
    </row>
    <row r="418" spans="1:4" x14ac:dyDescent="0.25">
      <c r="A418" t="s">
        <v>590</v>
      </c>
      <c r="B418" t="s">
        <v>590</v>
      </c>
      <c r="C418" t="s">
        <v>590</v>
      </c>
      <c r="D418" t="s">
        <v>590</v>
      </c>
    </row>
    <row r="419" spans="1:4" x14ac:dyDescent="0.25">
      <c r="A419" t="s">
        <v>591</v>
      </c>
      <c r="B419" t="s">
        <v>591</v>
      </c>
      <c r="C419" t="s">
        <v>591</v>
      </c>
      <c r="D419" t="s">
        <v>591</v>
      </c>
    </row>
    <row r="420" spans="1:4" x14ac:dyDescent="0.25">
      <c r="A420" t="s">
        <v>592</v>
      </c>
      <c r="B420" t="s">
        <v>592</v>
      </c>
      <c r="C420" t="s">
        <v>592</v>
      </c>
      <c r="D420" t="s">
        <v>592</v>
      </c>
    </row>
    <row r="421" spans="1:4" x14ac:dyDescent="0.25">
      <c r="A421" t="s">
        <v>593</v>
      </c>
      <c r="B421" t="s">
        <v>593</v>
      </c>
      <c r="C421" t="s">
        <v>593</v>
      </c>
      <c r="D421" t="s">
        <v>593</v>
      </c>
    </row>
    <row r="422" spans="1:4" x14ac:dyDescent="0.25">
      <c r="A422" t="s">
        <v>594</v>
      </c>
      <c r="B422" t="s">
        <v>594</v>
      </c>
      <c r="C422" t="s">
        <v>594</v>
      </c>
      <c r="D422" t="s">
        <v>594</v>
      </c>
    </row>
    <row r="423" spans="1:4" x14ac:dyDescent="0.25">
      <c r="A423" t="s">
        <v>595</v>
      </c>
      <c r="B423" t="s">
        <v>595</v>
      </c>
      <c r="C423" t="s">
        <v>595</v>
      </c>
      <c r="D423" t="s">
        <v>595</v>
      </c>
    </row>
    <row r="424" spans="1:4" x14ac:dyDescent="0.25">
      <c r="A424" t="s">
        <v>596</v>
      </c>
      <c r="B424" t="s">
        <v>596</v>
      </c>
      <c r="C424" t="s">
        <v>596</v>
      </c>
      <c r="D424" t="s">
        <v>596</v>
      </c>
    </row>
    <row r="425" spans="1:4" x14ac:dyDescent="0.25">
      <c r="A425" t="s">
        <v>597</v>
      </c>
      <c r="B425" t="s">
        <v>597</v>
      </c>
      <c r="C425" t="s">
        <v>597</v>
      </c>
      <c r="D425" t="s">
        <v>597</v>
      </c>
    </row>
    <row r="426" spans="1:4" x14ac:dyDescent="0.25">
      <c r="A426" t="s">
        <v>598</v>
      </c>
      <c r="B426" t="s">
        <v>598</v>
      </c>
      <c r="C426" t="s">
        <v>598</v>
      </c>
      <c r="D426" t="s">
        <v>598</v>
      </c>
    </row>
    <row r="427" spans="1:4" x14ac:dyDescent="0.25">
      <c r="A427" t="s">
        <v>599</v>
      </c>
      <c r="B427" t="s">
        <v>599</v>
      </c>
      <c r="C427" t="s">
        <v>599</v>
      </c>
      <c r="D427" t="s">
        <v>599</v>
      </c>
    </row>
    <row r="428" spans="1:4" x14ac:dyDescent="0.25">
      <c r="A428" t="s">
        <v>600</v>
      </c>
      <c r="B428" t="s">
        <v>600</v>
      </c>
      <c r="C428" t="s">
        <v>600</v>
      </c>
      <c r="D428" t="s">
        <v>600</v>
      </c>
    </row>
    <row r="429" spans="1:4" x14ac:dyDescent="0.25">
      <c r="A429" t="s">
        <v>601</v>
      </c>
      <c r="B429" t="s">
        <v>601</v>
      </c>
      <c r="C429" t="s">
        <v>601</v>
      </c>
      <c r="D429" t="s">
        <v>601</v>
      </c>
    </row>
    <row r="430" spans="1:4" x14ac:dyDescent="0.25">
      <c r="A430" t="s">
        <v>602</v>
      </c>
      <c r="B430" t="s">
        <v>602</v>
      </c>
      <c r="C430" t="s">
        <v>602</v>
      </c>
      <c r="D430" t="s">
        <v>602</v>
      </c>
    </row>
    <row r="431" spans="1:4" x14ac:dyDescent="0.25">
      <c r="A431" t="s">
        <v>603</v>
      </c>
      <c r="B431" t="s">
        <v>603</v>
      </c>
      <c r="C431" t="s">
        <v>603</v>
      </c>
      <c r="D431" t="s">
        <v>603</v>
      </c>
    </row>
    <row r="432" spans="1:4" x14ac:dyDescent="0.25">
      <c r="A432" t="s">
        <v>604</v>
      </c>
      <c r="B432" t="s">
        <v>604</v>
      </c>
      <c r="C432" t="s">
        <v>604</v>
      </c>
      <c r="D432" t="s">
        <v>604</v>
      </c>
    </row>
    <row r="433" spans="1:4" x14ac:dyDescent="0.25">
      <c r="A433" t="s">
        <v>605</v>
      </c>
      <c r="B433" t="s">
        <v>605</v>
      </c>
      <c r="C433" t="s">
        <v>605</v>
      </c>
      <c r="D433" t="s">
        <v>605</v>
      </c>
    </row>
    <row r="434" spans="1:4" x14ac:dyDescent="0.25">
      <c r="A434" t="s">
        <v>606</v>
      </c>
      <c r="B434" t="s">
        <v>606</v>
      </c>
      <c r="C434" t="s">
        <v>606</v>
      </c>
      <c r="D434" t="s">
        <v>606</v>
      </c>
    </row>
    <row r="435" spans="1:4" x14ac:dyDescent="0.25">
      <c r="A435" t="s">
        <v>607</v>
      </c>
      <c r="B435" t="s">
        <v>607</v>
      </c>
      <c r="C435" t="s">
        <v>607</v>
      </c>
      <c r="D435" t="s">
        <v>607</v>
      </c>
    </row>
    <row r="436" spans="1:4" x14ac:dyDescent="0.25">
      <c r="A436" t="s">
        <v>608</v>
      </c>
      <c r="B436" t="s">
        <v>608</v>
      </c>
      <c r="C436" t="s">
        <v>608</v>
      </c>
      <c r="D436" t="s">
        <v>608</v>
      </c>
    </row>
    <row r="437" spans="1:4" x14ac:dyDescent="0.25">
      <c r="A437" t="s">
        <v>609</v>
      </c>
      <c r="B437" t="s">
        <v>609</v>
      </c>
      <c r="C437" t="s">
        <v>609</v>
      </c>
      <c r="D437" t="s">
        <v>609</v>
      </c>
    </row>
    <row r="438" spans="1:4" x14ac:dyDescent="0.25">
      <c r="A438" t="s">
        <v>610</v>
      </c>
      <c r="B438" t="s">
        <v>610</v>
      </c>
      <c r="C438" t="s">
        <v>610</v>
      </c>
      <c r="D438" t="s">
        <v>610</v>
      </c>
    </row>
    <row r="439" spans="1:4" x14ac:dyDescent="0.25">
      <c r="A439" t="s">
        <v>611</v>
      </c>
      <c r="B439" t="s">
        <v>611</v>
      </c>
      <c r="C439" t="s">
        <v>611</v>
      </c>
      <c r="D439" t="s">
        <v>611</v>
      </c>
    </row>
    <row r="440" spans="1:4" x14ac:dyDescent="0.25">
      <c r="A440" t="s">
        <v>612</v>
      </c>
      <c r="B440" t="s">
        <v>612</v>
      </c>
      <c r="C440" t="s">
        <v>612</v>
      </c>
      <c r="D440" t="s">
        <v>612</v>
      </c>
    </row>
    <row r="441" spans="1:4" x14ac:dyDescent="0.25">
      <c r="A441" t="s">
        <v>613</v>
      </c>
      <c r="B441" t="s">
        <v>613</v>
      </c>
      <c r="C441" t="s">
        <v>613</v>
      </c>
      <c r="D441" t="s">
        <v>613</v>
      </c>
    </row>
    <row r="442" spans="1:4" x14ac:dyDescent="0.25">
      <c r="A442" t="s">
        <v>614</v>
      </c>
      <c r="B442" t="s">
        <v>614</v>
      </c>
      <c r="C442" t="s">
        <v>614</v>
      </c>
      <c r="D442" t="s">
        <v>614</v>
      </c>
    </row>
    <row r="443" spans="1:4" x14ac:dyDescent="0.25">
      <c r="A443" t="s">
        <v>615</v>
      </c>
      <c r="B443" t="s">
        <v>615</v>
      </c>
      <c r="C443" t="s">
        <v>615</v>
      </c>
      <c r="D443" t="s">
        <v>615</v>
      </c>
    </row>
    <row r="444" spans="1:4" x14ac:dyDescent="0.25">
      <c r="A444" t="s">
        <v>616</v>
      </c>
      <c r="B444" t="s">
        <v>616</v>
      </c>
      <c r="C444" t="s">
        <v>616</v>
      </c>
      <c r="D444" t="s">
        <v>616</v>
      </c>
    </row>
    <row r="445" spans="1:4" x14ac:dyDescent="0.25">
      <c r="A445" t="s">
        <v>617</v>
      </c>
      <c r="B445" t="s">
        <v>617</v>
      </c>
      <c r="C445" t="s">
        <v>617</v>
      </c>
      <c r="D445" t="s">
        <v>617</v>
      </c>
    </row>
    <row r="446" spans="1:4" x14ac:dyDescent="0.25">
      <c r="A446" t="s">
        <v>618</v>
      </c>
      <c r="B446" t="s">
        <v>618</v>
      </c>
      <c r="C446" t="s">
        <v>618</v>
      </c>
      <c r="D446" t="s">
        <v>618</v>
      </c>
    </row>
    <row r="447" spans="1:4" x14ac:dyDescent="0.25">
      <c r="A447" t="s">
        <v>619</v>
      </c>
      <c r="B447" t="s">
        <v>619</v>
      </c>
      <c r="C447" t="s">
        <v>619</v>
      </c>
      <c r="D447" t="s">
        <v>619</v>
      </c>
    </row>
    <row r="448" spans="1:4" x14ac:dyDescent="0.25">
      <c r="A448" t="s">
        <v>620</v>
      </c>
      <c r="B448" t="s">
        <v>620</v>
      </c>
      <c r="C448" t="s">
        <v>620</v>
      </c>
      <c r="D448" t="s">
        <v>620</v>
      </c>
    </row>
    <row r="449" spans="1:4" x14ac:dyDescent="0.25">
      <c r="A449" t="s">
        <v>621</v>
      </c>
      <c r="B449" t="s">
        <v>621</v>
      </c>
      <c r="C449" t="s">
        <v>621</v>
      </c>
      <c r="D449" t="s">
        <v>621</v>
      </c>
    </row>
    <row r="450" spans="1:4" x14ac:dyDescent="0.25">
      <c r="A450" t="s">
        <v>622</v>
      </c>
      <c r="B450" t="s">
        <v>622</v>
      </c>
      <c r="C450" t="s">
        <v>622</v>
      </c>
      <c r="D450" t="s">
        <v>622</v>
      </c>
    </row>
    <row r="451" spans="1:4" x14ac:dyDescent="0.25">
      <c r="A451" t="s">
        <v>623</v>
      </c>
      <c r="B451" t="s">
        <v>623</v>
      </c>
      <c r="C451" t="s">
        <v>623</v>
      </c>
      <c r="D451" t="s">
        <v>623</v>
      </c>
    </row>
    <row r="452" spans="1:4" x14ac:dyDescent="0.25">
      <c r="A452" t="s">
        <v>624</v>
      </c>
      <c r="B452" t="s">
        <v>624</v>
      </c>
      <c r="C452" t="s">
        <v>624</v>
      </c>
      <c r="D452" t="s">
        <v>624</v>
      </c>
    </row>
    <row r="453" spans="1:4" x14ac:dyDescent="0.25">
      <c r="A453" t="s">
        <v>625</v>
      </c>
      <c r="B453" t="s">
        <v>625</v>
      </c>
      <c r="C453" t="s">
        <v>625</v>
      </c>
      <c r="D453" t="s">
        <v>625</v>
      </c>
    </row>
    <row r="454" spans="1:4" x14ac:dyDescent="0.25">
      <c r="A454" t="s">
        <v>626</v>
      </c>
      <c r="B454" t="s">
        <v>626</v>
      </c>
      <c r="C454" t="s">
        <v>626</v>
      </c>
      <c r="D454" t="s">
        <v>626</v>
      </c>
    </row>
    <row r="455" spans="1:4" x14ac:dyDescent="0.25">
      <c r="A455" t="s">
        <v>627</v>
      </c>
      <c r="B455" t="s">
        <v>627</v>
      </c>
      <c r="C455" t="s">
        <v>627</v>
      </c>
      <c r="D455" t="s">
        <v>627</v>
      </c>
    </row>
    <row r="456" spans="1:4" x14ac:dyDescent="0.25">
      <c r="A456" t="s">
        <v>628</v>
      </c>
      <c r="B456" t="s">
        <v>628</v>
      </c>
      <c r="C456" t="s">
        <v>628</v>
      </c>
      <c r="D456" t="s">
        <v>628</v>
      </c>
    </row>
    <row r="457" spans="1:4" x14ac:dyDescent="0.25">
      <c r="A457" t="s">
        <v>629</v>
      </c>
      <c r="B457" t="s">
        <v>629</v>
      </c>
      <c r="C457" t="s">
        <v>629</v>
      </c>
      <c r="D457" t="s">
        <v>629</v>
      </c>
    </row>
    <row r="458" spans="1:4" x14ac:dyDescent="0.25">
      <c r="A458" t="s">
        <v>630</v>
      </c>
      <c r="B458" t="s">
        <v>630</v>
      </c>
      <c r="C458" t="s">
        <v>630</v>
      </c>
      <c r="D458" t="s">
        <v>630</v>
      </c>
    </row>
    <row r="459" spans="1:4" x14ac:dyDescent="0.25">
      <c r="A459" t="s">
        <v>631</v>
      </c>
      <c r="B459" t="s">
        <v>631</v>
      </c>
      <c r="C459" t="s">
        <v>631</v>
      </c>
      <c r="D459" t="s">
        <v>631</v>
      </c>
    </row>
    <row r="460" spans="1:4" x14ac:dyDescent="0.25">
      <c r="A460" t="s">
        <v>632</v>
      </c>
      <c r="B460" t="s">
        <v>632</v>
      </c>
      <c r="C460" t="s">
        <v>632</v>
      </c>
      <c r="D460" t="s">
        <v>632</v>
      </c>
    </row>
    <row r="461" spans="1:4" x14ac:dyDescent="0.25">
      <c r="A461" t="s">
        <v>633</v>
      </c>
      <c r="B461" t="s">
        <v>633</v>
      </c>
      <c r="C461" t="s">
        <v>633</v>
      </c>
      <c r="D461" t="s">
        <v>633</v>
      </c>
    </row>
    <row r="462" spans="1:4" x14ac:dyDescent="0.25">
      <c r="A462" t="s">
        <v>634</v>
      </c>
      <c r="B462" t="s">
        <v>634</v>
      </c>
      <c r="C462" t="s">
        <v>634</v>
      </c>
      <c r="D462" t="s">
        <v>634</v>
      </c>
    </row>
    <row r="463" spans="1:4" x14ac:dyDescent="0.25">
      <c r="A463" t="s">
        <v>635</v>
      </c>
      <c r="B463" t="s">
        <v>635</v>
      </c>
      <c r="C463" t="s">
        <v>635</v>
      </c>
      <c r="D463" t="s">
        <v>635</v>
      </c>
    </row>
    <row r="464" spans="1:4" x14ac:dyDescent="0.25">
      <c r="A464" t="s">
        <v>636</v>
      </c>
      <c r="B464" t="s">
        <v>636</v>
      </c>
      <c r="C464" t="s">
        <v>636</v>
      </c>
      <c r="D464" t="s">
        <v>636</v>
      </c>
    </row>
    <row r="465" spans="1:4" x14ac:dyDescent="0.25">
      <c r="A465" t="s">
        <v>637</v>
      </c>
      <c r="B465" t="s">
        <v>637</v>
      </c>
      <c r="C465" t="s">
        <v>637</v>
      </c>
      <c r="D465" t="s">
        <v>637</v>
      </c>
    </row>
    <row r="466" spans="1:4" x14ac:dyDescent="0.25">
      <c r="A466" t="s">
        <v>638</v>
      </c>
      <c r="B466" t="s">
        <v>638</v>
      </c>
      <c r="C466" t="s">
        <v>638</v>
      </c>
      <c r="D466" t="s">
        <v>638</v>
      </c>
    </row>
    <row r="467" spans="1:4" x14ac:dyDescent="0.25">
      <c r="A467" t="s">
        <v>639</v>
      </c>
      <c r="B467" t="s">
        <v>639</v>
      </c>
      <c r="C467" t="s">
        <v>639</v>
      </c>
      <c r="D467" t="s">
        <v>639</v>
      </c>
    </row>
    <row r="468" spans="1:4" x14ac:dyDescent="0.25">
      <c r="A468" t="s">
        <v>640</v>
      </c>
      <c r="B468" t="s">
        <v>640</v>
      </c>
      <c r="C468" t="s">
        <v>640</v>
      </c>
      <c r="D468" t="s">
        <v>640</v>
      </c>
    </row>
    <row r="469" spans="1:4" x14ac:dyDescent="0.25">
      <c r="A469" t="s">
        <v>641</v>
      </c>
      <c r="B469" t="s">
        <v>641</v>
      </c>
      <c r="C469" t="s">
        <v>641</v>
      </c>
      <c r="D469" t="s">
        <v>641</v>
      </c>
    </row>
    <row r="470" spans="1:4" x14ac:dyDescent="0.25">
      <c r="A470" t="s">
        <v>642</v>
      </c>
      <c r="B470" t="s">
        <v>642</v>
      </c>
      <c r="C470" t="s">
        <v>642</v>
      </c>
      <c r="D470" t="s">
        <v>642</v>
      </c>
    </row>
    <row r="471" spans="1:4" x14ac:dyDescent="0.25">
      <c r="A471" t="s">
        <v>643</v>
      </c>
      <c r="B471" t="s">
        <v>643</v>
      </c>
      <c r="C471" t="s">
        <v>643</v>
      </c>
      <c r="D471" t="s">
        <v>643</v>
      </c>
    </row>
    <row r="472" spans="1:4" x14ac:dyDescent="0.25">
      <c r="A472" t="s">
        <v>644</v>
      </c>
      <c r="B472" t="s">
        <v>644</v>
      </c>
      <c r="C472" t="s">
        <v>644</v>
      </c>
      <c r="D472" t="s">
        <v>644</v>
      </c>
    </row>
    <row r="473" spans="1:4" x14ac:dyDescent="0.25">
      <c r="A473" t="s">
        <v>645</v>
      </c>
      <c r="B473" t="s">
        <v>645</v>
      </c>
      <c r="C473" t="s">
        <v>645</v>
      </c>
      <c r="D473" t="s">
        <v>645</v>
      </c>
    </row>
    <row r="474" spans="1:4" x14ac:dyDescent="0.25">
      <c r="A474" t="s">
        <v>646</v>
      </c>
      <c r="B474" t="s">
        <v>646</v>
      </c>
      <c r="C474" t="s">
        <v>646</v>
      </c>
      <c r="D474" t="s">
        <v>646</v>
      </c>
    </row>
    <row r="475" spans="1:4" x14ac:dyDescent="0.25">
      <c r="A475" t="s">
        <v>647</v>
      </c>
      <c r="B475" t="s">
        <v>647</v>
      </c>
      <c r="C475" t="s">
        <v>647</v>
      </c>
      <c r="D475" t="s">
        <v>647</v>
      </c>
    </row>
    <row r="476" spans="1:4" x14ac:dyDescent="0.25">
      <c r="A476" t="s">
        <v>648</v>
      </c>
      <c r="B476" t="s">
        <v>648</v>
      </c>
      <c r="C476" t="s">
        <v>648</v>
      </c>
      <c r="D476" t="s">
        <v>648</v>
      </c>
    </row>
    <row r="477" spans="1:4" x14ac:dyDescent="0.25">
      <c r="A477" t="s">
        <v>649</v>
      </c>
      <c r="B477" t="s">
        <v>649</v>
      </c>
      <c r="C477" t="s">
        <v>649</v>
      </c>
      <c r="D477" t="s">
        <v>649</v>
      </c>
    </row>
    <row r="478" spans="1:4" x14ac:dyDescent="0.25">
      <c r="A478" t="s">
        <v>650</v>
      </c>
      <c r="B478" t="s">
        <v>650</v>
      </c>
      <c r="C478" t="s">
        <v>650</v>
      </c>
      <c r="D478" t="s">
        <v>650</v>
      </c>
    </row>
    <row r="479" spans="1:4" x14ac:dyDescent="0.25">
      <c r="A479" t="s">
        <v>651</v>
      </c>
      <c r="B479" t="s">
        <v>651</v>
      </c>
      <c r="C479" t="s">
        <v>651</v>
      </c>
      <c r="D479" t="s">
        <v>651</v>
      </c>
    </row>
    <row r="480" spans="1:4" x14ac:dyDescent="0.25">
      <c r="A480" t="s">
        <v>652</v>
      </c>
      <c r="B480" t="s">
        <v>652</v>
      </c>
      <c r="C480" t="s">
        <v>652</v>
      </c>
      <c r="D480" t="s">
        <v>652</v>
      </c>
    </row>
    <row r="481" spans="1:4" x14ac:dyDescent="0.25">
      <c r="A481" t="s">
        <v>653</v>
      </c>
      <c r="B481" t="s">
        <v>653</v>
      </c>
      <c r="C481" t="s">
        <v>653</v>
      </c>
      <c r="D481" t="s">
        <v>653</v>
      </c>
    </row>
    <row r="482" spans="1:4" x14ac:dyDescent="0.25">
      <c r="A482" t="s">
        <v>654</v>
      </c>
      <c r="B482" t="s">
        <v>654</v>
      </c>
      <c r="C482" t="s">
        <v>654</v>
      </c>
      <c r="D482" t="s">
        <v>654</v>
      </c>
    </row>
    <row r="483" spans="1:4" x14ac:dyDescent="0.25">
      <c r="A483" t="s">
        <v>655</v>
      </c>
      <c r="B483" t="s">
        <v>655</v>
      </c>
      <c r="C483" t="s">
        <v>655</v>
      </c>
      <c r="D483" t="s">
        <v>655</v>
      </c>
    </row>
    <row r="484" spans="1:4" x14ac:dyDescent="0.25">
      <c r="A484" t="s">
        <v>656</v>
      </c>
      <c r="B484" t="s">
        <v>656</v>
      </c>
      <c r="C484" t="s">
        <v>656</v>
      </c>
      <c r="D484" t="s">
        <v>656</v>
      </c>
    </row>
    <row r="485" spans="1:4" x14ac:dyDescent="0.25">
      <c r="A485" t="s">
        <v>657</v>
      </c>
      <c r="B485" t="s">
        <v>657</v>
      </c>
      <c r="C485" t="s">
        <v>657</v>
      </c>
      <c r="D485" t="s">
        <v>657</v>
      </c>
    </row>
    <row r="486" spans="1:4" x14ac:dyDescent="0.25">
      <c r="A486" t="s">
        <v>658</v>
      </c>
      <c r="B486" t="s">
        <v>658</v>
      </c>
      <c r="C486" t="s">
        <v>658</v>
      </c>
      <c r="D486" t="s">
        <v>658</v>
      </c>
    </row>
    <row r="487" spans="1:4" x14ac:dyDescent="0.25">
      <c r="A487" t="s">
        <v>659</v>
      </c>
      <c r="B487" t="s">
        <v>659</v>
      </c>
      <c r="C487" t="s">
        <v>659</v>
      </c>
      <c r="D487" t="s">
        <v>659</v>
      </c>
    </row>
    <row r="488" spans="1:4" x14ac:dyDescent="0.25">
      <c r="A488" t="s">
        <v>660</v>
      </c>
      <c r="B488" t="s">
        <v>660</v>
      </c>
      <c r="C488" t="s">
        <v>660</v>
      </c>
      <c r="D488" t="s">
        <v>660</v>
      </c>
    </row>
    <row r="489" spans="1:4" x14ac:dyDescent="0.25">
      <c r="A489" t="s">
        <v>661</v>
      </c>
      <c r="B489" t="s">
        <v>661</v>
      </c>
      <c r="C489" t="s">
        <v>661</v>
      </c>
      <c r="D489" t="s">
        <v>661</v>
      </c>
    </row>
    <row r="490" spans="1:4" x14ac:dyDescent="0.25">
      <c r="A490" t="s">
        <v>662</v>
      </c>
      <c r="B490" t="s">
        <v>662</v>
      </c>
      <c r="C490" t="s">
        <v>662</v>
      </c>
      <c r="D490" t="s">
        <v>662</v>
      </c>
    </row>
    <row r="491" spans="1:4" x14ac:dyDescent="0.25">
      <c r="A491" t="s">
        <v>663</v>
      </c>
      <c r="B491" t="s">
        <v>663</v>
      </c>
      <c r="C491" t="s">
        <v>663</v>
      </c>
      <c r="D491" t="s">
        <v>663</v>
      </c>
    </row>
    <row r="492" spans="1:4" x14ac:dyDescent="0.25">
      <c r="A492" t="s">
        <v>664</v>
      </c>
      <c r="B492" t="s">
        <v>664</v>
      </c>
      <c r="C492" t="s">
        <v>664</v>
      </c>
      <c r="D492" t="s">
        <v>664</v>
      </c>
    </row>
    <row r="493" spans="1:4" x14ac:dyDescent="0.25">
      <c r="A493" t="s">
        <v>665</v>
      </c>
      <c r="B493" t="s">
        <v>665</v>
      </c>
      <c r="C493" t="s">
        <v>665</v>
      </c>
      <c r="D493" t="s">
        <v>665</v>
      </c>
    </row>
    <row r="494" spans="1:4" x14ac:dyDescent="0.25">
      <c r="A494" t="s">
        <v>666</v>
      </c>
      <c r="B494" t="s">
        <v>666</v>
      </c>
      <c r="C494" t="s">
        <v>666</v>
      </c>
      <c r="D494" t="s">
        <v>666</v>
      </c>
    </row>
    <row r="495" spans="1:4" x14ac:dyDescent="0.25">
      <c r="A495" t="s">
        <v>667</v>
      </c>
      <c r="B495" t="s">
        <v>667</v>
      </c>
      <c r="C495" t="s">
        <v>667</v>
      </c>
      <c r="D495" t="s">
        <v>667</v>
      </c>
    </row>
    <row r="496" spans="1:4" x14ac:dyDescent="0.25">
      <c r="A496" t="s">
        <v>668</v>
      </c>
      <c r="B496" t="s">
        <v>668</v>
      </c>
      <c r="C496" t="s">
        <v>668</v>
      </c>
      <c r="D496" t="s">
        <v>668</v>
      </c>
    </row>
    <row r="497" spans="1:4" x14ac:dyDescent="0.25">
      <c r="A497" t="s">
        <v>669</v>
      </c>
      <c r="B497" t="s">
        <v>669</v>
      </c>
      <c r="C497" t="s">
        <v>669</v>
      </c>
      <c r="D497" t="s">
        <v>669</v>
      </c>
    </row>
    <row r="498" spans="1:4" x14ac:dyDescent="0.25">
      <c r="A498" t="s">
        <v>670</v>
      </c>
      <c r="B498" t="s">
        <v>670</v>
      </c>
      <c r="C498" t="s">
        <v>670</v>
      </c>
      <c r="D498" t="s">
        <v>670</v>
      </c>
    </row>
    <row r="499" spans="1:4" x14ac:dyDescent="0.25">
      <c r="A499" t="s">
        <v>671</v>
      </c>
      <c r="B499" t="s">
        <v>671</v>
      </c>
      <c r="C499" t="s">
        <v>671</v>
      </c>
      <c r="D499" t="s">
        <v>671</v>
      </c>
    </row>
    <row r="500" spans="1:4" x14ac:dyDescent="0.25">
      <c r="A500" t="s">
        <v>672</v>
      </c>
      <c r="B500" t="s">
        <v>672</v>
      </c>
      <c r="C500" t="s">
        <v>672</v>
      </c>
      <c r="D500" t="s">
        <v>672</v>
      </c>
    </row>
    <row r="501" spans="1:4" x14ac:dyDescent="0.25">
      <c r="A501" t="s">
        <v>673</v>
      </c>
      <c r="B501" t="s">
        <v>673</v>
      </c>
      <c r="C501" t="s">
        <v>673</v>
      </c>
      <c r="D501" t="s">
        <v>673</v>
      </c>
    </row>
    <row r="502" spans="1:4" x14ac:dyDescent="0.25">
      <c r="A502" t="s">
        <v>674</v>
      </c>
      <c r="B502" t="s">
        <v>674</v>
      </c>
      <c r="C502" t="s">
        <v>674</v>
      </c>
      <c r="D502" t="s">
        <v>674</v>
      </c>
    </row>
    <row r="503" spans="1:4" x14ac:dyDescent="0.25">
      <c r="A503" t="s">
        <v>675</v>
      </c>
      <c r="B503" t="s">
        <v>675</v>
      </c>
      <c r="C503" t="s">
        <v>675</v>
      </c>
      <c r="D503" t="s">
        <v>675</v>
      </c>
    </row>
    <row r="504" spans="1:4" x14ac:dyDescent="0.25">
      <c r="A504" t="s">
        <v>676</v>
      </c>
      <c r="B504" t="s">
        <v>676</v>
      </c>
      <c r="C504" t="s">
        <v>676</v>
      </c>
      <c r="D504" t="s">
        <v>676</v>
      </c>
    </row>
    <row r="505" spans="1:4" x14ac:dyDescent="0.25">
      <c r="A505" t="s">
        <v>677</v>
      </c>
      <c r="B505" t="s">
        <v>677</v>
      </c>
      <c r="C505" t="s">
        <v>677</v>
      </c>
      <c r="D505" t="s">
        <v>677</v>
      </c>
    </row>
    <row r="506" spans="1:4" x14ac:dyDescent="0.25">
      <c r="A506" t="s">
        <v>678</v>
      </c>
      <c r="B506" t="s">
        <v>678</v>
      </c>
      <c r="C506" t="s">
        <v>678</v>
      </c>
      <c r="D506" t="s">
        <v>678</v>
      </c>
    </row>
    <row r="507" spans="1:4" x14ac:dyDescent="0.25">
      <c r="A507" t="s">
        <v>679</v>
      </c>
      <c r="B507" t="s">
        <v>679</v>
      </c>
      <c r="C507" t="s">
        <v>679</v>
      </c>
      <c r="D507" t="s">
        <v>679</v>
      </c>
    </row>
    <row r="508" spans="1:4" x14ac:dyDescent="0.25">
      <c r="A508" t="s">
        <v>680</v>
      </c>
      <c r="B508" t="s">
        <v>680</v>
      </c>
      <c r="C508" t="s">
        <v>680</v>
      </c>
      <c r="D508" t="s">
        <v>680</v>
      </c>
    </row>
    <row r="509" spans="1:4" x14ac:dyDescent="0.25">
      <c r="A509" t="s">
        <v>681</v>
      </c>
      <c r="B509" t="s">
        <v>681</v>
      </c>
      <c r="C509" t="s">
        <v>681</v>
      </c>
      <c r="D509" t="s">
        <v>681</v>
      </c>
    </row>
    <row r="510" spans="1:4" x14ac:dyDescent="0.25">
      <c r="A510" t="s">
        <v>682</v>
      </c>
      <c r="B510" t="s">
        <v>682</v>
      </c>
      <c r="C510" t="s">
        <v>682</v>
      </c>
      <c r="D510" t="s">
        <v>682</v>
      </c>
    </row>
    <row r="511" spans="1:4" x14ac:dyDescent="0.25">
      <c r="A511" t="s">
        <v>683</v>
      </c>
      <c r="B511" t="s">
        <v>683</v>
      </c>
      <c r="C511" t="s">
        <v>683</v>
      </c>
      <c r="D511" t="s">
        <v>683</v>
      </c>
    </row>
    <row r="512" spans="1:4" x14ac:dyDescent="0.25">
      <c r="A512" t="s">
        <v>684</v>
      </c>
      <c r="B512" t="s">
        <v>684</v>
      </c>
      <c r="C512" t="s">
        <v>684</v>
      </c>
      <c r="D512" t="s">
        <v>684</v>
      </c>
    </row>
    <row r="513" spans="1:4" x14ac:dyDescent="0.25">
      <c r="A513" t="s">
        <v>685</v>
      </c>
      <c r="B513" t="s">
        <v>685</v>
      </c>
      <c r="C513" t="s">
        <v>685</v>
      </c>
      <c r="D513" t="s">
        <v>685</v>
      </c>
    </row>
    <row r="514" spans="1:4" x14ac:dyDescent="0.25">
      <c r="A514" t="s">
        <v>686</v>
      </c>
      <c r="B514" t="s">
        <v>686</v>
      </c>
      <c r="C514" t="s">
        <v>686</v>
      </c>
      <c r="D514" t="s">
        <v>686</v>
      </c>
    </row>
    <row r="515" spans="1:4" x14ac:dyDescent="0.25">
      <c r="A515" t="s">
        <v>687</v>
      </c>
      <c r="B515" t="s">
        <v>687</v>
      </c>
      <c r="C515" t="s">
        <v>687</v>
      </c>
      <c r="D515" t="s">
        <v>687</v>
      </c>
    </row>
    <row r="516" spans="1:4" x14ac:dyDescent="0.25">
      <c r="A516" t="s">
        <v>688</v>
      </c>
      <c r="B516" t="s">
        <v>688</v>
      </c>
      <c r="C516" t="s">
        <v>688</v>
      </c>
      <c r="D516" t="s">
        <v>688</v>
      </c>
    </row>
    <row r="517" spans="1:4" x14ac:dyDescent="0.25">
      <c r="A517" t="s">
        <v>689</v>
      </c>
      <c r="B517" t="s">
        <v>689</v>
      </c>
      <c r="C517" t="s">
        <v>689</v>
      </c>
      <c r="D517" t="s">
        <v>689</v>
      </c>
    </row>
    <row r="518" spans="1:4" x14ac:dyDescent="0.25">
      <c r="A518" t="s">
        <v>690</v>
      </c>
      <c r="B518" t="s">
        <v>690</v>
      </c>
      <c r="C518" t="s">
        <v>690</v>
      </c>
      <c r="D518" t="s">
        <v>690</v>
      </c>
    </row>
    <row r="519" spans="1:4" x14ac:dyDescent="0.25">
      <c r="A519" t="s">
        <v>691</v>
      </c>
      <c r="B519" t="s">
        <v>691</v>
      </c>
      <c r="C519" t="s">
        <v>691</v>
      </c>
      <c r="D519" t="s">
        <v>691</v>
      </c>
    </row>
    <row r="520" spans="1:4" x14ac:dyDescent="0.25">
      <c r="A520" t="s">
        <v>692</v>
      </c>
      <c r="B520" t="s">
        <v>692</v>
      </c>
      <c r="C520" t="s">
        <v>692</v>
      </c>
      <c r="D520" t="s">
        <v>692</v>
      </c>
    </row>
    <row r="521" spans="1:4" x14ac:dyDescent="0.25">
      <c r="A521" t="s">
        <v>693</v>
      </c>
      <c r="B521" t="s">
        <v>693</v>
      </c>
      <c r="C521" t="s">
        <v>693</v>
      </c>
      <c r="D521" t="s">
        <v>693</v>
      </c>
    </row>
    <row r="522" spans="1:4" x14ac:dyDescent="0.25">
      <c r="A522" t="s">
        <v>694</v>
      </c>
      <c r="B522" t="s">
        <v>694</v>
      </c>
      <c r="C522" t="s">
        <v>694</v>
      </c>
      <c r="D522" t="s">
        <v>694</v>
      </c>
    </row>
    <row r="523" spans="1:4" x14ac:dyDescent="0.25">
      <c r="A523" t="s">
        <v>695</v>
      </c>
      <c r="B523" t="s">
        <v>695</v>
      </c>
      <c r="C523" t="s">
        <v>695</v>
      </c>
      <c r="D523" t="s">
        <v>695</v>
      </c>
    </row>
    <row r="524" spans="1:4" x14ac:dyDescent="0.25">
      <c r="A524" t="s">
        <v>696</v>
      </c>
      <c r="B524" t="s">
        <v>696</v>
      </c>
      <c r="C524" t="s">
        <v>696</v>
      </c>
      <c r="D524" t="s">
        <v>696</v>
      </c>
    </row>
    <row r="525" spans="1:4" x14ac:dyDescent="0.25">
      <c r="A525" t="s">
        <v>697</v>
      </c>
      <c r="B525" t="s">
        <v>697</v>
      </c>
      <c r="C525" t="s">
        <v>697</v>
      </c>
      <c r="D525" t="s">
        <v>697</v>
      </c>
    </row>
    <row r="526" spans="1:4" x14ac:dyDescent="0.25">
      <c r="A526" t="s">
        <v>698</v>
      </c>
      <c r="B526" t="s">
        <v>698</v>
      </c>
      <c r="C526" t="s">
        <v>698</v>
      </c>
      <c r="D526" t="s">
        <v>698</v>
      </c>
    </row>
    <row r="527" spans="1:4" x14ac:dyDescent="0.25">
      <c r="A527" t="s">
        <v>699</v>
      </c>
      <c r="B527" t="s">
        <v>699</v>
      </c>
      <c r="C527" t="s">
        <v>699</v>
      </c>
      <c r="D527" t="s">
        <v>699</v>
      </c>
    </row>
    <row r="528" spans="1:4" x14ac:dyDescent="0.25">
      <c r="A528" t="s">
        <v>700</v>
      </c>
      <c r="B528" t="s">
        <v>700</v>
      </c>
      <c r="C528" t="s">
        <v>700</v>
      </c>
      <c r="D528" t="s">
        <v>700</v>
      </c>
    </row>
    <row r="529" spans="1:4" x14ac:dyDescent="0.25">
      <c r="A529" t="s">
        <v>701</v>
      </c>
      <c r="B529" t="s">
        <v>701</v>
      </c>
      <c r="C529" t="s">
        <v>701</v>
      </c>
      <c r="D529" t="s">
        <v>701</v>
      </c>
    </row>
    <row r="530" spans="1:4" x14ac:dyDescent="0.25">
      <c r="A530" t="s">
        <v>702</v>
      </c>
      <c r="B530" t="s">
        <v>702</v>
      </c>
      <c r="C530" t="s">
        <v>702</v>
      </c>
      <c r="D530" t="s">
        <v>702</v>
      </c>
    </row>
    <row r="531" spans="1:4" x14ac:dyDescent="0.25">
      <c r="A531" t="s">
        <v>703</v>
      </c>
      <c r="B531" t="s">
        <v>703</v>
      </c>
      <c r="C531" t="s">
        <v>703</v>
      </c>
      <c r="D531" t="s">
        <v>703</v>
      </c>
    </row>
    <row r="532" spans="1:4" x14ac:dyDescent="0.25">
      <c r="A532" t="s">
        <v>704</v>
      </c>
      <c r="B532" t="s">
        <v>704</v>
      </c>
      <c r="C532" t="s">
        <v>704</v>
      </c>
      <c r="D532" t="s">
        <v>704</v>
      </c>
    </row>
    <row r="533" spans="1:4" x14ac:dyDescent="0.25">
      <c r="A533" t="s">
        <v>705</v>
      </c>
      <c r="B533" t="s">
        <v>705</v>
      </c>
      <c r="C533" t="s">
        <v>705</v>
      </c>
      <c r="D533" t="s">
        <v>705</v>
      </c>
    </row>
    <row r="534" spans="1:4" x14ac:dyDescent="0.25">
      <c r="A534" t="s">
        <v>706</v>
      </c>
      <c r="B534" t="s">
        <v>706</v>
      </c>
      <c r="C534" t="s">
        <v>706</v>
      </c>
      <c r="D534" t="s">
        <v>706</v>
      </c>
    </row>
    <row r="535" spans="1:4" x14ac:dyDescent="0.25">
      <c r="A535" t="s">
        <v>707</v>
      </c>
      <c r="B535" t="s">
        <v>707</v>
      </c>
      <c r="C535" t="s">
        <v>707</v>
      </c>
      <c r="D535" t="s">
        <v>707</v>
      </c>
    </row>
    <row r="536" spans="1:4" x14ac:dyDescent="0.25">
      <c r="A536" t="s">
        <v>708</v>
      </c>
      <c r="B536" t="s">
        <v>708</v>
      </c>
      <c r="C536" t="s">
        <v>708</v>
      </c>
      <c r="D536" t="s">
        <v>708</v>
      </c>
    </row>
    <row r="537" spans="1:4" x14ac:dyDescent="0.25">
      <c r="A537" t="s">
        <v>709</v>
      </c>
      <c r="B537" t="s">
        <v>709</v>
      </c>
      <c r="C537" t="s">
        <v>709</v>
      </c>
      <c r="D537" t="s">
        <v>709</v>
      </c>
    </row>
    <row r="538" spans="1:4" x14ac:dyDescent="0.25">
      <c r="A538" t="s">
        <v>710</v>
      </c>
      <c r="B538" t="s">
        <v>710</v>
      </c>
      <c r="C538" t="s">
        <v>710</v>
      </c>
      <c r="D538" t="s">
        <v>710</v>
      </c>
    </row>
    <row r="539" spans="1:4" x14ac:dyDescent="0.25">
      <c r="A539" t="s">
        <v>711</v>
      </c>
      <c r="B539" t="s">
        <v>711</v>
      </c>
      <c r="C539" t="s">
        <v>711</v>
      </c>
      <c r="D539" t="s">
        <v>711</v>
      </c>
    </row>
    <row r="540" spans="1:4" x14ac:dyDescent="0.25">
      <c r="A540" t="s">
        <v>712</v>
      </c>
      <c r="B540" t="s">
        <v>712</v>
      </c>
      <c r="C540" t="s">
        <v>712</v>
      </c>
      <c r="D540" t="s">
        <v>712</v>
      </c>
    </row>
    <row r="541" spans="1:4" x14ac:dyDescent="0.25">
      <c r="A541" t="s">
        <v>713</v>
      </c>
      <c r="B541" t="s">
        <v>713</v>
      </c>
      <c r="C541" t="s">
        <v>713</v>
      </c>
      <c r="D541" t="s">
        <v>713</v>
      </c>
    </row>
    <row r="542" spans="1:4" x14ac:dyDescent="0.25">
      <c r="A542" t="s">
        <v>714</v>
      </c>
      <c r="B542" t="s">
        <v>714</v>
      </c>
      <c r="C542" t="s">
        <v>714</v>
      </c>
      <c r="D542" t="s">
        <v>714</v>
      </c>
    </row>
    <row r="543" spans="1:4" x14ac:dyDescent="0.25">
      <c r="A543" t="s">
        <v>715</v>
      </c>
      <c r="B543" t="s">
        <v>715</v>
      </c>
      <c r="C543" t="s">
        <v>715</v>
      </c>
      <c r="D543" t="s">
        <v>715</v>
      </c>
    </row>
    <row r="544" spans="1:4" x14ac:dyDescent="0.25">
      <c r="A544" t="s">
        <v>716</v>
      </c>
      <c r="B544" t="s">
        <v>716</v>
      </c>
      <c r="C544" t="s">
        <v>716</v>
      </c>
      <c r="D544" t="s">
        <v>716</v>
      </c>
    </row>
    <row r="545" spans="1:4" x14ac:dyDescent="0.25">
      <c r="A545" t="s">
        <v>717</v>
      </c>
      <c r="B545" t="s">
        <v>717</v>
      </c>
      <c r="C545" t="s">
        <v>717</v>
      </c>
      <c r="D545" t="s">
        <v>717</v>
      </c>
    </row>
    <row r="546" spans="1:4" x14ac:dyDescent="0.25">
      <c r="A546" t="s">
        <v>718</v>
      </c>
      <c r="B546" t="s">
        <v>718</v>
      </c>
      <c r="C546" t="s">
        <v>718</v>
      </c>
      <c r="D546" t="s">
        <v>718</v>
      </c>
    </row>
    <row r="547" spans="1:4" x14ac:dyDescent="0.25">
      <c r="A547" t="s">
        <v>719</v>
      </c>
      <c r="B547" t="s">
        <v>719</v>
      </c>
      <c r="C547" t="s">
        <v>719</v>
      </c>
      <c r="D547" t="s">
        <v>719</v>
      </c>
    </row>
    <row r="548" spans="1:4" x14ac:dyDescent="0.25">
      <c r="A548" t="s">
        <v>720</v>
      </c>
      <c r="B548" t="s">
        <v>720</v>
      </c>
      <c r="C548" t="s">
        <v>720</v>
      </c>
      <c r="D548" t="s">
        <v>720</v>
      </c>
    </row>
    <row r="549" spans="1:4" x14ac:dyDescent="0.25">
      <c r="A549" t="s">
        <v>721</v>
      </c>
      <c r="B549" t="s">
        <v>721</v>
      </c>
      <c r="C549" t="s">
        <v>721</v>
      </c>
      <c r="D549" t="s">
        <v>721</v>
      </c>
    </row>
    <row r="550" spans="1:4" x14ac:dyDescent="0.25">
      <c r="A550" t="s">
        <v>722</v>
      </c>
      <c r="B550" t="s">
        <v>722</v>
      </c>
      <c r="C550" t="s">
        <v>722</v>
      </c>
      <c r="D550" t="s">
        <v>722</v>
      </c>
    </row>
    <row r="551" spans="1:4" x14ac:dyDescent="0.25">
      <c r="A551" t="s">
        <v>723</v>
      </c>
      <c r="B551" t="s">
        <v>723</v>
      </c>
      <c r="C551" t="s">
        <v>723</v>
      </c>
      <c r="D551" t="s">
        <v>723</v>
      </c>
    </row>
    <row r="552" spans="1:4" x14ac:dyDescent="0.25">
      <c r="A552" t="s">
        <v>724</v>
      </c>
      <c r="B552" t="s">
        <v>724</v>
      </c>
      <c r="C552" t="s">
        <v>724</v>
      </c>
      <c r="D552" t="s">
        <v>724</v>
      </c>
    </row>
    <row r="553" spans="1:4" x14ac:dyDescent="0.25">
      <c r="A553" t="s">
        <v>725</v>
      </c>
      <c r="B553" t="s">
        <v>725</v>
      </c>
      <c r="C553" t="s">
        <v>725</v>
      </c>
      <c r="D553" t="s">
        <v>725</v>
      </c>
    </row>
    <row r="554" spans="1:4" x14ac:dyDescent="0.25">
      <c r="A554" t="s">
        <v>726</v>
      </c>
      <c r="B554" t="s">
        <v>726</v>
      </c>
      <c r="C554" t="s">
        <v>726</v>
      </c>
      <c r="D554" t="s">
        <v>726</v>
      </c>
    </row>
    <row r="555" spans="1:4" x14ac:dyDescent="0.25">
      <c r="A555" t="s">
        <v>727</v>
      </c>
      <c r="B555" t="s">
        <v>727</v>
      </c>
      <c r="C555" t="s">
        <v>727</v>
      </c>
      <c r="D555" t="s">
        <v>727</v>
      </c>
    </row>
    <row r="556" spans="1:4" x14ac:dyDescent="0.25">
      <c r="A556" t="s">
        <v>728</v>
      </c>
      <c r="B556" t="s">
        <v>728</v>
      </c>
      <c r="C556" t="s">
        <v>728</v>
      </c>
      <c r="D556" t="s">
        <v>728</v>
      </c>
    </row>
    <row r="557" spans="1:4" x14ac:dyDescent="0.25">
      <c r="A557" t="s">
        <v>729</v>
      </c>
      <c r="B557" t="s">
        <v>729</v>
      </c>
      <c r="C557" t="s">
        <v>729</v>
      </c>
      <c r="D557" t="s">
        <v>729</v>
      </c>
    </row>
    <row r="558" spans="1:4" x14ac:dyDescent="0.25">
      <c r="A558" t="s">
        <v>730</v>
      </c>
      <c r="B558" t="s">
        <v>730</v>
      </c>
      <c r="C558" t="s">
        <v>730</v>
      </c>
      <c r="D558" t="s">
        <v>730</v>
      </c>
    </row>
    <row r="559" spans="1:4" x14ac:dyDescent="0.25">
      <c r="A559" t="s">
        <v>731</v>
      </c>
      <c r="B559" t="s">
        <v>731</v>
      </c>
      <c r="C559" t="s">
        <v>731</v>
      </c>
      <c r="D559" t="s">
        <v>731</v>
      </c>
    </row>
    <row r="560" spans="1:4" x14ac:dyDescent="0.25">
      <c r="A560" t="s">
        <v>732</v>
      </c>
      <c r="B560" t="s">
        <v>732</v>
      </c>
      <c r="C560" t="s">
        <v>732</v>
      </c>
      <c r="D560" t="s">
        <v>732</v>
      </c>
    </row>
    <row r="561" spans="1:4" x14ac:dyDescent="0.25">
      <c r="A561" t="s">
        <v>733</v>
      </c>
      <c r="B561" t="s">
        <v>733</v>
      </c>
      <c r="C561" t="s">
        <v>733</v>
      </c>
      <c r="D561" t="s">
        <v>733</v>
      </c>
    </row>
    <row r="562" spans="1:4" x14ac:dyDescent="0.25">
      <c r="A562" t="s">
        <v>734</v>
      </c>
      <c r="B562" t="s">
        <v>734</v>
      </c>
      <c r="C562" t="s">
        <v>734</v>
      </c>
      <c r="D562" t="s">
        <v>734</v>
      </c>
    </row>
    <row r="563" spans="1:4" x14ac:dyDescent="0.25">
      <c r="A563" t="s">
        <v>735</v>
      </c>
      <c r="B563" t="s">
        <v>735</v>
      </c>
      <c r="C563" t="s">
        <v>735</v>
      </c>
      <c r="D563" t="s">
        <v>735</v>
      </c>
    </row>
    <row r="564" spans="1:4" x14ac:dyDescent="0.25">
      <c r="A564" t="s">
        <v>736</v>
      </c>
      <c r="B564" t="s">
        <v>736</v>
      </c>
      <c r="C564" t="s">
        <v>736</v>
      </c>
      <c r="D564" t="s">
        <v>736</v>
      </c>
    </row>
    <row r="565" spans="1:4" x14ac:dyDescent="0.25">
      <c r="A565" t="s">
        <v>737</v>
      </c>
      <c r="B565" t="s">
        <v>737</v>
      </c>
      <c r="C565" t="s">
        <v>737</v>
      </c>
      <c r="D565" t="s">
        <v>737</v>
      </c>
    </row>
    <row r="566" spans="1:4" x14ac:dyDescent="0.25">
      <c r="A566" t="s">
        <v>738</v>
      </c>
      <c r="B566" t="s">
        <v>738</v>
      </c>
      <c r="C566" t="s">
        <v>738</v>
      </c>
      <c r="D566" t="s">
        <v>738</v>
      </c>
    </row>
    <row r="567" spans="1:4" x14ac:dyDescent="0.25">
      <c r="A567" t="s">
        <v>739</v>
      </c>
      <c r="B567" t="s">
        <v>739</v>
      </c>
      <c r="C567" t="s">
        <v>739</v>
      </c>
      <c r="D567" t="s">
        <v>739</v>
      </c>
    </row>
    <row r="568" spans="1:4" x14ac:dyDescent="0.25">
      <c r="A568" t="s">
        <v>740</v>
      </c>
      <c r="B568" t="s">
        <v>740</v>
      </c>
      <c r="C568" t="s">
        <v>740</v>
      </c>
      <c r="D568" t="s">
        <v>740</v>
      </c>
    </row>
    <row r="569" spans="1:4" x14ac:dyDescent="0.25">
      <c r="A569" t="s">
        <v>741</v>
      </c>
      <c r="B569" t="s">
        <v>741</v>
      </c>
      <c r="C569" t="s">
        <v>741</v>
      </c>
      <c r="D569" t="s">
        <v>741</v>
      </c>
    </row>
    <row r="570" spans="1:4" x14ac:dyDescent="0.25">
      <c r="A570" t="s">
        <v>742</v>
      </c>
      <c r="B570" t="s">
        <v>742</v>
      </c>
      <c r="C570" t="s">
        <v>742</v>
      </c>
      <c r="D570" t="s">
        <v>742</v>
      </c>
    </row>
    <row r="571" spans="1:4" x14ac:dyDescent="0.25">
      <c r="A571" t="s">
        <v>743</v>
      </c>
      <c r="B571" t="s">
        <v>743</v>
      </c>
      <c r="C571" t="s">
        <v>743</v>
      </c>
      <c r="D571" t="s">
        <v>743</v>
      </c>
    </row>
    <row r="572" spans="1:4" x14ac:dyDescent="0.25">
      <c r="A572" t="s">
        <v>744</v>
      </c>
      <c r="B572" t="s">
        <v>744</v>
      </c>
      <c r="C572" t="s">
        <v>744</v>
      </c>
      <c r="D572" t="s">
        <v>744</v>
      </c>
    </row>
    <row r="573" spans="1:4" x14ac:dyDescent="0.25">
      <c r="A573" t="s">
        <v>745</v>
      </c>
      <c r="B573" t="s">
        <v>745</v>
      </c>
      <c r="C573" t="s">
        <v>745</v>
      </c>
      <c r="D573" t="s">
        <v>745</v>
      </c>
    </row>
    <row r="574" spans="1:4" x14ac:dyDescent="0.25">
      <c r="A574" t="s">
        <v>746</v>
      </c>
      <c r="B574" t="s">
        <v>746</v>
      </c>
      <c r="C574" t="s">
        <v>746</v>
      </c>
      <c r="D574" t="s">
        <v>746</v>
      </c>
    </row>
    <row r="575" spans="1:4" x14ac:dyDescent="0.25">
      <c r="A575" t="s">
        <v>747</v>
      </c>
      <c r="B575" t="s">
        <v>747</v>
      </c>
      <c r="C575" t="s">
        <v>747</v>
      </c>
      <c r="D575" t="s">
        <v>747</v>
      </c>
    </row>
    <row r="576" spans="1:4" x14ac:dyDescent="0.25">
      <c r="A576" t="s">
        <v>748</v>
      </c>
      <c r="B576" t="s">
        <v>748</v>
      </c>
      <c r="C576" t="s">
        <v>748</v>
      </c>
      <c r="D576" t="s">
        <v>748</v>
      </c>
    </row>
    <row r="577" spans="1:4" x14ac:dyDescent="0.25">
      <c r="A577" t="s">
        <v>749</v>
      </c>
      <c r="B577" t="s">
        <v>749</v>
      </c>
      <c r="C577" t="s">
        <v>749</v>
      </c>
      <c r="D577" t="s">
        <v>749</v>
      </c>
    </row>
    <row r="578" spans="1:4" x14ac:dyDescent="0.25">
      <c r="A578" t="s">
        <v>750</v>
      </c>
      <c r="B578" t="s">
        <v>750</v>
      </c>
      <c r="C578" t="s">
        <v>750</v>
      </c>
      <c r="D578" t="s">
        <v>750</v>
      </c>
    </row>
    <row r="579" spans="1:4" x14ac:dyDescent="0.25">
      <c r="A579" t="s">
        <v>751</v>
      </c>
      <c r="B579" t="s">
        <v>751</v>
      </c>
      <c r="C579" t="s">
        <v>751</v>
      </c>
      <c r="D579" t="s">
        <v>751</v>
      </c>
    </row>
    <row r="580" spans="1:4" x14ac:dyDescent="0.25">
      <c r="A580" t="s">
        <v>752</v>
      </c>
      <c r="B580" t="s">
        <v>752</v>
      </c>
      <c r="C580" t="s">
        <v>752</v>
      </c>
      <c r="D580" t="s">
        <v>752</v>
      </c>
    </row>
    <row r="581" spans="1:4" x14ac:dyDescent="0.25">
      <c r="A581" t="s">
        <v>753</v>
      </c>
      <c r="B581" t="s">
        <v>753</v>
      </c>
      <c r="C581" t="s">
        <v>753</v>
      </c>
      <c r="D581" t="s">
        <v>753</v>
      </c>
    </row>
    <row r="582" spans="1:4" x14ac:dyDescent="0.25">
      <c r="A582" t="s">
        <v>754</v>
      </c>
      <c r="B582" t="s">
        <v>754</v>
      </c>
      <c r="C582" t="s">
        <v>754</v>
      </c>
      <c r="D582" t="s">
        <v>754</v>
      </c>
    </row>
    <row r="583" spans="1:4" x14ac:dyDescent="0.25">
      <c r="A583" t="s">
        <v>755</v>
      </c>
      <c r="B583" t="s">
        <v>755</v>
      </c>
      <c r="C583" t="s">
        <v>755</v>
      </c>
      <c r="D583" t="s">
        <v>755</v>
      </c>
    </row>
    <row r="584" spans="1:4" x14ac:dyDescent="0.25">
      <c r="A584" t="s">
        <v>756</v>
      </c>
      <c r="B584" t="s">
        <v>756</v>
      </c>
      <c r="C584" t="s">
        <v>756</v>
      </c>
      <c r="D584" t="s">
        <v>756</v>
      </c>
    </row>
    <row r="585" spans="1:4" x14ac:dyDescent="0.25">
      <c r="A585" t="s">
        <v>757</v>
      </c>
      <c r="B585" t="s">
        <v>757</v>
      </c>
      <c r="C585" t="s">
        <v>757</v>
      </c>
      <c r="D585" t="s">
        <v>757</v>
      </c>
    </row>
    <row r="586" spans="1:4" x14ac:dyDescent="0.25">
      <c r="A586" t="s">
        <v>758</v>
      </c>
      <c r="B586" t="s">
        <v>758</v>
      </c>
      <c r="C586" t="s">
        <v>758</v>
      </c>
      <c r="D586" t="s">
        <v>758</v>
      </c>
    </row>
    <row r="587" spans="1:4" x14ac:dyDescent="0.25">
      <c r="A587" t="s">
        <v>759</v>
      </c>
      <c r="B587" t="s">
        <v>759</v>
      </c>
      <c r="C587" t="s">
        <v>759</v>
      </c>
      <c r="D587" t="s">
        <v>759</v>
      </c>
    </row>
    <row r="588" spans="1:4" x14ac:dyDescent="0.25">
      <c r="A588" t="s">
        <v>760</v>
      </c>
      <c r="B588" t="s">
        <v>760</v>
      </c>
      <c r="C588" t="s">
        <v>760</v>
      </c>
      <c r="D588" t="s">
        <v>760</v>
      </c>
    </row>
    <row r="589" spans="1:4" x14ac:dyDescent="0.25">
      <c r="A589" t="s">
        <v>761</v>
      </c>
      <c r="B589" t="s">
        <v>761</v>
      </c>
      <c r="C589" t="s">
        <v>761</v>
      </c>
      <c r="D589" t="s">
        <v>761</v>
      </c>
    </row>
    <row r="590" spans="1:4" x14ac:dyDescent="0.25">
      <c r="A590" t="s">
        <v>762</v>
      </c>
      <c r="B590" t="s">
        <v>762</v>
      </c>
      <c r="C590" t="s">
        <v>762</v>
      </c>
      <c r="D590" t="s">
        <v>762</v>
      </c>
    </row>
    <row r="591" spans="1:4" x14ac:dyDescent="0.25">
      <c r="A591" t="s">
        <v>763</v>
      </c>
      <c r="B591" t="s">
        <v>763</v>
      </c>
      <c r="C591" t="s">
        <v>763</v>
      </c>
      <c r="D591" t="s">
        <v>763</v>
      </c>
    </row>
    <row r="592" spans="1:4" x14ac:dyDescent="0.25">
      <c r="A592" t="s">
        <v>764</v>
      </c>
      <c r="B592" t="s">
        <v>764</v>
      </c>
      <c r="C592" t="s">
        <v>764</v>
      </c>
      <c r="D592" t="s">
        <v>764</v>
      </c>
    </row>
    <row r="593" spans="1:4" x14ac:dyDescent="0.25">
      <c r="A593" t="s">
        <v>765</v>
      </c>
      <c r="B593" t="s">
        <v>765</v>
      </c>
      <c r="C593" t="s">
        <v>765</v>
      </c>
      <c r="D593" t="s">
        <v>765</v>
      </c>
    </row>
    <row r="594" spans="1:4" x14ac:dyDescent="0.25">
      <c r="A594" t="s">
        <v>766</v>
      </c>
      <c r="B594" t="s">
        <v>766</v>
      </c>
      <c r="C594" t="s">
        <v>766</v>
      </c>
      <c r="D594" t="s">
        <v>766</v>
      </c>
    </row>
    <row r="595" spans="1:4" x14ac:dyDescent="0.25">
      <c r="A595" t="s">
        <v>767</v>
      </c>
      <c r="B595" t="s">
        <v>767</v>
      </c>
      <c r="C595" t="s">
        <v>767</v>
      </c>
      <c r="D595" t="s">
        <v>767</v>
      </c>
    </row>
    <row r="596" spans="1:4" x14ac:dyDescent="0.25">
      <c r="A596" t="s">
        <v>768</v>
      </c>
      <c r="B596" t="s">
        <v>768</v>
      </c>
      <c r="C596" t="s">
        <v>768</v>
      </c>
      <c r="D596" t="s">
        <v>768</v>
      </c>
    </row>
    <row r="597" spans="1:4" x14ac:dyDescent="0.25">
      <c r="A597" t="s">
        <v>769</v>
      </c>
      <c r="B597" t="s">
        <v>769</v>
      </c>
      <c r="C597" t="s">
        <v>769</v>
      </c>
      <c r="D597" t="s">
        <v>769</v>
      </c>
    </row>
    <row r="598" spans="1:4" x14ac:dyDescent="0.25">
      <c r="A598" t="s">
        <v>770</v>
      </c>
      <c r="B598" t="s">
        <v>770</v>
      </c>
      <c r="C598" t="s">
        <v>770</v>
      </c>
      <c r="D598" t="s">
        <v>770</v>
      </c>
    </row>
    <row r="599" spans="1:4" x14ac:dyDescent="0.25">
      <c r="A599" t="s">
        <v>771</v>
      </c>
      <c r="B599" t="s">
        <v>771</v>
      </c>
      <c r="C599" t="s">
        <v>771</v>
      </c>
      <c r="D599" t="s">
        <v>771</v>
      </c>
    </row>
    <row r="600" spans="1:4" x14ac:dyDescent="0.25">
      <c r="A600" t="s">
        <v>772</v>
      </c>
      <c r="B600" t="s">
        <v>772</v>
      </c>
      <c r="C600" t="s">
        <v>772</v>
      </c>
      <c r="D600" t="s">
        <v>772</v>
      </c>
    </row>
    <row r="601" spans="1:4" x14ac:dyDescent="0.25">
      <c r="A601" t="s">
        <v>773</v>
      </c>
      <c r="B601" t="s">
        <v>773</v>
      </c>
      <c r="C601" t="s">
        <v>773</v>
      </c>
      <c r="D601" t="s">
        <v>773</v>
      </c>
    </row>
    <row r="602" spans="1:4" x14ac:dyDescent="0.25">
      <c r="A602" t="s">
        <v>774</v>
      </c>
      <c r="B602" t="s">
        <v>774</v>
      </c>
      <c r="C602" t="s">
        <v>774</v>
      </c>
      <c r="D602" t="s">
        <v>774</v>
      </c>
    </row>
    <row r="603" spans="1:4" x14ac:dyDescent="0.25">
      <c r="A603" t="s">
        <v>775</v>
      </c>
      <c r="B603" t="s">
        <v>775</v>
      </c>
      <c r="C603" t="s">
        <v>775</v>
      </c>
      <c r="D603" t="s">
        <v>775</v>
      </c>
    </row>
    <row r="604" spans="1:4" x14ac:dyDescent="0.25">
      <c r="A604" t="s">
        <v>776</v>
      </c>
      <c r="B604" t="s">
        <v>776</v>
      </c>
      <c r="C604" t="s">
        <v>776</v>
      </c>
      <c r="D604" t="s">
        <v>776</v>
      </c>
    </row>
    <row r="605" spans="1:4" x14ac:dyDescent="0.25">
      <c r="A605" t="s">
        <v>777</v>
      </c>
      <c r="B605" t="s">
        <v>777</v>
      </c>
      <c r="C605" t="s">
        <v>777</v>
      </c>
      <c r="D605" t="s">
        <v>777</v>
      </c>
    </row>
    <row r="606" spans="1:4" x14ac:dyDescent="0.25">
      <c r="A606" t="s">
        <v>778</v>
      </c>
      <c r="B606" t="s">
        <v>778</v>
      </c>
      <c r="C606" t="s">
        <v>778</v>
      </c>
      <c r="D606" t="s">
        <v>778</v>
      </c>
    </row>
    <row r="607" spans="1:4" x14ac:dyDescent="0.25">
      <c r="A607" t="s">
        <v>779</v>
      </c>
      <c r="B607" t="s">
        <v>779</v>
      </c>
      <c r="C607" t="s">
        <v>779</v>
      </c>
      <c r="D607" t="s">
        <v>779</v>
      </c>
    </row>
    <row r="608" spans="1:4" x14ac:dyDescent="0.25">
      <c r="A608" t="s">
        <v>780</v>
      </c>
      <c r="B608" t="s">
        <v>780</v>
      </c>
      <c r="C608" t="s">
        <v>780</v>
      </c>
      <c r="D608" t="s">
        <v>780</v>
      </c>
    </row>
    <row r="609" spans="1:4" x14ac:dyDescent="0.25">
      <c r="A609" t="s">
        <v>781</v>
      </c>
      <c r="B609" t="s">
        <v>781</v>
      </c>
      <c r="C609" t="s">
        <v>781</v>
      </c>
      <c r="D609" t="s">
        <v>781</v>
      </c>
    </row>
    <row r="610" spans="1:4" x14ac:dyDescent="0.25">
      <c r="A610" t="s">
        <v>782</v>
      </c>
      <c r="B610" t="s">
        <v>782</v>
      </c>
      <c r="C610" t="s">
        <v>782</v>
      </c>
      <c r="D610" t="s">
        <v>782</v>
      </c>
    </row>
    <row r="611" spans="1:4" x14ac:dyDescent="0.25">
      <c r="A611" t="s">
        <v>783</v>
      </c>
      <c r="B611" t="s">
        <v>783</v>
      </c>
      <c r="C611" t="s">
        <v>783</v>
      </c>
      <c r="D611" t="s">
        <v>783</v>
      </c>
    </row>
    <row r="612" spans="1:4" x14ac:dyDescent="0.25">
      <c r="A612" t="s">
        <v>784</v>
      </c>
      <c r="B612" t="s">
        <v>784</v>
      </c>
      <c r="C612" t="s">
        <v>784</v>
      </c>
      <c r="D612" t="s">
        <v>784</v>
      </c>
    </row>
    <row r="613" spans="1:4" x14ac:dyDescent="0.25">
      <c r="A613" t="s">
        <v>785</v>
      </c>
      <c r="B613" t="s">
        <v>785</v>
      </c>
      <c r="C613" t="s">
        <v>785</v>
      </c>
      <c r="D613" t="s">
        <v>785</v>
      </c>
    </row>
    <row r="614" spans="1:4" x14ac:dyDescent="0.25">
      <c r="A614" t="s">
        <v>786</v>
      </c>
      <c r="B614" t="s">
        <v>786</v>
      </c>
      <c r="C614" t="s">
        <v>786</v>
      </c>
      <c r="D614" t="s">
        <v>786</v>
      </c>
    </row>
    <row r="615" spans="1:4" x14ac:dyDescent="0.25">
      <c r="A615" t="s">
        <v>787</v>
      </c>
      <c r="B615" t="s">
        <v>787</v>
      </c>
      <c r="C615" t="s">
        <v>787</v>
      </c>
      <c r="D615" t="s">
        <v>787</v>
      </c>
    </row>
    <row r="616" spans="1:4" x14ac:dyDescent="0.25">
      <c r="A616" t="s">
        <v>788</v>
      </c>
      <c r="B616" t="s">
        <v>788</v>
      </c>
      <c r="C616" t="s">
        <v>788</v>
      </c>
      <c r="D616" t="s">
        <v>788</v>
      </c>
    </row>
    <row r="617" spans="1:4" x14ac:dyDescent="0.25">
      <c r="A617" t="s">
        <v>789</v>
      </c>
      <c r="B617" t="s">
        <v>789</v>
      </c>
      <c r="C617" t="s">
        <v>789</v>
      </c>
      <c r="D617" t="s">
        <v>789</v>
      </c>
    </row>
    <row r="618" spans="1:4" x14ac:dyDescent="0.25">
      <c r="A618" t="s">
        <v>790</v>
      </c>
      <c r="B618" t="s">
        <v>790</v>
      </c>
      <c r="C618" t="s">
        <v>790</v>
      </c>
      <c r="D618" t="s">
        <v>790</v>
      </c>
    </row>
    <row r="619" spans="1:4" x14ac:dyDescent="0.25">
      <c r="A619" t="s">
        <v>791</v>
      </c>
      <c r="B619" t="s">
        <v>791</v>
      </c>
      <c r="C619" t="s">
        <v>791</v>
      </c>
      <c r="D619" t="s">
        <v>791</v>
      </c>
    </row>
    <row r="620" spans="1:4" x14ac:dyDescent="0.25">
      <c r="A620" t="s">
        <v>792</v>
      </c>
      <c r="B620" t="s">
        <v>792</v>
      </c>
      <c r="C620" t="s">
        <v>792</v>
      </c>
      <c r="D620" t="s">
        <v>792</v>
      </c>
    </row>
    <row r="621" spans="1:4" x14ac:dyDescent="0.25">
      <c r="A621" t="s">
        <v>793</v>
      </c>
      <c r="B621" t="s">
        <v>793</v>
      </c>
      <c r="C621" t="s">
        <v>793</v>
      </c>
      <c r="D621" t="s">
        <v>793</v>
      </c>
    </row>
    <row r="622" spans="1:4" x14ac:dyDescent="0.25">
      <c r="A622" t="s">
        <v>794</v>
      </c>
      <c r="B622" t="s">
        <v>794</v>
      </c>
      <c r="C622" t="s">
        <v>794</v>
      </c>
      <c r="D622" t="s">
        <v>794</v>
      </c>
    </row>
    <row r="623" spans="1:4" x14ac:dyDescent="0.25">
      <c r="A623" t="s">
        <v>795</v>
      </c>
      <c r="B623" t="s">
        <v>795</v>
      </c>
      <c r="C623" t="s">
        <v>795</v>
      </c>
      <c r="D623" t="s">
        <v>795</v>
      </c>
    </row>
    <row r="624" spans="1:4" x14ac:dyDescent="0.25">
      <c r="A624" t="s">
        <v>796</v>
      </c>
      <c r="B624" t="s">
        <v>796</v>
      </c>
      <c r="C624" t="s">
        <v>796</v>
      </c>
      <c r="D624" t="s">
        <v>796</v>
      </c>
    </row>
    <row r="625" spans="1:4" x14ac:dyDescent="0.25">
      <c r="A625" t="s">
        <v>797</v>
      </c>
      <c r="B625" t="s">
        <v>797</v>
      </c>
      <c r="C625" t="s">
        <v>797</v>
      </c>
      <c r="D625" t="s">
        <v>797</v>
      </c>
    </row>
    <row r="626" spans="1:4" x14ac:dyDescent="0.25">
      <c r="A626" t="s">
        <v>798</v>
      </c>
      <c r="B626" t="s">
        <v>798</v>
      </c>
      <c r="C626" t="s">
        <v>798</v>
      </c>
      <c r="D626" t="s">
        <v>798</v>
      </c>
    </row>
    <row r="627" spans="1:4" x14ac:dyDescent="0.25">
      <c r="A627" t="s">
        <v>799</v>
      </c>
      <c r="B627" t="s">
        <v>799</v>
      </c>
      <c r="C627" t="s">
        <v>799</v>
      </c>
      <c r="D627" t="s">
        <v>799</v>
      </c>
    </row>
    <row r="628" spans="1:4" x14ac:dyDescent="0.25">
      <c r="A628" t="s">
        <v>800</v>
      </c>
      <c r="B628" t="s">
        <v>800</v>
      </c>
      <c r="C628" t="s">
        <v>800</v>
      </c>
      <c r="D628" t="s">
        <v>800</v>
      </c>
    </row>
    <row r="629" spans="1:4" x14ac:dyDescent="0.25">
      <c r="A629" t="s">
        <v>801</v>
      </c>
      <c r="B629" t="s">
        <v>801</v>
      </c>
      <c r="C629" t="s">
        <v>801</v>
      </c>
      <c r="D629" t="s">
        <v>801</v>
      </c>
    </row>
    <row r="630" spans="1:4" x14ac:dyDescent="0.25">
      <c r="A630" t="s">
        <v>802</v>
      </c>
      <c r="B630" t="s">
        <v>802</v>
      </c>
      <c r="C630" t="s">
        <v>802</v>
      </c>
      <c r="D630" t="s">
        <v>802</v>
      </c>
    </row>
    <row r="631" spans="1:4" x14ac:dyDescent="0.25">
      <c r="A631" t="s">
        <v>803</v>
      </c>
      <c r="B631" t="s">
        <v>803</v>
      </c>
      <c r="C631" t="s">
        <v>803</v>
      </c>
      <c r="D631" t="s">
        <v>803</v>
      </c>
    </row>
    <row r="632" spans="1:4" x14ac:dyDescent="0.25">
      <c r="A632" t="s">
        <v>804</v>
      </c>
      <c r="B632" t="s">
        <v>804</v>
      </c>
      <c r="C632" t="s">
        <v>804</v>
      </c>
      <c r="D632" t="s">
        <v>804</v>
      </c>
    </row>
    <row r="633" spans="1:4" x14ac:dyDescent="0.25">
      <c r="A633" t="s">
        <v>805</v>
      </c>
      <c r="B633" t="s">
        <v>805</v>
      </c>
      <c r="C633" t="s">
        <v>805</v>
      </c>
      <c r="D633" t="s">
        <v>805</v>
      </c>
    </row>
    <row r="634" spans="1:4" x14ac:dyDescent="0.25">
      <c r="A634" t="s">
        <v>806</v>
      </c>
      <c r="B634" t="s">
        <v>806</v>
      </c>
      <c r="C634" t="s">
        <v>806</v>
      </c>
      <c r="D634" t="s">
        <v>806</v>
      </c>
    </row>
    <row r="635" spans="1:4" x14ac:dyDescent="0.25">
      <c r="A635" t="s">
        <v>807</v>
      </c>
      <c r="B635" t="s">
        <v>807</v>
      </c>
      <c r="C635" t="s">
        <v>807</v>
      </c>
      <c r="D635" t="s">
        <v>807</v>
      </c>
    </row>
    <row r="636" spans="1:4" x14ac:dyDescent="0.25">
      <c r="A636" t="s">
        <v>808</v>
      </c>
      <c r="B636" t="s">
        <v>808</v>
      </c>
      <c r="C636" t="s">
        <v>808</v>
      </c>
      <c r="D636" t="s">
        <v>808</v>
      </c>
    </row>
    <row r="637" spans="1:4" x14ac:dyDescent="0.25">
      <c r="A637" t="s">
        <v>809</v>
      </c>
      <c r="B637" t="s">
        <v>809</v>
      </c>
      <c r="C637" t="s">
        <v>809</v>
      </c>
      <c r="D637" t="s">
        <v>809</v>
      </c>
    </row>
    <row r="638" spans="1:4" x14ac:dyDescent="0.25">
      <c r="A638" t="s">
        <v>810</v>
      </c>
      <c r="B638" t="s">
        <v>810</v>
      </c>
      <c r="C638" t="s">
        <v>810</v>
      </c>
      <c r="D638" t="s">
        <v>810</v>
      </c>
    </row>
    <row r="639" spans="1:4" x14ac:dyDescent="0.25">
      <c r="A639" t="s">
        <v>811</v>
      </c>
      <c r="B639" t="s">
        <v>811</v>
      </c>
      <c r="C639" t="s">
        <v>811</v>
      </c>
      <c r="D639" t="s">
        <v>811</v>
      </c>
    </row>
    <row r="640" spans="1:4" x14ac:dyDescent="0.25">
      <c r="A640" t="s">
        <v>812</v>
      </c>
      <c r="B640" t="s">
        <v>812</v>
      </c>
      <c r="C640" t="s">
        <v>812</v>
      </c>
      <c r="D640" t="s">
        <v>812</v>
      </c>
    </row>
    <row r="641" spans="1:4" x14ac:dyDescent="0.25">
      <c r="A641" t="s">
        <v>813</v>
      </c>
      <c r="B641" t="s">
        <v>813</v>
      </c>
      <c r="C641" t="s">
        <v>813</v>
      </c>
      <c r="D641" t="s">
        <v>813</v>
      </c>
    </row>
    <row r="642" spans="1:4" x14ac:dyDescent="0.25">
      <c r="A642" t="s">
        <v>814</v>
      </c>
      <c r="B642" t="s">
        <v>814</v>
      </c>
      <c r="C642" t="s">
        <v>814</v>
      </c>
      <c r="D642" t="s">
        <v>814</v>
      </c>
    </row>
    <row r="643" spans="1:4" x14ac:dyDescent="0.25">
      <c r="A643" t="s">
        <v>815</v>
      </c>
      <c r="B643" t="s">
        <v>815</v>
      </c>
      <c r="C643" t="s">
        <v>815</v>
      </c>
      <c r="D643" t="s">
        <v>815</v>
      </c>
    </row>
    <row r="644" spans="1:4" x14ac:dyDescent="0.25">
      <c r="A644" t="s">
        <v>816</v>
      </c>
      <c r="B644" t="s">
        <v>816</v>
      </c>
      <c r="C644" t="s">
        <v>816</v>
      </c>
      <c r="D644" t="s">
        <v>816</v>
      </c>
    </row>
    <row r="645" spans="1:4" x14ac:dyDescent="0.25">
      <c r="A645" t="s">
        <v>817</v>
      </c>
      <c r="B645" t="s">
        <v>817</v>
      </c>
      <c r="C645" t="s">
        <v>817</v>
      </c>
      <c r="D645" t="s">
        <v>817</v>
      </c>
    </row>
    <row r="646" spans="1:4" x14ac:dyDescent="0.25">
      <c r="A646" t="s">
        <v>818</v>
      </c>
      <c r="B646" t="s">
        <v>818</v>
      </c>
      <c r="C646" t="s">
        <v>818</v>
      </c>
      <c r="D646" t="s">
        <v>818</v>
      </c>
    </row>
    <row r="647" spans="1:4" x14ac:dyDescent="0.25">
      <c r="A647" t="s">
        <v>819</v>
      </c>
      <c r="B647" t="s">
        <v>819</v>
      </c>
      <c r="C647" t="s">
        <v>819</v>
      </c>
      <c r="D647" t="s">
        <v>819</v>
      </c>
    </row>
    <row r="648" spans="1:4" x14ac:dyDescent="0.25">
      <c r="A648" t="s">
        <v>820</v>
      </c>
      <c r="B648" t="s">
        <v>820</v>
      </c>
      <c r="C648" t="s">
        <v>820</v>
      </c>
      <c r="D648" t="s">
        <v>820</v>
      </c>
    </row>
    <row r="649" spans="1:4" x14ac:dyDescent="0.25">
      <c r="A649" t="s">
        <v>821</v>
      </c>
      <c r="B649" t="s">
        <v>821</v>
      </c>
      <c r="C649" t="s">
        <v>821</v>
      </c>
      <c r="D649" t="s">
        <v>821</v>
      </c>
    </row>
    <row r="650" spans="1:4" x14ac:dyDescent="0.25">
      <c r="A650" t="s">
        <v>822</v>
      </c>
      <c r="B650" t="s">
        <v>822</v>
      </c>
      <c r="C650" t="s">
        <v>822</v>
      </c>
      <c r="D650" t="s">
        <v>822</v>
      </c>
    </row>
    <row r="651" spans="1:4" x14ac:dyDescent="0.25">
      <c r="A651" t="s">
        <v>823</v>
      </c>
      <c r="B651" t="s">
        <v>823</v>
      </c>
      <c r="C651" t="s">
        <v>823</v>
      </c>
      <c r="D651" t="s">
        <v>823</v>
      </c>
    </row>
    <row r="652" spans="1:4" x14ac:dyDescent="0.25">
      <c r="A652" t="s">
        <v>824</v>
      </c>
      <c r="B652" t="s">
        <v>824</v>
      </c>
      <c r="C652" t="s">
        <v>824</v>
      </c>
      <c r="D652" t="s">
        <v>824</v>
      </c>
    </row>
    <row r="653" spans="1:4" x14ac:dyDescent="0.25">
      <c r="A653" t="s">
        <v>825</v>
      </c>
      <c r="B653" t="s">
        <v>825</v>
      </c>
      <c r="C653" t="s">
        <v>825</v>
      </c>
      <c r="D653" t="s">
        <v>825</v>
      </c>
    </row>
    <row r="654" spans="1:4" x14ac:dyDescent="0.25">
      <c r="A654" t="s">
        <v>826</v>
      </c>
      <c r="B654" t="s">
        <v>826</v>
      </c>
      <c r="C654" t="s">
        <v>826</v>
      </c>
      <c r="D654" t="s">
        <v>826</v>
      </c>
    </row>
    <row r="655" spans="1:4" x14ac:dyDescent="0.25">
      <c r="A655" t="s">
        <v>827</v>
      </c>
      <c r="B655" t="s">
        <v>827</v>
      </c>
      <c r="C655" t="s">
        <v>827</v>
      </c>
      <c r="D655" t="s">
        <v>827</v>
      </c>
    </row>
    <row r="656" spans="1:4" x14ac:dyDescent="0.25">
      <c r="A656" t="s">
        <v>828</v>
      </c>
      <c r="B656" t="s">
        <v>828</v>
      </c>
      <c r="C656" t="s">
        <v>828</v>
      </c>
      <c r="D656" t="s">
        <v>828</v>
      </c>
    </row>
    <row r="657" spans="1:4" x14ac:dyDescent="0.25">
      <c r="A657" t="s">
        <v>829</v>
      </c>
      <c r="B657" t="s">
        <v>829</v>
      </c>
      <c r="C657" t="s">
        <v>829</v>
      </c>
      <c r="D657" t="s">
        <v>829</v>
      </c>
    </row>
    <row r="658" spans="1:4" x14ac:dyDescent="0.25">
      <c r="A658" t="s">
        <v>830</v>
      </c>
      <c r="B658" t="s">
        <v>830</v>
      </c>
      <c r="C658" t="s">
        <v>830</v>
      </c>
      <c r="D658" t="s">
        <v>830</v>
      </c>
    </row>
    <row r="659" spans="1:4" x14ac:dyDescent="0.25">
      <c r="A659" t="s">
        <v>831</v>
      </c>
      <c r="B659" t="s">
        <v>831</v>
      </c>
      <c r="C659" t="s">
        <v>831</v>
      </c>
      <c r="D659" t="s">
        <v>831</v>
      </c>
    </row>
    <row r="660" spans="1:4" x14ac:dyDescent="0.25">
      <c r="A660" t="s">
        <v>832</v>
      </c>
      <c r="B660" t="s">
        <v>832</v>
      </c>
      <c r="C660" t="s">
        <v>832</v>
      </c>
      <c r="D660" t="s">
        <v>832</v>
      </c>
    </row>
    <row r="661" spans="1:4" x14ac:dyDescent="0.25">
      <c r="A661" t="s">
        <v>833</v>
      </c>
      <c r="B661" t="s">
        <v>833</v>
      </c>
      <c r="C661" t="s">
        <v>833</v>
      </c>
      <c r="D661" t="s">
        <v>833</v>
      </c>
    </row>
    <row r="662" spans="1:4" x14ac:dyDescent="0.25">
      <c r="A662" t="s">
        <v>834</v>
      </c>
      <c r="B662" t="s">
        <v>834</v>
      </c>
      <c r="C662" t="s">
        <v>834</v>
      </c>
      <c r="D662" t="s">
        <v>834</v>
      </c>
    </row>
    <row r="663" spans="1:4" x14ac:dyDescent="0.25">
      <c r="A663" t="s">
        <v>835</v>
      </c>
      <c r="B663" t="s">
        <v>835</v>
      </c>
      <c r="C663" t="s">
        <v>835</v>
      </c>
      <c r="D663" t="s">
        <v>835</v>
      </c>
    </row>
    <row r="664" spans="1:4" x14ac:dyDescent="0.25">
      <c r="A664" t="s">
        <v>836</v>
      </c>
      <c r="B664" t="s">
        <v>836</v>
      </c>
      <c r="C664" t="s">
        <v>836</v>
      </c>
      <c r="D664" t="s">
        <v>836</v>
      </c>
    </row>
    <row r="665" spans="1:4" x14ac:dyDescent="0.25">
      <c r="A665" t="s">
        <v>837</v>
      </c>
      <c r="B665" t="s">
        <v>837</v>
      </c>
      <c r="C665" t="s">
        <v>837</v>
      </c>
      <c r="D665" t="s">
        <v>837</v>
      </c>
    </row>
    <row r="666" spans="1:4" x14ac:dyDescent="0.25">
      <c r="A666" t="s">
        <v>838</v>
      </c>
      <c r="B666" t="s">
        <v>838</v>
      </c>
      <c r="C666" t="s">
        <v>838</v>
      </c>
      <c r="D666" t="s">
        <v>838</v>
      </c>
    </row>
    <row r="667" spans="1:4" x14ac:dyDescent="0.25">
      <c r="A667" t="s">
        <v>839</v>
      </c>
      <c r="B667" t="s">
        <v>839</v>
      </c>
      <c r="C667" t="s">
        <v>839</v>
      </c>
      <c r="D667" t="s">
        <v>839</v>
      </c>
    </row>
    <row r="668" spans="1:4" x14ac:dyDescent="0.25">
      <c r="A668" t="s">
        <v>840</v>
      </c>
      <c r="B668" t="s">
        <v>840</v>
      </c>
      <c r="C668" t="s">
        <v>840</v>
      </c>
      <c r="D668" t="s">
        <v>840</v>
      </c>
    </row>
    <row r="669" spans="1:4" x14ac:dyDescent="0.25">
      <c r="A669" t="s">
        <v>841</v>
      </c>
      <c r="B669" t="s">
        <v>841</v>
      </c>
      <c r="C669" t="s">
        <v>841</v>
      </c>
      <c r="D669" t="s">
        <v>841</v>
      </c>
    </row>
    <row r="670" spans="1:4" x14ac:dyDescent="0.25">
      <c r="A670" t="s">
        <v>842</v>
      </c>
      <c r="B670" t="s">
        <v>842</v>
      </c>
      <c r="C670" t="s">
        <v>842</v>
      </c>
      <c r="D670" t="s">
        <v>842</v>
      </c>
    </row>
    <row r="671" spans="1:4" x14ac:dyDescent="0.25">
      <c r="A671" t="s">
        <v>843</v>
      </c>
      <c r="B671" t="s">
        <v>843</v>
      </c>
      <c r="C671" t="s">
        <v>843</v>
      </c>
      <c r="D671" t="s">
        <v>843</v>
      </c>
    </row>
    <row r="672" spans="1:4" x14ac:dyDescent="0.25">
      <c r="A672" t="s">
        <v>844</v>
      </c>
      <c r="B672" t="s">
        <v>844</v>
      </c>
      <c r="C672" t="s">
        <v>844</v>
      </c>
      <c r="D672" t="s">
        <v>844</v>
      </c>
    </row>
    <row r="673" spans="1:4" x14ac:dyDescent="0.25">
      <c r="A673" t="s">
        <v>845</v>
      </c>
      <c r="B673" t="s">
        <v>845</v>
      </c>
      <c r="C673" t="s">
        <v>845</v>
      </c>
      <c r="D673" t="s">
        <v>845</v>
      </c>
    </row>
    <row r="674" spans="1:4" x14ac:dyDescent="0.25">
      <c r="A674" t="s">
        <v>846</v>
      </c>
      <c r="B674" t="s">
        <v>846</v>
      </c>
      <c r="C674" t="s">
        <v>846</v>
      </c>
      <c r="D674" t="s">
        <v>846</v>
      </c>
    </row>
    <row r="675" spans="1:4" x14ac:dyDescent="0.25">
      <c r="A675" t="s">
        <v>847</v>
      </c>
      <c r="B675" t="s">
        <v>847</v>
      </c>
      <c r="C675" t="s">
        <v>847</v>
      </c>
      <c r="D675" t="s">
        <v>847</v>
      </c>
    </row>
    <row r="676" spans="1:4" x14ac:dyDescent="0.25">
      <c r="A676" t="s">
        <v>848</v>
      </c>
      <c r="B676" t="s">
        <v>848</v>
      </c>
      <c r="C676" t="s">
        <v>848</v>
      </c>
      <c r="D676" t="s">
        <v>848</v>
      </c>
    </row>
    <row r="677" spans="1:4" x14ac:dyDescent="0.25">
      <c r="A677" t="s">
        <v>849</v>
      </c>
      <c r="B677" t="s">
        <v>849</v>
      </c>
      <c r="C677" t="s">
        <v>849</v>
      </c>
      <c r="D677" t="s">
        <v>849</v>
      </c>
    </row>
    <row r="678" spans="1:4" x14ac:dyDescent="0.25">
      <c r="A678" t="s">
        <v>850</v>
      </c>
      <c r="B678" t="s">
        <v>850</v>
      </c>
      <c r="C678" t="s">
        <v>850</v>
      </c>
      <c r="D678" t="s">
        <v>850</v>
      </c>
    </row>
    <row r="679" spans="1:4" x14ac:dyDescent="0.25">
      <c r="A679" t="s">
        <v>851</v>
      </c>
      <c r="B679" t="s">
        <v>851</v>
      </c>
      <c r="C679" t="s">
        <v>851</v>
      </c>
      <c r="D679" t="s">
        <v>851</v>
      </c>
    </row>
    <row r="680" spans="1:4" x14ac:dyDescent="0.25">
      <c r="A680" t="s">
        <v>852</v>
      </c>
      <c r="B680" t="s">
        <v>852</v>
      </c>
      <c r="C680" t="s">
        <v>852</v>
      </c>
      <c r="D680" t="s">
        <v>852</v>
      </c>
    </row>
    <row r="681" spans="1:4" x14ac:dyDescent="0.25">
      <c r="A681" t="s">
        <v>853</v>
      </c>
      <c r="B681" t="s">
        <v>853</v>
      </c>
      <c r="C681" t="s">
        <v>853</v>
      </c>
      <c r="D681" t="s">
        <v>853</v>
      </c>
    </row>
    <row r="682" spans="1:4" x14ac:dyDescent="0.25">
      <c r="A682" t="s">
        <v>854</v>
      </c>
      <c r="B682" t="s">
        <v>854</v>
      </c>
      <c r="C682" t="s">
        <v>854</v>
      </c>
      <c r="D682" t="s">
        <v>854</v>
      </c>
    </row>
    <row r="683" spans="1:4" x14ac:dyDescent="0.25">
      <c r="A683" t="s">
        <v>855</v>
      </c>
      <c r="B683" t="s">
        <v>855</v>
      </c>
      <c r="C683" t="s">
        <v>855</v>
      </c>
      <c r="D683" t="s">
        <v>855</v>
      </c>
    </row>
    <row r="684" spans="1:4" x14ac:dyDescent="0.25">
      <c r="A684" t="s">
        <v>856</v>
      </c>
      <c r="B684" t="s">
        <v>856</v>
      </c>
      <c r="C684" t="s">
        <v>856</v>
      </c>
      <c r="D684" t="s">
        <v>856</v>
      </c>
    </row>
    <row r="685" spans="1:4" x14ac:dyDescent="0.25">
      <c r="A685" t="s">
        <v>857</v>
      </c>
      <c r="B685" t="s">
        <v>857</v>
      </c>
      <c r="C685" t="s">
        <v>857</v>
      </c>
      <c r="D685" t="s">
        <v>857</v>
      </c>
    </row>
    <row r="686" spans="1:4" x14ac:dyDescent="0.25">
      <c r="A686" t="s">
        <v>858</v>
      </c>
      <c r="B686" t="s">
        <v>858</v>
      </c>
      <c r="C686" t="s">
        <v>858</v>
      </c>
      <c r="D686" t="s">
        <v>858</v>
      </c>
    </row>
    <row r="687" spans="1:4" x14ac:dyDescent="0.25">
      <c r="A687" t="s">
        <v>859</v>
      </c>
      <c r="B687" t="s">
        <v>859</v>
      </c>
      <c r="C687" t="s">
        <v>859</v>
      </c>
      <c r="D687" t="s">
        <v>859</v>
      </c>
    </row>
    <row r="688" spans="1:4" x14ac:dyDescent="0.25">
      <c r="A688" t="s">
        <v>860</v>
      </c>
      <c r="B688" t="s">
        <v>860</v>
      </c>
      <c r="C688" t="s">
        <v>860</v>
      </c>
      <c r="D688" t="s">
        <v>860</v>
      </c>
    </row>
    <row r="689" spans="1:4" x14ac:dyDescent="0.25">
      <c r="A689" t="s">
        <v>861</v>
      </c>
      <c r="B689" t="s">
        <v>861</v>
      </c>
      <c r="C689" t="s">
        <v>861</v>
      </c>
      <c r="D689" t="s">
        <v>861</v>
      </c>
    </row>
    <row r="690" spans="1:4" x14ac:dyDescent="0.25">
      <c r="A690" t="s">
        <v>862</v>
      </c>
      <c r="B690" t="s">
        <v>862</v>
      </c>
      <c r="C690" t="s">
        <v>862</v>
      </c>
      <c r="D690" t="s">
        <v>862</v>
      </c>
    </row>
    <row r="691" spans="1:4" x14ac:dyDescent="0.25">
      <c r="A691" t="s">
        <v>863</v>
      </c>
      <c r="B691" t="s">
        <v>863</v>
      </c>
      <c r="C691" t="s">
        <v>863</v>
      </c>
      <c r="D691" t="s">
        <v>863</v>
      </c>
    </row>
    <row r="692" spans="1:4" x14ac:dyDescent="0.25">
      <c r="A692" t="s">
        <v>864</v>
      </c>
      <c r="B692" t="s">
        <v>864</v>
      </c>
      <c r="C692" t="s">
        <v>864</v>
      </c>
      <c r="D692" t="s">
        <v>864</v>
      </c>
    </row>
    <row r="693" spans="1:4" x14ac:dyDescent="0.25">
      <c r="A693" t="s">
        <v>865</v>
      </c>
      <c r="B693" t="s">
        <v>865</v>
      </c>
      <c r="C693" t="s">
        <v>865</v>
      </c>
      <c r="D693" t="s">
        <v>865</v>
      </c>
    </row>
    <row r="694" spans="1:4" x14ac:dyDescent="0.25">
      <c r="A694" t="s">
        <v>866</v>
      </c>
      <c r="B694" t="s">
        <v>866</v>
      </c>
      <c r="C694" t="s">
        <v>866</v>
      </c>
      <c r="D694" t="s">
        <v>866</v>
      </c>
    </row>
    <row r="695" spans="1:4" x14ac:dyDescent="0.25">
      <c r="A695" t="s">
        <v>867</v>
      </c>
      <c r="B695" t="s">
        <v>867</v>
      </c>
      <c r="C695" t="s">
        <v>867</v>
      </c>
      <c r="D695" t="s">
        <v>867</v>
      </c>
    </row>
    <row r="696" spans="1:4" x14ac:dyDescent="0.25">
      <c r="A696" t="s">
        <v>868</v>
      </c>
      <c r="B696" t="s">
        <v>868</v>
      </c>
      <c r="C696" t="s">
        <v>868</v>
      </c>
      <c r="D696" t="s">
        <v>868</v>
      </c>
    </row>
    <row r="697" spans="1:4" x14ac:dyDescent="0.25">
      <c r="A697" t="s">
        <v>869</v>
      </c>
      <c r="B697" t="s">
        <v>869</v>
      </c>
      <c r="C697" t="s">
        <v>869</v>
      </c>
      <c r="D697" t="s">
        <v>869</v>
      </c>
    </row>
    <row r="698" spans="1:4" x14ac:dyDescent="0.25">
      <c r="A698" t="s">
        <v>870</v>
      </c>
      <c r="B698" t="s">
        <v>870</v>
      </c>
      <c r="C698" t="s">
        <v>870</v>
      </c>
      <c r="D698" t="s">
        <v>870</v>
      </c>
    </row>
    <row r="699" spans="1:4" x14ac:dyDescent="0.25">
      <c r="A699" t="s">
        <v>871</v>
      </c>
      <c r="B699" t="s">
        <v>871</v>
      </c>
      <c r="C699" t="s">
        <v>871</v>
      </c>
      <c r="D699" t="s">
        <v>871</v>
      </c>
    </row>
    <row r="700" spans="1:4" x14ac:dyDescent="0.25">
      <c r="A700" t="s">
        <v>872</v>
      </c>
      <c r="B700" t="s">
        <v>872</v>
      </c>
      <c r="C700" t="s">
        <v>872</v>
      </c>
      <c r="D700" t="s">
        <v>872</v>
      </c>
    </row>
    <row r="701" spans="1:4" x14ac:dyDescent="0.25">
      <c r="A701" t="s">
        <v>873</v>
      </c>
      <c r="B701" t="s">
        <v>873</v>
      </c>
      <c r="C701" t="s">
        <v>873</v>
      </c>
      <c r="D701" t="s">
        <v>873</v>
      </c>
    </row>
    <row r="702" spans="1:4" x14ac:dyDescent="0.25">
      <c r="A702" t="s">
        <v>874</v>
      </c>
      <c r="B702" t="s">
        <v>874</v>
      </c>
      <c r="C702" t="s">
        <v>874</v>
      </c>
      <c r="D702" t="s">
        <v>874</v>
      </c>
    </row>
    <row r="703" spans="1:4" x14ac:dyDescent="0.25">
      <c r="A703" t="s">
        <v>875</v>
      </c>
      <c r="B703" t="s">
        <v>875</v>
      </c>
      <c r="C703" t="s">
        <v>875</v>
      </c>
      <c r="D703" t="s">
        <v>875</v>
      </c>
    </row>
    <row r="704" spans="1:4" x14ac:dyDescent="0.25">
      <c r="A704" t="s">
        <v>876</v>
      </c>
      <c r="B704" t="s">
        <v>876</v>
      </c>
      <c r="C704" t="s">
        <v>876</v>
      </c>
      <c r="D704" t="s">
        <v>876</v>
      </c>
    </row>
    <row r="705" spans="1:4" x14ac:dyDescent="0.25">
      <c r="A705" t="s">
        <v>877</v>
      </c>
      <c r="B705" t="s">
        <v>877</v>
      </c>
      <c r="C705" t="s">
        <v>877</v>
      </c>
      <c r="D705" t="s">
        <v>877</v>
      </c>
    </row>
    <row r="706" spans="1:4" x14ac:dyDescent="0.25">
      <c r="A706" t="s">
        <v>878</v>
      </c>
      <c r="B706" t="s">
        <v>878</v>
      </c>
      <c r="C706" t="s">
        <v>878</v>
      </c>
      <c r="D706" t="s">
        <v>878</v>
      </c>
    </row>
    <row r="707" spans="1:4" x14ac:dyDescent="0.25">
      <c r="A707" t="s">
        <v>879</v>
      </c>
      <c r="B707" t="s">
        <v>879</v>
      </c>
      <c r="C707" t="s">
        <v>879</v>
      </c>
      <c r="D707" t="s">
        <v>879</v>
      </c>
    </row>
    <row r="708" spans="1:4" x14ac:dyDescent="0.25">
      <c r="A708" t="s">
        <v>880</v>
      </c>
      <c r="B708" t="s">
        <v>880</v>
      </c>
      <c r="C708" t="s">
        <v>880</v>
      </c>
      <c r="D708" t="s">
        <v>880</v>
      </c>
    </row>
    <row r="709" spans="1:4" x14ac:dyDescent="0.25">
      <c r="A709" t="s">
        <v>881</v>
      </c>
      <c r="B709" t="s">
        <v>881</v>
      </c>
      <c r="C709" t="s">
        <v>881</v>
      </c>
      <c r="D709" t="s">
        <v>881</v>
      </c>
    </row>
    <row r="710" spans="1:4" x14ac:dyDescent="0.25">
      <c r="A710" t="s">
        <v>882</v>
      </c>
      <c r="B710" t="s">
        <v>882</v>
      </c>
      <c r="C710" t="s">
        <v>882</v>
      </c>
      <c r="D710" t="s">
        <v>882</v>
      </c>
    </row>
    <row r="711" spans="1:4" x14ac:dyDescent="0.25">
      <c r="A711" t="s">
        <v>883</v>
      </c>
      <c r="B711" t="s">
        <v>883</v>
      </c>
      <c r="C711" t="s">
        <v>883</v>
      </c>
      <c r="D711" t="s">
        <v>883</v>
      </c>
    </row>
    <row r="712" spans="1:4" x14ac:dyDescent="0.25">
      <c r="A712" t="s">
        <v>884</v>
      </c>
      <c r="B712" t="s">
        <v>884</v>
      </c>
      <c r="C712" t="s">
        <v>884</v>
      </c>
      <c r="D712" t="s">
        <v>884</v>
      </c>
    </row>
    <row r="713" spans="1:4" x14ac:dyDescent="0.25">
      <c r="A713" t="s">
        <v>885</v>
      </c>
      <c r="B713" t="s">
        <v>885</v>
      </c>
      <c r="C713" t="s">
        <v>885</v>
      </c>
      <c r="D713" t="s">
        <v>885</v>
      </c>
    </row>
    <row r="714" spans="1:4" x14ac:dyDescent="0.25">
      <c r="A714" t="s">
        <v>886</v>
      </c>
      <c r="B714" t="s">
        <v>886</v>
      </c>
      <c r="C714" t="s">
        <v>886</v>
      </c>
      <c r="D714" t="s">
        <v>886</v>
      </c>
    </row>
    <row r="715" spans="1:4" x14ac:dyDescent="0.25">
      <c r="A715" t="s">
        <v>887</v>
      </c>
      <c r="B715" t="s">
        <v>887</v>
      </c>
      <c r="C715" t="s">
        <v>887</v>
      </c>
      <c r="D715" t="s">
        <v>887</v>
      </c>
    </row>
    <row r="716" spans="1:4" x14ac:dyDescent="0.25">
      <c r="A716" t="s">
        <v>888</v>
      </c>
      <c r="B716" t="s">
        <v>888</v>
      </c>
      <c r="C716" t="s">
        <v>888</v>
      </c>
      <c r="D716" t="s">
        <v>888</v>
      </c>
    </row>
    <row r="717" spans="1:4" x14ac:dyDescent="0.25">
      <c r="A717" t="s">
        <v>889</v>
      </c>
      <c r="B717" t="s">
        <v>889</v>
      </c>
      <c r="C717" t="s">
        <v>889</v>
      </c>
      <c r="D717" t="s">
        <v>889</v>
      </c>
    </row>
    <row r="718" spans="1:4" x14ac:dyDescent="0.25">
      <c r="A718" t="s">
        <v>890</v>
      </c>
      <c r="B718" t="s">
        <v>890</v>
      </c>
      <c r="C718" t="s">
        <v>890</v>
      </c>
      <c r="D718" t="s">
        <v>890</v>
      </c>
    </row>
    <row r="719" spans="1:4" x14ac:dyDescent="0.25">
      <c r="A719" t="s">
        <v>891</v>
      </c>
      <c r="B719" t="s">
        <v>891</v>
      </c>
      <c r="C719" t="s">
        <v>891</v>
      </c>
      <c r="D719" t="s">
        <v>891</v>
      </c>
    </row>
    <row r="720" spans="1:4" x14ac:dyDescent="0.25">
      <c r="A720" t="s">
        <v>892</v>
      </c>
      <c r="B720" t="s">
        <v>892</v>
      </c>
      <c r="C720" t="s">
        <v>892</v>
      </c>
      <c r="D720" t="s">
        <v>892</v>
      </c>
    </row>
    <row r="721" spans="1:4" x14ac:dyDescent="0.25">
      <c r="A721" t="s">
        <v>893</v>
      </c>
      <c r="B721" t="s">
        <v>893</v>
      </c>
      <c r="C721" t="s">
        <v>893</v>
      </c>
      <c r="D721" t="s">
        <v>893</v>
      </c>
    </row>
    <row r="722" spans="1:4" x14ac:dyDescent="0.25">
      <c r="A722" t="s">
        <v>894</v>
      </c>
      <c r="B722" t="s">
        <v>894</v>
      </c>
      <c r="C722" t="s">
        <v>894</v>
      </c>
      <c r="D722" t="s">
        <v>894</v>
      </c>
    </row>
    <row r="723" spans="1:4" x14ac:dyDescent="0.25">
      <c r="A723" t="s">
        <v>895</v>
      </c>
      <c r="B723" t="s">
        <v>895</v>
      </c>
      <c r="C723" t="s">
        <v>895</v>
      </c>
      <c r="D723" t="s">
        <v>895</v>
      </c>
    </row>
    <row r="724" spans="1:4" x14ac:dyDescent="0.25">
      <c r="A724" t="s">
        <v>896</v>
      </c>
      <c r="B724" t="s">
        <v>896</v>
      </c>
      <c r="C724" t="s">
        <v>896</v>
      </c>
      <c r="D724" t="s">
        <v>896</v>
      </c>
    </row>
    <row r="725" spans="1:4" x14ac:dyDescent="0.25">
      <c r="A725" t="s">
        <v>897</v>
      </c>
      <c r="B725" t="s">
        <v>897</v>
      </c>
      <c r="C725" t="s">
        <v>897</v>
      </c>
      <c r="D725" t="s">
        <v>897</v>
      </c>
    </row>
    <row r="726" spans="1:4" x14ac:dyDescent="0.25">
      <c r="A726" t="s">
        <v>898</v>
      </c>
      <c r="B726" t="s">
        <v>898</v>
      </c>
      <c r="C726" t="s">
        <v>898</v>
      </c>
      <c r="D726" t="s">
        <v>898</v>
      </c>
    </row>
    <row r="727" spans="1:4" x14ac:dyDescent="0.25">
      <c r="A727" t="s">
        <v>899</v>
      </c>
      <c r="B727" t="s">
        <v>899</v>
      </c>
      <c r="C727" t="s">
        <v>899</v>
      </c>
      <c r="D727" t="s">
        <v>899</v>
      </c>
    </row>
    <row r="728" spans="1:4" x14ac:dyDescent="0.25">
      <c r="A728" t="s">
        <v>900</v>
      </c>
      <c r="B728" t="s">
        <v>900</v>
      </c>
      <c r="C728" t="s">
        <v>900</v>
      </c>
      <c r="D728" t="s">
        <v>900</v>
      </c>
    </row>
    <row r="729" spans="1:4" x14ac:dyDescent="0.25">
      <c r="A729" t="s">
        <v>901</v>
      </c>
      <c r="B729" t="s">
        <v>901</v>
      </c>
      <c r="C729" t="s">
        <v>901</v>
      </c>
      <c r="D729" t="s">
        <v>901</v>
      </c>
    </row>
    <row r="730" spans="1:4" x14ac:dyDescent="0.25">
      <c r="A730" t="s">
        <v>902</v>
      </c>
      <c r="B730" t="s">
        <v>902</v>
      </c>
      <c r="C730" t="s">
        <v>902</v>
      </c>
      <c r="D730" t="s">
        <v>902</v>
      </c>
    </row>
    <row r="731" spans="1:4" x14ac:dyDescent="0.25">
      <c r="A731" t="s">
        <v>903</v>
      </c>
      <c r="B731" t="s">
        <v>903</v>
      </c>
      <c r="C731" t="s">
        <v>903</v>
      </c>
      <c r="D731" t="s">
        <v>903</v>
      </c>
    </row>
    <row r="732" spans="1:4" x14ac:dyDescent="0.25">
      <c r="A732" t="s">
        <v>904</v>
      </c>
      <c r="B732" t="s">
        <v>904</v>
      </c>
      <c r="C732" t="s">
        <v>904</v>
      </c>
      <c r="D732" t="s">
        <v>904</v>
      </c>
    </row>
    <row r="733" spans="1:4" x14ac:dyDescent="0.25">
      <c r="A733" t="s">
        <v>905</v>
      </c>
      <c r="B733" t="s">
        <v>905</v>
      </c>
      <c r="C733" t="s">
        <v>905</v>
      </c>
      <c r="D733" t="s">
        <v>905</v>
      </c>
    </row>
    <row r="734" spans="1:4" x14ac:dyDescent="0.25">
      <c r="A734" t="s">
        <v>906</v>
      </c>
      <c r="B734" t="s">
        <v>906</v>
      </c>
      <c r="C734" t="s">
        <v>906</v>
      </c>
      <c r="D734" t="s">
        <v>906</v>
      </c>
    </row>
    <row r="735" spans="1:4" x14ac:dyDescent="0.25">
      <c r="A735" t="s">
        <v>907</v>
      </c>
      <c r="B735" t="s">
        <v>907</v>
      </c>
      <c r="C735" t="s">
        <v>907</v>
      </c>
      <c r="D735" t="s">
        <v>907</v>
      </c>
    </row>
    <row r="736" spans="1:4" x14ac:dyDescent="0.25">
      <c r="A736" t="s">
        <v>908</v>
      </c>
      <c r="B736" t="s">
        <v>908</v>
      </c>
      <c r="C736" t="s">
        <v>908</v>
      </c>
      <c r="D736" t="s">
        <v>908</v>
      </c>
    </row>
    <row r="737" spans="1:4" x14ac:dyDescent="0.25">
      <c r="A737" t="s">
        <v>909</v>
      </c>
      <c r="B737" t="s">
        <v>909</v>
      </c>
      <c r="C737" t="s">
        <v>909</v>
      </c>
      <c r="D737" t="s">
        <v>909</v>
      </c>
    </row>
    <row r="738" spans="1:4" x14ac:dyDescent="0.25">
      <c r="A738" t="s">
        <v>910</v>
      </c>
      <c r="B738" t="s">
        <v>910</v>
      </c>
      <c r="C738" t="s">
        <v>910</v>
      </c>
      <c r="D738" t="s">
        <v>910</v>
      </c>
    </row>
    <row r="739" spans="1:4" x14ac:dyDescent="0.25">
      <c r="A739" t="s">
        <v>911</v>
      </c>
      <c r="B739" t="s">
        <v>911</v>
      </c>
      <c r="C739" t="s">
        <v>911</v>
      </c>
      <c r="D739" t="s">
        <v>911</v>
      </c>
    </row>
    <row r="740" spans="1:4" x14ac:dyDescent="0.25">
      <c r="A740" t="s">
        <v>912</v>
      </c>
      <c r="B740" t="s">
        <v>912</v>
      </c>
      <c r="C740" t="s">
        <v>912</v>
      </c>
      <c r="D740" t="s">
        <v>912</v>
      </c>
    </row>
    <row r="741" spans="1:4" x14ac:dyDescent="0.25">
      <c r="A741" t="s">
        <v>913</v>
      </c>
      <c r="B741" t="s">
        <v>913</v>
      </c>
      <c r="C741" t="s">
        <v>913</v>
      </c>
      <c r="D741" t="s">
        <v>913</v>
      </c>
    </row>
    <row r="742" spans="1:4" x14ac:dyDescent="0.25">
      <c r="A742" t="s">
        <v>914</v>
      </c>
      <c r="B742" t="s">
        <v>914</v>
      </c>
      <c r="C742" t="s">
        <v>914</v>
      </c>
      <c r="D742" t="s">
        <v>914</v>
      </c>
    </row>
    <row r="743" spans="1:4" x14ac:dyDescent="0.25">
      <c r="A743" t="s">
        <v>915</v>
      </c>
      <c r="B743" t="s">
        <v>915</v>
      </c>
      <c r="C743" t="s">
        <v>915</v>
      </c>
      <c r="D743" t="s">
        <v>915</v>
      </c>
    </row>
    <row r="744" spans="1:4" x14ac:dyDescent="0.25">
      <c r="A744" t="s">
        <v>916</v>
      </c>
      <c r="B744" t="s">
        <v>916</v>
      </c>
      <c r="C744" t="s">
        <v>916</v>
      </c>
      <c r="D744" t="s">
        <v>916</v>
      </c>
    </row>
    <row r="745" spans="1:4" x14ac:dyDescent="0.25">
      <c r="A745" t="s">
        <v>917</v>
      </c>
      <c r="B745" t="s">
        <v>917</v>
      </c>
      <c r="C745" t="s">
        <v>917</v>
      </c>
      <c r="D745" t="s">
        <v>917</v>
      </c>
    </row>
    <row r="746" spans="1:4" x14ac:dyDescent="0.25">
      <c r="A746" t="s">
        <v>918</v>
      </c>
      <c r="B746" t="s">
        <v>918</v>
      </c>
      <c r="C746" t="s">
        <v>918</v>
      </c>
      <c r="D746" t="s">
        <v>918</v>
      </c>
    </row>
    <row r="747" spans="1:4" x14ac:dyDescent="0.25">
      <c r="A747" t="s">
        <v>919</v>
      </c>
      <c r="B747" t="s">
        <v>919</v>
      </c>
      <c r="C747" t="s">
        <v>919</v>
      </c>
      <c r="D747" t="s">
        <v>919</v>
      </c>
    </row>
    <row r="748" spans="1:4" x14ac:dyDescent="0.25">
      <c r="A748" t="s">
        <v>920</v>
      </c>
      <c r="B748" t="s">
        <v>920</v>
      </c>
      <c r="C748" t="s">
        <v>920</v>
      </c>
      <c r="D748" t="s">
        <v>920</v>
      </c>
    </row>
    <row r="749" spans="1:4" x14ac:dyDescent="0.25">
      <c r="A749" t="s">
        <v>921</v>
      </c>
      <c r="B749" t="s">
        <v>921</v>
      </c>
      <c r="C749" t="s">
        <v>921</v>
      </c>
      <c r="D749" t="s">
        <v>921</v>
      </c>
    </row>
    <row r="750" spans="1:4" x14ac:dyDescent="0.25">
      <c r="A750" t="s">
        <v>922</v>
      </c>
      <c r="B750" t="s">
        <v>922</v>
      </c>
      <c r="C750" t="s">
        <v>922</v>
      </c>
      <c r="D750" t="s">
        <v>922</v>
      </c>
    </row>
    <row r="751" spans="1:4" x14ac:dyDescent="0.25">
      <c r="A751" t="s">
        <v>923</v>
      </c>
      <c r="B751" t="s">
        <v>923</v>
      </c>
      <c r="C751" t="s">
        <v>923</v>
      </c>
      <c r="D751" t="s">
        <v>923</v>
      </c>
    </row>
    <row r="752" spans="1:4" x14ac:dyDescent="0.25">
      <c r="A752" t="s">
        <v>924</v>
      </c>
      <c r="B752" t="s">
        <v>924</v>
      </c>
      <c r="C752" t="s">
        <v>924</v>
      </c>
      <c r="D752" t="s">
        <v>924</v>
      </c>
    </row>
    <row r="753" spans="1:4" x14ac:dyDescent="0.25">
      <c r="A753" t="s">
        <v>925</v>
      </c>
      <c r="B753" t="s">
        <v>925</v>
      </c>
      <c r="C753" t="s">
        <v>925</v>
      </c>
      <c r="D753" t="s">
        <v>925</v>
      </c>
    </row>
    <row r="754" spans="1:4" x14ac:dyDescent="0.25">
      <c r="A754" t="s">
        <v>926</v>
      </c>
      <c r="B754" t="s">
        <v>926</v>
      </c>
      <c r="C754" t="s">
        <v>926</v>
      </c>
      <c r="D754" t="s">
        <v>926</v>
      </c>
    </row>
    <row r="755" spans="1:4" x14ac:dyDescent="0.25">
      <c r="A755" t="s">
        <v>927</v>
      </c>
      <c r="B755" t="s">
        <v>927</v>
      </c>
      <c r="C755" t="s">
        <v>927</v>
      </c>
      <c r="D755" t="s">
        <v>927</v>
      </c>
    </row>
    <row r="756" spans="1:4" x14ac:dyDescent="0.25">
      <c r="A756" t="s">
        <v>928</v>
      </c>
      <c r="B756" t="s">
        <v>928</v>
      </c>
      <c r="C756" t="s">
        <v>928</v>
      </c>
      <c r="D756" t="s">
        <v>928</v>
      </c>
    </row>
    <row r="757" spans="1:4" x14ac:dyDescent="0.25">
      <c r="A757" t="s">
        <v>929</v>
      </c>
      <c r="B757" t="s">
        <v>929</v>
      </c>
      <c r="C757" t="s">
        <v>929</v>
      </c>
      <c r="D757" t="s">
        <v>929</v>
      </c>
    </row>
    <row r="758" spans="1:4" x14ac:dyDescent="0.25">
      <c r="A758" t="s">
        <v>930</v>
      </c>
      <c r="B758" t="s">
        <v>930</v>
      </c>
      <c r="C758" t="s">
        <v>930</v>
      </c>
      <c r="D758" t="s">
        <v>930</v>
      </c>
    </row>
    <row r="759" spans="1:4" x14ac:dyDescent="0.25">
      <c r="A759" t="s">
        <v>931</v>
      </c>
      <c r="B759" t="s">
        <v>931</v>
      </c>
      <c r="C759" t="s">
        <v>931</v>
      </c>
      <c r="D759" t="s">
        <v>931</v>
      </c>
    </row>
    <row r="760" spans="1:4" x14ac:dyDescent="0.25">
      <c r="A760" t="s">
        <v>932</v>
      </c>
      <c r="B760" t="s">
        <v>932</v>
      </c>
      <c r="C760" t="s">
        <v>932</v>
      </c>
      <c r="D760" t="s">
        <v>932</v>
      </c>
    </row>
    <row r="761" spans="1:4" x14ac:dyDescent="0.25">
      <c r="A761" t="s">
        <v>933</v>
      </c>
      <c r="B761" t="s">
        <v>933</v>
      </c>
      <c r="C761" t="s">
        <v>933</v>
      </c>
      <c r="D761" t="s">
        <v>933</v>
      </c>
    </row>
    <row r="762" spans="1:4" x14ac:dyDescent="0.25">
      <c r="A762" t="s">
        <v>934</v>
      </c>
      <c r="B762" t="s">
        <v>934</v>
      </c>
      <c r="C762" t="s">
        <v>934</v>
      </c>
      <c r="D762" t="s">
        <v>934</v>
      </c>
    </row>
    <row r="763" spans="1:4" x14ac:dyDescent="0.25">
      <c r="A763" t="s">
        <v>935</v>
      </c>
      <c r="B763" t="s">
        <v>935</v>
      </c>
      <c r="C763" t="s">
        <v>935</v>
      </c>
      <c r="D763" t="s">
        <v>935</v>
      </c>
    </row>
    <row r="764" spans="1:4" x14ac:dyDescent="0.25">
      <c r="A764" t="s">
        <v>936</v>
      </c>
      <c r="B764" t="s">
        <v>936</v>
      </c>
      <c r="C764" t="s">
        <v>936</v>
      </c>
      <c r="D764" t="s">
        <v>936</v>
      </c>
    </row>
    <row r="765" spans="1:4" x14ac:dyDescent="0.25">
      <c r="A765" t="s">
        <v>937</v>
      </c>
      <c r="B765" t="s">
        <v>937</v>
      </c>
      <c r="C765" t="s">
        <v>937</v>
      </c>
      <c r="D765" t="s">
        <v>937</v>
      </c>
    </row>
    <row r="766" spans="1:4" x14ac:dyDescent="0.25">
      <c r="A766" t="s">
        <v>938</v>
      </c>
      <c r="B766" t="s">
        <v>938</v>
      </c>
      <c r="C766" t="s">
        <v>938</v>
      </c>
      <c r="D766" t="s">
        <v>938</v>
      </c>
    </row>
    <row r="767" spans="1:4" x14ac:dyDescent="0.25">
      <c r="A767" t="s">
        <v>939</v>
      </c>
      <c r="B767" t="s">
        <v>939</v>
      </c>
      <c r="C767" t="s">
        <v>939</v>
      </c>
      <c r="D767" t="s">
        <v>939</v>
      </c>
    </row>
    <row r="768" spans="1:4" x14ac:dyDescent="0.25">
      <c r="A768" t="s">
        <v>940</v>
      </c>
      <c r="B768" t="s">
        <v>940</v>
      </c>
      <c r="C768" t="s">
        <v>940</v>
      </c>
      <c r="D768" t="s">
        <v>940</v>
      </c>
    </row>
    <row r="769" spans="1:4" x14ac:dyDescent="0.25">
      <c r="A769" t="s">
        <v>941</v>
      </c>
      <c r="B769" t="s">
        <v>941</v>
      </c>
      <c r="C769" t="s">
        <v>941</v>
      </c>
      <c r="D769" t="s">
        <v>941</v>
      </c>
    </row>
    <row r="770" spans="1:4" x14ac:dyDescent="0.25">
      <c r="A770" t="s">
        <v>942</v>
      </c>
      <c r="B770" t="s">
        <v>942</v>
      </c>
      <c r="C770" t="s">
        <v>942</v>
      </c>
      <c r="D770" t="s">
        <v>942</v>
      </c>
    </row>
    <row r="771" spans="1:4" x14ac:dyDescent="0.25">
      <c r="A771" t="s">
        <v>943</v>
      </c>
      <c r="B771" t="s">
        <v>943</v>
      </c>
      <c r="C771" t="s">
        <v>943</v>
      </c>
      <c r="D771" t="s">
        <v>943</v>
      </c>
    </row>
    <row r="772" spans="1:4" x14ac:dyDescent="0.25">
      <c r="A772" t="s">
        <v>944</v>
      </c>
      <c r="B772" t="s">
        <v>944</v>
      </c>
      <c r="C772" t="s">
        <v>944</v>
      </c>
      <c r="D772" t="s">
        <v>944</v>
      </c>
    </row>
    <row r="773" spans="1:4" x14ac:dyDescent="0.25">
      <c r="A773" t="s">
        <v>945</v>
      </c>
      <c r="B773" t="s">
        <v>945</v>
      </c>
      <c r="C773" t="s">
        <v>945</v>
      </c>
      <c r="D773" t="s">
        <v>945</v>
      </c>
    </row>
    <row r="774" spans="1:4" x14ac:dyDescent="0.25">
      <c r="A774" t="s">
        <v>946</v>
      </c>
      <c r="B774" t="s">
        <v>946</v>
      </c>
      <c r="C774" t="s">
        <v>946</v>
      </c>
      <c r="D774" t="s">
        <v>946</v>
      </c>
    </row>
    <row r="775" spans="1:4" x14ac:dyDescent="0.25">
      <c r="A775" t="s">
        <v>947</v>
      </c>
      <c r="B775" t="s">
        <v>947</v>
      </c>
      <c r="C775" t="s">
        <v>947</v>
      </c>
      <c r="D775" t="s">
        <v>947</v>
      </c>
    </row>
    <row r="776" spans="1:4" x14ac:dyDescent="0.25">
      <c r="A776" t="s">
        <v>948</v>
      </c>
      <c r="B776" t="s">
        <v>948</v>
      </c>
      <c r="C776" t="s">
        <v>948</v>
      </c>
      <c r="D776" t="s">
        <v>948</v>
      </c>
    </row>
    <row r="777" spans="1:4" x14ac:dyDescent="0.25">
      <c r="A777" t="s">
        <v>949</v>
      </c>
      <c r="B777" t="s">
        <v>949</v>
      </c>
      <c r="C777" t="s">
        <v>949</v>
      </c>
      <c r="D777" t="s">
        <v>949</v>
      </c>
    </row>
    <row r="778" spans="1:4" x14ac:dyDescent="0.25">
      <c r="A778" t="s">
        <v>950</v>
      </c>
      <c r="B778" t="s">
        <v>950</v>
      </c>
      <c r="C778" t="s">
        <v>950</v>
      </c>
      <c r="D778" t="s">
        <v>950</v>
      </c>
    </row>
    <row r="779" spans="1:4" x14ac:dyDescent="0.25">
      <c r="A779" t="s">
        <v>951</v>
      </c>
      <c r="B779" t="s">
        <v>951</v>
      </c>
      <c r="C779" t="s">
        <v>951</v>
      </c>
      <c r="D779" t="s">
        <v>951</v>
      </c>
    </row>
    <row r="780" spans="1:4" x14ac:dyDescent="0.25">
      <c r="A780" t="s">
        <v>952</v>
      </c>
      <c r="B780" t="s">
        <v>952</v>
      </c>
      <c r="C780" t="s">
        <v>952</v>
      </c>
      <c r="D780" t="s">
        <v>952</v>
      </c>
    </row>
    <row r="781" spans="1:4" x14ac:dyDescent="0.25">
      <c r="A781" t="s">
        <v>953</v>
      </c>
      <c r="B781" t="s">
        <v>953</v>
      </c>
      <c r="C781" t="s">
        <v>953</v>
      </c>
      <c r="D781" t="s">
        <v>953</v>
      </c>
    </row>
    <row r="782" spans="1:4" x14ac:dyDescent="0.25">
      <c r="A782" t="s">
        <v>954</v>
      </c>
      <c r="B782" t="s">
        <v>954</v>
      </c>
      <c r="C782" t="s">
        <v>954</v>
      </c>
      <c r="D782" t="s">
        <v>954</v>
      </c>
    </row>
    <row r="783" spans="1:4" x14ac:dyDescent="0.25">
      <c r="A783" t="s">
        <v>955</v>
      </c>
      <c r="B783" t="s">
        <v>955</v>
      </c>
      <c r="C783" t="s">
        <v>955</v>
      </c>
      <c r="D783" t="s">
        <v>955</v>
      </c>
    </row>
    <row r="784" spans="1:4" x14ac:dyDescent="0.25">
      <c r="A784" t="s">
        <v>956</v>
      </c>
      <c r="B784" t="s">
        <v>956</v>
      </c>
      <c r="C784" t="s">
        <v>956</v>
      </c>
      <c r="D784" t="s">
        <v>956</v>
      </c>
    </row>
    <row r="785" spans="1:4" x14ac:dyDescent="0.25">
      <c r="A785" t="s">
        <v>957</v>
      </c>
      <c r="B785" t="s">
        <v>957</v>
      </c>
      <c r="C785" t="s">
        <v>957</v>
      </c>
      <c r="D785" t="s">
        <v>957</v>
      </c>
    </row>
    <row r="786" spans="1:4" x14ac:dyDescent="0.25">
      <c r="A786" t="s">
        <v>958</v>
      </c>
      <c r="B786" t="s">
        <v>958</v>
      </c>
      <c r="C786" t="s">
        <v>958</v>
      </c>
      <c r="D786" t="s">
        <v>958</v>
      </c>
    </row>
    <row r="787" spans="1:4" x14ac:dyDescent="0.25">
      <c r="A787" t="s">
        <v>959</v>
      </c>
      <c r="B787" t="s">
        <v>959</v>
      </c>
      <c r="C787" t="s">
        <v>959</v>
      </c>
      <c r="D787" t="s">
        <v>959</v>
      </c>
    </row>
    <row r="788" spans="1:4" x14ac:dyDescent="0.25">
      <c r="A788" t="s">
        <v>960</v>
      </c>
      <c r="B788" t="s">
        <v>960</v>
      </c>
      <c r="C788" t="s">
        <v>960</v>
      </c>
      <c r="D788" t="s">
        <v>960</v>
      </c>
    </row>
    <row r="789" spans="1:4" x14ac:dyDescent="0.25">
      <c r="A789" t="s">
        <v>961</v>
      </c>
      <c r="B789" t="s">
        <v>961</v>
      </c>
      <c r="C789" t="s">
        <v>961</v>
      </c>
      <c r="D789" t="s">
        <v>961</v>
      </c>
    </row>
    <row r="790" spans="1:4" x14ac:dyDescent="0.25">
      <c r="A790" t="s">
        <v>962</v>
      </c>
      <c r="B790" t="s">
        <v>962</v>
      </c>
      <c r="C790" t="s">
        <v>962</v>
      </c>
      <c r="D790" t="s">
        <v>962</v>
      </c>
    </row>
    <row r="791" spans="1:4" x14ac:dyDescent="0.25">
      <c r="A791" t="s">
        <v>963</v>
      </c>
      <c r="B791" t="s">
        <v>963</v>
      </c>
      <c r="C791" t="s">
        <v>963</v>
      </c>
      <c r="D791" t="s">
        <v>963</v>
      </c>
    </row>
    <row r="792" spans="1:4" x14ac:dyDescent="0.25">
      <c r="A792" t="s">
        <v>964</v>
      </c>
      <c r="B792" t="s">
        <v>964</v>
      </c>
      <c r="C792" t="s">
        <v>964</v>
      </c>
      <c r="D792" t="s">
        <v>964</v>
      </c>
    </row>
    <row r="793" spans="1:4" x14ac:dyDescent="0.25">
      <c r="A793" t="s">
        <v>965</v>
      </c>
      <c r="B793" t="s">
        <v>965</v>
      </c>
      <c r="C793" t="s">
        <v>965</v>
      </c>
      <c r="D793" t="s">
        <v>965</v>
      </c>
    </row>
    <row r="794" spans="1:4" x14ac:dyDescent="0.25">
      <c r="A794" t="s">
        <v>966</v>
      </c>
      <c r="B794" t="s">
        <v>966</v>
      </c>
      <c r="C794" t="s">
        <v>966</v>
      </c>
      <c r="D794" t="s">
        <v>966</v>
      </c>
    </row>
    <row r="795" spans="1:4" x14ac:dyDescent="0.25">
      <c r="A795" t="s">
        <v>967</v>
      </c>
      <c r="B795" t="s">
        <v>967</v>
      </c>
      <c r="C795" t="s">
        <v>967</v>
      </c>
      <c r="D795" t="s">
        <v>967</v>
      </c>
    </row>
    <row r="796" spans="1:4" x14ac:dyDescent="0.25">
      <c r="A796" t="s">
        <v>968</v>
      </c>
      <c r="B796" t="s">
        <v>968</v>
      </c>
      <c r="C796" t="s">
        <v>968</v>
      </c>
      <c r="D796" t="s">
        <v>968</v>
      </c>
    </row>
    <row r="797" spans="1:4" x14ac:dyDescent="0.25">
      <c r="A797" t="s">
        <v>969</v>
      </c>
      <c r="B797" t="s">
        <v>969</v>
      </c>
      <c r="C797" t="s">
        <v>969</v>
      </c>
      <c r="D797" t="s">
        <v>969</v>
      </c>
    </row>
    <row r="798" spans="1:4" x14ac:dyDescent="0.25">
      <c r="A798" t="s">
        <v>970</v>
      </c>
      <c r="B798" t="s">
        <v>970</v>
      </c>
      <c r="C798" t="s">
        <v>970</v>
      </c>
      <c r="D798" t="s">
        <v>970</v>
      </c>
    </row>
    <row r="799" spans="1:4" x14ac:dyDescent="0.25">
      <c r="A799" t="s">
        <v>971</v>
      </c>
      <c r="B799" t="s">
        <v>971</v>
      </c>
      <c r="C799" t="s">
        <v>971</v>
      </c>
      <c r="D799" t="s">
        <v>971</v>
      </c>
    </row>
    <row r="800" spans="1:4" x14ac:dyDescent="0.25">
      <c r="A800" t="s">
        <v>972</v>
      </c>
      <c r="B800" t="s">
        <v>972</v>
      </c>
      <c r="C800" t="s">
        <v>972</v>
      </c>
      <c r="D800" t="s">
        <v>972</v>
      </c>
    </row>
    <row r="801" spans="1:4" x14ac:dyDescent="0.25">
      <c r="A801" t="s">
        <v>973</v>
      </c>
      <c r="B801" t="s">
        <v>973</v>
      </c>
      <c r="C801" t="s">
        <v>973</v>
      </c>
      <c r="D801" t="s">
        <v>973</v>
      </c>
    </row>
    <row r="802" spans="1:4" x14ac:dyDescent="0.25">
      <c r="A802" t="s">
        <v>974</v>
      </c>
      <c r="B802" t="s">
        <v>974</v>
      </c>
      <c r="C802" t="s">
        <v>974</v>
      </c>
      <c r="D802" t="s">
        <v>974</v>
      </c>
    </row>
    <row r="803" spans="1:4" x14ac:dyDescent="0.25">
      <c r="A803" t="s">
        <v>975</v>
      </c>
      <c r="B803" t="s">
        <v>975</v>
      </c>
      <c r="C803" t="s">
        <v>975</v>
      </c>
      <c r="D803" t="s">
        <v>975</v>
      </c>
    </row>
    <row r="804" spans="1:4" x14ac:dyDescent="0.25">
      <c r="A804" t="s">
        <v>976</v>
      </c>
      <c r="B804" t="s">
        <v>976</v>
      </c>
      <c r="C804" t="s">
        <v>976</v>
      </c>
      <c r="D804" t="s">
        <v>976</v>
      </c>
    </row>
    <row r="805" spans="1:4" x14ac:dyDescent="0.25">
      <c r="A805" t="s">
        <v>977</v>
      </c>
      <c r="B805" t="s">
        <v>977</v>
      </c>
      <c r="C805" t="s">
        <v>977</v>
      </c>
      <c r="D805" t="s">
        <v>977</v>
      </c>
    </row>
    <row r="806" spans="1:4" x14ac:dyDescent="0.25">
      <c r="A806" t="s">
        <v>978</v>
      </c>
      <c r="B806" t="s">
        <v>978</v>
      </c>
      <c r="C806" t="s">
        <v>978</v>
      </c>
      <c r="D806" t="s">
        <v>978</v>
      </c>
    </row>
    <row r="807" spans="1:4" x14ac:dyDescent="0.25">
      <c r="A807" t="s">
        <v>979</v>
      </c>
      <c r="B807" t="s">
        <v>979</v>
      </c>
      <c r="C807" t="s">
        <v>979</v>
      </c>
      <c r="D807" t="s">
        <v>979</v>
      </c>
    </row>
    <row r="808" spans="1:4" x14ac:dyDescent="0.25">
      <c r="A808" t="s">
        <v>980</v>
      </c>
      <c r="B808" t="s">
        <v>980</v>
      </c>
      <c r="C808" t="s">
        <v>980</v>
      </c>
      <c r="D808" t="s">
        <v>980</v>
      </c>
    </row>
    <row r="809" spans="1:4" x14ac:dyDescent="0.25">
      <c r="A809" t="s">
        <v>981</v>
      </c>
      <c r="B809" t="s">
        <v>981</v>
      </c>
      <c r="C809" t="s">
        <v>981</v>
      </c>
      <c r="D809" t="s">
        <v>981</v>
      </c>
    </row>
    <row r="810" spans="1:4" x14ac:dyDescent="0.25">
      <c r="A810" t="s">
        <v>982</v>
      </c>
      <c r="B810" t="s">
        <v>982</v>
      </c>
      <c r="C810" t="s">
        <v>982</v>
      </c>
      <c r="D810" t="s">
        <v>982</v>
      </c>
    </row>
    <row r="811" spans="1:4" x14ac:dyDescent="0.25">
      <c r="A811" t="s">
        <v>983</v>
      </c>
      <c r="B811" t="s">
        <v>983</v>
      </c>
      <c r="C811" t="s">
        <v>983</v>
      </c>
      <c r="D811" t="s">
        <v>983</v>
      </c>
    </row>
    <row r="812" spans="1:4" x14ac:dyDescent="0.25">
      <c r="A812" t="s">
        <v>984</v>
      </c>
      <c r="B812" t="s">
        <v>984</v>
      </c>
      <c r="C812" t="s">
        <v>984</v>
      </c>
      <c r="D812" t="s">
        <v>984</v>
      </c>
    </row>
    <row r="813" spans="1:4" x14ac:dyDescent="0.25">
      <c r="A813" t="s">
        <v>985</v>
      </c>
      <c r="B813" t="s">
        <v>985</v>
      </c>
      <c r="C813" t="s">
        <v>985</v>
      </c>
      <c r="D813" t="s">
        <v>985</v>
      </c>
    </row>
    <row r="814" spans="1:4" x14ac:dyDescent="0.25">
      <c r="A814" t="s">
        <v>986</v>
      </c>
      <c r="B814" t="s">
        <v>986</v>
      </c>
      <c r="C814" t="s">
        <v>986</v>
      </c>
      <c r="D814" t="s">
        <v>986</v>
      </c>
    </row>
    <row r="815" spans="1:4" x14ac:dyDescent="0.25">
      <c r="A815" t="s">
        <v>987</v>
      </c>
      <c r="B815" t="s">
        <v>987</v>
      </c>
      <c r="C815" t="s">
        <v>987</v>
      </c>
      <c r="D815" t="s">
        <v>987</v>
      </c>
    </row>
    <row r="816" spans="1:4" x14ac:dyDescent="0.25">
      <c r="A816" t="s">
        <v>988</v>
      </c>
      <c r="B816" t="s">
        <v>988</v>
      </c>
      <c r="C816" t="s">
        <v>988</v>
      </c>
      <c r="D816" t="s">
        <v>988</v>
      </c>
    </row>
    <row r="817" spans="1:4" x14ac:dyDescent="0.25">
      <c r="A817" t="s">
        <v>989</v>
      </c>
      <c r="B817" t="s">
        <v>989</v>
      </c>
      <c r="C817" t="s">
        <v>989</v>
      </c>
      <c r="D817" t="s">
        <v>989</v>
      </c>
    </row>
    <row r="818" spans="1:4" x14ac:dyDescent="0.25">
      <c r="A818" t="s">
        <v>990</v>
      </c>
      <c r="B818" t="s">
        <v>990</v>
      </c>
      <c r="C818" t="s">
        <v>990</v>
      </c>
      <c r="D818" t="s">
        <v>990</v>
      </c>
    </row>
    <row r="819" spans="1:4" x14ac:dyDescent="0.25">
      <c r="A819" t="s">
        <v>991</v>
      </c>
      <c r="B819" t="s">
        <v>991</v>
      </c>
      <c r="C819" t="s">
        <v>991</v>
      </c>
      <c r="D819" t="s">
        <v>991</v>
      </c>
    </row>
    <row r="820" spans="1:4" x14ac:dyDescent="0.25">
      <c r="A820" t="s">
        <v>992</v>
      </c>
      <c r="B820" t="s">
        <v>992</v>
      </c>
      <c r="C820" t="s">
        <v>992</v>
      </c>
      <c r="D820" t="s">
        <v>992</v>
      </c>
    </row>
    <row r="821" spans="1:4" x14ac:dyDescent="0.25">
      <c r="A821" t="s">
        <v>993</v>
      </c>
      <c r="B821" t="s">
        <v>993</v>
      </c>
      <c r="C821" t="s">
        <v>993</v>
      </c>
      <c r="D821" t="s">
        <v>993</v>
      </c>
    </row>
    <row r="822" spans="1:4" x14ac:dyDescent="0.25">
      <c r="A822" t="s">
        <v>994</v>
      </c>
      <c r="B822" t="s">
        <v>994</v>
      </c>
      <c r="C822" t="s">
        <v>994</v>
      </c>
      <c r="D822" t="s">
        <v>994</v>
      </c>
    </row>
    <row r="823" spans="1:4" x14ac:dyDescent="0.25">
      <c r="A823" t="s">
        <v>995</v>
      </c>
      <c r="B823" t="s">
        <v>995</v>
      </c>
      <c r="C823" t="s">
        <v>995</v>
      </c>
      <c r="D823" t="s">
        <v>995</v>
      </c>
    </row>
    <row r="824" spans="1:4" x14ac:dyDescent="0.25">
      <c r="A824" t="s">
        <v>996</v>
      </c>
      <c r="B824" t="s">
        <v>996</v>
      </c>
      <c r="C824" t="s">
        <v>996</v>
      </c>
      <c r="D824" t="s">
        <v>996</v>
      </c>
    </row>
    <row r="825" spans="1:4" x14ac:dyDescent="0.25">
      <c r="A825" t="s">
        <v>997</v>
      </c>
      <c r="B825" t="s">
        <v>997</v>
      </c>
      <c r="C825" t="s">
        <v>997</v>
      </c>
      <c r="D825" t="s">
        <v>997</v>
      </c>
    </row>
    <row r="826" spans="1:4" x14ac:dyDescent="0.25">
      <c r="A826" t="s">
        <v>998</v>
      </c>
      <c r="B826" t="s">
        <v>998</v>
      </c>
      <c r="C826" t="s">
        <v>998</v>
      </c>
      <c r="D826" t="s">
        <v>998</v>
      </c>
    </row>
    <row r="827" spans="1:4" x14ac:dyDescent="0.25">
      <c r="A827" t="s">
        <v>999</v>
      </c>
      <c r="B827" t="s">
        <v>999</v>
      </c>
      <c r="C827" t="s">
        <v>999</v>
      </c>
      <c r="D827" t="s">
        <v>999</v>
      </c>
    </row>
    <row r="828" spans="1:4" x14ac:dyDescent="0.25">
      <c r="A828" t="s">
        <v>1000</v>
      </c>
      <c r="B828" t="s">
        <v>1000</v>
      </c>
      <c r="C828" t="s">
        <v>1000</v>
      </c>
      <c r="D828" t="s">
        <v>1000</v>
      </c>
    </row>
    <row r="829" spans="1:4" x14ac:dyDescent="0.25">
      <c r="A829" t="s">
        <v>1001</v>
      </c>
      <c r="B829" t="s">
        <v>1001</v>
      </c>
      <c r="C829" t="s">
        <v>1001</v>
      </c>
      <c r="D829" t="s">
        <v>1001</v>
      </c>
    </row>
    <row r="830" spans="1:4" x14ac:dyDescent="0.25">
      <c r="A830" t="s">
        <v>1002</v>
      </c>
      <c r="B830" t="s">
        <v>1002</v>
      </c>
      <c r="C830" t="s">
        <v>1002</v>
      </c>
      <c r="D830" t="s">
        <v>1002</v>
      </c>
    </row>
    <row r="831" spans="1:4" x14ac:dyDescent="0.25">
      <c r="A831" t="s">
        <v>1003</v>
      </c>
      <c r="B831" t="s">
        <v>1003</v>
      </c>
      <c r="C831" t="s">
        <v>1003</v>
      </c>
      <c r="D831" t="s">
        <v>1003</v>
      </c>
    </row>
    <row r="832" spans="1:4" x14ac:dyDescent="0.25">
      <c r="A832" t="s">
        <v>1004</v>
      </c>
      <c r="B832" t="s">
        <v>1004</v>
      </c>
      <c r="C832" t="s">
        <v>1004</v>
      </c>
      <c r="D832" t="s">
        <v>1004</v>
      </c>
    </row>
    <row r="833" spans="1:4" x14ac:dyDescent="0.25">
      <c r="A833" t="s">
        <v>1005</v>
      </c>
      <c r="B833" t="s">
        <v>1005</v>
      </c>
      <c r="C833" t="s">
        <v>1005</v>
      </c>
      <c r="D833" t="s">
        <v>1005</v>
      </c>
    </row>
    <row r="834" spans="1:4" x14ac:dyDescent="0.25">
      <c r="A834" t="s">
        <v>1006</v>
      </c>
      <c r="B834" t="s">
        <v>1006</v>
      </c>
      <c r="C834" t="s">
        <v>1006</v>
      </c>
      <c r="D834" t="s">
        <v>1006</v>
      </c>
    </row>
    <row r="835" spans="1:4" x14ac:dyDescent="0.25">
      <c r="A835" t="s">
        <v>1007</v>
      </c>
      <c r="B835" t="s">
        <v>1007</v>
      </c>
      <c r="C835" t="s">
        <v>1007</v>
      </c>
      <c r="D835" t="s">
        <v>1007</v>
      </c>
    </row>
    <row r="836" spans="1:4" x14ac:dyDescent="0.25">
      <c r="A836" t="s">
        <v>1008</v>
      </c>
      <c r="B836" t="s">
        <v>1008</v>
      </c>
      <c r="C836" t="s">
        <v>1008</v>
      </c>
      <c r="D836" t="s">
        <v>1008</v>
      </c>
    </row>
    <row r="837" spans="1:4" x14ac:dyDescent="0.25">
      <c r="A837" t="s">
        <v>1009</v>
      </c>
      <c r="B837" t="s">
        <v>1009</v>
      </c>
      <c r="C837" t="s">
        <v>1009</v>
      </c>
      <c r="D837" t="s">
        <v>1009</v>
      </c>
    </row>
    <row r="838" spans="1:4" x14ac:dyDescent="0.25">
      <c r="A838" t="s">
        <v>1010</v>
      </c>
      <c r="B838" t="s">
        <v>1010</v>
      </c>
      <c r="C838" t="s">
        <v>1010</v>
      </c>
      <c r="D838" t="s">
        <v>1010</v>
      </c>
    </row>
    <row r="839" spans="1:4" x14ac:dyDescent="0.25">
      <c r="A839" t="s">
        <v>1011</v>
      </c>
      <c r="B839" t="s">
        <v>1011</v>
      </c>
      <c r="C839" t="s">
        <v>1011</v>
      </c>
      <c r="D839" t="s">
        <v>1011</v>
      </c>
    </row>
    <row r="840" spans="1:4" x14ac:dyDescent="0.25">
      <c r="A840" t="s">
        <v>1012</v>
      </c>
      <c r="B840" t="s">
        <v>1012</v>
      </c>
      <c r="C840" t="s">
        <v>1012</v>
      </c>
      <c r="D840" t="s">
        <v>1012</v>
      </c>
    </row>
    <row r="841" spans="1:4" x14ac:dyDescent="0.25">
      <c r="A841" t="s">
        <v>1013</v>
      </c>
      <c r="B841" t="s">
        <v>1013</v>
      </c>
      <c r="C841" t="s">
        <v>1013</v>
      </c>
      <c r="D841" t="s">
        <v>1013</v>
      </c>
    </row>
    <row r="842" spans="1:4" x14ac:dyDescent="0.25">
      <c r="A842" t="s">
        <v>1014</v>
      </c>
      <c r="B842" t="s">
        <v>1014</v>
      </c>
      <c r="C842" t="s">
        <v>1014</v>
      </c>
      <c r="D842" t="s">
        <v>1014</v>
      </c>
    </row>
    <row r="843" spans="1:4" x14ac:dyDescent="0.25">
      <c r="A843" t="s">
        <v>1015</v>
      </c>
      <c r="B843" t="s">
        <v>1015</v>
      </c>
      <c r="C843" t="s">
        <v>1015</v>
      </c>
      <c r="D843" t="s">
        <v>1015</v>
      </c>
    </row>
    <row r="844" spans="1:4" x14ac:dyDescent="0.25">
      <c r="A844" t="s">
        <v>1016</v>
      </c>
      <c r="B844" t="s">
        <v>1016</v>
      </c>
      <c r="C844" t="s">
        <v>1016</v>
      </c>
      <c r="D844" t="s">
        <v>1016</v>
      </c>
    </row>
    <row r="845" spans="1:4" x14ac:dyDescent="0.25">
      <c r="A845" t="s">
        <v>1017</v>
      </c>
      <c r="B845" t="s">
        <v>1017</v>
      </c>
      <c r="C845" t="s">
        <v>1017</v>
      </c>
      <c r="D845" t="s">
        <v>1017</v>
      </c>
    </row>
    <row r="846" spans="1:4" x14ac:dyDescent="0.25">
      <c r="A846" t="s">
        <v>1018</v>
      </c>
      <c r="B846" t="s">
        <v>1018</v>
      </c>
      <c r="C846" t="s">
        <v>1018</v>
      </c>
      <c r="D846" t="s">
        <v>1018</v>
      </c>
    </row>
    <row r="847" spans="1:4" x14ac:dyDescent="0.25">
      <c r="A847" t="s">
        <v>1019</v>
      </c>
      <c r="B847" t="s">
        <v>1019</v>
      </c>
      <c r="C847" t="s">
        <v>1019</v>
      </c>
      <c r="D847" t="s">
        <v>1019</v>
      </c>
    </row>
    <row r="848" spans="1:4" x14ac:dyDescent="0.25">
      <c r="A848" t="s">
        <v>1020</v>
      </c>
      <c r="B848" t="s">
        <v>1020</v>
      </c>
      <c r="C848" t="s">
        <v>1020</v>
      </c>
      <c r="D848" t="s">
        <v>1020</v>
      </c>
    </row>
    <row r="849" spans="1:4" x14ac:dyDescent="0.25">
      <c r="A849" t="s">
        <v>1021</v>
      </c>
      <c r="B849" t="s">
        <v>1021</v>
      </c>
      <c r="C849" t="s">
        <v>1021</v>
      </c>
      <c r="D849" t="s">
        <v>1021</v>
      </c>
    </row>
    <row r="850" spans="1:4" x14ac:dyDescent="0.25">
      <c r="A850" t="s">
        <v>1022</v>
      </c>
      <c r="B850" t="s">
        <v>1022</v>
      </c>
      <c r="C850" t="s">
        <v>1022</v>
      </c>
      <c r="D850" t="s">
        <v>1022</v>
      </c>
    </row>
    <row r="851" spans="1:4" x14ac:dyDescent="0.25">
      <c r="A851" t="s">
        <v>1023</v>
      </c>
      <c r="B851" t="s">
        <v>1023</v>
      </c>
      <c r="C851" t="s">
        <v>1023</v>
      </c>
      <c r="D851" t="s">
        <v>1023</v>
      </c>
    </row>
    <row r="852" spans="1:4" x14ac:dyDescent="0.25">
      <c r="A852" t="s">
        <v>1024</v>
      </c>
      <c r="B852" t="s">
        <v>1024</v>
      </c>
      <c r="C852" t="s">
        <v>1024</v>
      </c>
      <c r="D852" t="s">
        <v>1024</v>
      </c>
    </row>
    <row r="853" spans="1:4" x14ac:dyDescent="0.25">
      <c r="A853" t="s">
        <v>1025</v>
      </c>
      <c r="B853" t="s">
        <v>1025</v>
      </c>
      <c r="C853" t="s">
        <v>1025</v>
      </c>
      <c r="D853" t="s">
        <v>1025</v>
      </c>
    </row>
    <row r="854" spans="1:4" x14ac:dyDescent="0.25">
      <c r="A854" t="s">
        <v>1026</v>
      </c>
      <c r="B854" t="s">
        <v>1026</v>
      </c>
      <c r="C854" t="s">
        <v>1026</v>
      </c>
      <c r="D854" t="s">
        <v>1026</v>
      </c>
    </row>
    <row r="855" spans="1:4" x14ac:dyDescent="0.25">
      <c r="A855" t="s">
        <v>1027</v>
      </c>
      <c r="B855" t="s">
        <v>1027</v>
      </c>
      <c r="C855" t="s">
        <v>1027</v>
      </c>
      <c r="D855" t="s">
        <v>1027</v>
      </c>
    </row>
    <row r="856" spans="1:4" x14ac:dyDescent="0.25">
      <c r="A856" t="s">
        <v>1028</v>
      </c>
      <c r="B856" t="s">
        <v>1028</v>
      </c>
      <c r="C856" t="s">
        <v>1028</v>
      </c>
      <c r="D856" t="s">
        <v>1028</v>
      </c>
    </row>
    <row r="857" spans="1:4" x14ac:dyDescent="0.25">
      <c r="A857" t="s">
        <v>1029</v>
      </c>
      <c r="B857" t="s">
        <v>1029</v>
      </c>
      <c r="C857" t="s">
        <v>1029</v>
      </c>
      <c r="D857" t="s">
        <v>1029</v>
      </c>
    </row>
    <row r="858" spans="1:4" x14ac:dyDescent="0.25">
      <c r="A858" t="s">
        <v>1030</v>
      </c>
      <c r="B858" t="s">
        <v>1030</v>
      </c>
      <c r="C858" t="s">
        <v>1030</v>
      </c>
      <c r="D858" t="s">
        <v>1030</v>
      </c>
    </row>
    <row r="859" spans="1:4" x14ac:dyDescent="0.25">
      <c r="A859" t="s">
        <v>1031</v>
      </c>
      <c r="B859" t="s">
        <v>1031</v>
      </c>
      <c r="C859" t="s">
        <v>1031</v>
      </c>
      <c r="D859" t="s">
        <v>1031</v>
      </c>
    </row>
    <row r="860" spans="1:4" x14ac:dyDescent="0.25">
      <c r="A860" t="s">
        <v>1032</v>
      </c>
      <c r="B860" t="s">
        <v>1032</v>
      </c>
      <c r="C860" t="s">
        <v>1032</v>
      </c>
      <c r="D860" t="s">
        <v>1032</v>
      </c>
    </row>
    <row r="861" spans="1:4" x14ac:dyDescent="0.25">
      <c r="A861" t="s">
        <v>1033</v>
      </c>
      <c r="B861" t="s">
        <v>1033</v>
      </c>
      <c r="C861" t="s">
        <v>1033</v>
      </c>
      <c r="D861" t="s">
        <v>1033</v>
      </c>
    </row>
    <row r="862" spans="1:4" x14ac:dyDescent="0.25">
      <c r="A862" t="s">
        <v>1034</v>
      </c>
      <c r="B862" t="s">
        <v>1034</v>
      </c>
      <c r="C862" t="s">
        <v>1034</v>
      </c>
      <c r="D862" t="s">
        <v>1034</v>
      </c>
    </row>
    <row r="863" spans="1:4" x14ac:dyDescent="0.25">
      <c r="A863" t="s">
        <v>1035</v>
      </c>
      <c r="B863" t="s">
        <v>1035</v>
      </c>
      <c r="C863" t="s">
        <v>1035</v>
      </c>
      <c r="D863" t="s">
        <v>1035</v>
      </c>
    </row>
    <row r="864" spans="1:4" x14ac:dyDescent="0.25">
      <c r="A864" t="s">
        <v>1036</v>
      </c>
      <c r="B864" t="s">
        <v>1036</v>
      </c>
      <c r="C864" t="s">
        <v>1036</v>
      </c>
      <c r="D864" t="s">
        <v>1036</v>
      </c>
    </row>
    <row r="865" spans="1:4" x14ac:dyDescent="0.25">
      <c r="A865" t="s">
        <v>1037</v>
      </c>
      <c r="B865" t="s">
        <v>1037</v>
      </c>
      <c r="C865" t="s">
        <v>1037</v>
      </c>
      <c r="D865" t="s">
        <v>1037</v>
      </c>
    </row>
    <row r="866" spans="1:4" x14ac:dyDescent="0.25">
      <c r="A866" t="s">
        <v>1038</v>
      </c>
      <c r="B866" t="s">
        <v>1038</v>
      </c>
      <c r="C866" t="s">
        <v>1038</v>
      </c>
      <c r="D866" t="s">
        <v>1038</v>
      </c>
    </row>
    <row r="867" spans="1:4" x14ac:dyDescent="0.25">
      <c r="A867" t="s">
        <v>1039</v>
      </c>
      <c r="B867" t="s">
        <v>1039</v>
      </c>
      <c r="C867" t="s">
        <v>1039</v>
      </c>
      <c r="D867" t="s">
        <v>1039</v>
      </c>
    </row>
    <row r="868" spans="1:4" x14ac:dyDescent="0.25">
      <c r="A868" t="s">
        <v>1040</v>
      </c>
      <c r="B868" t="s">
        <v>1040</v>
      </c>
      <c r="C868" t="s">
        <v>1040</v>
      </c>
      <c r="D868" t="s">
        <v>1040</v>
      </c>
    </row>
    <row r="869" spans="1:4" x14ac:dyDescent="0.25">
      <c r="A869" t="s">
        <v>1041</v>
      </c>
      <c r="B869" t="s">
        <v>1041</v>
      </c>
      <c r="C869" t="s">
        <v>1041</v>
      </c>
      <c r="D869" t="s">
        <v>1041</v>
      </c>
    </row>
    <row r="870" spans="1:4" x14ac:dyDescent="0.25">
      <c r="A870" t="s">
        <v>1042</v>
      </c>
      <c r="B870" t="s">
        <v>1042</v>
      </c>
      <c r="C870" t="s">
        <v>1042</v>
      </c>
      <c r="D870" t="s">
        <v>1042</v>
      </c>
    </row>
    <row r="871" spans="1:4" x14ac:dyDescent="0.25">
      <c r="A871" t="s">
        <v>1043</v>
      </c>
      <c r="B871" t="s">
        <v>1043</v>
      </c>
      <c r="C871" t="s">
        <v>1043</v>
      </c>
      <c r="D871" t="s">
        <v>1043</v>
      </c>
    </row>
    <row r="872" spans="1:4" x14ac:dyDescent="0.25">
      <c r="A872" t="s">
        <v>1044</v>
      </c>
      <c r="B872" t="s">
        <v>1044</v>
      </c>
      <c r="C872" t="s">
        <v>1044</v>
      </c>
      <c r="D872" t="s">
        <v>1044</v>
      </c>
    </row>
    <row r="873" spans="1:4" x14ac:dyDescent="0.25">
      <c r="A873" t="s">
        <v>1045</v>
      </c>
      <c r="B873" t="s">
        <v>1045</v>
      </c>
      <c r="C873" t="s">
        <v>1045</v>
      </c>
      <c r="D873" t="s">
        <v>1045</v>
      </c>
    </row>
    <row r="874" spans="1:4" x14ac:dyDescent="0.25">
      <c r="A874" t="s">
        <v>1046</v>
      </c>
      <c r="B874" t="s">
        <v>1046</v>
      </c>
      <c r="C874" t="s">
        <v>1046</v>
      </c>
      <c r="D874" t="s">
        <v>1046</v>
      </c>
    </row>
    <row r="875" spans="1:4" x14ac:dyDescent="0.25">
      <c r="A875" t="s">
        <v>1047</v>
      </c>
      <c r="B875" t="s">
        <v>1047</v>
      </c>
      <c r="C875" t="s">
        <v>1047</v>
      </c>
      <c r="D875" t="s">
        <v>1047</v>
      </c>
    </row>
    <row r="876" spans="1:4" x14ac:dyDescent="0.25">
      <c r="A876" t="s">
        <v>1048</v>
      </c>
      <c r="B876" t="s">
        <v>1048</v>
      </c>
      <c r="C876" t="s">
        <v>1048</v>
      </c>
      <c r="D876" t="s">
        <v>1048</v>
      </c>
    </row>
    <row r="877" spans="1:4" x14ac:dyDescent="0.25">
      <c r="A877" t="s">
        <v>1049</v>
      </c>
      <c r="B877" t="s">
        <v>1049</v>
      </c>
      <c r="C877" t="s">
        <v>1049</v>
      </c>
      <c r="D877" t="s">
        <v>1049</v>
      </c>
    </row>
    <row r="878" spans="1:4" x14ac:dyDescent="0.25">
      <c r="A878" t="s">
        <v>1050</v>
      </c>
      <c r="B878" t="s">
        <v>1050</v>
      </c>
      <c r="C878" t="s">
        <v>1050</v>
      </c>
      <c r="D878" t="s">
        <v>1050</v>
      </c>
    </row>
    <row r="879" spans="1:4" x14ac:dyDescent="0.25">
      <c r="A879" t="s">
        <v>1051</v>
      </c>
      <c r="B879" t="s">
        <v>1051</v>
      </c>
      <c r="C879" t="s">
        <v>1051</v>
      </c>
      <c r="D879" t="s">
        <v>1051</v>
      </c>
    </row>
    <row r="880" spans="1:4" x14ac:dyDescent="0.25">
      <c r="A880" t="s">
        <v>1052</v>
      </c>
      <c r="B880" t="s">
        <v>1052</v>
      </c>
      <c r="C880" t="s">
        <v>1052</v>
      </c>
      <c r="D880" t="s">
        <v>1052</v>
      </c>
    </row>
    <row r="881" spans="1:4" x14ac:dyDescent="0.25">
      <c r="A881" t="s">
        <v>1053</v>
      </c>
      <c r="B881" t="s">
        <v>1053</v>
      </c>
      <c r="C881" t="s">
        <v>1053</v>
      </c>
      <c r="D881" t="s">
        <v>1053</v>
      </c>
    </row>
    <row r="882" spans="1:4" x14ac:dyDescent="0.25">
      <c r="A882" t="s">
        <v>1054</v>
      </c>
      <c r="B882" t="s">
        <v>1054</v>
      </c>
      <c r="C882" t="s">
        <v>1054</v>
      </c>
      <c r="D882" t="s">
        <v>1054</v>
      </c>
    </row>
    <row r="883" spans="1:4" x14ac:dyDescent="0.25">
      <c r="A883" t="s">
        <v>1055</v>
      </c>
      <c r="B883" t="s">
        <v>1055</v>
      </c>
      <c r="C883" t="s">
        <v>1055</v>
      </c>
      <c r="D883" t="s">
        <v>1055</v>
      </c>
    </row>
    <row r="884" spans="1:4" x14ac:dyDescent="0.25">
      <c r="A884" t="s">
        <v>1056</v>
      </c>
      <c r="B884" t="s">
        <v>1056</v>
      </c>
      <c r="C884" t="s">
        <v>1056</v>
      </c>
      <c r="D884" t="s">
        <v>1056</v>
      </c>
    </row>
    <row r="885" spans="1:4" x14ac:dyDescent="0.25">
      <c r="A885" t="s">
        <v>1057</v>
      </c>
      <c r="B885" t="s">
        <v>1057</v>
      </c>
      <c r="C885" t="s">
        <v>1057</v>
      </c>
      <c r="D885" t="s">
        <v>1057</v>
      </c>
    </row>
    <row r="886" spans="1:4" x14ac:dyDescent="0.25">
      <c r="A886" t="s">
        <v>1058</v>
      </c>
      <c r="B886" t="s">
        <v>1058</v>
      </c>
      <c r="C886" t="s">
        <v>1058</v>
      </c>
      <c r="D886" t="s">
        <v>1058</v>
      </c>
    </row>
    <row r="887" spans="1:4" x14ac:dyDescent="0.25">
      <c r="A887" t="s">
        <v>1059</v>
      </c>
      <c r="B887" t="s">
        <v>1059</v>
      </c>
      <c r="C887" t="s">
        <v>1059</v>
      </c>
      <c r="D887" t="s">
        <v>1059</v>
      </c>
    </row>
    <row r="888" spans="1:4" x14ac:dyDescent="0.25">
      <c r="A888" t="s">
        <v>1060</v>
      </c>
      <c r="B888" t="s">
        <v>1060</v>
      </c>
      <c r="C888" t="s">
        <v>1060</v>
      </c>
      <c r="D888" t="s">
        <v>1060</v>
      </c>
    </row>
    <row r="889" spans="1:4" x14ac:dyDescent="0.25">
      <c r="A889" t="s">
        <v>1061</v>
      </c>
      <c r="B889" t="s">
        <v>1061</v>
      </c>
      <c r="C889" t="s">
        <v>1061</v>
      </c>
      <c r="D889" t="s">
        <v>1061</v>
      </c>
    </row>
    <row r="890" spans="1:4" x14ac:dyDescent="0.25">
      <c r="A890" t="s">
        <v>1062</v>
      </c>
      <c r="B890" t="s">
        <v>1062</v>
      </c>
      <c r="C890" t="s">
        <v>1062</v>
      </c>
      <c r="D890" t="s">
        <v>1062</v>
      </c>
    </row>
    <row r="891" spans="1:4" x14ac:dyDescent="0.25">
      <c r="A891" t="s">
        <v>1063</v>
      </c>
      <c r="B891" t="s">
        <v>1063</v>
      </c>
      <c r="C891" t="s">
        <v>1063</v>
      </c>
      <c r="D891" t="s">
        <v>1063</v>
      </c>
    </row>
    <row r="892" spans="1:4" x14ac:dyDescent="0.25">
      <c r="A892" t="s">
        <v>1064</v>
      </c>
      <c r="B892" t="s">
        <v>1064</v>
      </c>
      <c r="C892" t="s">
        <v>1064</v>
      </c>
      <c r="D892" t="s">
        <v>1064</v>
      </c>
    </row>
    <row r="893" spans="1:4" x14ac:dyDescent="0.25">
      <c r="A893" t="s">
        <v>1065</v>
      </c>
      <c r="B893" t="s">
        <v>1065</v>
      </c>
      <c r="C893" t="s">
        <v>1065</v>
      </c>
      <c r="D893" t="s">
        <v>1065</v>
      </c>
    </row>
    <row r="894" spans="1:4" x14ac:dyDescent="0.25">
      <c r="A894" t="s">
        <v>1066</v>
      </c>
      <c r="B894" t="s">
        <v>1066</v>
      </c>
      <c r="C894" t="s">
        <v>1066</v>
      </c>
      <c r="D894" t="s">
        <v>1066</v>
      </c>
    </row>
    <row r="895" spans="1:4" x14ac:dyDescent="0.25">
      <c r="A895" t="s">
        <v>1067</v>
      </c>
      <c r="B895" t="s">
        <v>1067</v>
      </c>
      <c r="C895" t="s">
        <v>1067</v>
      </c>
      <c r="D895" t="s">
        <v>1067</v>
      </c>
    </row>
    <row r="896" spans="1:4" x14ac:dyDescent="0.25">
      <c r="A896" t="s">
        <v>1068</v>
      </c>
      <c r="B896" t="s">
        <v>1068</v>
      </c>
      <c r="C896" t="s">
        <v>1068</v>
      </c>
      <c r="D896" t="s">
        <v>1068</v>
      </c>
    </row>
    <row r="897" spans="1:4" x14ac:dyDescent="0.25">
      <c r="A897" t="s">
        <v>1069</v>
      </c>
      <c r="B897" t="s">
        <v>1069</v>
      </c>
      <c r="C897" t="s">
        <v>1069</v>
      </c>
      <c r="D897" t="s">
        <v>1069</v>
      </c>
    </row>
    <row r="898" spans="1:4" x14ac:dyDescent="0.25">
      <c r="A898" t="s">
        <v>1070</v>
      </c>
      <c r="B898" t="s">
        <v>1070</v>
      </c>
      <c r="C898" t="s">
        <v>1070</v>
      </c>
      <c r="D898" t="s">
        <v>1070</v>
      </c>
    </row>
    <row r="899" spans="1:4" x14ac:dyDescent="0.25">
      <c r="A899" t="s">
        <v>1071</v>
      </c>
      <c r="B899" t="s">
        <v>1071</v>
      </c>
      <c r="C899" t="s">
        <v>1071</v>
      </c>
      <c r="D899" t="s">
        <v>1071</v>
      </c>
    </row>
    <row r="900" spans="1:4" x14ac:dyDescent="0.25">
      <c r="A900" t="s">
        <v>1072</v>
      </c>
      <c r="B900" t="s">
        <v>1072</v>
      </c>
      <c r="C900" t="s">
        <v>1072</v>
      </c>
      <c r="D900" t="s">
        <v>1072</v>
      </c>
    </row>
    <row r="901" spans="1:4" x14ac:dyDescent="0.25">
      <c r="A901" t="s">
        <v>1073</v>
      </c>
      <c r="B901" t="s">
        <v>1073</v>
      </c>
      <c r="C901" t="s">
        <v>1073</v>
      </c>
      <c r="D901" t="s">
        <v>1073</v>
      </c>
    </row>
    <row r="902" spans="1:4" x14ac:dyDescent="0.25">
      <c r="A902" t="s">
        <v>1074</v>
      </c>
      <c r="B902" t="s">
        <v>1074</v>
      </c>
      <c r="C902" t="s">
        <v>1074</v>
      </c>
      <c r="D902" t="s">
        <v>1074</v>
      </c>
    </row>
    <row r="903" spans="1:4" x14ac:dyDescent="0.25">
      <c r="A903" t="s">
        <v>1075</v>
      </c>
      <c r="B903" t="s">
        <v>1075</v>
      </c>
      <c r="C903" t="s">
        <v>1075</v>
      </c>
      <c r="D903" t="s">
        <v>1075</v>
      </c>
    </row>
    <row r="904" spans="1:4" x14ac:dyDescent="0.25">
      <c r="A904" t="s">
        <v>1076</v>
      </c>
      <c r="B904" t="s">
        <v>1076</v>
      </c>
      <c r="C904" t="s">
        <v>1076</v>
      </c>
      <c r="D904" t="s">
        <v>1076</v>
      </c>
    </row>
    <row r="905" spans="1:4" x14ac:dyDescent="0.25">
      <c r="A905" t="s">
        <v>1077</v>
      </c>
      <c r="B905" t="s">
        <v>1077</v>
      </c>
      <c r="C905" t="s">
        <v>1077</v>
      </c>
      <c r="D905" t="s">
        <v>1077</v>
      </c>
    </row>
    <row r="906" spans="1:4" x14ac:dyDescent="0.25">
      <c r="A906" t="s">
        <v>1078</v>
      </c>
      <c r="B906" t="s">
        <v>1078</v>
      </c>
      <c r="C906" t="s">
        <v>1078</v>
      </c>
      <c r="D906" t="s">
        <v>1078</v>
      </c>
    </row>
    <row r="907" spans="1:4" x14ac:dyDescent="0.25">
      <c r="A907" t="s">
        <v>1079</v>
      </c>
      <c r="B907" t="s">
        <v>1079</v>
      </c>
      <c r="C907" t="s">
        <v>1079</v>
      </c>
      <c r="D907" t="s">
        <v>1079</v>
      </c>
    </row>
    <row r="908" spans="1:4" x14ac:dyDescent="0.25">
      <c r="A908" t="s">
        <v>1080</v>
      </c>
      <c r="B908" t="s">
        <v>1080</v>
      </c>
      <c r="C908" t="s">
        <v>1080</v>
      </c>
      <c r="D908" t="s">
        <v>1080</v>
      </c>
    </row>
    <row r="909" spans="1:4" x14ac:dyDescent="0.25">
      <c r="A909" t="s">
        <v>1081</v>
      </c>
      <c r="B909" t="s">
        <v>1081</v>
      </c>
      <c r="C909" t="s">
        <v>1081</v>
      </c>
      <c r="D909" t="s">
        <v>1081</v>
      </c>
    </row>
    <row r="910" spans="1:4" x14ac:dyDescent="0.25">
      <c r="A910" t="s">
        <v>1082</v>
      </c>
      <c r="B910" t="s">
        <v>1082</v>
      </c>
      <c r="C910" t="s">
        <v>1082</v>
      </c>
      <c r="D910" t="s">
        <v>1082</v>
      </c>
    </row>
    <row r="911" spans="1:4" x14ac:dyDescent="0.25">
      <c r="A911" t="s">
        <v>1083</v>
      </c>
      <c r="B911" t="s">
        <v>1083</v>
      </c>
      <c r="C911" t="s">
        <v>1083</v>
      </c>
      <c r="D911" t="s">
        <v>1083</v>
      </c>
    </row>
    <row r="912" spans="1:4" x14ac:dyDescent="0.25">
      <c r="A912" t="s">
        <v>1084</v>
      </c>
      <c r="B912" t="s">
        <v>1084</v>
      </c>
      <c r="C912" t="s">
        <v>1084</v>
      </c>
      <c r="D912" t="s">
        <v>1084</v>
      </c>
    </row>
    <row r="913" spans="1:4" x14ac:dyDescent="0.25">
      <c r="A913" t="s">
        <v>1085</v>
      </c>
      <c r="B913" t="s">
        <v>1085</v>
      </c>
      <c r="C913" t="s">
        <v>1085</v>
      </c>
      <c r="D913" t="s">
        <v>1085</v>
      </c>
    </row>
    <row r="914" spans="1:4" x14ac:dyDescent="0.25">
      <c r="A914" t="s">
        <v>1086</v>
      </c>
      <c r="B914" t="s">
        <v>1086</v>
      </c>
      <c r="C914" t="s">
        <v>1086</v>
      </c>
      <c r="D914" t="s">
        <v>1086</v>
      </c>
    </row>
    <row r="915" spans="1:4" x14ac:dyDescent="0.25">
      <c r="A915" t="s">
        <v>1087</v>
      </c>
      <c r="B915" t="s">
        <v>1087</v>
      </c>
      <c r="C915" t="s">
        <v>1087</v>
      </c>
      <c r="D915" t="s">
        <v>1087</v>
      </c>
    </row>
    <row r="916" spans="1:4" x14ac:dyDescent="0.25">
      <c r="A916" t="s">
        <v>1088</v>
      </c>
      <c r="B916" t="s">
        <v>1088</v>
      </c>
      <c r="C916" t="s">
        <v>1088</v>
      </c>
      <c r="D916" t="s">
        <v>1088</v>
      </c>
    </row>
    <row r="917" spans="1:4" x14ac:dyDescent="0.25">
      <c r="A917" t="s">
        <v>1089</v>
      </c>
      <c r="B917" t="s">
        <v>1089</v>
      </c>
      <c r="C917" t="s">
        <v>1089</v>
      </c>
      <c r="D917" t="s">
        <v>1089</v>
      </c>
    </row>
    <row r="918" spans="1:4" x14ac:dyDescent="0.25">
      <c r="A918" t="s">
        <v>1090</v>
      </c>
      <c r="B918" t="s">
        <v>1090</v>
      </c>
      <c r="C918" t="s">
        <v>1090</v>
      </c>
      <c r="D918" t="s">
        <v>1090</v>
      </c>
    </row>
    <row r="919" spans="1:4" x14ac:dyDescent="0.25">
      <c r="A919" t="s">
        <v>1091</v>
      </c>
      <c r="B919" t="s">
        <v>1091</v>
      </c>
      <c r="C919" t="s">
        <v>1091</v>
      </c>
      <c r="D919" t="s">
        <v>1091</v>
      </c>
    </row>
    <row r="920" spans="1:4" x14ac:dyDescent="0.25">
      <c r="A920" t="s">
        <v>1092</v>
      </c>
      <c r="B920" t="s">
        <v>1092</v>
      </c>
      <c r="C920" t="s">
        <v>1092</v>
      </c>
      <c r="D920" t="s">
        <v>1092</v>
      </c>
    </row>
    <row r="921" spans="1:4" x14ac:dyDescent="0.25">
      <c r="A921" t="s">
        <v>1093</v>
      </c>
      <c r="B921" t="s">
        <v>1093</v>
      </c>
      <c r="C921" t="s">
        <v>1093</v>
      </c>
      <c r="D921" t="s">
        <v>1093</v>
      </c>
    </row>
    <row r="922" spans="1:4" x14ac:dyDescent="0.25">
      <c r="A922" t="s">
        <v>1094</v>
      </c>
      <c r="B922" t="s">
        <v>1094</v>
      </c>
      <c r="C922" t="s">
        <v>1094</v>
      </c>
      <c r="D922" t="s">
        <v>1094</v>
      </c>
    </row>
    <row r="923" spans="1:4" x14ac:dyDescent="0.25">
      <c r="A923" t="s">
        <v>1095</v>
      </c>
      <c r="B923" t="s">
        <v>1095</v>
      </c>
      <c r="C923" t="s">
        <v>1095</v>
      </c>
      <c r="D923" t="s">
        <v>1095</v>
      </c>
    </row>
    <row r="924" spans="1:4" x14ac:dyDescent="0.25">
      <c r="A924" t="s">
        <v>1096</v>
      </c>
      <c r="B924" t="s">
        <v>1096</v>
      </c>
      <c r="C924" t="s">
        <v>1096</v>
      </c>
      <c r="D924" t="s">
        <v>1096</v>
      </c>
    </row>
    <row r="925" spans="1:4" x14ac:dyDescent="0.25">
      <c r="A925" t="s">
        <v>1097</v>
      </c>
      <c r="B925" t="s">
        <v>1097</v>
      </c>
      <c r="C925" t="s">
        <v>1097</v>
      </c>
      <c r="D925" t="s">
        <v>1097</v>
      </c>
    </row>
    <row r="926" spans="1:4" x14ac:dyDescent="0.25">
      <c r="A926" t="s">
        <v>1098</v>
      </c>
      <c r="B926" t="s">
        <v>1098</v>
      </c>
      <c r="C926" t="s">
        <v>1098</v>
      </c>
      <c r="D926" t="s">
        <v>1098</v>
      </c>
    </row>
    <row r="927" spans="1:4" x14ac:dyDescent="0.25">
      <c r="A927" t="s">
        <v>1099</v>
      </c>
      <c r="B927" t="s">
        <v>1099</v>
      </c>
      <c r="C927" t="s">
        <v>1099</v>
      </c>
      <c r="D927" t="s">
        <v>1099</v>
      </c>
    </row>
    <row r="928" spans="1:4" x14ac:dyDescent="0.25">
      <c r="A928" t="s">
        <v>1100</v>
      </c>
      <c r="B928" t="s">
        <v>1100</v>
      </c>
      <c r="C928" t="s">
        <v>1100</v>
      </c>
      <c r="D928" t="s">
        <v>1100</v>
      </c>
    </row>
    <row r="929" spans="1:4" x14ac:dyDescent="0.25">
      <c r="A929" t="s">
        <v>1101</v>
      </c>
      <c r="B929" t="s">
        <v>1101</v>
      </c>
      <c r="C929" t="s">
        <v>1101</v>
      </c>
      <c r="D929" t="s">
        <v>1101</v>
      </c>
    </row>
    <row r="930" spans="1:4" x14ac:dyDescent="0.25">
      <c r="A930" t="s">
        <v>1102</v>
      </c>
      <c r="B930" t="s">
        <v>1102</v>
      </c>
      <c r="C930" t="s">
        <v>1102</v>
      </c>
      <c r="D930" t="s">
        <v>1102</v>
      </c>
    </row>
    <row r="931" spans="1:4" x14ac:dyDescent="0.25">
      <c r="A931" t="s">
        <v>1103</v>
      </c>
      <c r="B931" t="s">
        <v>1103</v>
      </c>
      <c r="C931" t="s">
        <v>1103</v>
      </c>
      <c r="D931" t="s">
        <v>1103</v>
      </c>
    </row>
    <row r="932" spans="1:4" x14ac:dyDescent="0.25">
      <c r="A932" t="s">
        <v>1104</v>
      </c>
      <c r="B932" t="s">
        <v>1104</v>
      </c>
      <c r="C932" t="s">
        <v>1104</v>
      </c>
      <c r="D932" t="s">
        <v>1104</v>
      </c>
    </row>
    <row r="933" spans="1:4" x14ac:dyDescent="0.25">
      <c r="A933" t="s">
        <v>1105</v>
      </c>
      <c r="B933" t="s">
        <v>1105</v>
      </c>
      <c r="C933" t="s">
        <v>1105</v>
      </c>
      <c r="D933" t="s">
        <v>1105</v>
      </c>
    </row>
    <row r="934" spans="1:4" x14ac:dyDescent="0.25">
      <c r="A934" t="s">
        <v>1106</v>
      </c>
      <c r="B934" t="s">
        <v>1106</v>
      </c>
      <c r="C934" t="s">
        <v>1106</v>
      </c>
      <c r="D934" t="s">
        <v>1106</v>
      </c>
    </row>
    <row r="935" spans="1:4" x14ac:dyDescent="0.25">
      <c r="A935" t="s">
        <v>1107</v>
      </c>
      <c r="B935" t="s">
        <v>1107</v>
      </c>
      <c r="C935" t="s">
        <v>1107</v>
      </c>
      <c r="D935" t="s">
        <v>1107</v>
      </c>
    </row>
    <row r="936" spans="1:4" x14ac:dyDescent="0.25">
      <c r="A936" t="s">
        <v>1108</v>
      </c>
      <c r="B936" t="s">
        <v>1108</v>
      </c>
      <c r="C936" t="s">
        <v>1108</v>
      </c>
      <c r="D936" t="s">
        <v>1108</v>
      </c>
    </row>
    <row r="937" spans="1:4" x14ac:dyDescent="0.25">
      <c r="A937" t="s">
        <v>1109</v>
      </c>
      <c r="B937" t="s">
        <v>1109</v>
      </c>
      <c r="C937" t="s">
        <v>1109</v>
      </c>
      <c r="D937" t="s">
        <v>1109</v>
      </c>
    </row>
    <row r="938" spans="1:4" x14ac:dyDescent="0.25">
      <c r="A938" t="s">
        <v>1110</v>
      </c>
      <c r="B938" t="s">
        <v>1110</v>
      </c>
      <c r="C938" t="s">
        <v>1110</v>
      </c>
      <c r="D938" t="s">
        <v>1110</v>
      </c>
    </row>
    <row r="939" spans="1:4" x14ac:dyDescent="0.25">
      <c r="A939" t="s">
        <v>1111</v>
      </c>
      <c r="B939" t="s">
        <v>1111</v>
      </c>
      <c r="C939" t="s">
        <v>1111</v>
      </c>
      <c r="D939" t="s">
        <v>1111</v>
      </c>
    </row>
    <row r="940" spans="1:4" x14ac:dyDescent="0.25">
      <c r="A940" t="s">
        <v>1112</v>
      </c>
      <c r="B940" t="s">
        <v>1112</v>
      </c>
      <c r="C940" t="s">
        <v>1112</v>
      </c>
      <c r="D940" t="s">
        <v>1112</v>
      </c>
    </row>
    <row r="941" spans="1:4" x14ac:dyDescent="0.25">
      <c r="A941" t="s">
        <v>1113</v>
      </c>
      <c r="B941" t="s">
        <v>1113</v>
      </c>
      <c r="C941" t="s">
        <v>1113</v>
      </c>
      <c r="D941" t="s">
        <v>1113</v>
      </c>
    </row>
    <row r="942" spans="1:4" x14ac:dyDescent="0.25">
      <c r="A942" t="s">
        <v>1114</v>
      </c>
      <c r="B942" t="s">
        <v>1114</v>
      </c>
      <c r="C942" t="s">
        <v>1114</v>
      </c>
      <c r="D942" t="s">
        <v>1114</v>
      </c>
    </row>
    <row r="943" spans="1:4" x14ac:dyDescent="0.25">
      <c r="A943" t="s">
        <v>1115</v>
      </c>
      <c r="B943" t="s">
        <v>1115</v>
      </c>
      <c r="C943" t="s">
        <v>1115</v>
      </c>
      <c r="D943" t="s">
        <v>1115</v>
      </c>
    </row>
    <row r="944" spans="1:4" x14ac:dyDescent="0.25">
      <c r="A944" t="s">
        <v>1116</v>
      </c>
      <c r="B944" t="s">
        <v>1116</v>
      </c>
      <c r="C944" t="s">
        <v>1116</v>
      </c>
      <c r="D944" t="s">
        <v>1116</v>
      </c>
    </row>
    <row r="945" spans="1:4" x14ac:dyDescent="0.25">
      <c r="A945" t="s">
        <v>1117</v>
      </c>
      <c r="B945" t="s">
        <v>1117</v>
      </c>
      <c r="C945" t="s">
        <v>1117</v>
      </c>
      <c r="D945" t="s">
        <v>1117</v>
      </c>
    </row>
    <row r="946" spans="1:4" x14ac:dyDescent="0.25">
      <c r="A946" t="s">
        <v>1118</v>
      </c>
      <c r="B946" t="s">
        <v>1118</v>
      </c>
      <c r="C946" t="s">
        <v>1118</v>
      </c>
      <c r="D946" t="s">
        <v>1118</v>
      </c>
    </row>
    <row r="947" spans="1:4" x14ac:dyDescent="0.25">
      <c r="A947" t="s">
        <v>1119</v>
      </c>
      <c r="B947" t="s">
        <v>1119</v>
      </c>
      <c r="C947" t="s">
        <v>1119</v>
      </c>
      <c r="D947" t="s">
        <v>1119</v>
      </c>
    </row>
    <row r="948" spans="1:4" x14ac:dyDescent="0.25">
      <c r="A948" t="s">
        <v>1120</v>
      </c>
      <c r="B948" t="s">
        <v>1120</v>
      </c>
      <c r="C948" t="s">
        <v>1120</v>
      </c>
      <c r="D948" t="s">
        <v>1120</v>
      </c>
    </row>
    <row r="949" spans="1:4" x14ac:dyDescent="0.25">
      <c r="A949" t="s">
        <v>1121</v>
      </c>
      <c r="B949" t="s">
        <v>1121</v>
      </c>
      <c r="C949" t="s">
        <v>1121</v>
      </c>
      <c r="D949" t="s">
        <v>1121</v>
      </c>
    </row>
    <row r="950" spans="1:4" x14ac:dyDescent="0.25">
      <c r="A950" t="s">
        <v>1122</v>
      </c>
      <c r="B950" t="s">
        <v>1122</v>
      </c>
      <c r="C950" t="s">
        <v>1122</v>
      </c>
      <c r="D950" t="s">
        <v>1122</v>
      </c>
    </row>
    <row r="951" spans="1:4" x14ac:dyDescent="0.25">
      <c r="A951" t="s">
        <v>1123</v>
      </c>
      <c r="B951" t="s">
        <v>1123</v>
      </c>
      <c r="C951" t="s">
        <v>1123</v>
      </c>
      <c r="D951" t="s">
        <v>1123</v>
      </c>
    </row>
    <row r="952" spans="1:4" x14ac:dyDescent="0.25">
      <c r="A952" t="s">
        <v>1124</v>
      </c>
      <c r="B952" t="s">
        <v>1124</v>
      </c>
      <c r="C952" t="s">
        <v>1124</v>
      </c>
      <c r="D952" t="s">
        <v>1124</v>
      </c>
    </row>
    <row r="953" spans="1:4" x14ac:dyDescent="0.25">
      <c r="A953" t="s">
        <v>1125</v>
      </c>
      <c r="B953" t="s">
        <v>1125</v>
      </c>
      <c r="C953" t="s">
        <v>1125</v>
      </c>
      <c r="D953" t="s">
        <v>1125</v>
      </c>
    </row>
    <row r="954" spans="1:4" x14ac:dyDescent="0.25">
      <c r="A954" t="s">
        <v>1126</v>
      </c>
      <c r="B954" t="s">
        <v>1126</v>
      </c>
      <c r="C954" t="s">
        <v>1126</v>
      </c>
      <c r="D954" t="s">
        <v>1126</v>
      </c>
    </row>
    <row r="955" spans="1:4" x14ac:dyDescent="0.25">
      <c r="A955" t="s">
        <v>1127</v>
      </c>
      <c r="B955" t="s">
        <v>1127</v>
      </c>
      <c r="C955" t="s">
        <v>1127</v>
      </c>
      <c r="D955" t="s">
        <v>1127</v>
      </c>
    </row>
    <row r="956" spans="1:4" x14ac:dyDescent="0.25">
      <c r="A956" t="s">
        <v>1128</v>
      </c>
      <c r="B956" t="s">
        <v>1128</v>
      </c>
      <c r="C956" t="s">
        <v>1128</v>
      </c>
      <c r="D956" t="s">
        <v>1128</v>
      </c>
    </row>
    <row r="957" spans="1:4" x14ac:dyDescent="0.25">
      <c r="A957" t="s">
        <v>1129</v>
      </c>
      <c r="B957" t="s">
        <v>1129</v>
      </c>
      <c r="C957" t="s">
        <v>1129</v>
      </c>
      <c r="D957" t="s">
        <v>1129</v>
      </c>
    </row>
    <row r="958" spans="1:4" x14ac:dyDescent="0.25">
      <c r="A958" t="s">
        <v>1130</v>
      </c>
      <c r="B958" t="s">
        <v>1130</v>
      </c>
      <c r="C958" t="s">
        <v>1130</v>
      </c>
      <c r="D958" t="s">
        <v>1130</v>
      </c>
    </row>
    <row r="959" spans="1:4" x14ac:dyDescent="0.25">
      <c r="A959" t="s">
        <v>1131</v>
      </c>
      <c r="B959" t="s">
        <v>1131</v>
      </c>
      <c r="C959" t="s">
        <v>1131</v>
      </c>
      <c r="D959" t="s">
        <v>1131</v>
      </c>
    </row>
    <row r="960" spans="1:4" x14ac:dyDescent="0.25">
      <c r="A960" t="s">
        <v>1132</v>
      </c>
      <c r="B960" t="s">
        <v>1132</v>
      </c>
      <c r="C960" t="s">
        <v>1132</v>
      </c>
      <c r="D960" t="s">
        <v>1132</v>
      </c>
    </row>
    <row r="961" spans="1:4" x14ac:dyDescent="0.25">
      <c r="A961" t="s">
        <v>1133</v>
      </c>
      <c r="B961" t="s">
        <v>1133</v>
      </c>
      <c r="C961" t="s">
        <v>1133</v>
      </c>
      <c r="D961" t="s">
        <v>1133</v>
      </c>
    </row>
    <row r="962" spans="1:4" x14ac:dyDescent="0.25">
      <c r="A962" t="s">
        <v>1134</v>
      </c>
      <c r="B962" t="s">
        <v>1134</v>
      </c>
      <c r="C962" t="s">
        <v>1134</v>
      </c>
      <c r="D962" t="s">
        <v>1134</v>
      </c>
    </row>
    <row r="963" spans="1:4" x14ac:dyDescent="0.25">
      <c r="A963" t="s">
        <v>1135</v>
      </c>
      <c r="B963" t="s">
        <v>1135</v>
      </c>
      <c r="C963" t="s">
        <v>1135</v>
      </c>
      <c r="D963" t="s">
        <v>1135</v>
      </c>
    </row>
    <row r="964" spans="1:4" x14ac:dyDescent="0.25">
      <c r="A964" t="s">
        <v>1136</v>
      </c>
      <c r="B964" t="s">
        <v>1136</v>
      </c>
      <c r="C964" t="s">
        <v>1136</v>
      </c>
      <c r="D964" t="s">
        <v>1136</v>
      </c>
    </row>
    <row r="965" spans="1:4" x14ac:dyDescent="0.25">
      <c r="A965" t="s">
        <v>1137</v>
      </c>
      <c r="B965" t="s">
        <v>1137</v>
      </c>
      <c r="C965" t="s">
        <v>1137</v>
      </c>
      <c r="D965" t="s">
        <v>1137</v>
      </c>
    </row>
    <row r="966" spans="1:4" x14ac:dyDescent="0.25">
      <c r="A966" t="s">
        <v>1138</v>
      </c>
      <c r="B966" t="s">
        <v>1138</v>
      </c>
      <c r="C966" t="s">
        <v>1138</v>
      </c>
      <c r="D966" t="s">
        <v>1138</v>
      </c>
    </row>
    <row r="967" spans="1:4" x14ac:dyDescent="0.25">
      <c r="A967" t="s">
        <v>1139</v>
      </c>
      <c r="B967" t="s">
        <v>1139</v>
      </c>
      <c r="C967" t="s">
        <v>1139</v>
      </c>
      <c r="D967" t="s">
        <v>1139</v>
      </c>
    </row>
    <row r="968" spans="1:4" x14ac:dyDescent="0.25">
      <c r="A968" t="s">
        <v>1140</v>
      </c>
      <c r="B968" t="s">
        <v>1140</v>
      </c>
      <c r="C968" t="s">
        <v>1140</v>
      </c>
      <c r="D968" t="s">
        <v>1140</v>
      </c>
    </row>
    <row r="969" spans="1:4" x14ac:dyDescent="0.25">
      <c r="A969" t="s">
        <v>1141</v>
      </c>
      <c r="B969" t="s">
        <v>1141</v>
      </c>
      <c r="C969" t="s">
        <v>1141</v>
      </c>
      <c r="D969" t="s">
        <v>1141</v>
      </c>
    </row>
    <row r="970" spans="1:4" x14ac:dyDescent="0.25">
      <c r="A970" t="s">
        <v>1142</v>
      </c>
      <c r="B970" t="s">
        <v>1142</v>
      </c>
      <c r="C970" t="s">
        <v>1142</v>
      </c>
      <c r="D970" t="s">
        <v>1142</v>
      </c>
    </row>
    <row r="971" spans="1:4" x14ac:dyDescent="0.25">
      <c r="A971" t="s">
        <v>1143</v>
      </c>
      <c r="B971" t="s">
        <v>1143</v>
      </c>
      <c r="C971" t="s">
        <v>1143</v>
      </c>
      <c r="D971" t="s">
        <v>1143</v>
      </c>
    </row>
    <row r="972" spans="1:4" x14ac:dyDescent="0.25">
      <c r="A972" t="s">
        <v>1144</v>
      </c>
      <c r="B972" t="s">
        <v>1144</v>
      </c>
      <c r="C972" t="s">
        <v>1144</v>
      </c>
      <c r="D972" t="s">
        <v>1144</v>
      </c>
    </row>
    <row r="973" spans="1:4" x14ac:dyDescent="0.25">
      <c r="A973" t="s">
        <v>1145</v>
      </c>
      <c r="B973" t="s">
        <v>1145</v>
      </c>
      <c r="C973" t="s">
        <v>1145</v>
      </c>
      <c r="D973" t="s">
        <v>1145</v>
      </c>
    </row>
    <row r="974" spans="1:4" x14ac:dyDescent="0.25">
      <c r="A974" t="s">
        <v>1146</v>
      </c>
      <c r="B974" t="s">
        <v>1146</v>
      </c>
      <c r="C974" t="s">
        <v>1146</v>
      </c>
      <c r="D974" t="s">
        <v>1146</v>
      </c>
    </row>
    <row r="975" spans="1:4" x14ac:dyDescent="0.25">
      <c r="A975" t="s">
        <v>1147</v>
      </c>
      <c r="B975" t="s">
        <v>1147</v>
      </c>
      <c r="C975" t="s">
        <v>1147</v>
      </c>
      <c r="D975" t="s">
        <v>1147</v>
      </c>
    </row>
    <row r="976" spans="1:4" x14ac:dyDescent="0.25">
      <c r="A976" t="s">
        <v>1148</v>
      </c>
      <c r="B976" t="s">
        <v>1148</v>
      </c>
      <c r="C976" t="s">
        <v>1148</v>
      </c>
      <c r="D976" t="s">
        <v>1148</v>
      </c>
    </row>
    <row r="977" spans="1:4" x14ac:dyDescent="0.25">
      <c r="A977" t="s">
        <v>1149</v>
      </c>
      <c r="B977" t="s">
        <v>1149</v>
      </c>
      <c r="C977" t="s">
        <v>1149</v>
      </c>
      <c r="D977" t="s">
        <v>1149</v>
      </c>
    </row>
    <row r="978" spans="1:4" x14ac:dyDescent="0.25">
      <c r="A978" t="s">
        <v>1150</v>
      </c>
      <c r="B978" t="s">
        <v>1150</v>
      </c>
      <c r="C978" t="s">
        <v>1150</v>
      </c>
      <c r="D978" t="s">
        <v>1150</v>
      </c>
    </row>
    <row r="979" spans="1:4" x14ac:dyDescent="0.25">
      <c r="A979" t="s">
        <v>1151</v>
      </c>
      <c r="B979" t="s">
        <v>1151</v>
      </c>
      <c r="C979" t="s">
        <v>1151</v>
      </c>
      <c r="D979" t="s">
        <v>1151</v>
      </c>
    </row>
    <row r="980" spans="1:4" x14ac:dyDescent="0.25">
      <c r="A980" t="s">
        <v>1152</v>
      </c>
      <c r="B980" t="s">
        <v>1152</v>
      </c>
      <c r="C980" t="s">
        <v>1152</v>
      </c>
      <c r="D980" t="s">
        <v>1152</v>
      </c>
    </row>
    <row r="981" spans="1:4" x14ac:dyDescent="0.25">
      <c r="A981" t="s">
        <v>1153</v>
      </c>
      <c r="B981" t="s">
        <v>1153</v>
      </c>
      <c r="C981" t="s">
        <v>1153</v>
      </c>
      <c r="D981" t="s">
        <v>1153</v>
      </c>
    </row>
    <row r="982" spans="1:4" x14ac:dyDescent="0.25">
      <c r="A982" t="s">
        <v>1154</v>
      </c>
      <c r="B982" t="s">
        <v>1154</v>
      </c>
      <c r="C982" t="s">
        <v>1154</v>
      </c>
      <c r="D982" t="s">
        <v>1154</v>
      </c>
    </row>
    <row r="983" spans="1:4" x14ac:dyDescent="0.25">
      <c r="A983" t="s">
        <v>1155</v>
      </c>
      <c r="B983" t="s">
        <v>1155</v>
      </c>
      <c r="C983" t="s">
        <v>1155</v>
      </c>
      <c r="D983" t="s">
        <v>1155</v>
      </c>
    </row>
    <row r="984" spans="1:4" x14ac:dyDescent="0.25">
      <c r="A984" t="s">
        <v>1156</v>
      </c>
      <c r="B984" t="s">
        <v>1156</v>
      </c>
      <c r="C984" t="s">
        <v>1156</v>
      </c>
      <c r="D984" t="s">
        <v>1156</v>
      </c>
    </row>
    <row r="985" spans="1:4" x14ac:dyDescent="0.25">
      <c r="A985" t="s">
        <v>1157</v>
      </c>
      <c r="B985" t="s">
        <v>1157</v>
      </c>
      <c r="C985" t="s">
        <v>1157</v>
      </c>
      <c r="D985" t="s">
        <v>1157</v>
      </c>
    </row>
    <row r="986" spans="1:4" x14ac:dyDescent="0.25">
      <c r="A986" t="s">
        <v>1158</v>
      </c>
      <c r="B986" t="s">
        <v>1158</v>
      </c>
      <c r="C986" t="s">
        <v>1158</v>
      </c>
      <c r="D986" t="s">
        <v>1158</v>
      </c>
    </row>
    <row r="987" spans="1:4" x14ac:dyDescent="0.25">
      <c r="A987" t="s">
        <v>1159</v>
      </c>
      <c r="B987" t="s">
        <v>1159</v>
      </c>
      <c r="C987" t="s">
        <v>1159</v>
      </c>
      <c r="D987" t="s">
        <v>1159</v>
      </c>
    </row>
    <row r="988" spans="1:4" x14ac:dyDescent="0.25">
      <c r="A988" t="s">
        <v>1160</v>
      </c>
      <c r="B988" t="s">
        <v>1160</v>
      </c>
      <c r="C988" t="s">
        <v>1160</v>
      </c>
      <c r="D988" t="s">
        <v>1160</v>
      </c>
    </row>
    <row r="989" spans="1:4" x14ac:dyDescent="0.25">
      <c r="A989" t="s">
        <v>1161</v>
      </c>
      <c r="B989" t="s">
        <v>1161</v>
      </c>
      <c r="C989" t="s">
        <v>1161</v>
      </c>
      <c r="D989" t="s">
        <v>1161</v>
      </c>
    </row>
    <row r="990" spans="1:4" x14ac:dyDescent="0.25">
      <c r="A990" t="s">
        <v>1162</v>
      </c>
      <c r="B990" t="s">
        <v>1162</v>
      </c>
      <c r="C990" t="s">
        <v>1162</v>
      </c>
      <c r="D990" t="s">
        <v>1162</v>
      </c>
    </row>
    <row r="991" spans="1:4" x14ac:dyDescent="0.25">
      <c r="A991" t="s">
        <v>1163</v>
      </c>
      <c r="B991" t="s">
        <v>1163</v>
      </c>
      <c r="C991" t="s">
        <v>1163</v>
      </c>
      <c r="D991" t="s">
        <v>1163</v>
      </c>
    </row>
    <row r="992" spans="1:4" x14ac:dyDescent="0.25">
      <c r="A992" t="s">
        <v>1164</v>
      </c>
      <c r="B992" t="s">
        <v>1164</v>
      </c>
      <c r="C992" t="s">
        <v>1164</v>
      </c>
      <c r="D992" t="s">
        <v>1164</v>
      </c>
    </row>
    <row r="993" spans="1:4" x14ac:dyDescent="0.25">
      <c r="A993" t="s">
        <v>1165</v>
      </c>
      <c r="B993" t="s">
        <v>1165</v>
      </c>
      <c r="C993" t="s">
        <v>1165</v>
      </c>
      <c r="D993" t="s">
        <v>1165</v>
      </c>
    </row>
    <row r="994" spans="1:4" x14ac:dyDescent="0.25">
      <c r="A994" t="s">
        <v>1166</v>
      </c>
      <c r="B994" t="s">
        <v>1166</v>
      </c>
      <c r="C994" t="s">
        <v>1166</v>
      </c>
      <c r="D994" t="s">
        <v>1166</v>
      </c>
    </row>
    <row r="995" spans="1:4" x14ac:dyDescent="0.25">
      <c r="A995" t="s">
        <v>1167</v>
      </c>
      <c r="B995" t="s">
        <v>1167</v>
      </c>
      <c r="C995" t="s">
        <v>1167</v>
      </c>
      <c r="D995" t="s">
        <v>1167</v>
      </c>
    </row>
    <row r="996" spans="1:4" x14ac:dyDescent="0.25">
      <c r="A996" t="s">
        <v>1168</v>
      </c>
      <c r="B996" t="s">
        <v>1168</v>
      </c>
      <c r="C996" t="s">
        <v>1168</v>
      </c>
      <c r="D996" t="s">
        <v>1168</v>
      </c>
    </row>
    <row r="997" spans="1:4" x14ac:dyDescent="0.25">
      <c r="A997" t="s">
        <v>1169</v>
      </c>
      <c r="B997" t="s">
        <v>1169</v>
      </c>
      <c r="C997" t="s">
        <v>1169</v>
      </c>
      <c r="D997" t="s">
        <v>1169</v>
      </c>
    </row>
    <row r="998" spans="1:4" x14ac:dyDescent="0.25">
      <c r="A998" t="s">
        <v>1170</v>
      </c>
      <c r="B998" t="s">
        <v>1170</v>
      </c>
      <c r="C998" t="s">
        <v>1170</v>
      </c>
      <c r="D998" t="s">
        <v>1170</v>
      </c>
    </row>
    <row r="999" spans="1:4" x14ac:dyDescent="0.25">
      <c r="A999" t="s">
        <v>1171</v>
      </c>
      <c r="B999" t="s">
        <v>1171</v>
      </c>
      <c r="C999" t="s">
        <v>1171</v>
      </c>
      <c r="D999" t="s">
        <v>1171</v>
      </c>
    </row>
    <row r="1000" spans="1:4" x14ac:dyDescent="0.25">
      <c r="A1000" t="s">
        <v>1172</v>
      </c>
      <c r="B1000" t="s">
        <v>1172</v>
      </c>
      <c r="C1000" t="s">
        <v>1172</v>
      </c>
      <c r="D1000" t="s">
        <v>1172</v>
      </c>
    </row>
    <row r="1001" spans="1:4" x14ac:dyDescent="0.25">
      <c r="A1001" t="s">
        <v>1173</v>
      </c>
      <c r="B1001" t="s">
        <v>1173</v>
      </c>
      <c r="C1001" t="s">
        <v>1173</v>
      </c>
      <c r="D1001" t="s">
        <v>1173</v>
      </c>
    </row>
    <row r="1002" spans="1:4" x14ac:dyDescent="0.25">
      <c r="A1002" t="s">
        <v>1174</v>
      </c>
      <c r="B1002" t="s">
        <v>1174</v>
      </c>
      <c r="C1002" t="s">
        <v>1174</v>
      </c>
      <c r="D1002" t="s">
        <v>1174</v>
      </c>
    </row>
    <row r="1003" spans="1:4" x14ac:dyDescent="0.25">
      <c r="A1003" t="s">
        <v>1175</v>
      </c>
      <c r="B1003" t="s">
        <v>1175</v>
      </c>
      <c r="C1003" t="s">
        <v>1175</v>
      </c>
      <c r="D1003" t="s">
        <v>1175</v>
      </c>
    </row>
    <row r="1004" spans="1:4" x14ac:dyDescent="0.25">
      <c r="A1004" t="s">
        <v>1176</v>
      </c>
      <c r="B1004" t="s">
        <v>1176</v>
      </c>
      <c r="C1004" t="s">
        <v>1176</v>
      </c>
      <c r="D1004" t="s">
        <v>1176</v>
      </c>
    </row>
    <row r="1005" spans="1:4" x14ac:dyDescent="0.25">
      <c r="A1005" t="s">
        <v>1177</v>
      </c>
      <c r="B1005" t="s">
        <v>1177</v>
      </c>
      <c r="C1005" t="s">
        <v>1177</v>
      </c>
      <c r="D1005" t="s">
        <v>1177</v>
      </c>
    </row>
    <row r="1006" spans="1:4" x14ac:dyDescent="0.25">
      <c r="A1006" t="s">
        <v>1178</v>
      </c>
      <c r="B1006" t="s">
        <v>1178</v>
      </c>
      <c r="C1006" t="s">
        <v>1178</v>
      </c>
      <c r="D1006" t="s">
        <v>1178</v>
      </c>
    </row>
    <row r="1007" spans="1:4" x14ac:dyDescent="0.25">
      <c r="A1007" t="s">
        <v>1179</v>
      </c>
      <c r="B1007" t="s">
        <v>1179</v>
      </c>
      <c r="C1007" t="s">
        <v>1179</v>
      </c>
      <c r="D1007" t="s">
        <v>1179</v>
      </c>
    </row>
    <row r="1008" spans="1:4" x14ac:dyDescent="0.25">
      <c r="A1008" t="s">
        <v>1180</v>
      </c>
      <c r="B1008" t="s">
        <v>1180</v>
      </c>
      <c r="C1008" t="s">
        <v>1180</v>
      </c>
      <c r="D1008" t="s">
        <v>1180</v>
      </c>
    </row>
    <row r="1009" spans="1:4" x14ac:dyDescent="0.25">
      <c r="A1009" t="s">
        <v>1181</v>
      </c>
      <c r="B1009" t="s">
        <v>1181</v>
      </c>
      <c r="C1009" t="s">
        <v>1181</v>
      </c>
      <c r="D1009" t="s">
        <v>1181</v>
      </c>
    </row>
    <row r="1010" spans="1:4" x14ac:dyDescent="0.25">
      <c r="A1010" t="s">
        <v>1182</v>
      </c>
      <c r="B1010" t="s">
        <v>1182</v>
      </c>
      <c r="C1010" t="s">
        <v>1182</v>
      </c>
      <c r="D1010" t="s">
        <v>1182</v>
      </c>
    </row>
    <row r="1011" spans="1:4" x14ac:dyDescent="0.25">
      <c r="A1011" t="s">
        <v>1183</v>
      </c>
      <c r="B1011" t="s">
        <v>1183</v>
      </c>
      <c r="C1011" t="s">
        <v>1183</v>
      </c>
      <c r="D1011" t="s">
        <v>1183</v>
      </c>
    </row>
    <row r="1012" spans="1:4" x14ac:dyDescent="0.25">
      <c r="A1012" t="s">
        <v>1184</v>
      </c>
      <c r="B1012" t="s">
        <v>1184</v>
      </c>
      <c r="C1012" t="s">
        <v>1184</v>
      </c>
      <c r="D1012" t="s">
        <v>1184</v>
      </c>
    </row>
    <row r="1013" spans="1:4" x14ac:dyDescent="0.25">
      <c r="A1013" t="s">
        <v>1185</v>
      </c>
      <c r="B1013" t="s">
        <v>1185</v>
      </c>
      <c r="C1013" t="s">
        <v>1185</v>
      </c>
      <c r="D1013" t="s">
        <v>1185</v>
      </c>
    </row>
    <row r="1014" spans="1:4" x14ac:dyDescent="0.25">
      <c r="A1014" t="s">
        <v>1186</v>
      </c>
      <c r="B1014" t="s">
        <v>1186</v>
      </c>
      <c r="C1014" t="s">
        <v>1186</v>
      </c>
      <c r="D1014" t="s">
        <v>1186</v>
      </c>
    </row>
    <row r="1015" spans="1:4" x14ac:dyDescent="0.25">
      <c r="A1015" t="s">
        <v>1187</v>
      </c>
      <c r="B1015" t="s">
        <v>1187</v>
      </c>
      <c r="C1015" t="s">
        <v>1187</v>
      </c>
      <c r="D1015" t="s">
        <v>1187</v>
      </c>
    </row>
    <row r="1016" spans="1:4" x14ac:dyDescent="0.25">
      <c r="A1016" t="s">
        <v>1188</v>
      </c>
      <c r="B1016" t="s">
        <v>1188</v>
      </c>
      <c r="C1016" t="s">
        <v>1188</v>
      </c>
      <c r="D1016" t="s">
        <v>1188</v>
      </c>
    </row>
    <row r="1017" spans="1:4" x14ac:dyDescent="0.25">
      <c r="A1017" t="s">
        <v>1189</v>
      </c>
      <c r="B1017" t="s">
        <v>1189</v>
      </c>
      <c r="C1017" t="s">
        <v>1189</v>
      </c>
      <c r="D1017" t="s">
        <v>1189</v>
      </c>
    </row>
    <row r="1018" spans="1:4" x14ac:dyDescent="0.25">
      <c r="A1018" t="s">
        <v>1190</v>
      </c>
      <c r="B1018" t="s">
        <v>1190</v>
      </c>
      <c r="C1018" t="s">
        <v>1190</v>
      </c>
      <c r="D1018" t="s">
        <v>1190</v>
      </c>
    </row>
    <row r="1019" spans="1:4" x14ac:dyDescent="0.25">
      <c r="A1019" t="s">
        <v>1191</v>
      </c>
      <c r="B1019" t="s">
        <v>1191</v>
      </c>
      <c r="C1019" t="s">
        <v>1191</v>
      </c>
      <c r="D1019" t="s">
        <v>1191</v>
      </c>
    </row>
    <row r="1020" spans="1:4" x14ac:dyDescent="0.25">
      <c r="A1020" t="s">
        <v>1192</v>
      </c>
      <c r="B1020" t="s">
        <v>1192</v>
      </c>
      <c r="C1020" t="s">
        <v>1192</v>
      </c>
      <c r="D1020" t="s">
        <v>1192</v>
      </c>
    </row>
    <row r="1021" spans="1:4" x14ac:dyDescent="0.25">
      <c r="A1021" t="s">
        <v>1193</v>
      </c>
      <c r="B1021" t="s">
        <v>1193</v>
      </c>
      <c r="C1021" t="s">
        <v>1193</v>
      </c>
      <c r="D1021" t="s">
        <v>1193</v>
      </c>
    </row>
    <row r="1022" spans="1:4" x14ac:dyDescent="0.25">
      <c r="A1022" t="s">
        <v>1194</v>
      </c>
      <c r="B1022" t="s">
        <v>1194</v>
      </c>
      <c r="C1022" t="s">
        <v>1194</v>
      </c>
      <c r="D1022" t="s">
        <v>1194</v>
      </c>
    </row>
    <row r="1023" spans="1:4" x14ac:dyDescent="0.25">
      <c r="A1023" t="s">
        <v>1195</v>
      </c>
      <c r="B1023" t="s">
        <v>1195</v>
      </c>
      <c r="C1023" t="s">
        <v>1195</v>
      </c>
      <c r="D1023" t="s">
        <v>1195</v>
      </c>
    </row>
    <row r="1024" spans="1:4" x14ac:dyDescent="0.25">
      <c r="A1024" t="s">
        <v>1196</v>
      </c>
      <c r="B1024" t="s">
        <v>1196</v>
      </c>
      <c r="C1024" t="s">
        <v>1196</v>
      </c>
      <c r="D1024" t="s">
        <v>1196</v>
      </c>
    </row>
    <row r="1025" spans="1:4" x14ac:dyDescent="0.25">
      <c r="A1025" t="s">
        <v>1197</v>
      </c>
      <c r="B1025" t="s">
        <v>1197</v>
      </c>
      <c r="C1025" t="s">
        <v>1197</v>
      </c>
      <c r="D1025" t="s">
        <v>1197</v>
      </c>
    </row>
    <row r="1026" spans="1:4" x14ac:dyDescent="0.25">
      <c r="A1026" t="s">
        <v>1198</v>
      </c>
      <c r="B1026" t="s">
        <v>1198</v>
      </c>
      <c r="C1026" t="s">
        <v>1198</v>
      </c>
      <c r="D1026" t="s">
        <v>1198</v>
      </c>
    </row>
    <row r="1027" spans="1:4" x14ac:dyDescent="0.25">
      <c r="A1027" t="s">
        <v>1199</v>
      </c>
      <c r="B1027" t="s">
        <v>1199</v>
      </c>
      <c r="C1027" t="s">
        <v>1199</v>
      </c>
      <c r="D1027" t="s">
        <v>1199</v>
      </c>
    </row>
    <row r="1028" spans="1:4" x14ac:dyDescent="0.25">
      <c r="A1028" t="s">
        <v>1200</v>
      </c>
      <c r="B1028" t="s">
        <v>1200</v>
      </c>
      <c r="C1028" t="s">
        <v>1200</v>
      </c>
      <c r="D1028" t="s">
        <v>1200</v>
      </c>
    </row>
    <row r="1029" spans="1:4" x14ac:dyDescent="0.25">
      <c r="A1029" t="s">
        <v>1201</v>
      </c>
      <c r="B1029" t="s">
        <v>1201</v>
      </c>
      <c r="C1029" t="s">
        <v>1201</v>
      </c>
      <c r="D1029" t="s">
        <v>1201</v>
      </c>
    </row>
    <row r="1030" spans="1:4" x14ac:dyDescent="0.25">
      <c r="A1030" t="s">
        <v>1202</v>
      </c>
      <c r="B1030" t="s">
        <v>1202</v>
      </c>
      <c r="C1030" t="s">
        <v>1202</v>
      </c>
      <c r="D1030" t="s">
        <v>1202</v>
      </c>
    </row>
    <row r="1031" spans="1:4" x14ac:dyDescent="0.25">
      <c r="A1031" t="s">
        <v>1203</v>
      </c>
      <c r="B1031" t="s">
        <v>1203</v>
      </c>
      <c r="C1031" t="s">
        <v>1203</v>
      </c>
      <c r="D1031" t="s">
        <v>1203</v>
      </c>
    </row>
    <row r="1032" spans="1:4" x14ac:dyDescent="0.25">
      <c r="A1032" t="s">
        <v>1204</v>
      </c>
      <c r="B1032" t="s">
        <v>1204</v>
      </c>
      <c r="C1032" t="s">
        <v>1204</v>
      </c>
      <c r="D1032" t="s">
        <v>1204</v>
      </c>
    </row>
    <row r="1033" spans="1:4" x14ac:dyDescent="0.25">
      <c r="A1033" t="s">
        <v>1205</v>
      </c>
      <c r="B1033" t="s">
        <v>1205</v>
      </c>
      <c r="C1033" t="s">
        <v>1205</v>
      </c>
      <c r="D1033" t="s">
        <v>1205</v>
      </c>
    </row>
    <row r="1034" spans="1:4" x14ac:dyDescent="0.25">
      <c r="A1034" t="s">
        <v>1206</v>
      </c>
      <c r="B1034" t="s">
        <v>1206</v>
      </c>
      <c r="C1034" t="s">
        <v>1206</v>
      </c>
      <c r="D1034" t="s">
        <v>1206</v>
      </c>
    </row>
    <row r="1035" spans="1:4" x14ac:dyDescent="0.25">
      <c r="A1035" t="s">
        <v>1207</v>
      </c>
      <c r="B1035" t="s">
        <v>1207</v>
      </c>
      <c r="C1035" t="s">
        <v>1207</v>
      </c>
      <c r="D1035" t="s">
        <v>1207</v>
      </c>
    </row>
    <row r="1036" spans="1:4" x14ac:dyDescent="0.25">
      <c r="A1036" t="s">
        <v>1208</v>
      </c>
      <c r="B1036" t="s">
        <v>1208</v>
      </c>
      <c r="C1036" t="s">
        <v>1208</v>
      </c>
      <c r="D1036" t="s">
        <v>1208</v>
      </c>
    </row>
    <row r="1037" spans="1:4" x14ac:dyDescent="0.25">
      <c r="A1037" t="s">
        <v>1209</v>
      </c>
      <c r="B1037" t="s">
        <v>1209</v>
      </c>
      <c r="C1037" t="s">
        <v>1209</v>
      </c>
      <c r="D1037" t="s">
        <v>1209</v>
      </c>
    </row>
    <row r="1038" spans="1:4" x14ac:dyDescent="0.25">
      <c r="A1038" t="s">
        <v>1210</v>
      </c>
      <c r="B1038" t="s">
        <v>1210</v>
      </c>
      <c r="C1038" t="s">
        <v>1210</v>
      </c>
      <c r="D1038" t="s">
        <v>1210</v>
      </c>
    </row>
    <row r="1039" spans="1:4" x14ac:dyDescent="0.25">
      <c r="A1039" t="s">
        <v>1211</v>
      </c>
      <c r="B1039" t="s">
        <v>1211</v>
      </c>
      <c r="C1039" t="s">
        <v>1211</v>
      </c>
      <c r="D1039" t="s">
        <v>1211</v>
      </c>
    </row>
    <row r="1040" spans="1:4" x14ac:dyDescent="0.25">
      <c r="A1040" t="s">
        <v>1212</v>
      </c>
      <c r="B1040" t="s">
        <v>1212</v>
      </c>
      <c r="C1040" t="s">
        <v>1212</v>
      </c>
      <c r="D1040" t="s">
        <v>1212</v>
      </c>
    </row>
    <row r="1041" spans="1:4" x14ac:dyDescent="0.25">
      <c r="A1041" t="s">
        <v>1213</v>
      </c>
      <c r="B1041" t="s">
        <v>1213</v>
      </c>
      <c r="C1041" t="s">
        <v>1213</v>
      </c>
      <c r="D1041" t="s">
        <v>1213</v>
      </c>
    </row>
    <row r="1042" spans="1:4" x14ac:dyDescent="0.25">
      <c r="A1042" t="s">
        <v>1214</v>
      </c>
      <c r="B1042" t="s">
        <v>1214</v>
      </c>
      <c r="C1042" t="s">
        <v>1214</v>
      </c>
      <c r="D1042" t="s">
        <v>1214</v>
      </c>
    </row>
    <row r="1043" spans="1:4" x14ac:dyDescent="0.25">
      <c r="A1043" t="s">
        <v>1215</v>
      </c>
      <c r="B1043" t="s">
        <v>1215</v>
      </c>
      <c r="C1043" t="s">
        <v>1215</v>
      </c>
      <c r="D1043" t="s">
        <v>1215</v>
      </c>
    </row>
    <row r="1044" spans="1:4" x14ac:dyDescent="0.25">
      <c r="A1044" t="s">
        <v>1216</v>
      </c>
      <c r="B1044" t="s">
        <v>1216</v>
      </c>
      <c r="C1044" t="s">
        <v>1216</v>
      </c>
      <c r="D1044" t="s">
        <v>1216</v>
      </c>
    </row>
    <row r="1045" spans="1:4" x14ac:dyDescent="0.25">
      <c r="A1045" t="s">
        <v>1217</v>
      </c>
      <c r="B1045" t="s">
        <v>1217</v>
      </c>
      <c r="C1045" t="s">
        <v>1217</v>
      </c>
      <c r="D1045" t="s">
        <v>1217</v>
      </c>
    </row>
    <row r="1046" spans="1:4" x14ac:dyDescent="0.25">
      <c r="A1046" t="s">
        <v>1218</v>
      </c>
      <c r="B1046" t="s">
        <v>1218</v>
      </c>
      <c r="C1046" t="s">
        <v>1218</v>
      </c>
      <c r="D1046" t="s">
        <v>1218</v>
      </c>
    </row>
    <row r="1047" spans="1:4" x14ac:dyDescent="0.25">
      <c r="A1047" t="s">
        <v>1219</v>
      </c>
      <c r="B1047" t="s">
        <v>1219</v>
      </c>
      <c r="C1047" t="s">
        <v>1219</v>
      </c>
      <c r="D1047" t="s">
        <v>1219</v>
      </c>
    </row>
    <row r="1048" spans="1:4" x14ac:dyDescent="0.25">
      <c r="A1048" t="s">
        <v>1220</v>
      </c>
      <c r="B1048" t="s">
        <v>1220</v>
      </c>
      <c r="C1048" t="s">
        <v>1220</v>
      </c>
      <c r="D1048" t="s">
        <v>1220</v>
      </c>
    </row>
    <row r="1049" spans="1:4" x14ac:dyDescent="0.25">
      <c r="A1049" t="s">
        <v>1221</v>
      </c>
      <c r="B1049" t="s">
        <v>1221</v>
      </c>
      <c r="C1049" t="s">
        <v>1221</v>
      </c>
      <c r="D1049" t="s">
        <v>1221</v>
      </c>
    </row>
    <row r="1050" spans="1:4" x14ac:dyDescent="0.25">
      <c r="A1050" t="s">
        <v>1222</v>
      </c>
      <c r="B1050" t="s">
        <v>1222</v>
      </c>
      <c r="C1050" t="s">
        <v>1222</v>
      </c>
      <c r="D1050" t="s">
        <v>1222</v>
      </c>
    </row>
    <row r="1051" spans="1:4" x14ac:dyDescent="0.25">
      <c r="A1051" t="s">
        <v>1223</v>
      </c>
      <c r="B1051" t="s">
        <v>1223</v>
      </c>
      <c r="C1051" t="s">
        <v>1223</v>
      </c>
      <c r="D1051" t="s">
        <v>1223</v>
      </c>
    </row>
    <row r="1052" spans="1:4" x14ac:dyDescent="0.25">
      <c r="A1052" t="s">
        <v>1224</v>
      </c>
      <c r="B1052" t="s">
        <v>1224</v>
      </c>
      <c r="C1052" t="s">
        <v>1224</v>
      </c>
      <c r="D1052" t="s">
        <v>1224</v>
      </c>
    </row>
    <row r="1053" spans="1:4" x14ac:dyDescent="0.25">
      <c r="A1053" t="s">
        <v>1225</v>
      </c>
      <c r="B1053" t="s">
        <v>1225</v>
      </c>
      <c r="C1053" t="s">
        <v>1225</v>
      </c>
      <c r="D1053" t="s">
        <v>1225</v>
      </c>
    </row>
    <row r="1054" spans="1:4" x14ac:dyDescent="0.25">
      <c r="A1054" t="s">
        <v>1226</v>
      </c>
      <c r="B1054" t="s">
        <v>1226</v>
      </c>
      <c r="C1054" t="s">
        <v>1226</v>
      </c>
      <c r="D1054" t="s">
        <v>1226</v>
      </c>
    </row>
    <row r="1055" spans="1:4" x14ac:dyDescent="0.25">
      <c r="A1055" t="s">
        <v>1227</v>
      </c>
      <c r="B1055" t="s">
        <v>1227</v>
      </c>
      <c r="C1055" t="s">
        <v>1227</v>
      </c>
      <c r="D1055" t="s">
        <v>1227</v>
      </c>
    </row>
    <row r="1056" spans="1:4" x14ac:dyDescent="0.25">
      <c r="A1056" t="s">
        <v>1228</v>
      </c>
      <c r="B1056" t="s">
        <v>1228</v>
      </c>
      <c r="C1056" t="s">
        <v>1228</v>
      </c>
      <c r="D1056" t="s">
        <v>1228</v>
      </c>
    </row>
    <row r="1057" spans="1:4" x14ac:dyDescent="0.25">
      <c r="A1057" t="s">
        <v>1229</v>
      </c>
      <c r="B1057" t="s">
        <v>1229</v>
      </c>
      <c r="C1057" t="s">
        <v>1229</v>
      </c>
      <c r="D1057" t="s">
        <v>1229</v>
      </c>
    </row>
    <row r="1058" spans="1:4" x14ac:dyDescent="0.25">
      <c r="A1058" t="s">
        <v>1230</v>
      </c>
      <c r="B1058" t="s">
        <v>1230</v>
      </c>
      <c r="C1058" t="s">
        <v>1230</v>
      </c>
      <c r="D1058" t="s">
        <v>1230</v>
      </c>
    </row>
    <row r="1059" spans="1:4" x14ac:dyDescent="0.25">
      <c r="A1059" t="s">
        <v>1231</v>
      </c>
      <c r="B1059" t="s">
        <v>1231</v>
      </c>
      <c r="C1059" t="s">
        <v>1231</v>
      </c>
      <c r="D1059" t="s">
        <v>1231</v>
      </c>
    </row>
    <row r="1060" spans="1:4" x14ac:dyDescent="0.25">
      <c r="A1060" t="s">
        <v>1232</v>
      </c>
      <c r="B1060" t="s">
        <v>1232</v>
      </c>
      <c r="C1060" t="s">
        <v>1232</v>
      </c>
      <c r="D1060" t="s">
        <v>1232</v>
      </c>
    </row>
    <row r="1061" spans="1:4" x14ac:dyDescent="0.25">
      <c r="A1061" t="s">
        <v>1233</v>
      </c>
      <c r="B1061" t="s">
        <v>1233</v>
      </c>
      <c r="C1061" t="s">
        <v>1233</v>
      </c>
      <c r="D1061" t="s">
        <v>1233</v>
      </c>
    </row>
    <row r="1062" spans="1:4" x14ac:dyDescent="0.25">
      <c r="A1062" t="s">
        <v>1234</v>
      </c>
      <c r="B1062" t="s">
        <v>1234</v>
      </c>
      <c r="C1062" t="s">
        <v>1234</v>
      </c>
      <c r="D1062" t="s">
        <v>1234</v>
      </c>
    </row>
    <row r="1063" spans="1:4" x14ac:dyDescent="0.25">
      <c r="A1063" t="s">
        <v>1235</v>
      </c>
      <c r="B1063" t="s">
        <v>1235</v>
      </c>
      <c r="C1063" t="s">
        <v>1235</v>
      </c>
      <c r="D1063" t="s">
        <v>1235</v>
      </c>
    </row>
    <row r="1064" spans="1:4" x14ac:dyDescent="0.25">
      <c r="A1064" t="s">
        <v>1236</v>
      </c>
      <c r="B1064" t="s">
        <v>1236</v>
      </c>
      <c r="C1064" t="s">
        <v>1236</v>
      </c>
      <c r="D1064" t="s">
        <v>1236</v>
      </c>
    </row>
    <row r="1065" spans="1:4" x14ac:dyDescent="0.25">
      <c r="A1065" t="s">
        <v>1237</v>
      </c>
      <c r="B1065" t="s">
        <v>1237</v>
      </c>
      <c r="C1065" t="s">
        <v>1237</v>
      </c>
      <c r="D1065" t="s">
        <v>1237</v>
      </c>
    </row>
    <row r="1066" spans="1:4" x14ac:dyDescent="0.25">
      <c r="A1066" t="s">
        <v>1238</v>
      </c>
      <c r="B1066" t="s">
        <v>1238</v>
      </c>
      <c r="C1066" t="s">
        <v>1238</v>
      </c>
      <c r="D1066" t="s">
        <v>1238</v>
      </c>
    </row>
    <row r="1067" spans="1:4" x14ac:dyDescent="0.25">
      <c r="A1067" t="s">
        <v>1239</v>
      </c>
      <c r="B1067" t="s">
        <v>1239</v>
      </c>
      <c r="C1067" t="s">
        <v>1239</v>
      </c>
      <c r="D1067" t="s">
        <v>1239</v>
      </c>
    </row>
    <row r="1068" spans="1:4" x14ac:dyDescent="0.25">
      <c r="A1068" t="s">
        <v>1240</v>
      </c>
      <c r="B1068" t="s">
        <v>1240</v>
      </c>
      <c r="C1068" t="s">
        <v>1240</v>
      </c>
      <c r="D1068" t="s">
        <v>1240</v>
      </c>
    </row>
    <row r="1069" spans="1:4" x14ac:dyDescent="0.25">
      <c r="A1069" t="s">
        <v>1241</v>
      </c>
      <c r="B1069" t="s">
        <v>1241</v>
      </c>
      <c r="C1069" t="s">
        <v>1241</v>
      </c>
      <c r="D1069" t="s">
        <v>1241</v>
      </c>
    </row>
    <row r="1070" spans="1:4" x14ac:dyDescent="0.25">
      <c r="A1070" t="s">
        <v>1242</v>
      </c>
      <c r="B1070" t="s">
        <v>1242</v>
      </c>
      <c r="C1070" t="s">
        <v>1242</v>
      </c>
      <c r="D1070" t="s">
        <v>1242</v>
      </c>
    </row>
    <row r="1071" spans="1:4" x14ac:dyDescent="0.25">
      <c r="A1071" t="s">
        <v>1243</v>
      </c>
      <c r="B1071" t="s">
        <v>1243</v>
      </c>
      <c r="C1071" t="s">
        <v>1243</v>
      </c>
      <c r="D1071" t="s">
        <v>1243</v>
      </c>
    </row>
    <row r="1072" spans="1:4" x14ac:dyDescent="0.25">
      <c r="A1072" t="s">
        <v>1244</v>
      </c>
      <c r="B1072" t="s">
        <v>1244</v>
      </c>
      <c r="C1072" t="s">
        <v>1244</v>
      </c>
      <c r="D1072" t="s">
        <v>1244</v>
      </c>
    </row>
    <row r="1073" spans="1:4" x14ac:dyDescent="0.25">
      <c r="A1073" t="s">
        <v>1245</v>
      </c>
      <c r="B1073" t="s">
        <v>1245</v>
      </c>
      <c r="C1073" t="s">
        <v>1245</v>
      </c>
      <c r="D1073" t="s">
        <v>1245</v>
      </c>
    </row>
    <row r="1074" spans="1:4" x14ac:dyDescent="0.25">
      <c r="A1074" t="s">
        <v>1246</v>
      </c>
      <c r="B1074" t="s">
        <v>1246</v>
      </c>
      <c r="C1074" t="s">
        <v>1246</v>
      </c>
      <c r="D1074" t="s">
        <v>1246</v>
      </c>
    </row>
    <row r="1075" spans="1:4" x14ac:dyDescent="0.25">
      <c r="A1075" t="s">
        <v>1247</v>
      </c>
      <c r="B1075" t="s">
        <v>1247</v>
      </c>
      <c r="C1075" t="s">
        <v>1247</v>
      </c>
      <c r="D1075" t="s">
        <v>1247</v>
      </c>
    </row>
    <row r="1076" spans="1:4" x14ac:dyDescent="0.25">
      <c r="A1076" t="s">
        <v>1248</v>
      </c>
      <c r="B1076" t="s">
        <v>1248</v>
      </c>
      <c r="C1076" t="s">
        <v>1248</v>
      </c>
      <c r="D1076" t="s">
        <v>1248</v>
      </c>
    </row>
    <row r="1077" spans="1:4" x14ac:dyDescent="0.25">
      <c r="A1077" t="s">
        <v>1249</v>
      </c>
      <c r="B1077" t="s">
        <v>1249</v>
      </c>
      <c r="C1077" t="s">
        <v>1249</v>
      </c>
      <c r="D1077" t="s">
        <v>1249</v>
      </c>
    </row>
    <row r="1078" spans="1:4" x14ac:dyDescent="0.25">
      <c r="A1078" t="s">
        <v>1250</v>
      </c>
      <c r="B1078" t="s">
        <v>1250</v>
      </c>
      <c r="C1078" t="s">
        <v>1250</v>
      </c>
      <c r="D1078" t="s">
        <v>1250</v>
      </c>
    </row>
    <row r="1079" spans="1:4" x14ac:dyDescent="0.25">
      <c r="A1079" t="s">
        <v>1251</v>
      </c>
      <c r="B1079" t="s">
        <v>1251</v>
      </c>
      <c r="C1079" t="s">
        <v>1251</v>
      </c>
      <c r="D1079" t="s">
        <v>1251</v>
      </c>
    </row>
    <row r="1080" spans="1:4" x14ac:dyDescent="0.25">
      <c r="A1080" t="s">
        <v>1252</v>
      </c>
      <c r="B1080" t="s">
        <v>1252</v>
      </c>
      <c r="C1080" t="s">
        <v>1252</v>
      </c>
      <c r="D1080" t="s">
        <v>1252</v>
      </c>
    </row>
    <row r="1081" spans="1:4" x14ac:dyDescent="0.25">
      <c r="A1081" t="s">
        <v>1253</v>
      </c>
      <c r="B1081" t="s">
        <v>1253</v>
      </c>
      <c r="C1081" t="s">
        <v>1253</v>
      </c>
      <c r="D1081" t="s">
        <v>1253</v>
      </c>
    </row>
    <row r="1082" spans="1:4" x14ac:dyDescent="0.25">
      <c r="A1082" t="s">
        <v>1254</v>
      </c>
      <c r="B1082" t="s">
        <v>1254</v>
      </c>
      <c r="C1082" t="s">
        <v>1254</v>
      </c>
      <c r="D1082" t="s">
        <v>1254</v>
      </c>
    </row>
    <row r="1083" spans="1:4" x14ac:dyDescent="0.25">
      <c r="A1083" t="s">
        <v>1255</v>
      </c>
      <c r="B1083" t="s">
        <v>1255</v>
      </c>
      <c r="C1083" t="s">
        <v>1255</v>
      </c>
      <c r="D1083" t="s">
        <v>1255</v>
      </c>
    </row>
    <row r="1084" spans="1:4" x14ac:dyDescent="0.25">
      <c r="A1084" t="s">
        <v>1256</v>
      </c>
      <c r="B1084" t="s">
        <v>1256</v>
      </c>
      <c r="C1084" t="s">
        <v>1256</v>
      </c>
      <c r="D1084" t="s">
        <v>1256</v>
      </c>
    </row>
    <row r="1085" spans="1:4" x14ac:dyDescent="0.25">
      <c r="A1085" t="s">
        <v>1257</v>
      </c>
      <c r="B1085" t="s">
        <v>1257</v>
      </c>
      <c r="C1085" t="s">
        <v>1257</v>
      </c>
      <c r="D1085" t="s">
        <v>1257</v>
      </c>
    </row>
    <row r="1086" spans="1:4" x14ac:dyDescent="0.25">
      <c r="A1086" t="s">
        <v>1258</v>
      </c>
      <c r="B1086" t="s">
        <v>1258</v>
      </c>
      <c r="C1086" t="s">
        <v>1258</v>
      </c>
      <c r="D1086" t="s">
        <v>1258</v>
      </c>
    </row>
    <row r="1087" spans="1:4" x14ac:dyDescent="0.25">
      <c r="A1087" t="s">
        <v>1259</v>
      </c>
      <c r="B1087" t="s">
        <v>1259</v>
      </c>
      <c r="C1087" t="s">
        <v>1259</v>
      </c>
      <c r="D1087" t="s">
        <v>1259</v>
      </c>
    </row>
    <row r="1088" spans="1:4" x14ac:dyDescent="0.25">
      <c r="A1088" t="s">
        <v>1260</v>
      </c>
      <c r="B1088" t="s">
        <v>1260</v>
      </c>
      <c r="C1088" t="s">
        <v>1260</v>
      </c>
      <c r="D1088" t="s">
        <v>1260</v>
      </c>
    </row>
    <row r="1089" spans="1:4" x14ac:dyDescent="0.25">
      <c r="A1089" t="s">
        <v>1261</v>
      </c>
      <c r="B1089" t="s">
        <v>1261</v>
      </c>
      <c r="C1089" t="s">
        <v>1261</v>
      </c>
      <c r="D1089" t="s">
        <v>1261</v>
      </c>
    </row>
    <row r="1090" spans="1:4" x14ac:dyDescent="0.25">
      <c r="A1090" t="s">
        <v>1262</v>
      </c>
      <c r="B1090" t="s">
        <v>1262</v>
      </c>
      <c r="C1090" t="s">
        <v>1262</v>
      </c>
      <c r="D1090" t="s">
        <v>1262</v>
      </c>
    </row>
    <row r="1091" spans="1:4" x14ac:dyDescent="0.25">
      <c r="A1091" t="s">
        <v>1263</v>
      </c>
      <c r="B1091" t="s">
        <v>1263</v>
      </c>
      <c r="C1091" t="s">
        <v>1263</v>
      </c>
      <c r="D1091" t="s">
        <v>1263</v>
      </c>
    </row>
    <row r="1092" spans="1:4" x14ac:dyDescent="0.25">
      <c r="A1092" t="s">
        <v>1264</v>
      </c>
      <c r="B1092" t="s">
        <v>1264</v>
      </c>
      <c r="C1092" t="s">
        <v>1264</v>
      </c>
      <c r="D1092" t="s">
        <v>1264</v>
      </c>
    </row>
    <row r="1093" spans="1:4" x14ac:dyDescent="0.25">
      <c r="A1093" t="s">
        <v>1265</v>
      </c>
      <c r="B1093" t="s">
        <v>1265</v>
      </c>
      <c r="C1093" t="s">
        <v>1265</v>
      </c>
      <c r="D1093" t="s">
        <v>1265</v>
      </c>
    </row>
    <row r="1094" spans="1:4" x14ac:dyDescent="0.25">
      <c r="A1094" t="s">
        <v>1266</v>
      </c>
      <c r="B1094" t="s">
        <v>1266</v>
      </c>
      <c r="C1094" t="s">
        <v>1266</v>
      </c>
      <c r="D1094" t="s">
        <v>1266</v>
      </c>
    </row>
    <row r="1095" spans="1:4" x14ac:dyDescent="0.25">
      <c r="A1095" t="s">
        <v>1267</v>
      </c>
      <c r="B1095" t="s">
        <v>1267</v>
      </c>
      <c r="C1095" t="s">
        <v>1267</v>
      </c>
      <c r="D1095" t="s">
        <v>1267</v>
      </c>
    </row>
    <row r="1096" spans="1:4" x14ac:dyDescent="0.25">
      <c r="A1096" t="s">
        <v>1268</v>
      </c>
      <c r="B1096" t="s">
        <v>1268</v>
      </c>
      <c r="C1096" t="s">
        <v>1268</v>
      </c>
      <c r="D1096" t="s">
        <v>1268</v>
      </c>
    </row>
    <row r="1097" spans="1:4" x14ac:dyDescent="0.25">
      <c r="A1097" t="s">
        <v>1269</v>
      </c>
      <c r="B1097" t="s">
        <v>1269</v>
      </c>
      <c r="C1097" t="s">
        <v>1269</v>
      </c>
      <c r="D1097" t="s">
        <v>1269</v>
      </c>
    </row>
    <row r="1098" spans="1:4" x14ac:dyDescent="0.25">
      <c r="A1098" t="s">
        <v>1270</v>
      </c>
      <c r="B1098" t="s">
        <v>1270</v>
      </c>
      <c r="C1098" t="s">
        <v>1270</v>
      </c>
      <c r="D1098" t="s">
        <v>1270</v>
      </c>
    </row>
    <row r="1099" spans="1:4" x14ac:dyDescent="0.25">
      <c r="A1099" t="s">
        <v>1271</v>
      </c>
      <c r="B1099" t="s">
        <v>1271</v>
      </c>
      <c r="C1099" t="s">
        <v>1271</v>
      </c>
      <c r="D1099" t="s">
        <v>1271</v>
      </c>
    </row>
    <row r="1100" spans="1:4" x14ac:dyDescent="0.25">
      <c r="A1100" t="s">
        <v>1272</v>
      </c>
      <c r="B1100" t="s">
        <v>1272</v>
      </c>
      <c r="C1100" t="s">
        <v>1272</v>
      </c>
      <c r="D1100" t="s">
        <v>1272</v>
      </c>
    </row>
    <row r="1101" spans="1:4" x14ac:dyDescent="0.25">
      <c r="A1101" t="s">
        <v>1273</v>
      </c>
      <c r="B1101" t="s">
        <v>1273</v>
      </c>
      <c r="C1101" t="s">
        <v>1273</v>
      </c>
      <c r="D1101" t="s">
        <v>1273</v>
      </c>
    </row>
    <row r="1102" spans="1:4" x14ac:dyDescent="0.25">
      <c r="A1102" t="s">
        <v>1274</v>
      </c>
      <c r="B1102" t="s">
        <v>1274</v>
      </c>
      <c r="C1102" t="s">
        <v>1274</v>
      </c>
      <c r="D1102" t="s">
        <v>1274</v>
      </c>
    </row>
    <row r="1103" spans="1:4" x14ac:dyDescent="0.25">
      <c r="A1103" t="s">
        <v>1275</v>
      </c>
      <c r="B1103" t="s">
        <v>1275</v>
      </c>
      <c r="C1103" t="s">
        <v>1275</v>
      </c>
      <c r="D1103" t="s">
        <v>1275</v>
      </c>
    </row>
    <row r="1104" spans="1:4" x14ac:dyDescent="0.25">
      <c r="A1104" t="s">
        <v>1276</v>
      </c>
      <c r="B1104" t="s">
        <v>1276</v>
      </c>
      <c r="C1104" t="s">
        <v>1276</v>
      </c>
      <c r="D1104" t="s">
        <v>1276</v>
      </c>
    </row>
    <row r="1105" spans="1:4" x14ac:dyDescent="0.25">
      <c r="A1105" t="s">
        <v>1277</v>
      </c>
      <c r="B1105" t="s">
        <v>1277</v>
      </c>
      <c r="C1105" t="s">
        <v>1277</v>
      </c>
      <c r="D1105" t="s">
        <v>1277</v>
      </c>
    </row>
    <row r="1106" spans="1:4" x14ac:dyDescent="0.25">
      <c r="A1106" t="s">
        <v>1278</v>
      </c>
      <c r="B1106" t="s">
        <v>1278</v>
      </c>
      <c r="C1106" t="s">
        <v>1278</v>
      </c>
      <c r="D1106" t="s">
        <v>1278</v>
      </c>
    </row>
    <row r="1107" spans="1:4" x14ac:dyDescent="0.25">
      <c r="A1107" t="s">
        <v>1279</v>
      </c>
      <c r="B1107" t="s">
        <v>1279</v>
      </c>
      <c r="C1107" t="s">
        <v>1279</v>
      </c>
      <c r="D1107" t="s">
        <v>1279</v>
      </c>
    </row>
    <row r="1108" spans="1:4" x14ac:dyDescent="0.25">
      <c r="A1108" t="s">
        <v>1280</v>
      </c>
      <c r="B1108" t="s">
        <v>1280</v>
      </c>
      <c r="C1108" t="s">
        <v>1280</v>
      </c>
      <c r="D1108" t="s">
        <v>1280</v>
      </c>
    </row>
    <row r="1109" spans="1:4" x14ac:dyDescent="0.25">
      <c r="A1109" t="s">
        <v>1281</v>
      </c>
      <c r="B1109" t="s">
        <v>1281</v>
      </c>
      <c r="C1109" t="s">
        <v>1281</v>
      </c>
      <c r="D1109" t="s">
        <v>1281</v>
      </c>
    </row>
    <row r="1110" spans="1:4" x14ac:dyDescent="0.25">
      <c r="A1110" t="s">
        <v>1282</v>
      </c>
      <c r="B1110" t="s">
        <v>1282</v>
      </c>
      <c r="C1110" t="s">
        <v>1282</v>
      </c>
      <c r="D1110" t="s">
        <v>1282</v>
      </c>
    </row>
    <row r="1111" spans="1:4" x14ac:dyDescent="0.25">
      <c r="A1111" t="s">
        <v>1283</v>
      </c>
      <c r="B1111" t="s">
        <v>1283</v>
      </c>
      <c r="C1111" t="s">
        <v>1283</v>
      </c>
      <c r="D1111" t="s">
        <v>1283</v>
      </c>
    </row>
    <row r="1112" spans="1:4" x14ac:dyDescent="0.25">
      <c r="A1112" t="s">
        <v>1284</v>
      </c>
      <c r="B1112" t="s">
        <v>1284</v>
      </c>
      <c r="C1112" t="s">
        <v>1284</v>
      </c>
      <c r="D1112" t="s">
        <v>1284</v>
      </c>
    </row>
    <row r="1113" spans="1:4" x14ac:dyDescent="0.25">
      <c r="A1113" t="s">
        <v>1285</v>
      </c>
      <c r="B1113" t="s">
        <v>1285</v>
      </c>
      <c r="C1113" t="s">
        <v>1285</v>
      </c>
      <c r="D1113" t="s">
        <v>1285</v>
      </c>
    </row>
    <row r="1114" spans="1:4" x14ac:dyDescent="0.25">
      <c r="A1114" t="s">
        <v>1286</v>
      </c>
      <c r="B1114" t="s">
        <v>1286</v>
      </c>
      <c r="C1114" t="s">
        <v>1286</v>
      </c>
      <c r="D1114" t="s">
        <v>1286</v>
      </c>
    </row>
    <row r="1115" spans="1:4" x14ac:dyDescent="0.25">
      <c r="A1115" t="s">
        <v>1287</v>
      </c>
      <c r="B1115" t="s">
        <v>1287</v>
      </c>
      <c r="C1115" t="s">
        <v>1287</v>
      </c>
      <c r="D1115" t="s">
        <v>1287</v>
      </c>
    </row>
    <row r="1116" spans="1:4" x14ac:dyDescent="0.25">
      <c r="A1116" t="s">
        <v>1288</v>
      </c>
      <c r="B1116" t="s">
        <v>1288</v>
      </c>
      <c r="C1116" t="s">
        <v>1288</v>
      </c>
      <c r="D1116" t="s">
        <v>1288</v>
      </c>
    </row>
    <row r="1117" spans="1:4" x14ac:dyDescent="0.25">
      <c r="A1117" t="s">
        <v>1289</v>
      </c>
      <c r="B1117" t="s">
        <v>1289</v>
      </c>
      <c r="C1117" t="s">
        <v>1289</v>
      </c>
      <c r="D1117" t="s">
        <v>1289</v>
      </c>
    </row>
    <row r="1118" spans="1:4" x14ac:dyDescent="0.25">
      <c r="A1118" t="s">
        <v>1290</v>
      </c>
      <c r="B1118" t="s">
        <v>1290</v>
      </c>
      <c r="C1118" t="s">
        <v>1290</v>
      </c>
      <c r="D1118" t="s">
        <v>1290</v>
      </c>
    </row>
    <row r="1119" spans="1:4" x14ac:dyDescent="0.25">
      <c r="A1119" t="s">
        <v>1291</v>
      </c>
      <c r="B1119" t="s">
        <v>1291</v>
      </c>
      <c r="C1119" t="s">
        <v>1291</v>
      </c>
      <c r="D1119" t="s">
        <v>1291</v>
      </c>
    </row>
    <row r="1120" spans="1:4" x14ac:dyDescent="0.25">
      <c r="A1120" t="s">
        <v>1292</v>
      </c>
      <c r="B1120" t="s">
        <v>1292</v>
      </c>
      <c r="C1120" t="s">
        <v>1292</v>
      </c>
      <c r="D1120" t="s">
        <v>1292</v>
      </c>
    </row>
    <row r="1121" spans="1:4" x14ac:dyDescent="0.25">
      <c r="A1121" t="s">
        <v>1293</v>
      </c>
      <c r="B1121" t="s">
        <v>1293</v>
      </c>
      <c r="C1121" t="s">
        <v>1293</v>
      </c>
      <c r="D1121" t="s">
        <v>1293</v>
      </c>
    </row>
    <row r="1122" spans="1:4" x14ac:dyDescent="0.25">
      <c r="A1122" t="s">
        <v>1294</v>
      </c>
      <c r="B1122" t="s">
        <v>1294</v>
      </c>
      <c r="C1122" t="s">
        <v>1294</v>
      </c>
      <c r="D1122" t="s">
        <v>1294</v>
      </c>
    </row>
    <row r="1123" spans="1:4" x14ac:dyDescent="0.25">
      <c r="A1123" t="s">
        <v>1295</v>
      </c>
      <c r="B1123" t="s">
        <v>1295</v>
      </c>
      <c r="C1123" t="s">
        <v>1295</v>
      </c>
      <c r="D1123" t="s">
        <v>1295</v>
      </c>
    </row>
    <row r="1124" spans="1:4" x14ac:dyDescent="0.25">
      <c r="A1124" t="s">
        <v>1296</v>
      </c>
      <c r="B1124" t="s">
        <v>1296</v>
      </c>
      <c r="C1124" t="s">
        <v>1296</v>
      </c>
      <c r="D1124" t="s">
        <v>1296</v>
      </c>
    </row>
    <row r="1125" spans="1:4" x14ac:dyDescent="0.25">
      <c r="A1125" t="s">
        <v>1297</v>
      </c>
      <c r="B1125" t="s">
        <v>1297</v>
      </c>
      <c r="C1125" t="s">
        <v>1297</v>
      </c>
      <c r="D1125" t="s">
        <v>1297</v>
      </c>
    </row>
    <row r="1126" spans="1:4" x14ac:dyDescent="0.25">
      <c r="A1126" t="s">
        <v>1298</v>
      </c>
      <c r="B1126" t="s">
        <v>1298</v>
      </c>
      <c r="C1126" t="s">
        <v>1298</v>
      </c>
      <c r="D1126" t="s">
        <v>1298</v>
      </c>
    </row>
    <row r="1127" spans="1:4" x14ac:dyDescent="0.25">
      <c r="A1127" t="s">
        <v>1299</v>
      </c>
      <c r="B1127" t="s">
        <v>1299</v>
      </c>
      <c r="C1127" t="s">
        <v>1299</v>
      </c>
      <c r="D1127" t="s">
        <v>1299</v>
      </c>
    </row>
    <row r="1128" spans="1:4" x14ac:dyDescent="0.25">
      <c r="A1128" t="s">
        <v>1300</v>
      </c>
      <c r="B1128" t="s">
        <v>1300</v>
      </c>
      <c r="C1128" t="s">
        <v>1300</v>
      </c>
      <c r="D1128" t="s">
        <v>1300</v>
      </c>
    </row>
    <row r="1129" spans="1:4" x14ac:dyDescent="0.25">
      <c r="A1129" t="s">
        <v>1301</v>
      </c>
      <c r="B1129" t="s">
        <v>1301</v>
      </c>
      <c r="C1129" t="s">
        <v>1301</v>
      </c>
      <c r="D1129" t="s">
        <v>1301</v>
      </c>
    </row>
    <row r="1130" spans="1:4" x14ac:dyDescent="0.25">
      <c r="A1130" t="s">
        <v>1302</v>
      </c>
      <c r="B1130" t="s">
        <v>1302</v>
      </c>
      <c r="C1130" t="s">
        <v>1302</v>
      </c>
      <c r="D1130" t="s">
        <v>1302</v>
      </c>
    </row>
    <row r="1131" spans="1:4" x14ac:dyDescent="0.25">
      <c r="A1131" t="s">
        <v>1303</v>
      </c>
      <c r="B1131" t="s">
        <v>1303</v>
      </c>
      <c r="C1131" t="s">
        <v>1303</v>
      </c>
      <c r="D1131" t="s">
        <v>1303</v>
      </c>
    </row>
    <row r="1132" spans="1:4" x14ac:dyDescent="0.25">
      <c r="A1132" t="s">
        <v>1304</v>
      </c>
      <c r="B1132" t="s">
        <v>1304</v>
      </c>
      <c r="C1132" t="s">
        <v>1304</v>
      </c>
      <c r="D1132" t="s">
        <v>1304</v>
      </c>
    </row>
    <row r="1133" spans="1:4" x14ac:dyDescent="0.25">
      <c r="A1133" t="s">
        <v>1305</v>
      </c>
      <c r="B1133" t="s">
        <v>1305</v>
      </c>
      <c r="C1133" t="s">
        <v>1305</v>
      </c>
      <c r="D1133" t="s">
        <v>1305</v>
      </c>
    </row>
    <row r="1134" spans="1:4" x14ac:dyDescent="0.25">
      <c r="A1134" t="s">
        <v>1306</v>
      </c>
      <c r="B1134" t="s">
        <v>1306</v>
      </c>
      <c r="C1134" t="s">
        <v>1306</v>
      </c>
      <c r="D1134" t="s">
        <v>1306</v>
      </c>
    </row>
    <row r="1135" spans="1:4" x14ac:dyDescent="0.25">
      <c r="A1135" t="s">
        <v>1307</v>
      </c>
      <c r="B1135" t="s">
        <v>1307</v>
      </c>
      <c r="C1135" t="s">
        <v>1307</v>
      </c>
      <c r="D1135" t="s">
        <v>1307</v>
      </c>
    </row>
    <row r="1136" spans="1:4" x14ac:dyDescent="0.25">
      <c r="A1136" t="s">
        <v>1308</v>
      </c>
      <c r="B1136" t="s">
        <v>1308</v>
      </c>
      <c r="C1136" t="s">
        <v>1308</v>
      </c>
      <c r="D1136" t="s">
        <v>1308</v>
      </c>
    </row>
    <row r="1137" spans="1:4" x14ac:dyDescent="0.25">
      <c r="A1137" t="s">
        <v>1309</v>
      </c>
      <c r="B1137" t="s">
        <v>1309</v>
      </c>
      <c r="C1137" t="s">
        <v>1309</v>
      </c>
      <c r="D1137" t="s">
        <v>1309</v>
      </c>
    </row>
    <row r="1138" spans="1:4" x14ac:dyDescent="0.25">
      <c r="A1138" t="s">
        <v>1310</v>
      </c>
      <c r="B1138" t="s">
        <v>1310</v>
      </c>
      <c r="C1138" t="s">
        <v>1310</v>
      </c>
      <c r="D1138" t="s">
        <v>1310</v>
      </c>
    </row>
    <row r="1139" spans="1:4" x14ac:dyDescent="0.25">
      <c r="A1139" t="s">
        <v>1311</v>
      </c>
      <c r="B1139" t="s">
        <v>1311</v>
      </c>
      <c r="C1139" t="s">
        <v>1311</v>
      </c>
      <c r="D1139" t="s">
        <v>1311</v>
      </c>
    </row>
    <row r="1140" spans="1:4" x14ac:dyDescent="0.25">
      <c r="A1140" t="s">
        <v>1312</v>
      </c>
      <c r="B1140" t="s">
        <v>1312</v>
      </c>
      <c r="C1140" t="s">
        <v>1312</v>
      </c>
      <c r="D1140" t="s">
        <v>1312</v>
      </c>
    </row>
    <row r="1141" spans="1:4" x14ac:dyDescent="0.25">
      <c r="A1141" t="s">
        <v>1313</v>
      </c>
      <c r="B1141" t="s">
        <v>1313</v>
      </c>
      <c r="C1141" t="s">
        <v>1313</v>
      </c>
      <c r="D1141" t="s">
        <v>1313</v>
      </c>
    </row>
    <row r="1142" spans="1:4" x14ac:dyDescent="0.25">
      <c r="A1142" t="s">
        <v>1314</v>
      </c>
      <c r="B1142" t="s">
        <v>1314</v>
      </c>
      <c r="C1142" t="s">
        <v>1314</v>
      </c>
      <c r="D1142" t="s">
        <v>1314</v>
      </c>
    </row>
    <row r="1143" spans="1:4" x14ac:dyDescent="0.25">
      <c r="A1143" t="s">
        <v>1315</v>
      </c>
      <c r="B1143" t="s">
        <v>1315</v>
      </c>
      <c r="C1143" t="s">
        <v>1315</v>
      </c>
      <c r="D1143" t="s">
        <v>1315</v>
      </c>
    </row>
    <row r="1144" spans="1:4" x14ac:dyDescent="0.25">
      <c r="A1144" t="s">
        <v>1316</v>
      </c>
      <c r="B1144" t="s">
        <v>1316</v>
      </c>
      <c r="C1144" t="s">
        <v>1316</v>
      </c>
      <c r="D1144" t="s">
        <v>1316</v>
      </c>
    </row>
    <row r="1145" spans="1:4" x14ac:dyDescent="0.25">
      <c r="A1145" t="s">
        <v>1317</v>
      </c>
      <c r="B1145" t="s">
        <v>1317</v>
      </c>
      <c r="C1145" t="s">
        <v>1317</v>
      </c>
      <c r="D1145" t="s">
        <v>1317</v>
      </c>
    </row>
    <row r="1146" spans="1:4" x14ac:dyDescent="0.25">
      <c r="A1146" t="s">
        <v>1318</v>
      </c>
      <c r="B1146" t="s">
        <v>1318</v>
      </c>
      <c r="C1146" t="s">
        <v>1318</v>
      </c>
      <c r="D1146" t="s">
        <v>1318</v>
      </c>
    </row>
    <row r="1147" spans="1:4" x14ac:dyDescent="0.25">
      <c r="A1147" t="s">
        <v>1319</v>
      </c>
      <c r="B1147" t="s">
        <v>1319</v>
      </c>
      <c r="C1147" t="s">
        <v>1319</v>
      </c>
      <c r="D1147" t="s">
        <v>1319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DF21-951A-467E-A7C7-B3649C54907B}">
  <dimension ref="A1:N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10" max="10" width="35.7109375" hidden="1" customWidth="1"/>
    <col min="11" max="14" width="0" hidden="1" customWidth="1"/>
  </cols>
  <sheetData>
    <row r="1" spans="1:14" x14ac:dyDescent="0.25">
      <c r="A1" t="str">
        <f>_xll.DBSetQuery(A2,"",B1)</f>
        <v xml:space="preserve">Env:MSSQL, (last result:)Set OLEDB; ListObject to (bgQuery= False, ): SELECT T1.Id, T1.GroupingId, T4.value LongIndexLU, T5.value ShortIndexLU, T1.ShortPayTenor, T7.value SpreadOnShortLU, T8.value IncludeSpreadLU, T9.value SubPeriodsCouponTypeLU_x000D_
FROM ORE.dbo.ConventionsTenorBasisSwap T1 INNER JOIN _x000D_
ORE.dbo.TypesIndexName T4 ON T1.LongIndex = T4.value INNER JOIN _x000D_
ORE.dbo.TypesIndexName T5 ON T1.ShortIndex = T5.value LEFT JOIN _x000D_
ORE.dbo.TypesBool T7 ON T1.SpreadOnShort = T7.value LEFT JOIN _x000D_
ORE.dbo.TypesBool T8 ON T1.IncludeSpread = T8.value LEFT JOIN _x000D_
ORE.dbo.TypesSubPeriodsCouponType T9 ON T1.SubPeriodsCouponType = T9.value_x000D_
</v>
      </c>
      <c r="B1" s="2" t="s">
        <v>1320</v>
      </c>
      <c r="C1" s="2" t="s">
        <v>1321</v>
      </c>
      <c r="D1" s="2" t="s">
        <v>1622</v>
      </c>
      <c r="E1" s="2" t="s">
        <v>1623</v>
      </c>
      <c r="F1" s="2" t="s">
        <v>1624</v>
      </c>
      <c r="G1" s="2" t="s">
        <v>1625</v>
      </c>
      <c r="H1" s="2" t="s">
        <v>1626</v>
      </c>
      <c r="I1" s="2" t="s">
        <v>1574</v>
      </c>
      <c r="J1" s="2" t="s">
        <v>1634</v>
      </c>
      <c r="K1" s="2" t="s">
        <v>1635</v>
      </c>
      <c r="L1" s="2" t="s">
        <v>1636</v>
      </c>
      <c r="M1" s="2" t="s">
        <v>1637</v>
      </c>
      <c r="N1" s="2" t="s">
        <v>1610</v>
      </c>
    </row>
    <row r="2" spans="1:14" x14ac:dyDescent="0.25">
      <c r="A2" s="1" t="s">
        <v>1621</v>
      </c>
      <c r="B2" s="3" t="s">
        <v>1627</v>
      </c>
      <c r="C2" s="3" t="s">
        <v>1332</v>
      </c>
      <c r="D2" s="3" t="s">
        <v>327</v>
      </c>
      <c r="E2" s="3" t="s">
        <v>326</v>
      </c>
      <c r="F2" s="3"/>
      <c r="G2" s="3"/>
      <c r="H2" s="3"/>
      <c r="I2" s="3"/>
      <c r="J2" s="3" t="str">
        <f>IF(Tabelle_ExterneDaten_113[[#This Row],[LongIndexLU]]&lt;&gt;"",VLOOKUP(Tabelle_ExterneDaten_113[[#This Row],[LongIndexLU]],LongIndexLookup,2,FALSE),"")</f>
        <v>CHF-LIBOR-6M</v>
      </c>
      <c r="K2" s="3" t="str">
        <f>IF(Tabelle_ExterneDaten_113[[#This Row],[ShortIndexLU]]&lt;&gt;"",VLOOKUP(Tabelle_ExterneDaten_113[[#This Row],[ShortIndexLU]],ShortIndexLookup,2,FALSE),"")</f>
        <v>CHF-LIBOR-3M</v>
      </c>
      <c r="L2" s="3" t="str">
        <f>IF(Tabelle_ExterneDaten_113[[#This Row],[SpreadOnShortLU]]&lt;&gt;"",VLOOKUP(Tabelle_ExterneDaten_113[[#This Row],[SpreadOnShortLU]],SpreadOnShortLookup,2,FALSE),"")</f>
        <v/>
      </c>
      <c r="M2" s="3" t="str">
        <f>IF(Tabelle_ExterneDaten_113[[#This Row],[IncludeSpreadLU]]&lt;&gt;"",VLOOKUP(Tabelle_ExterneDaten_113[[#This Row],[IncludeSpreadLU]],IncludeSpreadLookup,2,FALSE),"")</f>
        <v/>
      </c>
      <c r="N2" s="3" t="str">
        <f>IF(Tabelle_ExterneDaten_113[[#This Row],[SubPeriodsCouponTypeLU]]&lt;&gt;"",VLOOKUP(Tabelle_ExterneDaten_113[[#This Row],[SubPeriodsCouponTypeLU]],SubPeriodsCouponTypeLookup,2,FALSE),"")</f>
        <v/>
      </c>
    </row>
    <row r="3" spans="1:14" x14ac:dyDescent="0.25">
      <c r="B3" s="2" t="s">
        <v>1628</v>
      </c>
      <c r="C3" s="2" t="s">
        <v>1332</v>
      </c>
      <c r="D3" s="2" t="s">
        <v>515</v>
      </c>
      <c r="E3" s="2" t="s">
        <v>499</v>
      </c>
      <c r="F3" s="2" t="s">
        <v>1629</v>
      </c>
      <c r="G3" s="2"/>
      <c r="H3" s="2"/>
      <c r="I3" s="2"/>
      <c r="J3" s="2" t="str">
        <f>IF(Tabelle_ExterneDaten_113[[#This Row],[LongIndexLU]]&lt;&gt;"",VLOOKUP(Tabelle_ExterneDaten_113[[#This Row],[LongIndexLU]],LongIndexLookup,2,FALSE),"")</f>
        <v>EUR-EURIBOR-1M</v>
      </c>
      <c r="K3" s="2" t="str">
        <f>IF(Tabelle_ExterneDaten_113[[#This Row],[ShortIndexLU]]&lt;&gt;"",VLOOKUP(Tabelle_ExterneDaten_113[[#This Row],[ShortIndexLU]],ShortIndexLookup,2,FALSE),"")</f>
        <v>EUR-EONIA</v>
      </c>
      <c r="L3" s="2" t="str">
        <f>IF(Tabelle_ExterneDaten_113[[#This Row],[SpreadOnShortLU]]&lt;&gt;"",VLOOKUP(Tabelle_ExterneDaten_113[[#This Row],[SpreadOnShortLU]],SpreadOnShortLookup,2,FALSE),"")</f>
        <v/>
      </c>
      <c r="M3" s="2" t="str">
        <f>IF(Tabelle_ExterneDaten_113[[#This Row],[IncludeSpreadLU]]&lt;&gt;"",VLOOKUP(Tabelle_ExterneDaten_113[[#This Row],[IncludeSpreadLU]],IncludeSpreadLookup,2,FALSE),"")</f>
        <v/>
      </c>
      <c r="N3" s="2" t="str">
        <f>IF(Tabelle_ExterneDaten_113[[#This Row],[SubPeriodsCouponTypeLU]]&lt;&gt;"",VLOOKUP(Tabelle_ExterneDaten_113[[#This Row],[SubPeriodsCouponTypeLU]],SubPeriodsCouponTypeLookup,2,FALSE),"")</f>
        <v/>
      </c>
    </row>
    <row r="4" spans="1:14" x14ac:dyDescent="0.25">
      <c r="B4" s="2" t="s">
        <v>1630</v>
      </c>
      <c r="C4" s="2" t="s">
        <v>1332</v>
      </c>
      <c r="D4" s="2" t="s">
        <v>633</v>
      </c>
      <c r="E4" s="2" t="s">
        <v>632</v>
      </c>
      <c r="F4" s="2"/>
      <c r="G4" s="2"/>
      <c r="H4" s="2"/>
      <c r="I4" s="2"/>
      <c r="J4" s="2" t="str">
        <f>IF(Tabelle_ExterneDaten_113[[#This Row],[LongIndexLU]]&lt;&gt;"",VLOOKUP(Tabelle_ExterneDaten_113[[#This Row],[LongIndexLU]],LongIndexLookup,2,FALSE),"")</f>
        <v>GBP-LIBOR-6M</v>
      </c>
      <c r="K4" s="2" t="str">
        <f>IF(Tabelle_ExterneDaten_113[[#This Row],[ShortIndexLU]]&lt;&gt;"",VLOOKUP(Tabelle_ExterneDaten_113[[#This Row],[ShortIndexLU]],ShortIndexLookup,2,FALSE),"")</f>
        <v>GBP-LIBOR-3M</v>
      </c>
      <c r="L4" s="2" t="str">
        <f>IF(Tabelle_ExterneDaten_113[[#This Row],[SpreadOnShortLU]]&lt;&gt;"",VLOOKUP(Tabelle_ExterneDaten_113[[#This Row],[SpreadOnShortLU]],SpreadOnShortLookup,2,FALSE),"")</f>
        <v/>
      </c>
      <c r="M4" s="2" t="str">
        <f>IF(Tabelle_ExterneDaten_113[[#This Row],[IncludeSpreadLU]]&lt;&gt;"",VLOOKUP(Tabelle_ExterneDaten_113[[#This Row],[IncludeSpreadLU]],IncludeSpreadLookup,2,FALSE),"")</f>
        <v/>
      </c>
      <c r="N4" s="2" t="str">
        <f>IF(Tabelle_ExterneDaten_113[[#This Row],[SubPeriodsCouponTypeLU]]&lt;&gt;"",VLOOKUP(Tabelle_ExterneDaten_113[[#This Row],[SubPeriodsCouponTypeLU]],SubPeriodsCouponTypeLookup,2,FALSE),"")</f>
        <v/>
      </c>
    </row>
    <row r="5" spans="1:14" x14ac:dyDescent="0.25">
      <c r="B5" s="2" t="s">
        <v>1631</v>
      </c>
      <c r="C5" s="2" t="s">
        <v>1332</v>
      </c>
      <c r="D5" s="2" t="s">
        <v>799</v>
      </c>
      <c r="E5" s="2" t="s">
        <v>798</v>
      </c>
      <c r="F5" s="2"/>
      <c r="G5" s="2"/>
      <c r="H5" s="2"/>
      <c r="I5" s="2"/>
      <c r="J5" s="2" t="str">
        <f>IF(Tabelle_ExterneDaten_113[[#This Row],[LongIndexLU]]&lt;&gt;"",VLOOKUP(Tabelle_ExterneDaten_113[[#This Row],[LongIndexLU]],LongIndexLookup,2,FALSE),"")</f>
        <v>JPY-LIBOR-6M</v>
      </c>
      <c r="K5" s="2" t="str">
        <f>IF(Tabelle_ExterneDaten_113[[#This Row],[ShortIndexLU]]&lt;&gt;"",VLOOKUP(Tabelle_ExterneDaten_113[[#This Row],[ShortIndexLU]],ShortIndexLookup,2,FALSE),"")</f>
        <v>JPY-LIBOR-3M</v>
      </c>
      <c r="L5" s="2" t="str">
        <f>IF(Tabelle_ExterneDaten_113[[#This Row],[SpreadOnShortLU]]&lt;&gt;"",VLOOKUP(Tabelle_ExterneDaten_113[[#This Row],[SpreadOnShortLU]],SpreadOnShortLookup,2,FALSE),"")</f>
        <v/>
      </c>
      <c r="M5" s="2" t="str">
        <f>IF(Tabelle_ExterneDaten_113[[#This Row],[IncludeSpreadLU]]&lt;&gt;"",VLOOKUP(Tabelle_ExterneDaten_113[[#This Row],[IncludeSpreadLU]],IncludeSpreadLookup,2,FALSE),"")</f>
        <v/>
      </c>
      <c r="N5" s="2" t="str">
        <f>IF(Tabelle_ExterneDaten_113[[#This Row],[SubPeriodsCouponTypeLU]]&lt;&gt;"",VLOOKUP(Tabelle_ExterneDaten_113[[#This Row],[SubPeriodsCouponTypeLU]],SubPeriodsCouponTypeLookup,2,FALSE),"")</f>
        <v/>
      </c>
    </row>
    <row r="6" spans="1:14" x14ac:dyDescent="0.25">
      <c r="B6" s="2" t="s">
        <v>1632</v>
      </c>
      <c r="C6" s="2" t="s">
        <v>1332</v>
      </c>
      <c r="D6" s="2" t="s">
        <v>1287</v>
      </c>
      <c r="E6" s="2" t="s">
        <v>1285</v>
      </c>
      <c r="F6" s="2" t="s">
        <v>1334</v>
      </c>
      <c r="G6" s="2" t="s">
        <v>1381</v>
      </c>
      <c r="H6" s="2" t="s">
        <v>1378</v>
      </c>
      <c r="I6" s="2" t="s">
        <v>1572</v>
      </c>
      <c r="J6" s="2" t="str">
        <f>IF(Tabelle_ExterneDaten_113[[#This Row],[LongIndexLU]]&lt;&gt;"",VLOOKUP(Tabelle_ExterneDaten_113[[#This Row],[LongIndexLU]],LongIndexLookup,2,FALSE),"")</f>
        <v>USD-LIBOR-3M</v>
      </c>
      <c r="K6" s="2" t="str">
        <f>IF(Tabelle_ExterneDaten_113[[#This Row],[ShortIndexLU]]&lt;&gt;"",VLOOKUP(Tabelle_ExterneDaten_113[[#This Row],[ShortIndexLU]],ShortIndexLookup,2,FALSE),"")</f>
        <v>USD-LIBOR-1M</v>
      </c>
      <c r="L6" s="2" t="str">
        <f>IF(Tabelle_ExterneDaten_113[[#This Row],[SpreadOnShortLU]]&lt;&gt;"",VLOOKUP(Tabelle_ExterneDaten_113[[#This Row],[SpreadOnShortLU]],SpreadOnShortLookup,2,FALSE),"")</f>
        <v>TRUE</v>
      </c>
      <c r="M6" s="2" t="str">
        <f>IF(Tabelle_ExterneDaten_113[[#This Row],[IncludeSpreadLU]]&lt;&gt;"",VLOOKUP(Tabelle_ExterneDaten_113[[#This Row],[IncludeSpreadLU]],IncludeSpreadLookup,2,FALSE),"")</f>
        <v>FALSE</v>
      </c>
      <c r="N6" s="2" t="str">
        <f>IF(Tabelle_ExterneDaten_113[[#This Row],[SubPeriodsCouponTypeLU]]&lt;&gt;"",VLOOKUP(Tabelle_ExterneDaten_113[[#This Row],[SubPeriodsCouponTypeLU]],SubPeriodsCouponTypeLookup,2,FALSE),"")</f>
        <v>Compounding</v>
      </c>
    </row>
    <row r="7" spans="1:14" x14ac:dyDescent="0.25">
      <c r="B7" s="2" t="s">
        <v>1633</v>
      </c>
      <c r="C7" s="2" t="s">
        <v>1332</v>
      </c>
      <c r="D7" s="2" t="s">
        <v>1288</v>
      </c>
      <c r="E7" s="2" t="s">
        <v>1287</v>
      </c>
      <c r="F7" s="2" t="s">
        <v>1333</v>
      </c>
      <c r="G7" s="2" t="s">
        <v>1381</v>
      </c>
      <c r="H7" s="2" t="s">
        <v>1378</v>
      </c>
      <c r="I7" s="2" t="s">
        <v>1572</v>
      </c>
      <c r="J7" s="2" t="str">
        <f>IF(Tabelle_ExterneDaten_113[[#This Row],[LongIndexLU]]&lt;&gt;"",VLOOKUP(Tabelle_ExterneDaten_113[[#This Row],[LongIndexLU]],LongIndexLookup,2,FALSE),"")</f>
        <v>USD-LIBOR-6M</v>
      </c>
      <c r="K7" s="2" t="str">
        <f>IF(Tabelle_ExterneDaten_113[[#This Row],[ShortIndexLU]]&lt;&gt;"",VLOOKUP(Tabelle_ExterneDaten_113[[#This Row],[ShortIndexLU]],ShortIndexLookup,2,FALSE),"")</f>
        <v>USD-LIBOR-3M</v>
      </c>
      <c r="L7" s="2" t="str">
        <f>IF(Tabelle_ExterneDaten_113[[#This Row],[SpreadOnShortLU]]&lt;&gt;"",VLOOKUP(Tabelle_ExterneDaten_113[[#This Row],[SpreadOnShortLU]],SpreadOnShortLookup,2,FALSE),"")</f>
        <v>TRUE</v>
      </c>
      <c r="M7" s="2" t="str">
        <f>IF(Tabelle_ExterneDaten_113[[#This Row],[IncludeSpreadLU]]&lt;&gt;"",VLOOKUP(Tabelle_ExterneDaten_113[[#This Row],[IncludeSpreadLU]],IncludeSpreadLookup,2,FALSE),"")</f>
        <v>FALSE</v>
      </c>
      <c r="N7" s="2" t="str">
        <f>IF(Tabelle_ExterneDaten_113[[#This Row],[SubPeriodsCouponTypeLU]]&lt;&gt;"",VLOOKUP(Tabelle_ExterneDaten_113[[#This Row],[SubPeriodsCouponTypeLU]],SubPeriodsCouponTypeLookup,2,FALSE),"")</f>
        <v>Compounding</v>
      </c>
    </row>
  </sheetData>
  <dataValidations count="5">
    <dataValidation type="list" allowBlank="1" showInputMessage="1" showErrorMessage="1" sqref="D2:D7" xr:uid="{A57D6F2E-2A22-460F-A022-A891E4E64EF1}">
      <formula1>OFFSET(LongIndexLookup,0,0,,1)</formula1>
    </dataValidation>
    <dataValidation type="list" allowBlank="1" showInputMessage="1" showErrorMessage="1" sqref="E2:E7" xr:uid="{67AFE120-9B06-4F3E-B103-8D4AF8914353}">
      <formula1>OFFSET(ShortIndexLookup,0,0,,1)</formula1>
    </dataValidation>
    <dataValidation type="list" allowBlank="1" showInputMessage="1" showErrorMessage="1" sqref="G2:G7" xr:uid="{555E4718-A3EF-458C-8BF1-DE3CCB52DAEC}">
      <formula1>OFFSET(SpreadOnShortLookup,0,0,,1)</formula1>
    </dataValidation>
    <dataValidation type="list" allowBlank="1" showInputMessage="1" showErrorMessage="1" sqref="H2:H7" xr:uid="{C150B782-F80D-4AD4-9F11-F4FFE344A477}">
      <formula1>OFFSET(IncludeSpreadLookup,0,0,,1)</formula1>
    </dataValidation>
    <dataValidation type="list" allowBlank="1" showInputMessage="1" showErrorMessage="1" sqref="I2:I7" xr:uid="{F1036682-FF12-4484-AC74-10679C0CAF85}">
      <formula1>OFFSET(SubPeriodsCouponTypeLookup,0,0,,1)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D58-3658-4D19-B93A-DA8A9696E525}">
  <dimension ref="A1:T1147"/>
  <sheetViews>
    <sheetView workbookViewId="0"/>
  </sheetViews>
  <sheetFormatPr baseColWidth="10" defaultRowHeight="15" x14ac:dyDescent="0.25"/>
  <sheetData>
    <row r="1" spans="1:20" x14ac:dyDescent="0.25">
      <c r="A1" t="str">
        <f>_xll.DBListFetch(B1,"",CalendarLookup)</f>
        <v>Env:MSSQL, (last result:)Retrieved 114 records from: SELECT  T1.value Calendar, T1.value FROM ORE.dbo.TypesCalendar T1 ORDER BY value</v>
      </c>
      <c r="B1" s="1" t="s">
        <v>1341</v>
      </c>
      <c r="C1" t="str">
        <f>_xll.DBListFetch(D1,"",LongFixedFrequencyLookup)</f>
        <v>Env:MSSQL, (last result:)Retrieved 18 records from: SELECT T1.value LongFixedFrequency, T1.value FROM ORE.dbo.TypesFrequencyType T1 ORDER BY value</v>
      </c>
      <c r="D1" s="1" t="s">
        <v>1638</v>
      </c>
      <c r="E1" t="str">
        <f>_xll.DBListFetch(F1,"",LongFixedConventionLookup)</f>
        <v>Env:MSSQL, (last result:)Retrieved 19 records from: SELECT T1.value LongFixedConvention,T1.value FROM ORE.dbo.TypesBusinessDayConvention T1 ORDER BY value</v>
      </c>
      <c r="F1" s="1" t="s">
        <v>1639</v>
      </c>
      <c r="G1" t="str">
        <f>_xll.DBListFetch(H1,"",LongFixedDayCounterLookup)</f>
        <v>Env:MSSQL, (last result:)Retrieved 35 records from: SELECT T1.value LongFixedDayCounter, T1.value FROM ORE.dbo.TypesDayCounter T1 ORDER BY value</v>
      </c>
      <c r="H1" s="1" t="s">
        <v>1640</v>
      </c>
      <c r="I1" t="str">
        <f>_xll.DBListFetch(J1,"",LongIndexLookup)</f>
        <v>Env:MSSQL, (last result:)Retrieved 1146 records from: SELECT T1.value LongIndex,T1.value FROM ORE.dbo.TypesIndexName T1 ORDER BY value</v>
      </c>
      <c r="J1" s="1" t="s">
        <v>1617</v>
      </c>
      <c r="K1" t="str">
        <f>_xll.DBListFetch(L1,"",ShortFixedFrequencyLookup)</f>
        <v>Env:MSSQL, (last result:)Retrieved 18 records from: SELECT T1.value ShortFixedFrequency, T1.value FROM ORE.dbo.TypesFrequencyType T1 ORDER BY value</v>
      </c>
      <c r="L1" s="1" t="s">
        <v>1641</v>
      </c>
      <c r="M1" t="str">
        <f>_xll.DBListFetch(N1,"",ShortFixedConventionLookup)</f>
        <v>Env:MSSQL, (last result:)Retrieved 19 records from: SELECT T1.value ShortFixedConvention,T1.value FROM ORE.dbo.TypesBusinessDayConvention T1 ORDER BY value</v>
      </c>
      <c r="N1" s="1" t="s">
        <v>1642</v>
      </c>
      <c r="O1" t="str">
        <f>_xll.DBListFetch(P1,"",ShortFixedDayCounterLookup)</f>
        <v>Env:MSSQL, (last result:)Retrieved 35 records from: SELECT T1.value ShortFixedDayCounter, T1.value FROM ORE.dbo.TypesDayCounter T1 ORDER BY value</v>
      </c>
      <c r="P1" s="1" t="s">
        <v>1643</v>
      </c>
      <c r="Q1" t="str">
        <f>_xll.DBListFetch(R1,"",ShortIndexLookup)</f>
        <v>Env:MSSQL, (last result:)Retrieved 1146 records from: SELECT T1.value ShortIndex,T1.value FROM ORE.dbo.TypesIndexName T1 ORDER BY value</v>
      </c>
      <c r="R1" s="1" t="s">
        <v>1618</v>
      </c>
      <c r="S1" t="str">
        <f>_xll.DBListFetch(T1,"",LongMinusShortLookup)</f>
        <v>Env:MSSQL, (last result:)Retrieved 8 records from: SELECT T1.value LongMinusShort,T1.value FROM ORE.dbo.TypesBool T1 ORDER BY value</v>
      </c>
      <c r="T1" s="1" t="s">
        <v>1644</v>
      </c>
    </row>
    <row r="2" spans="1:20" x14ac:dyDescent="0.25">
      <c r="A2" t="s">
        <v>41</v>
      </c>
      <c r="B2" t="s">
        <v>41</v>
      </c>
      <c r="C2" t="s">
        <v>1349</v>
      </c>
      <c r="D2" t="s">
        <v>1349</v>
      </c>
      <c r="E2" t="s">
        <v>155</v>
      </c>
      <c r="F2" t="s">
        <v>155</v>
      </c>
      <c r="G2" t="s">
        <v>6</v>
      </c>
      <c r="H2" t="s">
        <v>6</v>
      </c>
      <c r="I2" t="s">
        <v>174</v>
      </c>
      <c r="J2" t="s">
        <v>174</v>
      </c>
      <c r="K2" t="s">
        <v>1349</v>
      </c>
      <c r="L2" t="s">
        <v>1349</v>
      </c>
      <c r="M2" t="s">
        <v>155</v>
      </c>
      <c r="N2" t="s">
        <v>155</v>
      </c>
      <c r="O2" t="s">
        <v>6</v>
      </c>
      <c r="P2" t="s">
        <v>6</v>
      </c>
      <c r="Q2" t="s">
        <v>174</v>
      </c>
      <c r="R2" t="s">
        <v>174</v>
      </c>
      <c r="S2" t="s">
        <v>1376</v>
      </c>
      <c r="T2" t="s">
        <v>1376</v>
      </c>
    </row>
    <row r="3" spans="1:20" x14ac:dyDescent="0.25">
      <c r="A3" t="s">
        <v>42</v>
      </c>
      <c r="B3" t="s">
        <v>42</v>
      </c>
      <c r="C3" t="s">
        <v>1350</v>
      </c>
      <c r="D3" t="s">
        <v>1350</v>
      </c>
      <c r="E3" t="s">
        <v>156</v>
      </c>
      <c r="F3" t="s">
        <v>156</v>
      </c>
      <c r="G3" t="s">
        <v>7</v>
      </c>
      <c r="H3" t="s">
        <v>7</v>
      </c>
      <c r="I3" t="s">
        <v>175</v>
      </c>
      <c r="J3" t="s">
        <v>175</v>
      </c>
      <c r="K3" t="s">
        <v>1350</v>
      </c>
      <c r="L3" t="s">
        <v>1350</v>
      </c>
      <c r="M3" t="s">
        <v>156</v>
      </c>
      <c r="N3" t="s">
        <v>156</v>
      </c>
      <c r="O3" t="s">
        <v>7</v>
      </c>
      <c r="P3" t="s">
        <v>7</v>
      </c>
      <c r="Q3" t="s">
        <v>175</v>
      </c>
      <c r="R3" t="s">
        <v>175</v>
      </c>
      <c r="S3" t="s">
        <v>1377</v>
      </c>
      <c r="T3" t="s">
        <v>1377</v>
      </c>
    </row>
    <row r="4" spans="1:20" x14ac:dyDescent="0.25">
      <c r="A4" t="s">
        <v>43</v>
      </c>
      <c r="B4" t="s">
        <v>43</v>
      </c>
      <c r="C4" t="s">
        <v>1351</v>
      </c>
      <c r="D4" t="s">
        <v>1351</v>
      </c>
      <c r="E4" t="s">
        <v>157</v>
      </c>
      <c r="F4" t="s">
        <v>157</v>
      </c>
      <c r="G4" t="s">
        <v>8</v>
      </c>
      <c r="H4" t="s">
        <v>8</v>
      </c>
      <c r="I4" t="s">
        <v>176</v>
      </c>
      <c r="J4" t="s">
        <v>176</v>
      </c>
      <c r="K4" t="s">
        <v>1351</v>
      </c>
      <c r="L4" t="s">
        <v>1351</v>
      </c>
      <c r="M4" t="s">
        <v>157</v>
      </c>
      <c r="N4" t="s">
        <v>157</v>
      </c>
      <c r="O4" t="s">
        <v>8</v>
      </c>
      <c r="P4" t="s">
        <v>8</v>
      </c>
      <c r="Q4" t="s">
        <v>176</v>
      </c>
      <c r="R4" t="s">
        <v>176</v>
      </c>
      <c r="S4" t="s">
        <v>1378</v>
      </c>
      <c r="T4" t="s">
        <v>1378</v>
      </c>
    </row>
    <row r="5" spans="1:20" x14ac:dyDescent="0.25">
      <c r="A5" t="s">
        <v>44</v>
      </c>
      <c r="B5" t="s">
        <v>44</v>
      </c>
      <c r="C5" t="s">
        <v>1352</v>
      </c>
      <c r="D5" t="s">
        <v>1352</v>
      </c>
      <c r="E5" t="s">
        <v>158</v>
      </c>
      <c r="F5" t="s">
        <v>158</v>
      </c>
      <c r="G5" t="s">
        <v>9</v>
      </c>
      <c r="H5" t="s">
        <v>9</v>
      </c>
      <c r="I5" t="s">
        <v>177</v>
      </c>
      <c r="J5" t="s">
        <v>177</v>
      </c>
      <c r="K5" t="s">
        <v>1352</v>
      </c>
      <c r="L5" t="s">
        <v>1352</v>
      </c>
      <c r="M5" t="s">
        <v>158</v>
      </c>
      <c r="N5" t="s">
        <v>158</v>
      </c>
      <c r="O5" t="s">
        <v>9</v>
      </c>
      <c r="P5" t="s">
        <v>9</v>
      </c>
      <c r="Q5" t="s">
        <v>177</v>
      </c>
      <c r="R5" t="s">
        <v>177</v>
      </c>
      <c r="S5" t="s">
        <v>1379</v>
      </c>
      <c r="T5" t="s">
        <v>1379</v>
      </c>
    </row>
    <row r="6" spans="1:20" x14ac:dyDescent="0.25">
      <c r="A6" t="s">
        <v>45</v>
      </c>
      <c r="B6" t="s">
        <v>45</v>
      </c>
      <c r="C6" t="s">
        <v>1353</v>
      </c>
      <c r="D6" t="s">
        <v>1353</v>
      </c>
      <c r="E6" t="s">
        <v>159</v>
      </c>
      <c r="F6" t="s">
        <v>159</v>
      </c>
      <c r="G6" t="s">
        <v>10</v>
      </c>
      <c r="H6" t="s">
        <v>10</v>
      </c>
      <c r="I6" t="s">
        <v>178</v>
      </c>
      <c r="J6" t="s">
        <v>178</v>
      </c>
      <c r="K6" t="s">
        <v>1353</v>
      </c>
      <c r="L6" t="s">
        <v>1353</v>
      </c>
      <c r="M6" t="s">
        <v>159</v>
      </c>
      <c r="N6" t="s">
        <v>159</v>
      </c>
      <c r="O6" t="s">
        <v>10</v>
      </c>
      <c r="P6" t="s">
        <v>10</v>
      </c>
      <c r="Q6" t="s">
        <v>178</v>
      </c>
      <c r="R6" t="s">
        <v>178</v>
      </c>
      <c r="S6" t="s">
        <v>1380</v>
      </c>
      <c r="T6" t="s">
        <v>1380</v>
      </c>
    </row>
    <row r="7" spans="1:20" x14ac:dyDescent="0.25">
      <c r="A7" t="s">
        <v>46</v>
      </c>
      <c r="B7" t="s">
        <v>46</v>
      </c>
      <c r="C7" t="s">
        <v>1354</v>
      </c>
      <c r="D7" t="s">
        <v>1354</v>
      </c>
      <c r="E7" t="s">
        <v>160</v>
      </c>
      <c r="F7" t="s">
        <v>160</v>
      </c>
      <c r="G7" t="s">
        <v>11</v>
      </c>
      <c r="H7" t="s">
        <v>11</v>
      </c>
      <c r="I7" t="s">
        <v>179</v>
      </c>
      <c r="J7" t="s">
        <v>179</v>
      </c>
      <c r="K7" t="s">
        <v>1354</v>
      </c>
      <c r="L7" t="s">
        <v>1354</v>
      </c>
      <c r="M7" t="s">
        <v>160</v>
      </c>
      <c r="N7" t="s">
        <v>160</v>
      </c>
      <c r="O7" t="s">
        <v>11</v>
      </c>
      <c r="P7" t="s">
        <v>11</v>
      </c>
      <c r="Q7" t="s">
        <v>179</v>
      </c>
      <c r="R7" t="s">
        <v>179</v>
      </c>
      <c r="S7" t="s">
        <v>1381</v>
      </c>
      <c r="T7" t="s">
        <v>1381</v>
      </c>
    </row>
    <row r="8" spans="1:20" x14ac:dyDescent="0.25">
      <c r="A8" t="s">
        <v>47</v>
      </c>
      <c r="B8" t="s">
        <v>47</v>
      </c>
      <c r="C8" t="s">
        <v>1355</v>
      </c>
      <c r="D8" t="s">
        <v>1355</v>
      </c>
      <c r="E8" t="s">
        <v>161</v>
      </c>
      <c r="F8" t="s">
        <v>161</v>
      </c>
      <c r="G8" t="s">
        <v>12</v>
      </c>
      <c r="H8" t="s">
        <v>12</v>
      </c>
      <c r="I8" t="s">
        <v>180</v>
      </c>
      <c r="J8" t="s">
        <v>180</v>
      </c>
      <c r="K8" t="s">
        <v>1355</v>
      </c>
      <c r="L8" t="s">
        <v>1355</v>
      </c>
      <c r="M8" t="s">
        <v>161</v>
      </c>
      <c r="N8" t="s">
        <v>161</v>
      </c>
      <c r="O8" t="s">
        <v>12</v>
      </c>
      <c r="P8" t="s">
        <v>12</v>
      </c>
      <c r="Q8" t="s">
        <v>180</v>
      </c>
      <c r="R8" t="s">
        <v>180</v>
      </c>
      <c r="S8" t="s">
        <v>1382</v>
      </c>
      <c r="T8" t="s">
        <v>1382</v>
      </c>
    </row>
    <row r="9" spans="1:20" x14ac:dyDescent="0.25">
      <c r="A9" t="s">
        <v>48</v>
      </c>
      <c r="B9" t="s">
        <v>48</v>
      </c>
      <c r="C9" t="s">
        <v>1356</v>
      </c>
      <c r="D9" t="s">
        <v>1356</v>
      </c>
      <c r="E9" t="s">
        <v>162</v>
      </c>
      <c r="F9" t="s">
        <v>162</v>
      </c>
      <c r="G9" t="s">
        <v>13</v>
      </c>
      <c r="H9" t="s">
        <v>13</v>
      </c>
      <c r="I9" t="s">
        <v>181</v>
      </c>
      <c r="J9" t="s">
        <v>181</v>
      </c>
      <c r="K9" t="s">
        <v>1356</v>
      </c>
      <c r="L9" t="s">
        <v>1356</v>
      </c>
      <c r="M9" t="s">
        <v>162</v>
      </c>
      <c r="N9" t="s">
        <v>162</v>
      </c>
      <c r="O9" t="s">
        <v>13</v>
      </c>
      <c r="P9" t="s">
        <v>13</v>
      </c>
      <c r="Q9" t="s">
        <v>181</v>
      </c>
      <c r="R9" t="s">
        <v>181</v>
      </c>
      <c r="S9" t="s">
        <v>1383</v>
      </c>
      <c r="T9" t="s">
        <v>1383</v>
      </c>
    </row>
    <row r="10" spans="1:20" x14ac:dyDescent="0.25">
      <c r="A10" t="s">
        <v>49</v>
      </c>
      <c r="B10" t="s">
        <v>49</v>
      </c>
      <c r="C10" t="s">
        <v>1357</v>
      </c>
      <c r="D10" t="s">
        <v>1357</v>
      </c>
      <c r="E10" t="s">
        <v>163</v>
      </c>
      <c r="F10" t="s">
        <v>163</v>
      </c>
      <c r="G10" t="s">
        <v>14</v>
      </c>
      <c r="H10" t="s">
        <v>14</v>
      </c>
      <c r="I10" t="s">
        <v>182</v>
      </c>
      <c r="J10" t="s">
        <v>182</v>
      </c>
      <c r="K10" t="s">
        <v>1357</v>
      </c>
      <c r="L10" t="s">
        <v>1357</v>
      </c>
      <c r="M10" t="s">
        <v>163</v>
      </c>
      <c r="N10" t="s">
        <v>163</v>
      </c>
      <c r="O10" t="s">
        <v>14</v>
      </c>
      <c r="P10" t="s">
        <v>14</v>
      </c>
      <c r="Q10" t="s">
        <v>182</v>
      </c>
      <c r="R10" t="s">
        <v>182</v>
      </c>
    </row>
    <row r="11" spans="1:20" x14ac:dyDescent="0.25">
      <c r="A11" t="s">
        <v>50</v>
      </c>
      <c r="B11" t="s">
        <v>50</v>
      </c>
      <c r="C11" t="s">
        <v>1358</v>
      </c>
      <c r="D11" t="s">
        <v>1358</v>
      </c>
      <c r="E11" t="s">
        <v>164</v>
      </c>
      <c r="F11" t="s">
        <v>164</v>
      </c>
      <c r="G11" t="s">
        <v>15</v>
      </c>
      <c r="H11" t="s">
        <v>15</v>
      </c>
      <c r="I11" t="s">
        <v>183</v>
      </c>
      <c r="J11" t="s">
        <v>183</v>
      </c>
      <c r="K11" t="s">
        <v>1358</v>
      </c>
      <c r="L11" t="s">
        <v>1358</v>
      </c>
      <c r="M11" t="s">
        <v>164</v>
      </c>
      <c r="N11" t="s">
        <v>164</v>
      </c>
      <c r="O11" t="s">
        <v>15</v>
      </c>
      <c r="P11" t="s">
        <v>15</v>
      </c>
      <c r="Q11" t="s">
        <v>183</v>
      </c>
      <c r="R11" t="s">
        <v>183</v>
      </c>
    </row>
    <row r="12" spans="1:20" x14ac:dyDescent="0.25">
      <c r="A12" t="s">
        <v>51</v>
      </c>
      <c r="B12" t="s">
        <v>51</v>
      </c>
      <c r="C12" t="s">
        <v>1359</v>
      </c>
      <c r="D12" t="s">
        <v>1359</v>
      </c>
      <c r="E12" t="s">
        <v>165</v>
      </c>
      <c r="F12" t="s">
        <v>165</v>
      </c>
      <c r="G12" t="s">
        <v>16</v>
      </c>
      <c r="H12" t="s">
        <v>16</v>
      </c>
      <c r="I12" t="s">
        <v>184</v>
      </c>
      <c r="J12" t="s">
        <v>184</v>
      </c>
      <c r="K12" t="s">
        <v>1359</v>
      </c>
      <c r="L12" t="s">
        <v>1359</v>
      </c>
      <c r="M12" t="s">
        <v>165</v>
      </c>
      <c r="N12" t="s">
        <v>165</v>
      </c>
      <c r="O12" t="s">
        <v>16</v>
      </c>
      <c r="P12" t="s">
        <v>16</v>
      </c>
      <c r="Q12" t="s">
        <v>184</v>
      </c>
      <c r="R12" t="s">
        <v>184</v>
      </c>
    </row>
    <row r="13" spans="1:20" x14ac:dyDescent="0.25">
      <c r="A13" t="s">
        <v>52</v>
      </c>
      <c r="B13" t="s">
        <v>52</v>
      </c>
      <c r="C13" t="s">
        <v>1360</v>
      </c>
      <c r="D13" t="s">
        <v>1360</v>
      </c>
      <c r="E13" t="s">
        <v>166</v>
      </c>
      <c r="F13" t="s">
        <v>166</v>
      </c>
      <c r="G13" t="s">
        <v>17</v>
      </c>
      <c r="H13" t="s">
        <v>17</v>
      </c>
      <c r="I13" t="s">
        <v>185</v>
      </c>
      <c r="J13" t="s">
        <v>185</v>
      </c>
      <c r="K13" t="s">
        <v>1360</v>
      </c>
      <c r="L13" t="s">
        <v>1360</v>
      </c>
      <c r="M13" t="s">
        <v>166</v>
      </c>
      <c r="N13" t="s">
        <v>166</v>
      </c>
      <c r="O13" t="s">
        <v>17</v>
      </c>
      <c r="P13" t="s">
        <v>17</v>
      </c>
      <c r="Q13" t="s">
        <v>185</v>
      </c>
      <c r="R13" t="s">
        <v>185</v>
      </c>
    </row>
    <row r="14" spans="1:20" x14ac:dyDescent="0.25">
      <c r="A14" t="s">
        <v>53</v>
      </c>
      <c r="B14" t="s">
        <v>53</v>
      </c>
      <c r="C14" t="s">
        <v>1361</v>
      </c>
      <c r="D14" t="s">
        <v>1361</v>
      </c>
      <c r="E14" t="s">
        <v>167</v>
      </c>
      <c r="F14" t="s">
        <v>167</v>
      </c>
      <c r="G14" t="s">
        <v>18</v>
      </c>
      <c r="H14" t="s">
        <v>18</v>
      </c>
      <c r="I14" t="s">
        <v>186</v>
      </c>
      <c r="J14" t="s">
        <v>186</v>
      </c>
      <c r="K14" t="s">
        <v>1361</v>
      </c>
      <c r="L14" t="s">
        <v>1361</v>
      </c>
      <c r="M14" t="s">
        <v>167</v>
      </c>
      <c r="N14" t="s">
        <v>167</v>
      </c>
      <c r="O14" t="s">
        <v>18</v>
      </c>
      <c r="P14" t="s">
        <v>18</v>
      </c>
      <c r="Q14" t="s">
        <v>186</v>
      </c>
      <c r="R14" t="s">
        <v>186</v>
      </c>
    </row>
    <row r="15" spans="1:20" x14ac:dyDescent="0.25">
      <c r="A15" t="s">
        <v>54</v>
      </c>
      <c r="B15" t="s">
        <v>54</v>
      </c>
      <c r="C15" t="s">
        <v>1362</v>
      </c>
      <c r="D15" t="s">
        <v>1362</v>
      </c>
      <c r="E15" t="s">
        <v>168</v>
      </c>
      <c r="F15" t="s">
        <v>168</v>
      </c>
      <c r="G15" t="s">
        <v>19</v>
      </c>
      <c r="H15" t="s">
        <v>19</v>
      </c>
      <c r="I15" t="s">
        <v>187</v>
      </c>
      <c r="J15" t="s">
        <v>187</v>
      </c>
      <c r="K15" t="s">
        <v>1362</v>
      </c>
      <c r="L15" t="s">
        <v>1362</v>
      </c>
      <c r="M15" t="s">
        <v>168</v>
      </c>
      <c r="N15" t="s">
        <v>168</v>
      </c>
      <c r="O15" t="s">
        <v>19</v>
      </c>
      <c r="P15" t="s">
        <v>19</v>
      </c>
      <c r="Q15" t="s">
        <v>187</v>
      </c>
      <c r="R15" t="s">
        <v>187</v>
      </c>
    </row>
    <row r="16" spans="1:20" x14ac:dyDescent="0.25">
      <c r="A16" t="s">
        <v>55</v>
      </c>
      <c r="B16" t="s">
        <v>55</v>
      </c>
      <c r="C16" t="s">
        <v>1363</v>
      </c>
      <c r="D16" t="s">
        <v>1363</v>
      </c>
      <c r="E16" t="s">
        <v>169</v>
      </c>
      <c r="F16" t="s">
        <v>169</v>
      </c>
      <c r="G16" t="s">
        <v>20</v>
      </c>
      <c r="H16" t="s">
        <v>20</v>
      </c>
      <c r="I16" t="s">
        <v>188</v>
      </c>
      <c r="J16" t="s">
        <v>188</v>
      </c>
      <c r="K16" t="s">
        <v>1363</v>
      </c>
      <c r="L16" t="s">
        <v>1363</v>
      </c>
      <c r="M16" t="s">
        <v>169</v>
      </c>
      <c r="N16" t="s">
        <v>169</v>
      </c>
      <c r="O16" t="s">
        <v>20</v>
      </c>
      <c r="P16" t="s">
        <v>20</v>
      </c>
      <c r="Q16" t="s">
        <v>188</v>
      </c>
      <c r="R16" t="s">
        <v>188</v>
      </c>
    </row>
    <row r="17" spans="1:18" x14ac:dyDescent="0.25">
      <c r="A17" t="s">
        <v>56</v>
      </c>
      <c r="B17" t="s">
        <v>56</v>
      </c>
      <c r="C17" t="s">
        <v>1364</v>
      </c>
      <c r="D17" t="s">
        <v>1364</v>
      </c>
      <c r="E17" t="s">
        <v>170</v>
      </c>
      <c r="F17" t="s">
        <v>170</v>
      </c>
      <c r="G17" t="s">
        <v>21</v>
      </c>
      <c r="H17" t="s">
        <v>21</v>
      </c>
      <c r="I17" t="s">
        <v>189</v>
      </c>
      <c r="J17" t="s">
        <v>189</v>
      </c>
      <c r="K17" t="s">
        <v>1364</v>
      </c>
      <c r="L17" t="s">
        <v>1364</v>
      </c>
      <c r="M17" t="s">
        <v>170</v>
      </c>
      <c r="N17" t="s">
        <v>170</v>
      </c>
      <c r="O17" t="s">
        <v>21</v>
      </c>
      <c r="P17" t="s">
        <v>21</v>
      </c>
      <c r="Q17" t="s">
        <v>189</v>
      </c>
      <c r="R17" t="s">
        <v>189</v>
      </c>
    </row>
    <row r="18" spans="1:18" x14ac:dyDescent="0.25">
      <c r="A18" t="s">
        <v>57</v>
      </c>
      <c r="B18" t="s">
        <v>57</v>
      </c>
      <c r="C18" t="s">
        <v>1365</v>
      </c>
      <c r="D18" t="s">
        <v>1365</v>
      </c>
      <c r="E18" t="s">
        <v>171</v>
      </c>
      <c r="F18" t="s">
        <v>171</v>
      </c>
      <c r="G18" t="s">
        <v>22</v>
      </c>
      <c r="H18" t="s">
        <v>22</v>
      </c>
      <c r="I18" t="s">
        <v>190</v>
      </c>
      <c r="J18" t="s">
        <v>190</v>
      </c>
      <c r="K18" t="s">
        <v>1365</v>
      </c>
      <c r="L18" t="s">
        <v>1365</v>
      </c>
      <c r="M18" t="s">
        <v>171</v>
      </c>
      <c r="N18" t="s">
        <v>171</v>
      </c>
      <c r="O18" t="s">
        <v>22</v>
      </c>
      <c r="P18" t="s">
        <v>22</v>
      </c>
      <c r="Q18" t="s">
        <v>190</v>
      </c>
      <c r="R18" t="s">
        <v>190</v>
      </c>
    </row>
    <row r="19" spans="1:18" x14ac:dyDescent="0.25">
      <c r="A19" t="s">
        <v>58</v>
      </c>
      <c r="B19" t="s">
        <v>58</v>
      </c>
      <c r="C19" t="s">
        <v>1366</v>
      </c>
      <c r="D19" t="s">
        <v>1366</v>
      </c>
      <c r="E19" t="s">
        <v>172</v>
      </c>
      <c r="F19" t="s">
        <v>172</v>
      </c>
      <c r="G19" t="s">
        <v>23</v>
      </c>
      <c r="H19" t="s">
        <v>23</v>
      </c>
      <c r="I19" t="s">
        <v>191</v>
      </c>
      <c r="J19" t="s">
        <v>191</v>
      </c>
      <c r="K19" t="s">
        <v>1366</v>
      </c>
      <c r="L19" t="s">
        <v>1366</v>
      </c>
      <c r="M19" t="s">
        <v>172</v>
      </c>
      <c r="N19" t="s">
        <v>172</v>
      </c>
      <c r="O19" t="s">
        <v>23</v>
      </c>
      <c r="P19" t="s">
        <v>23</v>
      </c>
      <c r="Q19" t="s">
        <v>191</v>
      </c>
      <c r="R19" t="s">
        <v>191</v>
      </c>
    </row>
    <row r="20" spans="1:18" x14ac:dyDescent="0.25">
      <c r="A20" t="s">
        <v>59</v>
      </c>
      <c r="B20" t="s">
        <v>59</v>
      </c>
      <c r="E20" t="s">
        <v>173</v>
      </c>
      <c r="F20" t="s">
        <v>173</v>
      </c>
      <c r="G20" t="s">
        <v>24</v>
      </c>
      <c r="H20" t="s">
        <v>24</v>
      </c>
      <c r="I20" t="s">
        <v>192</v>
      </c>
      <c r="J20" t="s">
        <v>192</v>
      </c>
      <c r="M20" t="s">
        <v>173</v>
      </c>
      <c r="N20" t="s">
        <v>173</v>
      </c>
      <c r="O20" t="s">
        <v>24</v>
      </c>
      <c r="P20" t="s">
        <v>24</v>
      </c>
      <c r="Q20" t="s">
        <v>192</v>
      </c>
      <c r="R20" t="s">
        <v>192</v>
      </c>
    </row>
    <row r="21" spans="1:18" x14ac:dyDescent="0.25">
      <c r="A21" t="s">
        <v>60</v>
      </c>
      <c r="B21" t="s">
        <v>60</v>
      </c>
      <c r="G21" t="s">
        <v>25</v>
      </c>
      <c r="H21" t="s">
        <v>25</v>
      </c>
      <c r="I21" t="s">
        <v>193</v>
      </c>
      <c r="J21" t="s">
        <v>193</v>
      </c>
      <c r="O21" t="s">
        <v>25</v>
      </c>
      <c r="P21" t="s">
        <v>25</v>
      </c>
      <c r="Q21" t="s">
        <v>193</v>
      </c>
      <c r="R21" t="s">
        <v>193</v>
      </c>
    </row>
    <row r="22" spans="1:18" x14ac:dyDescent="0.25">
      <c r="A22" t="s">
        <v>61</v>
      </c>
      <c r="B22" t="s">
        <v>61</v>
      </c>
      <c r="G22" t="s">
        <v>26</v>
      </c>
      <c r="H22" t="s">
        <v>26</v>
      </c>
      <c r="I22" t="s">
        <v>194</v>
      </c>
      <c r="J22" t="s">
        <v>194</v>
      </c>
      <c r="O22" t="s">
        <v>26</v>
      </c>
      <c r="P22" t="s">
        <v>26</v>
      </c>
      <c r="Q22" t="s">
        <v>194</v>
      </c>
      <c r="R22" t="s">
        <v>194</v>
      </c>
    </row>
    <row r="23" spans="1:18" x14ac:dyDescent="0.25">
      <c r="A23" t="s">
        <v>62</v>
      </c>
      <c r="B23" t="s">
        <v>62</v>
      </c>
      <c r="G23" t="s">
        <v>27</v>
      </c>
      <c r="H23" t="s">
        <v>27</v>
      </c>
      <c r="I23" t="s">
        <v>195</v>
      </c>
      <c r="J23" t="s">
        <v>195</v>
      </c>
      <c r="O23" t="s">
        <v>27</v>
      </c>
      <c r="P23" t="s">
        <v>27</v>
      </c>
      <c r="Q23" t="s">
        <v>195</v>
      </c>
      <c r="R23" t="s">
        <v>195</v>
      </c>
    </row>
    <row r="24" spans="1:18" x14ac:dyDescent="0.25">
      <c r="A24" t="s">
        <v>63</v>
      </c>
      <c r="B24" t="s">
        <v>63</v>
      </c>
      <c r="G24" t="s">
        <v>28</v>
      </c>
      <c r="H24" t="s">
        <v>28</v>
      </c>
      <c r="I24" t="s">
        <v>196</v>
      </c>
      <c r="J24" t="s">
        <v>196</v>
      </c>
      <c r="O24" t="s">
        <v>28</v>
      </c>
      <c r="P24" t="s">
        <v>28</v>
      </c>
      <c r="Q24" t="s">
        <v>196</v>
      </c>
      <c r="R24" t="s">
        <v>196</v>
      </c>
    </row>
    <row r="25" spans="1:18" x14ac:dyDescent="0.25">
      <c r="A25" t="s">
        <v>64</v>
      </c>
      <c r="B25" t="s">
        <v>64</v>
      </c>
      <c r="G25" t="s">
        <v>29</v>
      </c>
      <c r="H25" t="s">
        <v>29</v>
      </c>
      <c r="I25" t="s">
        <v>197</v>
      </c>
      <c r="J25" t="s">
        <v>197</v>
      </c>
      <c r="O25" t="s">
        <v>29</v>
      </c>
      <c r="P25" t="s">
        <v>29</v>
      </c>
      <c r="Q25" t="s">
        <v>197</v>
      </c>
      <c r="R25" t="s">
        <v>197</v>
      </c>
    </row>
    <row r="26" spans="1:18" x14ac:dyDescent="0.25">
      <c r="A26" t="s">
        <v>65</v>
      </c>
      <c r="B26" t="s">
        <v>65</v>
      </c>
      <c r="G26" t="s">
        <v>30</v>
      </c>
      <c r="H26" t="s">
        <v>30</v>
      </c>
      <c r="I26" t="s">
        <v>198</v>
      </c>
      <c r="J26" t="s">
        <v>198</v>
      </c>
      <c r="O26" t="s">
        <v>30</v>
      </c>
      <c r="P26" t="s">
        <v>30</v>
      </c>
      <c r="Q26" t="s">
        <v>198</v>
      </c>
      <c r="R26" t="s">
        <v>198</v>
      </c>
    </row>
    <row r="27" spans="1:18" x14ac:dyDescent="0.25">
      <c r="A27" t="s">
        <v>66</v>
      </c>
      <c r="B27" t="s">
        <v>66</v>
      </c>
      <c r="G27" t="s">
        <v>31</v>
      </c>
      <c r="H27" t="s">
        <v>31</v>
      </c>
      <c r="I27" t="s">
        <v>199</v>
      </c>
      <c r="J27" t="s">
        <v>199</v>
      </c>
      <c r="O27" t="s">
        <v>31</v>
      </c>
      <c r="P27" t="s">
        <v>31</v>
      </c>
      <c r="Q27" t="s">
        <v>199</v>
      </c>
      <c r="R27" t="s">
        <v>199</v>
      </c>
    </row>
    <row r="28" spans="1:18" x14ac:dyDescent="0.25">
      <c r="A28" t="s">
        <v>67</v>
      </c>
      <c r="B28" t="s">
        <v>67</v>
      </c>
      <c r="G28" t="s">
        <v>32</v>
      </c>
      <c r="H28" t="s">
        <v>32</v>
      </c>
      <c r="I28" t="s">
        <v>200</v>
      </c>
      <c r="J28" t="s">
        <v>200</v>
      </c>
      <c r="O28" t="s">
        <v>32</v>
      </c>
      <c r="P28" t="s">
        <v>32</v>
      </c>
      <c r="Q28" t="s">
        <v>200</v>
      </c>
      <c r="R28" t="s">
        <v>200</v>
      </c>
    </row>
    <row r="29" spans="1:18" x14ac:dyDescent="0.25">
      <c r="A29" t="s">
        <v>68</v>
      </c>
      <c r="B29" t="s">
        <v>68</v>
      </c>
      <c r="G29" t="s">
        <v>33</v>
      </c>
      <c r="H29" t="s">
        <v>33</v>
      </c>
      <c r="I29" t="s">
        <v>201</v>
      </c>
      <c r="J29" t="s">
        <v>201</v>
      </c>
      <c r="O29" t="s">
        <v>33</v>
      </c>
      <c r="P29" t="s">
        <v>33</v>
      </c>
      <c r="Q29" t="s">
        <v>201</v>
      </c>
      <c r="R29" t="s">
        <v>201</v>
      </c>
    </row>
    <row r="30" spans="1:18" x14ac:dyDescent="0.25">
      <c r="A30" t="s">
        <v>69</v>
      </c>
      <c r="B30" t="s">
        <v>69</v>
      </c>
      <c r="G30" t="s">
        <v>34</v>
      </c>
      <c r="H30" t="s">
        <v>34</v>
      </c>
      <c r="I30" t="s">
        <v>202</v>
      </c>
      <c r="J30" t="s">
        <v>202</v>
      </c>
      <c r="O30" t="s">
        <v>34</v>
      </c>
      <c r="P30" t="s">
        <v>34</v>
      </c>
      <c r="Q30" t="s">
        <v>202</v>
      </c>
      <c r="R30" t="s">
        <v>202</v>
      </c>
    </row>
    <row r="31" spans="1:18" x14ac:dyDescent="0.25">
      <c r="A31" t="s">
        <v>70</v>
      </c>
      <c r="B31" t="s">
        <v>70</v>
      </c>
      <c r="G31" t="s">
        <v>35</v>
      </c>
      <c r="H31" t="s">
        <v>35</v>
      </c>
      <c r="I31" t="s">
        <v>203</v>
      </c>
      <c r="J31" t="s">
        <v>203</v>
      </c>
      <c r="O31" t="s">
        <v>35</v>
      </c>
      <c r="P31" t="s">
        <v>35</v>
      </c>
      <c r="Q31" t="s">
        <v>203</v>
      </c>
      <c r="R31" t="s">
        <v>203</v>
      </c>
    </row>
    <row r="32" spans="1:18" x14ac:dyDescent="0.25">
      <c r="A32" t="s">
        <v>71</v>
      </c>
      <c r="B32" t="s">
        <v>71</v>
      </c>
      <c r="G32" t="s">
        <v>36</v>
      </c>
      <c r="H32" t="s">
        <v>36</v>
      </c>
      <c r="I32" t="s">
        <v>204</v>
      </c>
      <c r="J32" t="s">
        <v>204</v>
      </c>
      <c r="O32" t="s">
        <v>36</v>
      </c>
      <c r="P32" t="s">
        <v>36</v>
      </c>
      <c r="Q32" t="s">
        <v>204</v>
      </c>
      <c r="R32" t="s">
        <v>204</v>
      </c>
    </row>
    <row r="33" spans="1:18" x14ac:dyDescent="0.25">
      <c r="A33" t="s">
        <v>72</v>
      </c>
      <c r="B33" t="s">
        <v>72</v>
      </c>
      <c r="G33" t="s">
        <v>37</v>
      </c>
      <c r="H33" t="s">
        <v>37</v>
      </c>
      <c r="I33" t="s">
        <v>205</v>
      </c>
      <c r="J33" t="s">
        <v>205</v>
      </c>
      <c r="O33" t="s">
        <v>37</v>
      </c>
      <c r="P33" t="s">
        <v>37</v>
      </c>
      <c r="Q33" t="s">
        <v>205</v>
      </c>
      <c r="R33" t="s">
        <v>205</v>
      </c>
    </row>
    <row r="34" spans="1:18" x14ac:dyDescent="0.25">
      <c r="A34" t="s">
        <v>73</v>
      </c>
      <c r="B34" t="s">
        <v>73</v>
      </c>
      <c r="G34" t="s">
        <v>38</v>
      </c>
      <c r="H34" t="s">
        <v>38</v>
      </c>
      <c r="I34" t="s">
        <v>206</v>
      </c>
      <c r="J34" t="s">
        <v>206</v>
      </c>
      <c r="O34" t="s">
        <v>38</v>
      </c>
      <c r="P34" t="s">
        <v>38</v>
      </c>
      <c r="Q34" t="s">
        <v>206</v>
      </c>
      <c r="R34" t="s">
        <v>206</v>
      </c>
    </row>
    <row r="35" spans="1:18" x14ac:dyDescent="0.25">
      <c r="A35" t="s">
        <v>74</v>
      </c>
      <c r="B35" t="s">
        <v>74</v>
      </c>
      <c r="G35" t="s">
        <v>39</v>
      </c>
      <c r="H35" t="s">
        <v>39</v>
      </c>
      <c r="I35" t="s">
        <v>207</v>
      </c>
      <c r="J35" t="s">
        <v>207</v>
      </c>
      <c r="O35" t="s">
        <v>39</v>
      </c>
      <c r="P35" t="s">
        <v>39</v>
      </c>
      <c r="Q35" t="s">
        <v>207</v>
      </c>
      <c r="R35" t="s">
        <v>207</v>
      </c>
    </row>
    <row r="36" spans="1:18" x14ac:dyDescent="0.25">
      <c r="A36" t="s">
        <v>75</v>
      </c>
      <c r="B36" t="s">
        <v>75</v>
      </c>
      <c r="G36" t="s">
        <v>40</v>
      </c>
      <c r="H36" t="s">
        <v>40</v>
      </c>
      <c r="I36" t="s">
        <v>208</v>
      </c>
      <c r="J36" t="s">
        <v>208</v>
      </c>
      <c r="O36" t="s">
        <v>40</v>
      </c>
      <c r="P36" t="s">
        <v>40</v>
      </c>
      <c r="Q36" t="s">
        <v>208</v>
      </c>
      <c r="R36" t="s">
        <v>208</v>
      </c>
    </row>
    <row r="37" spans="1:18" x14ac:dyDescent="0.25">
      <c r="A37" t="s">
        <v>76</v>
      </c>
      <c r="B37" t="s">
        <v>76</v>
      </c>
      <c r="I37" t="s">
        <v>209</v>
      </c>
      <c r="J37" t="s">
        <v>209</v>
      </c>
      <c r="Q37" t="s">
        <v>209</v>
      </c>
      <c r="R37" t="s">
        <v>209</v>
      </c>
    </row>
    <row r="38" spans="1:18" x14ac:dyDescent="0.25">
      <c r="A38" t="s">
        <v>77</v>
      </c>
      <c r="B38" t="s">
        <v>77</v>
      </c>
      <c r="I38" t="s">
        <v>210</v>
      </c>
      <c r="J38" t="s">
        <v>210</v>
      </c>
      <c r="Q38" t="s">
        <v>210</v>
      </c>
      <c r="R38" t="s">
        <v>210</v>
      </c>
    </row>
    <row r="39" spans="1:18" x14ac:dyDescent="0.25">
      <c r="A39" t="s">
        <v>78</v>
      </c>
      <c r="B39" t="s">
        <v>78</v>
      </c>
      <c r="I39" t="s">
        <v>211</v>
      </c>
      <c r="J39" t="s">
        <v>211</v>
      </c>
      <c r="Q39" t="s">
        <v>211</v>
      </c>
      <c r="R39" t="s">
        <v>211</v>
      </c>
    </row>
    <row r="40" spans="1:18" x14ac:dyDescent="0.25">
      <c r="A40" t="s">
        <v>79</v>
      </c>
      <c r="B40" t="s">
        <v>79</v>
      </c>
      <c r="I40" t="s">
        <v>212</v>
      </c>
      <c r="J40" t="s">
        <v>212</v>
      </c>
      <c r="Q40" t="s">
        <v>212</v>
      </c>
      <c r="R40" t="s">
        <v>212</v>
      </c>
    </row>
    <row r="41" spans="1:18" x14ac:dyDescent="0.25">
      <c r="A41" t="s">
        <v>80</v>
      </c>
      <c r="B41" t="s">
        <v>80</v>
      </c>
      <c r="I41" t="s">
        <v>213</v>
      </c>
      <c r="J41" t="s">
        <v>213</v>
      </c>
      <c r="Q41" t="s">
        <v>213</v>
      </c>
      <c r="R41" t="s">
        <v>213</v>
      </c>
    </row>
    <row r="42" spans="1:18" x14ac:dyDescent="0.25">
      <c r="A42" t="s">
        <v>81</v>
      </c>
      <c r="B42" t="s">
        <v>81</v>
      </c>
      <c r="I42" t="s">
        <v>214</v>
      </c>
      <c r="J42" t="s">
        <v>214</v>
      </c>
      <c r="Q42" t="s">
        <v>214</v>
      </c>
      <c r="R42" t="s">
        <v>214</v>
      </c>
    </row>
    <row r="43" spans="1:18" x14ac:dyDescent="0.25">
      <c r="A43" t="s">
        <v>82</v>
      </c>
      <c r="B43" t="s">
        <v>82</v>
      </c>
      <c r="I43" t="s">
        <v>215</v>
      </c>
      <c r="J43" t="s">
        <v>215</v>
      </c>
      <c r="Q43" t="s">
        <v>215</v>
      </c>
      <c r="R43" t="s">
        <v>215</v>
      </c>
    </row>
    <row r="44" spans="1:18" x14ac:dyDescent="0.25">
      <c r="A44" t="s">
        <v>83</v>
      </c>
      <c r="B44" t="s">
        <v>83</v>
      </c>
      <c r="I44" t="s">
        <v>216</v>
      </c>
      <c r="J44" t="s">
        <v>216</v>
      </c>
      <c r="Q44" t="s">
        <v>216</v>
      </c>
      <c r="R44" t="s">
        <v>216</v>
      </c>
    </row>
    <row r="45" spans="1:18" x14ac:dyDescent="0.25">
      <c r="A45" t="s">
        <v>84</v>
      </c>
      <c r="B45" t="s">
        <v>84</v>
      </c>
      <c r="I45" t="s">
        <v>217</v>
      </c>
      <c r="J45" t="s">
        <v>217</v>
      </c>
      <c r="Q45" t="s">
        <v>217</v>
      </c>
      <c r="R45" t="s">
        <v>217</v>
      </c>
    </row>
    <row r="46" spans="1:18" x14ac:dyDescent="0.25">
      <c r="A46" t="s">
        <v>85</v>
      </c>
      <c r="B46" t="s">
        <v>85</v>
      </c>
      <c r="I46" t="s">
        <v>218</v>
      </c>
      <c r="J46" t="s">
        <v>218</v>
      </c>
      <c r="Q46" t="s">
        <v>218</v>
      </c>
      <c r="R46" t="s">
        <v>218</v>
      </c>
    </row>
    <row r="47" spans="1:18" x14ac:dyDescent="0.25">
      <c r="A47" t="s">
        <v>86</v>
      </c>
      <c r="B47" t="s">
        <v>86</v>
      </c>
      <c r="I47" t="s">
        <v>219</v>
      </c>
      <c r="J47" t="s">
        <v>219</v>
      </c>
      <c r="Q47" t="s">
        <v>219</v>
      </c>
      <c r="R47" t="s">
        <v>219</v>
      </c>
    </row>
    <row r="48" spans="1:18" x14ac:dyDescent="0.25">
      <c r="A48" t="s">
        <v>87</v>
      </c>
      <c r="B48" t="s">
        <v>87</v>
      </c>
      <c r="I48" t="s">
        <v>220</v>
      </c>
      <c r="J48" t="s">
        <v>220</v>
      </c>
      <c r="Q48" t="s">
        <v>220</v>
      </c>
      <c r="R48" t="s">
        <v>220</v>
      </c>
    </row>
    <row r="49" spans="1:18" x14ac:dyDescent="0.25">
      <c r="A49" t="s">
        <v>88</v>
      </c>
      <c r="B49" t="s">
        <v>88</v>
      </c>
      <c r="I49" t="s">
        <v>221</v>
      </c>
      <c r="J49" t="s">
        <v>221</v>
      </c>
      <c r="Q49" t="s">
        <v>221</v>
      </c>
      <c r="R49" t="s">
        <v>221</v>
      </c>
    </row>
    <row r="50" spans="1:18" x14ac:dyDescent="0.25">
      <c r="A50" t="s">
        <v>89</v>
      </c>
      <c r="B50" t="s">
        <v>89</v>
      </c>
      <c r="I50" t="s">
        <v>222</v>
      </c>
      <c r="J50" t="s">
        <v>222</v>
      </c>
      <c r="Q50" t="s">
        <v>222</v>
      </c>
      <c r="R50" t="s">
        <v>222</v>
      </c>
    </row>
    <row r="51" spans="1:18" x14ac:dyDescent="0.25">
      <c r="A51" t="s">
        <v>90</v>
      </c>
      <c r="B51" t="s">
        <v>90</v>
      </c>
      <c r="I51" t="s">
        <v>223</v>
      </c>
      <c r="J51" t="s">
        <v>223</v>
      </c>
      <c r="Q51" t="s">
        <v>223</v>
      </c>
      <c r="R51" t="s">
        <v>223</v>
      </c>
    </row>
    <row r="52" spans="1:18" x14ac:dyDescent="0.25">
      <c r="A52" t="s">
        <v>91</v>
      </c>
      <c r="B52" t="s">
        <v>91</v>
      </c>
      <c r="I52" t="s">
        <v>224</v>
      </c>
      <c r="J52" t="s">
        <v>224</v>
      </c>
      <c r="Q52" t="s">
        <v>224</v>
      </c>
      <c r="R52" t="s">
        <v>224</v>
      </c>
    </row>
    <row r="53" spans="1:18" x14ac:dyDescent="0.25">
      <c r="A53" t="s">
        <v>92</v>
      </c>
      <c r="B53" t="s">
        <v>92</v>
      </c>
      <c r="I53" t="s">
        <v>225</v>
      </c>
      <c r="J53" t="s">
        <v>225</v>
      </c>
      <c r="Q53" t="s">
        <v>225</v>
      </c>
      <c r="R53" t="s">
        <v>225</v>
      </c>
    </row>
    <row r="54" spans="1:18" x14ac:dyDescent="0.25">
      <c r="A54" t="s">
        <v>93</v>
      </c>
      <c r="B54" t="s">
        <v>93</v>
      </c>
      <c r="I54" t="s">
        <v>226</v>
      </c>
      <c r="J54" t="s">
        <v>226</v>
      </c>
      <c r="Q54" t="s">
        <v>226</v>
      </c>
      <c r="R54" t="s">
        <v>226</v>
      </c>
    </row>
    <row r="55" spans="1:18" x14ac:dyDescent="0.25">
      <c r="A55" t="s">
        <v>94</v>
      </c>
      <c r="B55" t="s">
        <v>94</v>
      </c>
      <c r="I55" t="s">
        <v>227</v>
      </c>
      <c r="J55" t="s">
        <v>227</v>
      </c>
      <c r="Q55" t="s">
        <v>227</v>
      </c>
      <c r="R55" t="s">
        <v>227</v>
      </c>
    </row>
    <row r="56" spans="1:18" x14ac:dyDescent="0.25">
      <c r="A56" t="s">
        <v>95</v>
      </c>
      <c r="B56" t="s">
        <v>95</v>
      </c>
      <c r="I56" t="s">
        <v>228</v>
      </c>
      <c r="J56" t="s">
        <v>228</v>
      </c>
      <c r="Q56" t="s">
        <v>228</v>
      </c>
      <c r="R56" t="s">
        <v>228</v>
      </c>
    </row>
    <row r="57" spans="1:18" x14ac:dyDescent="0.25">
      <c r="A57" t="s">
        <v>96</v>
      </c>
      <c r="B57" t="s">
        <v>96</v>
      </c>
      <c r="I57" t="s">
        <v>229</v>
      </c>
      <c r="J57" t="s">
        <v>229</v>
      </c>
      <c r="Q57" t="s">
        <v>229</v>
      </c>
      <c r="R57" t="s">
        <v>229</v>
      </c>
    </row>
    <row r="58" spans="1:18" x14ac:dyDescent="0.25">
      <c r="A58" t="s">
        <v>97</v>
      </c>
      <c r="B58" t="s">
        <v>97</v>
      </c>
      <c r="I58" t="s">
        <v>230</v>
      </c>
      <c r="J58" t="s">
        <v>230</v>
      </c>
      <c r="Q58" t="s">
        <v>230</v>
      </c>
      <c r="R58" t="s">
        <v>230</v>
      </c>
    </row>
    <row r="59" spans="1:18" x14ac:dyDescent="0.25">
      <c r="A59" t="s">
        <v>98</v>
      </c>
      <c r="B59" t="s">
        <v>98</v>
      </c>
      <c r="I59" t="s">
        <v>231</v>
      </c>
      <c r="J59" t="s">
        <v>231</v>
      </c>
      <c r="Q59" t="s">
        <v>231</v>
      </c>
      <c r="R59" t="s">
        <v>231</v>
      </c>
    </row>
    <row r="60" spans="1:18" x14ac:dyDescent="0.25">
      <c r="A60" t="s">
        <v>99</v>
      </c>
      <c r="B60" t="s">
        <v>99</v>
      </c>
      <c r="I60" t="s">
        <v>232</v>
      </c>
      <c r="J60" t="s">
        <v>232</v>
      </c>
      <c r="Q60" t="s">
        <v>232</v>
      </c>
      <c r="R60" t="s">
        <v>232</v>
      </c>
    </row>
    <row r="61" spans="1:18" x14ac:dyDescent="0.25">
      <c r="A61" t="s">
        <v>100</v>
      </c>
      <c r="B61" t="s">
        <v>100</v>
      </c>
      <c r="I61" t="s">
        <v>233</v>
      </c>
      <c r="J61" t="s">
        <v>233</v>
      </c>
      <c r="Q61" t="s">
        <v>233</v>
      </c>
      <c r="R61" t="s">
        <v>233</v>
      </c>
    </row>
    <row r="62" spans="1:18" x14ac:dyDescent="0.25">
      <c r="A62" t="s">
        <v>101</v>
      </c>
      <c r="B62" t="s">
        <v>101</v>
      </c>
      <c r="I62" t="s">
        <v>234</v>
      </c>
      <c r="J62" t="s">
        <v>234</v>
      </c>
      <c r="Q62" t="s">
        <v>234</v>
      </c>
      <c r="R62" t="s">
        <v>234</v>
      </c>
    </row>
    <row r="63" spans="1:18" x14ac:dyDescent="0.25">
      <c r="A63" t="s">
        <v>102</v>
      </c>
      <c r="B63" t="s">
        <v>102</v>
      </c>
      <c r="I63" t="s">
        <v>235</v>
      </c>
      <c r="J63" t="s">
        <v>235</v>
      </c>
      <c r="Q63" t="s">
        <v>235</v>
      </c>
      <c r="R63" t="s">
        <v>235</v>
      </c>
    </row>
    <row r="64" spans="1:18" x14ac:dyDescent="0.25">
      <c r="A64" t="s">
        <v>103</v>
      </c>
      <c r="B64" t="s">
        <v>103</v>
      </c>
      <c r="I64" t="s">
        <v>236</v>
      </c>
      <c r="J64" t="s">
        <v>236</v>
      </c>
      <c r="Q64" t="s">
        <v>236</v>
      </c>
      <c r="R64" t="s">
        <v>236</v>
      </c>
    </row>
    <row r="65" spans="1:18" x14ac:dyDescent="0.25">
      <c r="A65" t="s">
        <v>104</v>
      </c>
      <c r="B65" t="s">
        <v>104</v>
      </c>
      <c r="I65" t="s">
        <v>237</v>
      </c>
      <c r="J65" t="s">
        <v>237</v>
      </c>
      <c r="Q65" t="s">
        <v>237</v>
      </c>
      <c r="R65" t="s">
        <v>237</v>
      </c>
    </row>
    <row r="66" spans="1:18" x14ac:dyDescent="0.25">
      <c r="A66" t="s">
        <v>105</v>
      </c>
      <c r="B66" t="s">
        <v>105</v>
      </c>
      <c r="I66" t="s">
        <v>238</v>
      </c>
      <c r="J66" t="s">
        <v>238</v>
      </c>
      <c r="Q66" t="s">
        <v>238</v>
      </c>
      <c r="R66" t="s">
        <v>238</v>
      </c>
    </row>
    <row r="67" spans="1:18" x14ac:dyDescent="0.25">
      <c r="A67" t="s">
        <v>106</v>
      </c>
      <c r="B67" t="s">
        <v>106</v>
      </c>
      <c r="I67" t="s">
        <v>239</v>
      </c>
      <c r="J67" t="s">
        <v>239</v>
      </c>
      <c r="Q67" t="s">
        <v>239</v>
      </c>
      <c r="R67" t="s">
        <v>239</v>
      </c>
    </row>
    <row r="68" spans="1:18" x14ac:dyDescent="0.25">
      <c r="A68" t="s">
        <v>107</v>
      </c>
      <c r="B68" t="s">
        <v>107</v>
      </c>
      <c r="I68" t="s">
        <v>240</v>
      </c>
      <c r="J68" t="s">
        <v>240</v>
      </c>
      <c r="Q68" t="s">
        <v>240</v>
      </c>
      <c r="R68" t="s">
        <v>240</v>
      </c>
    </row>
    <row r="69" spans="1:18" x14ac:dyDescent="0.25">
      <c r="A69" t="s">
        <v>108</v>
      </c>
      <c r="B69" t="s">
        <v>108</v>
      </c>
      <c r="I69" t="s">
        <v>241</v>
      </c>
      <c r="J69" t="s">
        <v>241</v>
      </c>
      <c r="Q69" t="s">
        <v>241</v>
      </c>
      <c r="R69" t="s">
        <v>241</v>
      </c>
    </row>
    <row r="70" spans="1:18" x14ac:dyDescent="0.25">
      <c r="A70" t="s">
        <v>109</v>
      </c>
      <c r="B70" t="s">
        <v>109</v>
      </c>
      <c r="I70" t="s">
        <v>242</v>
      </c>
      <c r="J70" t="s">
        <v>242</v>
      </c>
      <c r="Q70" t="s">
        <v>242</v>
      </c>
      <c r="R70" t="s">
        <v>242</v>
      </c>
    </row>
    <row r="71" spans="1:18" x14ac:dyDescent="0.25">
      <c r="A71" t="s">
        <v>110</v>
      </c>
      <c r="B71" t="s">
        <v>110</v>
      </c>
      <c r="I71" t="s">
        <v>243</v>
      </c>
      <c r="J71" t="s">
        <v>243</v>
      </c>
      <c r="Q71" t="s">
        <v>243</v>
      </c>
      <c r="R71" t="s">
        <v>243</v>
      </c>
    </row>
    <row r="72" spans="1:18" x14ac:dyDescent="0.25">
      <c r="A72" t="s">
        <v>111</v>
      </c>
      <c r="B72" t="s">
        <v>111</v>
      </c>
      <c r="I72" t="s">
        <v>244</v>
      </c>
      <c r="J72" t="s">
        <v>244</v>
      </c>
      <c r="Q72" t="s">
        <v>244</v>
      </c>
      <c r="R72" t="s">
        <v>244</v>
      </c>
    </row>
    <row r="73" spans="1:18" x14ac:dyDescent="0.25">
      <c r="A73" t="s">
        <v>112</v>
      </c>
      <c r="B73" t="s">
        <v>112</v>
      </c>
      <c r="I73" t="s">
        <v>245</v>
      </c>
      <c r="J73" t="s">
        <v>245</v>
      </c>
      <c r="Q73" t="s">
        <v>245</v>
      </c>
      <c r="R73" t="s">
        <v>245</v>
      </c>
    </row>
    <row r="74" spans="1:18" x14ac:dyDescent="0.25">
      <c r="A74" t="s">
        <v>113</v>
      </c>
      <c r="B74" t="s">
        <v>113</v>
      </c>
      <c r="I74" t="s">
        <v>246</v>
      </c>
      <c r="J74" t="s">
        <v>246</v>
      </c>
      <c r="Q74" t="s">
        <v>246</v>
      </c>
      <c r="R74" t="s">
        <v>246</v>
      </c>
    </row>
    <row r="75" spans="1:18" x14ac:dyDescent="0.25">
      <c r="A75" t="s">
        <v>114</v>
      </c>
      <c r="B75" t="s">
        <v>114</v>
      </c>
      <c r="I75" t="s">
        <v>247</v>
      </c>
      <c r="J75" t="s">
        <v>247</v>
      </c>
      <c r="Q75" t="s">
        <v>247</v>
      </c>
      <c r="R75" t="s">
        <v>247</v>
      </c>
    </row>
    <row r="76" spans="1:18" x14ac:dyDescent="0.25">
      <c r="A76" t="s">
        <v>115</v>
      </c>
      <c r="B76" t="s">
        <v>115</v>
      </c>
      <c r="I76" t="s">
        <v>248</v>
      </c>
      <c r="J76" t="s">
        <v>248</v>
      </c>
      <c r="Q76" t="s">
        <v>248</v>
      </c>
      <c r="R76" t="s">
        <v>248</v>
      </c>
    </row>
    <row r="77" spans="1:18" x14ac:dyDescent="0.25">
      <c r="A77" t="s">
        <v>116</v>
      </c>
      <c r="B77" t="s">
        <v>116</v>
      </c>
      <c r="I77" t="s">
        <v>249</v>
      </c>
      <c r="J77" t="s">
        <v>249</v>
      </c>
      <c r="Q77" t="s">
        <v>249</v>
      </c>
      <c r="R77" t="s">
        <v>249</v>
      </c>
    </row>
    <row r="78" spans="1:18" x14ac:dyDescent="0.25">
      <c r="A78" t="s">
        <v>117</v>
      </c>
      <c r="B78" t="s">
        <v>117</v>
      </c>
      <c r="I78" t="s">
        <v>250</v>
      </c>
      <c r="J78" t="s">
        <v>250</v>
      </c>
      <c r="Q78" t="s">
        <v>250</v>
      </c>
      <c r="R78" t="s">
        <v>250</v>
      </c>
    </row>
    <row r="79" spans="1:18" x14ac:dyDescent="0.25">
      <c r="A79" t="s">
        <v>118</v>
      </c>
      <c r="B79" t="s">
        <v>118</v>
      </c>
      <c r="I79" t="s">
        <v>251</v>
      </c>
      <c r="J79" t="s">
        <v>251</v>
      </c>
      <c r="Q79" t="s">
        <v>251</v>
      </c>
      <c r="R79" t="s">
        <v>251</v>
      </c>
    </row>
    <row r="80" spans="1:18" x14ac:dyDescent="0.25">
      <c r="A80" t="s">
        <v>119</v>
      </c>
      <c r="B80" t="s">
        <v>119</v>
      </c>
      <c r="I80" t="s">
        <v>252</v>
      </c>
      <c r="J80" t="s">
        <v>252</v>
      </c>
      <c r="Q80" t="s">
        <v>252</v>
      </c>
      <c r="R80" t="s">
        <v>252</v>
      </c>
    </row>
    <row r="81" spans="1:18" x14ac:dyDescent="0.25">
      <c r="A81" t="s">
        <v>120</v>
      </c>
      <c r="B81" t="s">
        <v>120</v>
      </c>
      <c r="I81" t="s">
        <v>253</v>
      </c>
      <c r="J81" t="s">
        <v>253</v>
      </c>
      <c r="Q81" t="s">
        <v>253</v>
      </c>
      <c r="R81" t="s">
        <v>253</v>
      </c>
    </row>
    <row r="82" spans="1:18" x14ac:dyDescent="0.25">
      <c r="A82" t="s">
        <v>121</v>
      </c>
      <c r="B82" t="s">
        <v>121</v>
      </c>
      <c r="I82" t="s">
        <v>254</v>
      </c>
      <c r="J82" t="s">
        <v>254</v>
      </c>
      <c r="Q82" t="s">
        <v>254</v>
      </c>
      <c r="R82" t="s">
        <v>254</v>
      </c>
    </row>
    <row r="83" spans="1:18" x14ac:dyDescent="0.25">
      <c r="A83" t="s">
        <v>122</v>
      </c>
      <c r="B83" t="s">
        <v>122</v>
      </c>
      <c r="I83" t="s">
        <v>255</v>
      </c>
      <c r="J83" t="s">
        <v>255</v>
      </c>
      <c r="Q83" t="s">
        <v>255</v>
      </c>
      <c r="R83" t="s">
        <v>255</v>
      </c>
    </row>
    <row r="84" spans="1:18" x14ac:dyDescent="0.25">
      <c r="A84" t="s">
        <v>123</v>
      </c>
      <c r="B84" t="s">
        <v>123</v>
      </c>
      <c r="I84" t="s">
        <v>256</v>
      </c>
      <c r="J84" t="s">
        <v>256</v>
      </c>
      <c r="Q84" t="s">
        <v>256</v>
      </c>
      <c r="R84" t="s">
        <v>256</v>
      </c>
    </row>
    <row r="85" spans="1:18" x14ac:dyDescent="0.25">
      <c r="A85" t="s">
        <v>124</v>
      </c>
      <c r="B85" t="s">
        <v>124</v>
      </c>
      <c r="I85" t="s">
        <v>257</v>
      </c>
      <c r="J85" t="s">
        <v>257</v>
      </c>
      <c r="Q85" t="s">
        <v>257</v>
      </c>
      <c r="R85" t="s">
        <v>257</v>
      </c>
    </row>
    <row r="86" spans="1:18" x14ac:dyDescent="0.25">
      <c r="A86" t="s">
        <v>125</v>
      </c>
      <c r="B86" t="s">
        <v>125</v>
      </c>
      <c r="I86" t="s">
        <v>258</v>
      </c>
      <c r="J86" t="s">
        <v>258</v>
      </c>
      <c r="Q86" t="s">
        <v>258</v>
      </c>
      <c r="R86" t="s">
        <v>258</v>
      </c>
    </row>
    <row r="87" spans="1:18" x14ac:dyDescent="0.25">
      <c r="A87" t="s">
        <v>126</v>
      </c>
      <c r="B87" t="s">
        <v>126</v>
      </c>
      <c r="I87" t="s">
        <v>259</v>
      </c>
      <c r="J87" t="s">
        <v>259</v>
      </c>
      <c r="Q87" t="s">
        <v>259</v>
      </c>
      <c r="R87" t="s">
        <v>259</v>
      </c>
    </row>
    <row r="88" spans="1:18" x14ac:dyDescent="0.25">
      <c r="A88" t="s">
        <v>127</v>
      </c>
      <c r="B88" t="s">
        <v>127</v>
      </c>
      <c r="I88" t="s">
        <v>260</v>
      </c>
      <c r="J88" t="s">
        <v>260</v>
      </c>
      <c r="Q88" t="s">
        <v>260</v>
      </c>
      <c r="R88" t="s">
        <v>260</v>
      </c>
    </row>
    <row r="89" spans="1:18" x14ac:dyDescent="0.25">
      <c r="A89" t="s">
        <v>128</v>
      </c>
      <c r="B89" t="s">
        <v>128</v>
      </c>
      <c r="I89" t="s">
        <v>261</v>
      </c>
      <c r="J89" t="s">
        <v>261</v>
      </c>
      <c r="Q89" t="s">
        <v>261</v>
      </c>
      <c r="R89" t="s">
        <v>261</v>
      </c>
    </row>
    <row r="90" spans="1:18" x14ac:dyDescent="0.25">
      <c r="A90" t="s">
        <v>129</v>
      </c>
      <c r="B90" t="s">
        <v>129</v>
      </c>
      <c r="I90" t="s">
        <v>262</v>
      </c>
      <c r="J90" t="s">
        <v>262</v>
      </c>
      <c r="Q90" t="s">
        <v>262</v>
      </c>
      <c r="R90" t="s">
        <v>262</v>
      </c>
    </row>
    <row r="91" spans="1:18" x14ac:dyDescent="0.25">
      <c r="A91" t="s">
        <v>130</v>
      </c>
      <c r="B91" t="s">
        <v>130</v>
      </c>
      <c r="I91" t="s">
        <v>263</v>
      </c>
      <c r="J91" t="s">
        <v>263</v>
      </c>
      <c r="Q91" t="s">
        <v>263</v>
      </c>
      <c r="R91" t="s">
        <v>263</v>
      </c>
    </row>
    <row r="92" spans="1:18" x14ac:dyDescent="0.25">
      <c r="A92" t="s">
        <v>131</v>
      </c>
      <c r="B92" t="s">
        <v>131</v>
      </c>
      <c r="I92" t="s">
        <v>264</v>
      </c>
      <c r="J92" t="s">
        <v>264</v>
      </c>
      <c r="Q92" t="s">
        <v>264</v>
      </c>
      <c r="R92" t="s">
        <v>264</v>
      </c>
    </row>
    <row r="93" spans="1:18" x14ac:dyDescent="0.25">
      <c r="A93" t="s">
        <v>132</v>
      </c>
      <c r="B93" t="s">
        <v>132</v>
      </c>
      <c r="I93" t="s">
        <v>265</v>
      </c>
      <c r="J93" t="s">
        <v>265</v>
      </c>
      <c r="Q93" t="s">
        <v>265</v>
      </c>
      <c r="R93" t="s">
        <v>265</v>
      </c>
    </row>
    <row r="94" spans="1:18" x14ac:dyDescent="0.25">
      <c r="A94" t="s">
        <v>133</v>
      </c>
      <c r="B94" t="s">
        <v>133</v>
      </c>
      <c r="I94" t="s">
        <v>266</v>
      </c>
      <c r="J94" t="s">
        <v>266</v>
      </c>
      <c r="Q94" t="s">
        <v>266</v>
      </c>
      <c r="R94" t="s">
        <v>266</v>
      </c>
    </row>
    <row r="95" spans="1:18" x14ac:dyDescent="0.25">
      <c r="A95" t="s">
        <v>134</v>
      </c>
      <c r="B95" t="s">
        <v>134</v>
      </c>
      <c r="I95" t="s">
        <v>267</v>
      </c>
      <c r="J95" t="s">
        <v>267</v>
      </c>
      <c r="Q95" t="s">
        <v>267</v>
      </c>
      <c r="R95" t="s">
        <v>267</v>
      </c>
    </row>
    <row r="96" spans="1:18" x14ac:dyDescent="0.25">
      <c r="A96" t="s">
        <v>135</v>
      </c>
      <c r="B96" t="s">
        <v>135</v>
      </c>
      <c r="I96" t="s">
        <v>268</v>
      </c>
      <c r="J96" t="s">
        <v>268</v>
      </c>
      <c r="Q96" t="s">
        <v>268</v>
      </c>
      <c r="R96" t="s">
        <v>268</v>
      </c>
    </row>
    <row r="97" spans="1:18" x14ac:dyDescent="0.25">
      <c r="A97" t="s">
        <v>136</v>
      </c>
      <c r="B97" t="s">
        <v>136</v>
      </c>
      <c r="I97" t="s">
        <v>269</v>
      </c>
      <c r="J97" t="s">
        <v>269</v>
      </c>
      <c r="Q97" t="s">
        <v>269</v>
      </c>
      <c r="R97" t="s">
        <v>269</v>
      </c>
    </row>
    <row r="98" spans="1:18" x14ac:dyDescent="0.25">
      <c r="A98" t="s">
        <v>137</v>
      </c>
      <c r="B98" t="s">
        <v>137</v>
      </c>
      <c r="I98" t="s">
        <v>270</v>
      </c>
      <c r="J98" t="s">
        <v>270</v>
      </c>
      <c r="Q98" t="s">
        <v>270</v>
      </c>
      <c r="R98" t="s">
        <v>270</v>
      </c>
    </row>
    <row r="99" spans="1:18" x14ac:dyDescent="0.25">
      <c r="A99" t="s">
        <v>138</v>
      </c>
      <c r="B99" t="s">
        <v>138</v>
      </c>
      <c r="I99" t="s">
        <v>271</v>
      </c>
      <c r="J99" t="s">
        <v>271</v>
      </c>
      <c r="Q99" t="s">
        <v>271</v>
      </c>
      <c r="R99" t="s">
        <v>271</v>
      </c>
    </row>
    <row r="100" spans="1:18" x14ac:dyDescent="0.25">
      <c r="A100" t="s">
        <v>139</v>
      </c>
      <c r="B100" t="s">
        <v>139</v>
      </c>
      <c r="I100" t="s">
        <v>272</v>
      </c>
      <c r="J100" t="s">
        <v>272</v>
      </c>
      <c r="Q100" t="s">
        <v>272</v>
      </c>
      <c r="R100" t="s">
        <v>272</v>
      </c>
    </row>
    <row r="101" spans="1:18" x14ac:dyDescent="0.25">
      <c r="A101" t="s">
        <v>140</v>
      </c>
      <c r="B101" t="s">
        <v>140</v>
      </c>
      <c r="I101" t="s">
        <v>273</v>
      </c>
      <c r="J101" t="s">
        <v>273</v>
      </c>
      <c r="Q101" t="s">
        <v>273</v>
      </c>
      <c r="R101" t="s">
        <v>273</v>
      </c>
    </row>
    <row r="102" spans="1:18" x14ac:dyDescent="0.25">
      <c r="A102" t="s">
        <v>141</v>
      </c>
      <c r="B102" t="s">
        <v>141</v>
      </c>
      <c r="I102" t="s">
        <v>274</v>
      </c>
      <c r="J102" t="s">
        <v>274</v>
      </c>
      <c r="Q102" t="s">
        <v>274</v>
      </c>
      <c r="R102" t="s">
        <v>274</v>
      </c>
    </row>
    <row r="103" spans="1:18" x14ac:dyDescent="0.25">
      <c r="A103" t="s">
        <v>142</v>
      </c>
      <c r="B103" t="s">
        <v>142</v>
      </c>
      <c r="I103" t="s">
        <v>275</v>
      </c>
      <c r="J103" t="s">
        <v>275</v>
      </c>
      <c r="Q103" t="s">
        <v>275</v>
      </c>
      <c r="R103" t="s">
        <v>275</v>
      </c>
    </row>
    <row r="104" spans="1:18" x14ac:dyDescent="0.25">
      <c r="A104" t="s">
        <v>143</v>
      </c>
      <c r="B104" t="s">
        <v>143</v>
      </c>
      <c r="I104" t="s">
        <v>276</v>
      </c>
      <c r="J104" t="s">
        <v>276</v>
      </c>
      <c r="Q104" t="s">
        <v>276</v>
      </c>
      <c r="R104" t="s">
        <v>276</v>
      </c>
    </row>
    <row r="105" spans="1:18" x14ac:dyDescent="0.25">
      <c r="A105" t="s">
        <v>144</v>
      </c>
      <c r="B105" t="s">
        <v>144</v>
      </c>
      <c r="I105" t="s">
        <v>277</v>
      </c>
      <c r="J105" t="s">
        <v>277</v>
      </c>
      <c r="Q105" t="s">
        <v>277</v>
      </c>
      <c r="R105" t="s">
        <v>277</v>
      </c>
    </row>
    <row r="106" spans="1:18" x14ac:dyDescent="0.25">
      <c r="A106" t="s">
        <v>145</v>
      </c>
      <c r="B106" t="s">
        <v>145</v>
      </c>
      <c r="I106" t="s">
        <v>278</v>
      </c>
      <c r="J106" t="s">
        <v>278</v>
      </c>
      <c r="Q106" t="s">
        <v>278</v>
      </c>
      <c r="R106" t="s">
        <v>278</v>
      </c>
    </row>
    <row r="107" spans="1:18" x14ac:dyDescent="0.25">
      <c r="A107" t="s">
        <v>146</v>
      </c>
      <c r="B107" t="s">
        <v>146</v>
      </c>
      <c r="I107" t="s">
        <v>279</v>
      </c>
      <c r="J107" t="s">
        <v>279</v>
      </c>
      <c r="Q107" t="s">
        <v>279</v>
      </c>
      <c r="R107" t="s">
        <v>279</v>
      </c>
    </row>
    <row r="108" spans="1:18" x14ac:dyDescent="0.25">
      <c r="A108" t="s">
        <v>147</v>
      </c>
      <c r="B108" t="s">
        <v>147</v>
      </c>
      <c r="I108" t="s">
        <v>280</v>
      </c>
      <c r="J108" t="s">
        <v>280</v>
      </c>
      <c r="Q108" t="s">
        <v>280</v>
      </c>
      <c r="R108" t="s">
        <v>280</v>
      </c>
    </row>
    <row r="109" spans="1:18" x14ac:dyDescent="0.25">
      <c r="A109" t="s">
        <v>148</v>
      </c>
      <c r="B109" t="s">
        <v>148</v>
      </c>
      <c r="I109" t="s">
        <v>281</v>
      </c>
      <c r="J109" t="s">
        <v>281</v>
      </c>
      <c r="Q109" t="s">
        <v>281</v>
      </c>
      <c r="R109" t="s">
        <v>281</v>
      </c>
    </row>
    <row r="110" spans="1:18" x14ac:dyDescent="0.25">
      <c r="A110" t="s">
        <v>149</v>
      </c>
      <c r="B110" t="s">
        <v>149</v>
      </c>
      <c r="I110" t="s">
        <v>282</v>
      </c>
      <c r="J110" t="s">
        <v>282</v>
      </c>
      <c r="Q110" t="s">
        <v>282</v>
      </c>
      <c r="R110" t="s">
        <v>282</v>
      </c>
    </row>
    <row r="111" spans="1:18" x14ac:dyDescent="0.25">
      <c r="A111" t="s">
        <v>150</v>
      </c>
      <c r="B111" t="s">
        <v>150</v>
      </c>
      <c r="I111" t="s">
        <v>283</v>
      </c>
      <c r="J111" t="s">
        <v>283</v>
      </c>
      <c r="Q111" t="s">
        <v>283</v>
      </c>
      <c r="R111" t="s">
        <v>283</v>
      </c>
    </row>
    <row r="112" spans="1:18" x14ac:dyDescent="0.25">
      <c r="A112" t="s">
        <v>151</v>
      </c>
      <c r="B112" t="s">
        <v>151</v>
      </c>
      <c r="I112" t="s">
        <v>284</v>
      </c>
      <c r="J112" t="s">
        <v>284</v>
      </c>
      <c r="Q112" t="s">
        <v>284</v>
      </c>
      <c r="R112" t="s">
        <v>284</v>
      </c>
    </row>
    <row r="113" spans="1:18" x14ac:dyDescent="0.25">
      <c r="A113" t="s">
        <v>152</v>
      </c>
      <c r="B113" t="s">
        <v>152</v>
      </c>
      <c r="I113" t="s">
        <v>285</v>
      </c>
      <c r="J113" t="s">
        <v>285</v>
      </c>
      <c r="Q113" t="s">
        <v>285</v>
      </c>
      <c r="R113" t="s">
        <v>285</v>
      </c>
    </row>
    <row r="114" spans="1:18" x14ac:dyDescent="0.25">
      <c r="A114" t="s">
        <v>153</v>
      </c>
      <c r="B114" t="s">
        <v>153</v>
      </c>
      <c r="I114" t="s">
        <v>286</v>
      </c>
      <c r="J114" t="s">
        <v>286</v>
      </c>
      <c r="Q114" t="s">
        <v>286</v>
      </c>
      <c r="R114" t="s">
        <v>286</v>
      </c>
    </row>
    <row r="115" spans="1:18" x14ac:dyDescent="0.25">
      <c r="A115" t="s">
        <v>154</v>
      </c>
      <c r="B115" t="s">
        <v>154</v>
      </c>
      <c r="I115" t="s">
        <v>287</v>
      </c>
      <c r="J115" t="s">
        <v>287</v>
      </c>
      <c r="Q115" t="s">
        <v>287</v>
      </c>
      <c r="R115" t="s">
        <v>287</v>
      </c>
    </row>
    <row r="116" spans="1:18" x14ac:dyDescent="0.25">
      <c r="I116" t="s">
        <v>288</v>
      </c>
      <c r="J116" t="s">
        <v>288</v>
      </c>
      <c r="Q116" t="s">
        <v>288</v>
      </c>
      <c r="R116" t="s">
        <v>288</v>
      </c>
    </row>
    <row r="117" spans="1:18" x14ac:dyDescent="0.25">
      <c r="I117" t="s">
        <v>289</v>
      </c>
      <c r="J117" t="s">
        <v>289</v>
      </c>
      <c r="Q117" t="s">
        <v>289</v>
      </c>
      <c r="R117" t="s">
        <v>289</v>
      </c>
    </row>
    <row r="118" spans="1:18" x14ac:dyDescent="0.25">
      <c r="I118" t="s">
        <v>290</v>
      </c>
      <c r="J118" t="s">
        <v>290</v>
      </c>
      <c r="Q118" t="s">
        <v>290</v>
      </c>
      <c r="R118" t="s">
        <v>290</v>
      </c>
    </row>
    <row r="119" spans="1:18" x14ac:dyDescent="0.25">
      <c r="I119" t="s">
        <v>291</v>
      </c>
      <c r="J119" t="s">
        <v>291</v>
      </c>
      <c r="Q119" t="s">
        <v>291</v>
      </c>
      <c r="R119" t="s">
        <v>291</v>
      </c>
    </row>
    <row r="120" spans="1:18" x14ac:dyDescent="0.25">
      <c r="I120" t="s">
        <v>292</v>
      </c>
      <c r="J120" t="s">
        <v>292</v>
      </c>
      <c r="Q120" t="s">
        <v>292</v>
      </c>
      <c r="R120" t="s">
        <v>292</v>
      </c>
    </row>
    <row r="121" spans="1:18" x14ac:dyDescent="0.25">
      <c r="I121" t="s">
        <v>293</v>
      </c>
      <c r="J121" t="s">
        <v>293</v>
      </c>
      <c r="Q121" t="s">
        <v>293</v>
      </c>
      <c r="R121" t="s">
        <v>293</v>
      </c>
    </row>
    <row r="122" spans="1:18" x14ac:dyDescent="0.25">
      <c r="I122" t="s">
        <v>294</v>
      </c>
      <c r="J122" t="s">
        <v>294</v>
      </c>
      <c r="Q122" t="s">
        <v>294</v>
      </c>
      <c r="R122" t="s">
        <v>294</v>
      </c>
    </row>
    <row r="123" spans="1:18" x14ac:dyDescent="0.25">
      <c r="I123" t="s">
        <v>295</v>
      </c>
      <c r="J123" t="s">
        <v>295</v>
      </c>
      <c r="Q123" t="s">
        <v>295</v>
      </c>
      <c r="R123" t="s">
        <v>295</v>
      </c>
    </row>
    <row r="124" spans="1:18" x14ac:dyDescent="0.25">
      <c r="I124" t="s">
        <v>296</v>
      </c>
      <c r="J124" t="s">
        <v>296</v>
      </c>
      <c r="Q124" t="s">
        <v>296</v>
      </c>
      <c r="R124" t="s">
        <v>296</v>
      </c>
    </row>
    <row r="125" spans="1:18" x14ac:dyDescent="0.25">
      <c r="I125" t="s">
        <v>297</v>
      </c>
      <c r="J125" t="s">
        <v>297</v>
      </c>
      <c r="Q125" t="s">
        <v>297</v>
      </c>
      <c r="R125" t="s">
        <v>297</v>
      </c>
    </row>
    <row r="126" spans="1:18" x14ac:dyDescent="0.25">
      <c r="I126" t="s">
        <v>298</v>
      </c>
      <c r="J126" t="s">
        <v>298</v>
      </c>
      <c r="Q126" t="s">
        <v>298</v>
      </c>
      <c r="R126" t="s">
        <v>298</v>
      </c>
    </row>
    <row r="127" spans="1:18" x14ac:dyDescent="0.25">
      <c r="I127" t="s">
        <v>299</v>
      </c>
      <c r="J127" t="s">
        <v>299</v>
      </c>
      <c r="Q127" t="s">
        <v>299</v>
      </c>
      <c r="R127" t="s">
        <v>299</v>
      </c>
    </row>
    <row r="128" spans="1:18" x14ac:dyDescent="0.25">
      <c r="I128" t="s">
        <v>300</v>
      </c>
      <c r="J128" t="s">
        <v>300</v>
      </c>
      <c r="Q128" t="s">
        <v>300</v>
      </c>
      <c r="R128" t="s">
        <v>300</v>
      </c>
    </row>
    <row r="129" spans="9:18" x14ac:dyDescent="0.25">
      <c r="I129" t="s">
        <v>301</v>
      </c>
      <c r="J129" t="s">
        <v>301</v>
      </c>
      <c r="Q129" t="s">
        <v>301</v>
      </c>
      <c r="R129" t="s">
        <v>301</v>
      </c>
    </row>
    <row r="130" spans="9:18" x14ac:dyDescent="0.25">
      <c r="I130" t="s">
        <v>302</v>
      </c>
      <c r="J130" t="s">
        <v>302</v>
      </c>
      <c r="Q130" t="s">
        <v>302</v>
      </c>
      <c r="R130" t="s">
        <v>302</v>
      </c>
    </row>
    <row r="131" spans="9:18" x14ac:dyDescent="0.25">
      <c r="I131" t="s">
        <v>303</v>
      </c>
      <c r="J131" t="s">
        <v>303</v>
      </c>
      <c r="Q131" t="s">
        <v>303</v>
      </c>
      <c r="R131" t="s">
        <v>303</v>
      </c>
    </row>
    <row r="132" spans="9:18" x14ac:dyDescent="0.25">
      <c r="I132" t="s">
        <v>304</v>
      </c>
      <c r="J132" t="s">
        <v>304</v>
      </c>
      <c r="Q132" t="s">
        <v>304</v>
      </c>
      <c r="R132" t="s">
        <v>304</v>
      </c>
    </row>
    <row r="133" spans="9:18" x14ac:dyDescent="0.25">
      <c r="I133" t="s">
        <v>305</v>
      </c>
      <c r="J133" t="s">
        <v>305</v>
      </c>
      <c r="Q133" t="s">
        <v>305</v>
      </c>
      <c r="R133" t="s">
        <v>305</v>
      </c>
    </row>
    <row r="134" spans="9:18" x14ac:dyDescent="0.25">
      <c r="I134" t="s">
        <v>306</v>
      </c>
      <c r="J134" t="s">
        <v>306</v>
      </c>
      <c r="Q134" t="s">
        <v>306</v>
      </c>
      <c r="R134" t="s">
        <v>306</v>
      </c>
    </row>
    <row r="135" spans="9:18" x14ac:dyDescent="0.25">
      <c r="I135" t="s">
        <v>307</v>
      </c>
      <c r="J135" t="s">
        <v>307</v>
      </c>
      <c r="Q135" t="s">
        <v>307</v>
      </c>
      <c r="R135" t="s">
        <v>307</v>
      </c>
    </row>
    <row r="136" spans="9:18" x14ac:dyDescent="0.25">
      <c r="I136" t="s">
        <v>308</v>
      </c>
      <c r="J136" t="s">
        <v>308</v>
      </c>
      <c r="Q136" t="s">
        <v>308</v>
      </c>
      <c r="R136" t="s">
        <v>308</v>
      </c>
    </row>
    <row r="137" spans="9:18" x14ac:dyDescent="0.25">
      <c r="I137" t="s">
        <v>309</v>
      </c>
      <c r="J137" t="s">
        <v>309</v>
      </c>
      <c r="Q137" t="s">
        <v>309</v>
      </c>
      <c r="R137" t="s">
        <v>309</v>
      </c>
    </row>
    <row r="138" spans="9:18" x14ac:dyDescent="0.25">
      <c r="I138" t="s">
        <v>310</v>
      </c>
      <c r="J138" t="s">
        <v>310</v>
      </c>
      <c r="Q138" t="s">
        <v>310</v>
      </c>
      <c r="R138" t="s">
        <v>310</v>
      </c>
    </row>
    <row r="139" spans="9:18" x14ac:dyDescent="0.25">
      <c r="I139" t="s">
        <v>311</v>
      </c>
      <c r="J139" t="s">
        <v>311</v>
      </c>
      <c r="Q139" t="s">
        <v>311</v>
      </c>
      <c r="R139" t="s">
        <v>311</v>
      </c>
    </row>
    <row r="140" spans="9:18" x14ac:dyDescent="0.25">
      <c r="I140" t="s">
        <v>312</v>
      </c>
      <c r="J140" t="s">
        <v>312</v>
      </c>
      <c r="Q140" t="s">
        <v>312</v>
      </c>
      <c r="R140" t="s">
        <v>312</v>
      </c>
    </row>
    <row r="141" spans="9:18" x14ac:dyDescent="0.25">
      <c r="I141" t="s">
        <v>313</v>
      </c>
      <c r="J141" t="s">
        <v>313</v>
      </c>
      <c r="Q141" t="s">
        <v>313</v>
      </c>
      <c r="R141" t="s">
        <v>313</v>
      </c>
    </row>
    <row r="142" spans="9:18" x14ac:dyDescent="0.25">
      <c r="I142" t="s">
        <v>314</v>
      </c>
      <c r="J142" t="s">
        <v>314</v>
      </c>
      <c r="Q142" t="s">
        <v>314</v>
      </c>
      <c r="R142" t="s">
        <v>314</v>
      </c>
    </row>
    <row r="143" spans="9:18" x14ac:dyDescent="0.25">
      <c r="I143" t="s">
        <v>315</v>
      </c>
      <c r="J143" t="s">
        <v>315</v>
      </c>
      <c r="Q143" t="s">
        <v>315</v>
      </c>
      <c r="R143" t="s">
        <v>315</v>
      </c>
    </row>
    <row r="144" spans="9:18" x14ac:dyDescent="0.25">
      <c r="I144" t="s">
        <v>316</v>
      </c>
      <c r="J144" t="s">
        <v>316</v>
      </c>
      <c r="Q144" t="s">
        <v>316</v>
      </c>
      <c r="R144" t="s">
        <v>316</v>
      </c>
    </row>
    <row r="145" spans="9:18" x14ac:dyDescent="0.25">
      <c r="I145" t="s">
        <v>317</v>
      </c>
      <c r="J145" t="s">
        <v>317</v>
      </c>
      <c r="Q145" t="s">
        <v>317</v>
      </c>
      <c r="R145" t="s">
        <v>317</v>
      </c>
    </row>
    <row r="146" spans="9:18" x14ac:dyDescent="0.25">
      <c r="I146" t="s">
        <v>318</v>
      </c>
      <c r="J146" t="s">
        <v>318</v>
      </c>
      <c r="Q146" t="s">
        <v>318</v>
      </c>
      <c r="R146" t="s">
        <v>318</v>
      </c>
    </row>
    <row r="147" spans="9:18" x14ac:dyDescent="0.25">
      <c r="I147" t="s">
        <v>319</v>
      </c>
      <c r="J147" t="s">
        <v>319</v>
      </c>
      <c r="Q147" t="s">
        <v>319</v>
      </c>
      <c r="R147" t="s">
        <v>319</v>
      </c>
    </row>
    <row r="148" spans="9:18" x14ac:dyDescent="0.25">
      <c r="I148" t="s">
        <v>320</v>
      </c>
      <c r="J148" t="s">
        <v>320</v>
      </c>
      <c r="Q148" t="s">
        <v>320</v>
      </c>
      <c r="R148" t="s">
        <v>320</v>
      </c>
    </row>
    <row r="149" spans="9:18" x14ac:dyDescent="0.25">
      <c r="I149" t="s">
        <v>321</v>
      </c>
      <c r="J149" t="s">
        <v>321</v>
      </c>
      <c r="Q149" t="s">
        <v>321</v>
      </c>
      <c r="R149" t="s">
        <v>321</v>
      </c>
    </row>
    <row r="150" spans="9:18" x14ac:dyDescent="0.25">
      <c r="I150" t="s">
        <v>322</v>
      </c>
      <c r="J150" t="s">
        <v>322</v>
      </c>
      <c r="Q150" t="s">
        <v>322</v>
      </c>
      <c r="R150" t="s">
        <v>322</v>
      </c>
    </row>
    <row r="151" spans="9:18" x14ac:dyDescent="0.25">
      <c r="I151" t="s">
        <v>323</v>
      </c>
      <c r="J151" t="s">
        <v>323</v>
      </c>
      <c r="Q151" t="s">
        <v>323</v>
      </c>
      <c r="R151" t="s">
        <v>323</v>
      </c>
    </row>
    <row r="152" spans="9:18" x14ac:dyDescent="0.25">
      <c r="I152" t="s">
        <v>324</v>
      </c>
      <c r="J152" t="s">
        <v>324</v>
      </c>
      <c r="Q152" t="s">
        <v>324</v>
      </c>
      <c r="R152" t="s">
        <v>324</v>
      </c>
    </row>
    <row r="153" spans="9:18" x14ac:dyDescent="0.25">
      <c r="I153" t="s">
        <v>325</v>
      </c>
      <c r="J153" t="s">
        <v>325</v>
      </c>
      <c r="Q153" t="s">
        <v>325</v>
      </c>
      <c r="R153" t="s">
        <v>325</v>
      </c>
    </row>
    <row r="154" spans="9:18" x14ac:dyDescent="0.25">
      <c r="I154" t="s">
        <v>326</v>
      </c>
      <c r="J154" t="s">
        <v>326</v>
      </c>
      <c r="Q154" t="s">
        <v>326</v>
      </c>
      <c r="R154" t="s">
        <v>326</v>
      </c>
    </row>
    <row r="155" spans="9:18" x14ac:dyDescent="0.25">
      <c r="I155" t="s">
        <v>327</v>
      </c>
      <c r="J155" t="s">
        <v>327</v>
      </c>
      <c r="Q155" t="s">
        <v>327</v>
      </c>
      <c r="R155" t="s">
        <v>327</v>
      </c>
    </row>
    <row r="156" spans="9:18" x14ac:dyDescent="0.25">
      <c r="I156" t="s">
        <v>328</v>
      </c>
      <c r="J156" t="s">
        <v>328</v>
      </c>
      <c r="Q156" t="s">
        <v>328</v>
      </c>
      <c r="R156" t="s">
        <v>328</v>
      </c>
    </row>
    <row r="157" spans="9:18" x14ac:dyDescent="0.25">
      <c r="I157" t="s">
        <v>329</v>
      </c>
      <c r="J157" t="s">
        <v>329</v>
      </c>
      <c r="Q157" t="s">
        <v>329</v>
      </c>
      <c r="R157" t="s">
        <v>329</v>
      </c>
    </row>
    <row r="158" spans="9:18" x14ac:dyDescent="0.25">
      <c r="I158" t="s">
        <v>330</v>
      </c>
      <c r="J158" t="s">
        <v>330</v>
      </c>
      <c r="Q158" t="s">
        <v>330</v>
      </c>
      <c r="R158" t="s">
        <v>330</v>
      </c>
    </row>
    <row r="159" spans="9:18" x14ac:dyDescent="0.25">
      <c r="I159" t="s">
        <v>331</v>
      </c>
      <c r="J159" t="s">
        <v>331</v>
      </c>
      <c r="Q159" t="s">
        <v>331</v>
      </c>
      <c r="R159" t="s">
        <v>331</v>
      </c>
    </row>
    <row r="160" spans="9:18" x14ac:dyDescent="0.25">
      <c r="I160" t="s">
        <v>332</v>
      </c>
      <c r="J160" t="s">
        <v>332</v>
      </c>
      <c r="Q160" t="s">
        <v>332</v>
      </c>
      <c r="R160" t="s">
        <v>332</v>
      </c>
    </row>
    <row r="161" spans="9:18" x14ac:dyDescent="0.25">
      <c r="I161" t="s">
        <v>333</v>
      </c>
      <c r="J161" t="s">
        <v>333</v>
      </c>
      <c r="Q161" t="s">
        <v>333</v>
      </c>
      <c r="R161" t="s">
        <v>333</v>
      </c>
    </row>
    <row r="162" spans="9:18" x14ac:dyDescent="0.25">
      <c r="I162" t="s">
        <v>334</v>
      </c>
      <c r="J162" t="s">
        <v>334</v>
      </c>
      <c r="Q162" t="s">
        <v>334</v>
      </c>
      <c r="R162" t="s">
        <v>334</v>
      </c>
    </row>
    <row r="163" spans="9:18" x14ac:dyDescent="0.25">
      <c r="I163" t="s">
        <v>335</v>
      </c>
      <c r="J163" t="s">
        <v>335</v>
      </c>
      <c r="Q163" t="s">
        <v>335</v>
      </c>
      <c r="R163" t="s">
        <v>335</v>
      </c>
    </row>
    <row r="164" spans="9:18" x14ac:dyDescent="0.25">
      <c r="I164" t="s">
        <v>336</v>
      </c>
      <c r="J164" t="s">
        <v>336</v>
      </c>
      <c r="Q164" t="s">
        <v>336</v>
      </c>
      <c r="R164" t="s">
        <v>336</v>
      </c>
    </row>
    <row r="165" spans="9:18" x14ac:dyDescent="0.25">
      <c r="I165" t="s">
        <v>337</v>
      </c>
      <c r="J165" t="s">
        <v>337</v>
      </c>
      <c r="Q165" t="s">
        <v>337</v>
      </c>
      <c r="R165" t="s">
        <v>337</v>
      </c>
    </row>
    <row r="166" spans="9:18" x14ac:dyDescent="0.25">
      <c r="I166" t="s">
        <v>338</v>
      </c>
      <c r="J166" t="s">
        <v>338</v>
      </c>
      <c r="Q166" t="s">
        <v>338</v>
      </c>
      <c r="R166" t="s">
        <v>338</v>
      </c>
    </row>
    <row r="167" spans="9:18" x14ac:dyDescent="0.25">
      <c r="I167" t="s">
        <v>339</v>
      </c>
      <c r="J167" t="s">
        <v>339</v>
      </c>
      <c r="Q167" t="s">
        <v>339</v>
      </c>
      <c r="R167" t="s">
        <v>339</v>
      </c>
    </row>
    <row r="168" spans="9:18" x14ac:dyDescent="0.25">
      <c r="I168" t="s">
        <v>340</v>
      </c>
      <c r="J168" t="s">
        <v>340</v>
      </c>
      <c r="Q168" t="s">
        <v>340</v>
      </c>
      <c r="R168" t="s">
        <v>340</v>
      </c>
    </row>
    <row r="169" spans="9:18" x14ac:dyDescent="0.25">
      <c r="I169" t="s">
        <v>341</v>
      </c>
      <c r="J169" t="s">
        <v>341</v>
      </c>
      <c r="Q169" t="s">
        <v>341</v>
      </c>
      <c r="R169" t="s">
        <v>341</v>
      </c>
    </row>
    <row r="170" spans="9:18" x14ac:dyDescent="0.25">
      <c r="I170" t="s">
        <v>342</v>
      </c>
      <c r="J170" t="s">
        <v>342</v>
      </c>
      <c r="Q170" t="s">
        <v>342</v>
      </c>
      <c r="R170" t="s">
        <v>342</v>
      </c>
    </row>
    <row r="171" spans="9:18" x14ac:dyDescent="0.25">
      <c r="I171" t="s">
        <v>343</v>
      </c>
      <c r="J171" t="s">
        <v>343</v>
      </c>
      <c r="Q171" t="s">
        <v>343</v>
      </c>
      <c r="R171" t="s">
        <v>343</v>
      </c>
    </row>
    <row r="172" spans="9:18" x14ac:dyDescent="0.25">
      <c r="I172" t="s">
        <v>344</v>
      </c>
      <c r="J172" t="s">
        <v>344</v>
      </c>
      <c r="Q172" t="s">
        <v>344</v>
      </c>
      <c r="R172" t="s">
        <v>344</v>
      </c>
    </row>
    <row r="173" spans="9:18" x14ac:dyDescent="0.25">
      <c r="I173" t="s">
        <v>345</v>
      </c>
      <c r="J173" t="s">
        <v>345</v>
      </c>
      <c r="Q173" t="s">
        <v>345</v>
      </c>
      <c r="R173" t="s">
        <v>345</v>
      </c>
    </row>
    <row r="174" spans="9:18" x14ac:dyDescent="0.25">
      <c r="I174" t="s">
        <v>346</v>
      </c>
      <c r="J174" t="s">
        <v>346</v>
      </c>
      <c r="Q174" t="s">
        <v>346</v>
      </c>
      <c r="R174" t="s">
        <v>346</v>
      </c>
    </row>
    <row r="175" spans="9:18" x14ac:dyDescent="0.25">
      <c r="I175" t="s">
        <v>347</v>
      </c>
      <c r="J175" t="s">
        <v>347</v>
      </c>
      <c r="Q175" t="s">
        <v>347</v>
      </c>
      <c r="R175" t="s">
        <v>347</v>
      </c>
    </row>
    <row r="176" spans="9:18" x14ac:dyDescent="0.25">
      <c r="I176" t="s">
        <v>348</v>
      </c>
      <c r="J176" t="s">
        <v>348</v>
      </c>
      <c r="Q176" t="s">
        <v>348</v>
      </c>
      <c r="R176" t="s">
        <v>348</v>
      </c>
    </row>
    <row r="177" spans="9:18" x14ac:dyDescent="0.25">
      <c r="I177" t="s">
        <v>349</v>
      </c>
      <c r="J177" t="s">
        <v>349</v>
      </c>
      <c r="Q177" t="s">
        <v>349</v>
      </c>
      <c r="R177" t="s">
        <v>349</v>
      </c>
    </row>
    <row r="178" spans="9:18" x14ac:dyDescent="0.25">
      <c r="I178" t="s">
        <v>350</v>
      </c>
      <c r="J178" t="s">
        <v>350</v>
      </c>
      <c r="Q178" t="s">
        <v>350</v>
      </c>
      <c r="R178" t="s">
        <v>350</v>
      </c>
    </row>
    <row r="179" spans="9:18" x14ac:dyDescent="0.25">
      <c r="I179" t="s">
        <v>351</v>
      </c>
      <c r="J179" t="s">
        <v>351</v>
      </c>
      <c r="Q179" t="s">
        <v>351</v>
      </c>
      <c r="R179" t="s">
        <v>351</v>
      </c>
    </row>
    <row r="180" spans="9:18" x14ac:dyDescent="0.25">
      <c r="I180" t="s">
        <v>352</v>
      </c>
      <c r="J180" t="s">
        <v>352</v>
      </c>
      <c r="Q180" t="s">
        <v>352</v>
      </c>
      <c r="R180" t="s">
        <v>352</v>
      </c>
    </row>
    <row r="181" spans="9:18" x14ac:dyDescent="0.25">
      <c r="I181" t="s">
        <v>353</v>
      </c>
      <c r="J181" t="s">
        <v>353</v>
      </c>
      <c r="Q181" t="s">
        <v>353</v>
      </c>
      <c r="R181" t="s">
        <v>353</v>
      </c>
    </row>
    <row r="182" spans="9:18" x14ac:dyDescent="0.25">
      <c r="I182" t="s">
        <v>354</v>
      </c>
      <c r="J182" t="s">
        <v>354</v>
      </c>
      <c r="Q182" t="s">
        <v>354</v>
      </c>
      <c r="R182" t="s">
        <v>354</v>
      </c>
    </row>
    <row r="183" spans="9:18" x14ac:dyDescent="0.25">
      <c r="I183" t="s">
        <v>355</v>
      </c>
      <c r="J183" t="s">
        <v>355</v>
      </c>
      <c r="Q183" t="s">
        <v>355</v>
      </c>
      <c r="R183" t="s">
        <v>355</v>
      </c>
    </row>
    <row r="184" spans="9:18" x14ac:dyDescent="0.25">
      <c r="I184" t="s">
        <v>356</v>
      </c>
      <c r="J184" t="s">
        <v>356</v>
      </c>
      <c r="Q184" t="s">
        <v>356</v>
      </c>
      <c r="R184" t="s">
        <v>356</v>
      </c>
    </row>
    <row r="185" spans="9:18" x14ac:dyDescent="0.25">
      <c r="I185" t="s">
        <v>357</v>
      </c>
      <c r="J185" t="s">
        <v>357</v>
      </c>
      <c r="Q185" t="s">
        <v>357</v>
      </c>
      <c r="R185" t="s">
        <v>357</v>
      </c>
    </row>
    <row r="186" spans="9:18" x14ac:dyDescent="0.25">
      <c r="I186" t="s">
        <v>358</v>
      </c>
      <c r="J186" t="s">
        <v>358</v>
      </c>
      <c r="Q186" t="s">
        <v>358</v>
      </c>
      <c r="R186" t="s">
        <v>358</v>
      </c>
    </row>
    <row r="187" spans="9:18" x14ac:dyDescent="0.25">
      <c r="I187" t="s">
        <v>359</v>
      </c>
      <c r="J187" t="s">
        <v>359</v>
      </c>
      <c r="Q187" t="s">
        <v>359</v>
      </c>
      <c r="R187" t="s">
        <v>359</v>
      </c>
    </row>
    <row r="188" spans="9:18" x14ac:dyDescent="0.25">
      <c r="I188" t="s">
        <v>360</v>
      </c>
      <c r="J188" t="s">
        <v>360</v>
      </c>
      <c r="Q188" t="s">
        <v>360</v>
      </c>
      <c r="R188" t="s">
        <v>360</v>
      </c>
    </row>
    <row r="189" spans="9:18" x14ac:dyDescent="0.25">
      <c r="I189" t="s">
        <v>361</v>
      </c>
      <c r="J189" t="s">
        <v>361</v>
      </c>
      <c r="Q189" t="s">
        <v>361</v>
      </c>
      <c r="R189" t="s">
        <v>361</v>
      </c>
    </row>
    <row r="190" spans="9:18" x14ac:dyDescent="0.25">
      <c r="I190" t="s">
        <v>362</v>
      </c>
      <c r="J190" t="s">
        <v>362</v>
      </c>
      <c r="Q190" t="s">
        <v>362</v>
      </c>
      <c r="R190" t="s">
        <v>362</v>
      </c>
    </row>
    <row r="191" spans="9:18" x14ac:dyDescent="0.25">
      <c r="I191" t="s">
        <v>363</v>
      </c>
      <c r="J191" t="s">
        <v>363</v>
      </c>
      <c r="Q191" t="s">
        <v>363</v>
      </c>
      <c r="R191" t="s">
        <v>363</v>
      </c>
    </row>
    <row r="192" spans="9:18" x14ac:dyDescent="0.25">
      <c r="I192" t="s">
        <v>364</v>
      </c>
      <c r="J192" t="s">
        <v>364</v>
      </c>
      <c r="Q192" t="s">
        <v>364</v>
      </c>
      <c r="R192" t="s">
        <v>364</v>
      </c>
    </row>
    <row r="193" spans="9:18" x14ac:dyDescent="0.25">
      <c r="I193" t="s">
        <v>365</v>
      </c>
      <c r="J193" t="s">
        <v>365</v>
      </c>
      <c r="Q193" t="s">
        <v>365</v>
      </c>
      <c r="R193" t="s">
        <v>365</v>
      </c>
    </row>
    <row r="194" spans="9:18" x14ac:dyDescent="0.25">
      <c r="I194" t="s">
        <v>366</v>
      </c>
      <c r="J194" t="s">
        <v>366</v>
      </c>
      <c r="Q194" t="s">
        <v>366</v>
      </c>
      <c r="R194" t="s">
        <v>366</v>
      </c>
    </row>
    <row r="195" spans="9:18" x14ac:dyDescent="0.25">
      <c r="I195" t="s">
        <v>367</v>
      </c>
      <c r="J195" t="s">
        <v>367</v>
      </c>
      <c r="Q195" t="s">
        <v>367</v>
      </c>
      <c r="R195" t="s">
        <v>367</v>
      </c>
    </row>
    <row r="196" spans="9:18" x14ac:dyDescent="0.25">
      <c r="I196" t="s">
        <v>368</v>
      </c>
      <c r="J196" t="s">
        <v>368</v>
      </c>
      <c r="Q196" t="s">
        <v>368</v>
      </c>
      <c r="R196" t="s">
        <v>368</v>
      </c>
    </row>
    <row r="197" spans="9:18" x14ac:dyDescent="0.25">
      <c r="I197" t="s">
        <v>369</v>
      </c>
      <c r="J197" t="s">
        <v>369</v>
      </c>
      <c r="Q197" t="s">
        <v>369</v>
      </c>
      <c r="R197" t="s">
        <v>369</v>
      </c>
    </row>
    <row r="198" spans="9:18" x14ac:dyDescent="0.25">
      <c r="I198" t="s">
        <v>370</v>
      </c>
      <c r="J198" t="s">
        <v>370</v>
      </c>
      <c r="Q198" t="s">
        <v>370</v>
      </c>
      <c r="R198" t="s">
        <v>370</v>
      </c>
    </row>
    <row r="199" spans="9:18" x14ac:dyDescent="0.25">
      <c r="I199" t="s">
        <v>371</v>
      </c>
      <c r="J199" t="s">
        <v>371</v>
      </c>
      <c r="Q199" t="s">
        <v>371</v>
      </c>
      <c r="R199" t="s">
        <v>371</v>
      </c>
    </row>
    <row r="200" spans="9:18" x14ac:dyDescent="0.25">
      <c r="I200" t="s">
        <v>372</v>
      </c>
      <c r="J200" t="s">
        <v>372</v>
      </c>
      <c r="Q200" t="s">
        <v>372</v>
      </c>
      <c r="R200" t="s">
        <v>372</v>
      </c>
    </row>
    <row r="201" spans="9:18" x14ac:dyDescent="0.25">
      <c r="I201" t="s">
        <v>373</v>
      </c>
      <c r="J201" t="s">
        <v>373</v>
      </c>
      <c r="Q201" t="s">
        <v>373</v>
      </c>
      <c r="R201" t="s">
        <v>373</v>
      </c>
    </row>
    <row r="202" spans="9:18" x14ac:dyDescent="0.25">
      <c r="I202" t="s">
        <v>374</v>
      </c>
      <c r="J202" t="s">
        <v>374</v>
      </c>
      <c r="Q202" t="s">
        <v>374</v>
      </c>
      <c r="R202" t="s">
        <v>374</v>
      </c>
    </row>
    <row r="203" spans="9:18" x14ac:dyDescent="0.25">
      <c r="I203" t="s">
        <v>375</v>
      </c>
      <c r="J203" t="s">
        <v>375</v>
      </c>
      <c r="Q203" t="s">
        <v>375</v>
      </c>
      <c r="R203" t="s">
        <v>375</v>
      </c>
    </row>
    <row r="204" spans="9:18" x14ac:dyDescent="0.25">
      <c r="I204" t="s">
        <v>376</v>
      </c>
      <c r="J204" t="s">
        <v>376</v>
      </c>
      <c r="Q204" t="s">
        <v>376</v>
      </c>
      <c r="R204" t="s">
        <v>376</v>
      </c>
    </row>
    <row r="205" spans="9:18" x14ac:dyDescent="0.25">
      <c r="I205" t="s">
        <v>377</v>
      </c>
      <c r="J205" t="s">
        <v>377</v>
      </c>
      <c r="Q205" t="s">
        <v>377</v>
      </c>
      <c r="R205" t="s">
        <v>377</v>
      </c>
    </row>
    <row r="206" spans="9:18" x14ac:dyDescent="0.25">
      <c r="I206" t="s">
        <v>378</v>
      </c>
      <c r="J206" t="s">
        <v>378</v>
      </c>
      <c r="Q206" t="s">
        <v>378</v>
      </c>
      <c r="R206" t="s">
        <v>378</v>
      </c>
    </row>
    <row r="207" spans="9:18" x14ac:dyDescent="0.25">
      <c r="I207" t="s">
        <v>379</v>
      </c>
      <c r="J207" t="s">
        <v>379</v>
      </c>
      <c r="Q207" t="s">
        <v>379</v>
      </c>
      <c r="R207" t="s">
        <v>379</v>
      </c>
    </row>
    <row r="208" spans="9:18" x14ac:dyDescent="0.25">
      <c r="I208" t="s">
        <v>380</v>
      </c>
      <c r="J208" t="s">
        <v>380</v>
      </c>
      <c r="Q208" t="s">
        <v>380</v>
      </c>
      <c r="R208" t="s">
        <v>380</v>
      </c>
    </row>
    <row r="209" spans="9:18" x14ac:dyDescent="0.25">
      <c r="I209" t="s">
        <v>381</v>
      </c>
      <c r="J209" t="s">
        <v>381</v>
      </c>
      <c r="Q209" t="s">
        <v>381</v>
      </c>
      <c r="R209" t="s">
        <v>381</v>
      </c>
    </row>
    <row r="210" spans="9:18" x14ac:dyDescent="0.25">
      <c r="I210" t="s">
        <v>382</v>
      </c>
      <c r="J210" t="s">
        <v>382</v>
      </c>
      <c r="Q210" t="s">
        <v>382</v>
      </c>
      <c r="R210" t="s">
        <v>382</v>
      </c>
    </row>
    <row r="211" spans="9:18" x14ac:dyDescent="0.25">
      <c r="I211" t="s">
        <v>383</v>
      </c>
      <c r="J211" t="s">
        <v>383</v>
      </c>
      <c r="Q211" t="s">
        <v>383</v>
      </c>
      <c r="R211" t="s">
        <v>383</v>
      </c>
    </row>
    <row r="212" spans="9:18" x14ac:dyDescent="0.25">
      <c r="I212" t="s">
        <v>384</v>
      </c>
      <c r="J212" t="s">
        <v>384</v>
      </c>
      <c r="Q212" t="s">
        <v>384</v>
      </c>
      <c r="R212" t="s">
        <v>384</v>
      </c>
    </row>
    <row r="213" spans="9:18" x14ac:dyDescent="0.25">
      <c r="I213" t="s">
        <v>385</v>
      </c>
      <c r="J213" t="s">
        <v>385</v>
      </c>
      <c r="Q213" t="s">
        <v>385</v>
      </c>
      <c r="R213" t="s">
        <v>385</v>
      </c>
    </row>
    <row r="214" spans="9:18" x14ac:dyDescent="0.25">
      <c r="I214" t="s">
        <v>386</v>
      </c>
      <c r="J214" t="s">
        <v>386</v>
      </c>
      <c r="Q214" t="s">
        <v>386</v>
      </c>
      <c r="R214" t="s">
        <v>386</v>
      </c>
    </row>
    <row r="215" spans="9:18" x14ac:dyDescent="0.25">
      <c r="I215" t="s">
        <v>387</v>
      </c>
      <c r="J215" t="s">
        <v>387</v>
      </c>
      <c r="Q215" t="s">
        <v>387</v>
      </c>
      <c r="R215" t="s">
        <v>387</v>
      </c>
    </row>
    <row r="216" spans="9:18" x14ac:dyDescent="0.25">
      <c r="I216" t="s">
        <v>388</v>
      </c>
      <c r="J216" t="s">
        <v>388</v>
      </c>
      <c r="Q216" t="s">
        <v>388</v>
      </c>
      <c r="R216" t="s">
        <v>388</v>
      </c>
    </row>
    <row r="217" spans="9:18" x14ac:dyDescent="0.25">
      <c r="I217" t="s">
        <v>389</v>
      </c>
      <c r="J217" t="s">
        <v>389</v>
      </c>
      <c r="Q217" t="s">
        <v>389</v>
      </c>
      <c r="R217" t="s">
        <v>389</v>
      </c>
    </row>
    <row r="218" spans="9:18" x14ac:dyDescent="0.25">
      <c r="I218" t="s">
        <v>390</v>
      </c>
      <c r="J218" t="s">
        <v>390</v>
      </c>
      <c r="Q218" t="s">
        <v>390</v>
      </c>
      <c r="R218" t="s">
        <v>390</v>
      </c>
    </row>
    <row r="219" spans="9:18" x14ac:dyDescent="0.25">
      <c r="I219" t="s">
        <v>391</v>
      </c>
      <c r="J219" t="s">
        <v>391</v>
      </c>
      <c r="Q219" t="s">
        <v>391</v>
      </c>
      <c r="R219" t="s">
        <v>391</v>
      </c>
    </row>
    <row r="220" spans="9:18" x14ac:dyDescent="0.25">
      <c r="I220" t="s">
        <v>392</v>
      </c>
      <c r="J220" t="s">
        <v>392</v>
      </c>
      <c r="Q220" t="s">
        <v>392</v>
      </c>
      <c r="R220" t="s">
        <v>392</v>
      </c>
    </row>
    <row r="221" spans="9:18" x14ac:dyDescent="0.25">
      <c r="I221" t="s">
        <v>393</v>
      </c>
      <c r="J221" t="s">
        <v>393</v>
      </c>
      <c r="Q221" t="s">
        <v>393</v>
      </c>
      <c r="R221" t="s">
        <v>393</v>
      </c>
    </row>
    <row r="222" spans="9:18" x14ac:dyDescent="0.25">
      <c r="I222" t="s">
        <v>394</v>
      </c>
      <c r="J222" t="s">
        <v>394</v>
      </c>
      <c r="Q222" t="s">
        <v>394</v>
      </c>
      <c r="R222" t="s">
        <v>394</v>
      </c>
    </row>
    <row r="223" spans="9:18" x14ac:dyDescent="0.25">
      <c r="I223" t="s">
        <v>395</v>
      </c>
      <c r="J223" t="s">
        <v>395</v>
      </c>
      <c r="Q223" t="s">
        <v>395</v>
      </c>
      <c r="R223" t="s">
        <v>395</v>
      </c>
    </row>
    <row r="224" spans="9:18" x14ac:dyDescent="0.25">
      <c r="I224" t="s">
        <v>396</v>
      </c>
      <c r="J224" t="s">
        <v>396</v>
      </c>
      <c r="Q224" t="s">
        <v>396</v>
      </c>
      <c r="R224" t="s">
        <v>396</v>
      </c>
    </row>
    <row r="225" spans="9:18" x14ac:dyDescent="0.25">
      <c r="I225" t="s">
        <v>397</v>
      </c>
      <c r="J225" t="s">
        <v>397</v>
      </c>
      <c r="Q225" t="s">
        <v>397</v>
      </c>
      <c r="R225" t="s">
        <v>397</v>
      </c>
    </row>
    <row r="226" spans="9:18" x14ac:dyDescent="0.25">
      <c r="I226" t="s">
        <v>398</v>
      </c>
      <c r="J226" t="s">
        <v>398</v>
      </c>
      <c r="Q226" t="s">
        <v>398</v>
      </c>
      <c r="R226" t="s">
        <v>398</v>
      </c>
    </row>
    <row r="227" spans="9:18" x14ac:dyDescent="0.25">
      <c r="I227" t="s">
        <v>399</v>
      </c>
      <c r="J227" t="s">
        <v>399</v>
      </c>
      <c r="Q227" t="s">
        <v>399</v>
      </c>
      <c r="R227" t="s">
        <v>399</v>
      </c>
    </row>
    <row r="228" spans="9:18" x14ac:dyDescent="0.25">
      <c r="I228" t="s">
        <v>400</v>
      </c>
      <c r="J228" t="s">
        <v>400</v>
      </c>
      <c r="Q228" t="s">
        <v>400</v>
      </c>
      <c r="R228" t="s">
        <v>400</v>
      </c>
    </row>
    <row r="229" spans="9:18" x14ac:dyDescent="0.25">
      <c r="I229" t="s">
        <v>401</v>
      </c>
      <c r="J229" t="s">
        <v>401</v>
      </c>
      <c r="Q229" t="s">
        <v>401</v>
      </c>
      <c r="R229" t="s">
        <v>401</v>
      </c>
    </row>
    <row r="230" spans="9:18" x14ac:dyDescent="0.25">
      <c r="I230" t="s">
        <v>402</v>
      </c>
      <c r="J230" t="s">
        <v>402</v>
      </c>
      <c r="Q230" t="s">
        <v>402</v>
      </c>
      <c r="R230" t="s">
        <v>402</v>
      </c>
    </row>
    <row r="231" spans="9:18" x14ac:dyDescent="0.25">
      <c r="I231" t="s">
        <v>403</v>
      </c>
      <c r="J231" t="s">
        <v>403</v>
      </c>
      <c r="Q231" t="s">
        <v>403</v>
      </c>
      <c r="R231" t="s">
        <v>403</v>
      </c>
    </row>
    <row r="232" spans="9:18" x14ac:dyDescent="0.25">
      <c r="I232" t="s">
        <v>404</v>
      </c>
      <c r="J232" t="s">
        <v>404</v>
      </c>
      <c r="Q232" t="s">
        <v>404</v>
      </c>
      <c r="R232" t="s">
        <v>404</v>
      </c>
    </row>
    <row r="233" spans="9:18" x14ac:dyDescent="0.25">
      <c r="I233" t="s">
        <v>405</v>
      </c>
      <c r="J233" t="s">
        <v>405</v>
      </c>
      <c r="Q233" t="s">
        <v>405</v>
      </c>
      <c r="R233" t="s">
        <v>405</v>
      </c>
    </row>
    <row r="234" spans="9:18" x14ac:dyDescent="0.25">
      <c r="I234" t="s">
        <v>406</v>
      </c>
      <c r="J234" t="s">
        <v>406</v>
      </c>
      <c r="Q234" t="s">
        <v>406</v>
      </c>
      <c r="R234" t="s">
        <v>406</v>
      </c>
    </row>
    <row r="235" spans="9:18" x14ac:dyDescent="0.25">
      <c r="I235" t="s">
        <v>407</v>
      </c>
      <c r="J235" t="s">
        <v>407</v>
      </c>
      <c r="Q235" t="s">
        <v>407</v>
      </c>
      <c r="R235" t="s">
        <v>407</v>
      </c>
    </row>
    <row r="236" spans="9:18" x14ac:dyDescent="0.25">
      <c r="I236" t="s">
        <v>408</v>
      </c>
      <c r="J236" t="s">
        <v>408</v>
      </c>
      <c r="Q236" t="s">
        <v>408</v>
      </c>
      <c r="R236" t="s">
        <v>408</v>
      </c>
    </row>
    <row r="237" spans="9:18" x14ac:dyDescent="0.25">
      <c r="I237" t="s">
        <v>409</v>
      </c>
      <c r="J237" t="s">
        <v>409</v>
      </c>
      <c r="Q237" t="s">
        <v>409</v>
      </c>
      <c r="R237" t="s">
        <v>409</v>
      </c>
    </row>
    <row r="238" spans="9:18" x14ac:dyDescent="0.25">
      <c r="I238" t="s">
        <v>410</v>
      </c>
      <c r="J238" t="s">
        <v>410</v>
      </c>
      <c r="Q238" t="s">
        <v>410</v>
      </c>
      <c r="R238" t="s">
        <v>410</v>
      </c>
    </row>
    <row r="239" spans="9:18" x14ac:dyDescent="0.25">
      <c r="I239" t="s">
        <v>411</v>
      </c>
      <c r="J239" t="s">
        <v>411</v>
      </c>
      <c r="Q239" t="s">
        <v>411</v>
      </c>
      <c r="R239" t="s">
        <v>411</v>
      </c>
    </row>
    <row r="240" spans="9:18" x14ac:dyDescent="0.25">
      <c r="I240" t="s">
        <v>412</v>
      </c>
      <c r="J240" t="s">
        <v>412</v>
      </c>
      <c r="Q240" t="s">
        <v>412</v>
      </c>
      <c r="R240" t="s">
        <v>412</v>
      </c>
    </row>
    <row r="241" spans="9:18" x14ac:dyDescent="0.25">
      <c r="I241" t="s">
        <v>413</v>
      </c>
      <c r="J241" t="s">
        <v>413</v>
      </c>
      <c r="Q241" t="s">
        <v>413</v>
      </c>
      <c r="R241" t="s">
        <v>413</v>
      </c>
    </row>
    <row r="242" spans="9:18" x14ac:dyDescent="0.25">
      <c r="I242" t="s">
        <v>414</v>
      </c>
      <c r="J242" t="s">
        <v>414</v>
      </c>
      <c r="Q242" t="s">
        <v>414</v>
      </c>
      <c r="R242" t="s">
        <v>414</v>
      </c>
    </row>
    <row r="243" spans="9:18" x14ac:dyDescent="0.25">
      <c r="I243" t="s">
        <v>415</v>
      </c>
      <c r="J243" t="s">
        <v>415</v>
      </c>
      <c r="Q243" t="s">
        <v>415</v>
      </c>
      <c r="R243" t="s">
        <v>415</v>
      </c>
    </row>
    <row r="244" spans="9:18" x14ac:dyDescent="0.25">
      <c r="I244" t="s">
        <v>416</v>
      </c>
      <c r="J244" t="s">
        <v>416</v>
      </c>
      <c r="Q244" t="s">
        <v>416</v>
      </c>
      <c r="R244" t="s">
        <v>416</v>
      </c>
    </row>
    <row r="245" spans="9:18" x14ac:dyDescent="0.25">
      <c r="I245" t="s">
        <v>417</v>
      </c>
      <c r="J245" t="s">
        <v>417</v>
      </c>
      <c r="Q245" t="s">
        <v>417</v>
      </c>
      <c r="R245" t="s">
        <v>417</v>
      </c>
    </row>
    <row r="246" spans="9:18" x14ac:dyDescent="0.25">
      <c r="I246" t="s">
        <v>418</v>
      </c>
      <c r="J246" t="s">
        <v>418</v>
      </c>
      <c r="Q246" t="s">
        <v>418</v>
      </c>
      <c r="R246" t="s">
        <v>418</v>
      </c>
    </row>
    <row r="247" spans="9:18" x14ac:dyDescent="0.25">
      <c r="I247" t="s">
        <v>419</v>
      </c>
      <c r="J247" t="s">
        <v>419</v>
      </c>
      <c r="Q247" t="s">
        <v>419</v>
      </c>
      <c r="R247" t="s">
        <v>419</v>
      </c>
    </row>
    <row r="248" spans="9:18" x14ac:dyDescent="0.25">
      <c r="I248" t="s">
        <v>420</v>
      </c>
      <c r="J248" t="s">
        <v>420</v>
      </c>
      <c r="Q248" t="s">
        <v>420</v>
      </c>
      <c r="R248" t="s">
        <v>420</v>
      </c>
    </row>
    <row r="249" spans="9:18" x14ac:dyDescent="0.25">
      <c r="I249" t="s">
        <v>421</v>
      </c>
      <c r="J249" t="s">
        <v>421</v>
      </c>
      <c r="Q249" t="s">
        <v>421</v>
      </c>
      <c r="R249" t="s">
        <v>421</v>
      </c>
    </row>
    <row r="250" spans="9:18" x14ac:dyDescent="0.25">
      <c r="I250" t="s">
        <v>422</v>
      </c>
      <c r="J250" t="s">
        <v>422</v>
      </c>
      <c r="Q250" t="s">
        <v>422</v>
      </c>
      <c r="R250" t="s">
        <v>422</v>
      </c>
    </row>
    <row r="251" spans="9:18" x14ac:dyDescent="0.25">
      <c r="I251" t="s">
        <v>423</v>
      </c>
      <c r="J251" t="s">
        <v>423</v>
      </c>
      <c r="Q251" t="s">
        <v>423</v>
      </c>
      <c r="R251" t="s">
        <v>423</v>
      </c>
    </row>
    <row r="252" spans="9:18" x14ac:dyDescent="0.25">
      <c r="I252" t="s">
        <v>424</v>
      </c>
      <c r="J252" t="s">
        <v>424</v>
      </c>
      <c r="Q252" t="s">
        <v>424</v>
      </c>
      <c r="R252" t="s">
        <v>424</v>
      </c>
    </row>
    <row r="253" spans="9:18" x14ac:dyDescent="0.25">
      <c r="I253" t="s">
        <v>425</v>
      </c>
      <c r="J253" t="s">
        <v>425</v>
      </c>
      <c r="Q253" t="s">
        <v>425</v>
      </c>
      <c r="R253" t="s">
        <v>425</v>
      </c>
    </row>
    <row r="254" spans="9:18" x14ac:dyDescent="0.25">
      <c r="I254" t="s">
        <v>426</v>
      </c>
      <c r="J254" t="s">
        <v>426</v>
      </c>
      <c r="Q254" t="s">
        <v>426</v>
      </c>
      <c r="R254" t="s">
        <v>426</v>
      </c>
    </row>
    <row r="255" spans="9:18" x14ac:dyDescent="0.25">
      <c r="I255" t="s">
        <v>427</v>
      </c>
      <c r="J255" t="s">
        <v>427</v>
      </c>
      <c r="Q255" t="s">
        <v>427</v>
      </c>
      <c r="R255" t="s">
        <v>427</v>
      </c>
    </row>
    <row r="256" spans="9:18" x14ac:dyDescent="0.25">
      <c r="I256" t="s">
        <v>428</v>
      </c>
      <c r="J256" t="s">
        <v>428</v>
      </c>
      <c r="Q256" t="s">
        <v>428</v>
      </c>
      <c r="R256" t="s">
        <v>428</v>
      </c>
    </row>
    <row r="257" spans="9:18" x14ac:dyDescent="0.25">
      <c r="I257" t="s">
        <v>429</v>
      </c>
      <c r="J257" t="s">
        <v>429</v>
      </c>
      <c r="Q257" t="s">
        <v>429</v>
      </c>
      <c r="R257" t="s">
        <v>429</v>
      </c>
    </row>
    <row r="258" spans="9:18" x14ac:dyDescent="0.25">
      <c r="I258" t="s">
        <v>430</v>
      </c>
      <c r="J258" t="s">
        <v>430</v>
      </c>
      <c r="Q258" t="s">
        <v>430</v>
      </c>
      <c r="R258" t="s">
        <v>430</v>
      </c>
    </row>
    <row r="259" spans="9:18" x14ac:dyDescent="0.25">
      <c r="I259" t="s">
        <v>431</v>
      </c>
      <c r="J259" t="s">
        <v>431</v>
      </c>
      <c r="Q259" t="s">
        <v>431</v>
      </c>
      <c r="R259" t="s">
        <v>431</v>
      </c>
    </row>
    <row r="260" spans="9:18" x14ac:dyDescent="0.25">
      <c r="I260" t="s">
        <v>432</v>
      </c>
      <c r="J260" t="s">
        <v>432</v>
      </c>
      <c r="Q260" t="s">
        <v>432</v>
      </c>
      <c r="R260" t="s">
        <v>432</v>
      </c>
    </row>
    <row r="261" spans="9:18" x14ac:dyDescent="0.25">
      <c r="I261" t="s">
        <v>433</v>
      </c>
      <c r="J261" t="s">
        <v>433</v>
      </c>
      <c r="Q261" t="s">
        <v>433</v>
      </c>
      <c r="R261" t="s">
        <v>433</v>
      </c>
    </row>
    <row r="262" spans="9:18" x14ac:dyDescent="0.25">
      <c r="I262" t="s">
        <v>434</v>
      </c>
      <c r="J262" t="s">
        <v>434</v>
      </c>
      <c r="Q262" t="s">
        <v>434</v>
      </c>
      <c r="R262" t="s">
        <v>434</v>
      </c>
    </row>
    <row r="263" spans="9:18" x14ac:dyDescent="0.25">
      <c r="I263" t="s">
        <v>435</v>
      </c>
      <c r="J263" t="s">
        <v>435</v>
      </c>
      <c r="Q263" t="s">
        <v>435</v>
      </c>
      <c r="R263" t="s">
        <v>435</v>
      </c>
    </row>
    <row r="264" spans="9:18" x14ac:dyDescent="0.25">
      <c r="I264" t="s">
        <v>436</v>
      </c>
      <c r="J264" t="s">
        <v>436</v>
      </c>
      <c r="Q264" t="s">
        <v>436</v>
      </c>
      <c r="R264" t="s">
        <v>436</v>
      </c>
    </row>
    <row r="265" spans="9:18" x14ac:dyDescent="0.25">
      <c r="I265" t="s">
        <v>437</v>
      </c>
      <c r="J265" t="s">
        <v>437</v>
      </c>
      <c r="Q265" t="s">
        <v>437</v>
      </c>
      <c r="R265" t="s">
        <v>437</v>
      </c>
    </row>
    <row r="266" spans="9:18" x14ac:dyDescent="0.25">
      <c r="I266" t="s">
        <v>438</v>
      </c>
      <c r="J266" t="s">
        <v>438</v>
      </c>
      <c r="Q266" t="s">
        <v>438</v>
      </c>
      <c r="R266" t="s">
        <v>438</v>
      </c>
    </row>
    <row r="267" spans="9:18" x14ac:dyDescent="0.25">
      <c r="I267" t="s">
        <v>439</v>
      </c>
      <c r="J267" t="s">
        <v>439</v>
      </c>
      <c r="Q267" t="s">
        <v>439</v>
      </c>
      <c r="R267" t="s">
        <v>439</v>
      </c>
    </row>
    <row r="268" spans="9:18" x14ac:dyDescent="0.25">
      <c r="I268" t="s">
        <v>440</v>
      </c>
      <c r="J268" t="s">
        <v>440</v>
      </c>
      <c r="Q268" t="s">
        <v>440</v>
      </c>
      <c r="R268" t="s">
        <v>440</v>
      </c>
    </row>
    <row r="269" spans="9:18" x14ac:dyDescent="0.25">
      <c r="I269" t="s">
        <v>441</v>
      </c>
      <c r="J269" t="s">
        <v>441</v>
      </c>
      <c r="Q269" t="s">
        <v>441</v>
      </c>
      <c r="R269" t="s">
        <v>441</v>
      </c>
    </row>
    <row r="270" spans="9:18" x14ac:dyDescent="0.25">
      <c r="I270" t="s">
        <v>442</v>
      </c>
      <c r="J270" t="s">
        <v>442</v>
      </c>
      <c r="Q270" t="s">
        <v>442</v>
      </c>
      <c r="R270" t="s">
        <v>442</v>
      </c>
    </row>
    <row r="271" spans="9:18" x14ac:dyDescent="0.25">
      <c r="I271" t="s">
        <v>443</v>
      </c>
      <c r="J271" t="s">
        <v>443</v>
      </c>
      <c r="Q271" t="s">
        <v>443</v>
      </c>
      <c r="R271" t="s">
        <v>443</v>
      </c>
    </row>
    <row r="272" spans="9:18" x14ac:dyDescent="0.25">
      <c r="I272" t="s">
        <v>444</v>
      </c>
      <c r="J272" t="s">
        <v>444</v>
      </c>
      <c r="Q272" t="s">
        <v>444</v>
      </c>
      <c r="R272" t="s">
        <v>444</v>
      </c>
    </row>
    <row r="273" spans="9:18" x14ac:dyDescent="0.25">
      <c r="I273" t="s">
        <v>445</v>
      </c>
      <c r="J273" t="s">
        <v>445</v>
      </c>
      <c r="Q273" t="s">
        <v>445</v>
      </c>
      <c r="R273" t="s">
        <v>445</v>
      </c>
    </row>
    <row r="274" spans="9:18" x14ac:dyDescent="0.25">
      <c r="I274" t="s">
        <v>446</v>
      </c>
      <c r="J274" t="s">
        <v>446</v>
      </c>
      <c r="Q274" t="s">
        <v>446</v>
      </c>
      <c r="R274" t="s">
        <v>446</v>
      </c>
    </row>
    <row r="275" spans="9:18" x14ac:dyDescent="0.25">
      <c r="I275" t="s">
        <v>447</v>
      </c>
      <c r="J275" t="s">
        <v>447</v>
      </c>
      <c r="Q275" t="s">
        <v>447</v>
      </c>
      <c r="R275" t="s">
        <v>447</v>
      </c>
    </row>
    <row r="276" spans="9:18" x14ac:dyDescent="0.25">
      <c r="I276" t="s">
        <v>448</v>
      </c>
      <c r="J276" t="s">
        <v>448</v>
      </c>
      <c r="Q276" t="s">
        <v>448</v>
      </c>
      <c r="R276" t="s">
        <v>448</v>
      </c>
    </row>
    <row r="277" spans="9:18" x14ac:dyDescent="0.25">
      <c r="I277" t="s">
        <v>449</v>
      </c>
      <c r="J277" t="s">
        <v>449</v>
      </c>
      <c r="Q277" t="s">
        <v>449</v>
      </c>
      <c r="R277" t="s">
        <v>449</v>
      </c>
    </row>
    <row r="278" spans="9:18" x14ac:dyDescent="0.25">
      <c r="I278" t="s">
        <v>450</v>
      </c>
      <c r="J278" t="s">
        <v>450</v>
      </c>
      <c r="Q278" t="s">
        <v>450</v>
      </c>
      <c r="R278" t="s">
        <v>450</v>
      </c>
    </row>
    <row r="279" spans="9:18" x14ac:dyDescent="0.25">
      <c r="I279" t="s">
        <v>451</v>
      </c>
      <c r="J279" t="s">
        <v>451</v>
      </c>
      <c r="Q279" t="s">
        <v>451</v>
      </c>
      <c r="R279" t="s">
        <v>451</v>
      </c>
    </row>
    <row r="280" spans="9:18" x14ac:dyDescent="0.25">
      <c r="I280" t="s">
        <v>452</v>
      </c>
      <c r="J280" t="s">
        <v>452</v>
      </c>
      <c r="Q280" t="s">
        <v>452</v>
      </c>
      <c r="R280" t="s">
        <v>452</v>
      </c>
    </row>
    <row r="281" spans="9:18" x14ac:dyDescent="0.25">
      <c r="I281" t="s">
        <v>453</v>
      </c>
      <c r="J281" t="s">
        <v>453</v>
      </c>
      <c r="Q281" t="s">
        <v>453</v>
      </c>
      <c r="R281" t="s">
        <v>453</v>
      </c>
    </row>
    <row r="282" spans="9:18" x14ac:dyDescent="0.25">
      <c r="I282" t="s">
        <v>454</v>
      </c>
      <c r="J282" t="s">
        <v>454</v>
      </c>
      <c r="Q282" t="s">
        <v>454</v>
      </c>
      <c r="R282" t="s">
        <v>454</v>
      </c>
    </row>
    <row r="283" spans="9:18" x14ac:dyDescent="0.25">
      <c r="I283" t="s">
        <v>455</v>
      </c>
      <c r="J283" t="s">
        <v>455</v>
      </c>
      <c r="Q283" t="s">
        <v>455</v>
      </c>
      <c r="R283" t="s">
        <v>455</v>
      </c>
    </row>
    <row r="284" spans="9:18" x14ac:dyDescent="0.25">
      <c r="I284" t="s">
        <v>456</v>
      </c>
      <c r="J284" t="s">
        <v>456</v>
      </c>
      <c r="Q284" t="s">
        <v>456</v>
      </c>
      <c r="R284" t="s">
        <v>456</v>
      </c>
    </row>
    <row r="285" spans="9:18" x14ac:dyDescent="0.25">
      <c r="I285" t="s">
        <v>457</v>
      </c>
      <c r="J285" t="s">
        <v>457</v>
      </c>
      <c r="Q285" t="s">
        <v>457</v>
      </c>
      <c r="R285" t="s">
        <v>457</v>
      </c>
    </row>
    <row r="286" spans="9:18" x14ac:dyDescent="0.25">
      <c r="I286" t="s">
        <v>458</v>
      </c>
      <c r="J286" t="s">
        <v>458</v>
      </c>
      <c r="Q286" t="s">
        <v>458</v>
      </c>
      <c r="R286" t="s">
        <v>458</v>
      </c>
    </row>
    <row r="287" spans="9:18" x14ac:dyDescent="0.25">
      <c r="I287" t="s">
        <v>459</v>
      </c>
      <c r="J287" t="s">
        <v>459</v>
      </c>
      <c r="Q287" t="s">
        <v>459</v>
      </c>
      <c r="R287" t="s">
        <v>459</v>
      </c>
    </row>
    <row r="288" spans="9:18" x14ac:dyDescent="0.25">
      <c r="I288" t="s">
        <v>460</v>
      </c>
      <c r="J288" t="s">
        <v>460</v>
      </c>
      <c r="Q288" t="s">
        <v>460</v>
      </c>
      <c r="R288" t="s">
        <v>460</v>
      </c>
    </row>
    <row r="289" spans="9:18" x14ac:dyDescent="0.25">
      <c r="I289" t="s">
        <v>461</v>
      </c>
      <c r="J289" t="s">
        <v>461</v>
      </c>
      <c r="Q289" t="s">
        <v>461</v>
      </c>
      <c r="R289" t="s">
        <v>461</v>
      </c>
    </row>
    <row r="290" spans="9:18" x14ac:dyDescent="0.25">
      <c r="I290" t="s">
        <v>462</v>
      </c>
      <c r="J290" t="s">
        <v>462</v>
      </c>
      <c r="Q290" t="s">
        <v>462</v>
      </c>
      <c r="R290" t="s">
        <v>462</v>
      </c>
    </row>
    <row r="291" spans="9:18" x14ac:dyDescent="0.25">
      <c r="I291" t="s">
        <v>463</v>
      </c>
      <c r="J291" t="s">
        <v>463</v>
      </c>
      <c r="Q291" t="s">
        <v>463</v>
      </c>
      <c r="R291" t="s">
        <v>463</v>
      </c>
    </row>
    <row r="292" spans="9:18" x14ac:dyDescent="0.25">
      <c r="I292" t="s">
        <v>464</v>
      </c>
      <c r="J292" t="s">
        <v>464</v>
      </c>
      <c r="Q292" t="s">
        <v>464</v>
      </c>
      <c r="R292" t="s">
        <v>464</v>
      </c>
    </row>
    <row r="293" spans="9:18" x14ac:dyDescent="0.25">
      <c r="I293" t="s">
        <v>465</v>
      </c>
      <c r="J293" t="s">
        <v>465</v>
      </c>
      <c r="Q293" t="s">
        <v>465</v>
      </c>
      <c r="R293" t="s">
        <v>465</v>
      </c>
    </row>
    <row r="294" spans="9:18" x14ac:dyDescent="0.25">
      <c r="I294" t="s">
        <v>466</v>
      </c>
      <c r="J294" t="s">
        <v>466</v>
      </c>
      <c r="Q294" t="s">
        <v>466</v>
      </c>
      <c r="R294" t="s">
        <v>466</v>
      </c>
    </row>
    <row r="295" spans="9:18" x14ac:dyDescent="0.25">
      <c r="I295" t="s">
        <v>467</v>
      </c>
      <c r="J295" t="s">
        <v>467</v>
      </c>
      <c r="Q295" t="s">
        <v>467</v>
      </c>
      <c r="R295" t="s">
        <v>467</v>
      </c>
    </row>
    <row r="296" spans="9:18" x14ac:dyDescent="0.25">
      <c r="I296" t="s">
        <v>468</v>
      </c>
      <c r="J296" t="s">
        <v>468</v>
      </c>
      <c r="Q296" t="s">
        <v>468</v>
      </c>
      <c r="R296" t="s">
        <v>468</v>
      </c>
    </row>
    <row r="297" spans="9:18" x14ac:dyDescent="0.25">
      <c r="I297" t="s">
        <v>469</v>
      </c>
      <c r="J297" t="s">
        <v>469</v>
      </c>
      <c r="Q297" t="s">
        <v>469</v>
      </c>
      <c r="R297" t="s">
        <v>469</v>
      </c>
    </row>
    <row r="298" spans="9:18" x14ac:dyDescent="0.25">
      <c r="I298" t="s">
        <v>470</v>
      </c>
      <c r="J298" t="s">
        <v>470</v>
      </c>
      <c r="Q298" t="s">
        <v>470</v>
      </c>
      <c r="R298" t="s">
        <v>470</v>
      </c>
    </row>
    <row r="299" spans="9:18" x14ac:dyDescent="0.25">
      <c r="I299" t="s">
        <v>471</v>
      </c>
      <c r="J299" t="s">
        <v>471</v>
      </c>
      <c r="Q299" t="s">
        <v>471</v>
      </c>
      <c r="R299" t="s">
        <v>471</v>
      </c>
    </row>
    <row r="300" spans="9:18" x14ac:dyDescent="0.25">
      <c r="I300" t="s">
        <v>472</v>
      </c>
      <c r="J300" t="s">
        <v>472</v>
      </c>
      <c r="Q300" t="s">
        <v>472</v>
      </c>
      <c r="R300" t="s">
        <v>472</v>
      </c>
    </row>
    <row r="301" spans="9:18" x14ac:dyDescent="0.25">
      <c r="I301" t="s">
        <v>473</v>
      </c>
      <c r="J301" t="s">
        <v>473</v>
      </c>
      <c r="Q301" t="s">
        <v>473</v>
      </c>
      <c r="R301" t="s">
        <v>473</v>
      </c>
    </row>
    <row r="302" spans="9:18" x14ac:dyDescent="0.25">
      <c r="I302" t="s">
        <v>474</v>
      </c>
      <c r="J302" t="s">
        <v>474</v>
      </c>
      <c r="Q302" t="s">
        <v>474</v>
      </c>
      <c r="R302" t="s">
        <v>474</v>
      </c>
    </row>
    <row r="303" spans="9:18" x14ac:dyDescent="0.25">
      <c r="I303" t="s">
        <v>475</v>
      </c>
      <c r="J303" t="s">
        <v>475</v>
      </c>
      <c r="Q303" t="s">
        <v>475</v>
      </c>
      <c r="R303" t="s">
        <v>475</v>
      </c>
    </row>
    <row r="304" spans="9:18" x14ac:dyDescent="0.25">
      <c r="I304" t="s">
        <v>476</v>
      </c>
      <c r="J304" t="s">
        <v>476</v>
      </c>
      <c r="Q304" t="s">
        <v>476</v>
      </c>
      <c r="R304" t="s">
        <v>476</v>
      </c>
    </row>
    <row r="305" spans="9:18" x14ac:dyDescent="0.25">
      <c r="I305" t="s">
        <v>477</v>
      </c>
      <c r="J305" t="s">
        <v>477</v>
      </c>
      <c r="Q305" t="s">
        <v>477</v>
      </c>
      <c r="R305" t="s">
        <v>477</v>
      </c>
    </row>
    <row r="306" spans="9:18" x14ac:dyDescent="0.25">
      <c r="I306" t="s">
        <v>478</v>
      </c>
      <c r="J306" t="s">
        <v>478</v>
      </c>
      <c r="Q306" t="s">
        <v>478</v>
      </c>
      <c r="R306" t="s">
        <v>478</v>
      </c>
    </row>
    <row r="307" spans="9:18" x14ac:dyDescent="0.25">
      <c r="I307" t="s">
        <v>479</v>
      </c>
      <c r="J307" t="s">
        <v>479</v>
      </c>
      <c r="Q307" t="s">
        <v>479</v>
      </c>
      <c r="R307" t="s">
        <v>479</v>
      </c>
    </row>
    <row r="308" spans="9:18" x14ac:dyDescent="0.25">
      <c r="I308" t="s">
        <v>480</v>
      </c>
      <c r="J308" t="s">
        <v>480</v>
      </c>
      <c r="Q308" t="s">
        <v>480</v>
      </c>
      <c r="R308" t="s">
        <v>480</v>
      </c>
    </row>
    <row r="309" spans="9:18" x14ac:dyDescent="0.25">
      <c r="I309" t="s">
        <v>481</v>
      </c>
      <c r="J309" t="s">
        <v>481</v>
      </c>
      <c r="Q309" t="s">
        <v>481</v>
      </c>
      <c r="R309" t="s">
        <v>481</v>
      </c>
    </row>
    <row r="310" spans="9:18" x14ac:dyDescent="0.25">
      <c r="I310" t="s">
        <v>482</v>
      </c>
      <c r="J310" t="s">
        <v>482</v>
      </c>
      <c r="Q310" t="s">
        <v>482</v>
      </c>
      <c r="R310" t="s">
        <v>482</v>
      </c>
    </row>
    <row r="311" spans="9:18" x14ac:dyDescent="0.25">
      <c r="I311" t="s">
        <v>483</v>
      </c>
      <c r="J311" t="s">
        <v>483</v>
      </c>
      <c r="Q311" t="s">
        <v>483</v>
      </c>
      <c r="R311" t="s">
        <v>483</v>
      </c>
    </row>
    <row r="312" spans="9:18" x14ac:dyDescent="0.25">
      <c r="I312" t="s">
        <v>484</v>
      </c>
      <c r="J312" t="s">
        <v>484</v>
      </c>
      <c r="Q312" t="s">
        <v>484</v>
      </c>
      <c r="R312" t="s">
        <v>484</v>
      </c>
    </row>
    <row r="313" spans="9:18" x14ac:dyDescent="0.25">
      <c r="I313" t="s">
        <v>485</v>
      </c>
      <c r="J313" t="s">
        <v>485</v>
      </c>
      <c r="Q313" t="s">
        <v>485</v>
      </c>
      <c r="R313" t="s">
        <v>485</v>
      </c>
    </row>
    <row r="314" spans="9:18" x14ac:dyDescent="0.25">
      <c r="I314" t="s">
        <v>486</v>
      </c>
      <c r="J314" t="s">
        <v>486</v>
      </c>
      <c r="Q314" t="s">
        <v>486</v>
      </c>
      <c r="R314" t="s">
        <v>486</v>
      </c>
    </row>
    <row r="315" spans="9:18" x14ac:dyDescent="0.25">
      <c r="I315" t="s">
        <v>487</v>
      </c>
      <c r="J315" t="s">
        <v>487</v>
      </c>
      <c r="Q315" t="s">
        <v>487</v>
      </c>
      <c r="R315" t="s">
        <v>487</v>
      </c>
    </row>
    <row r="316" spans="9:18" x14ac:dyDescent="0.25">
      <c r="I316" t="s">
        <v>488</v>
      </c>
      <c r="J316" t="s">
        <v>488</v>
      </c>
      <c r="Q316" t="s">
        <v>488</v>
      </c>
      <c r="R316" t="s">
        <v>488</v>
      </c>
    </row>
    <row r="317" spans="9:18" x14ac:dyDescent="0.25">
      <c r="I317" t="s">
        <v>489</v>
      </c>
      <c r="J317" t="s">
        <v>489</v>
      </c>
      <c r="Q317" t="s">
        <v>489</v>
      </c>
      <c r="R317" t="s">
        <v>489</v>
      </c>
    </row>
    <row r="318" spans="9:18" x14ac:dyDescent="0.25">
      <c r="I318" t="s">
        <v>490</v>
      </c>
      <c r="J318" t="s">
        <v>490</v>
      </c>
      <c r="Q318" t="s">
        <v>490</v>
      </c>
      <c r="R318" t="s">
        <v>490</v>
      </c>
    </row>
    <row r="319" spans="9:18" x14ac:dyDescent="0.25">
      <c r="I319" t="s">
        <v>491</v>
      </c>
      <c r="J319" t="s">
        <v>491</v>
      </c>
      <c r="Q319" t="s">
        <v>491</v>
      </c>
      <c r="R319" t="s">
        <v>491</v>
      </c>
    </row>
    <row r="320" spans="9:18" x14ac:dyDescent="0.25">
      <c r="I320" t="s">
        <v>492</v>
      </c>
      <c r="J320" t="s">
        <v>492</v>
      </c>
      <c r="Q320" t="s">
        <v>492</v>
      </c>
      <c r="R320" t="s">
        <v>492</v>
      </c>
    </row>
    <row r="321" spans="9:18" x14ac:dyDescent="0.25">
      <c r="I321" t="s">
        <v>493</v>
      </c>
      <c r="J321" t="s">
        <v>493</v>
      </c>
      <c r="Q321" t="s">
        <v>493</v>
      </c>
      <c r="R321" t="s">
        <v>493</v>
      </c>
    </row>
    <row r="322" spans="9:18" x14ac:dyDescent="0.25">
      <c r="I322" t="s">
        <v>494</v>
      </c>
      <c r="J322" t="s">
        <v>494</v>
      </c>
      <c r="Q322" t="s">
        <v>494</v>
      </c>
      <c r="R322" t="s">
        <v>494</v>
      </c>
    </row>
    <row r="323" spans="9:18" x14ac:dyDescent="0.25">
      <c r="I323" t="s">
        <v>495</v>
      </c>
      <c r="J323" t="s">
        <v>495</v>
      </c>
      <c r="Q323" t="s">
        <v>495</v>
      </c>
      <c r="R323" t="s">
        <v>495</v>
      </c>
    </row>
    <row r="324" spans="9:18" x14ac:dyDescent="0.25">
      <c r="I324" t="s">
        <v>496</v>
      </c>
      <c r="J324" t="s">
        <v>496</v>
      </c>
      <c r="Q324" t="s">
        <v>496</v>
      </c>
      <c r="R324" t="s">
        <v>496</v>
      </c>
    </row>
    <row r="325" spans="9:18" x14ac:dyDescent="0.25">
      <c r="I325" t="s">
        <v>497</v>
      </c>
      <c r="J325" t="s">
        <v>497</v>
      </c>
      <c r="Q325" t="s">
        <v>497</v>
      </c>
      <c r="R325" t="s">
        <v>497</v>
      </c>
    </row>
    <row r="326" spans="9:18" x14ac:dyDescent="0.25">
      <c r="I326" t="s">
        <v>498</v>
      </c>
      <c r="J326" t="s">
        <v>498</v>
      </c>
      <c r="Q326" t="s">
        <v>498</v>
      </c>
      <c r="R326" t="s">
        <v>498</v>
      </c>
    </row>
    <row r="327" spans="9:18" x14ac:dyDescent="0.25">
      <c r="I327" t="s">
        <v>499</v>
      </c>
      <c r="J327" t="s">
        <v>499</v>
      </c>
      <c r="Q327" t="s">
        <v>499</v>
      </c>
      <c r="R327" t="s">
        <v>499</v>
      </c>
    </row>
    <row r="328" spans="9:18" x14ac:dyDescent="0.25">
      <c r="I328" t="s">
        <v>500</v>
      </c>
      <c r="J328" t="s">
        <v>500</v>
      </c>
      <c r="Q328" t="s">
        <v>500</v>
      </c>
      <c r="R328" t="s">
        <v>500</v>
      </c>
    </row>
    <row r="329" spans="9:18" x14ac:dyDescent="0.25">
      <c r="I329" t="s">
        <v>501</v>
      </c>
      <c r="J329" t="s">
        <v>501</v>
      </c>
      <c r="Q329" t="s">
        <v>501</v>
      </c>
      <c r="R329" t="s">
        <v>501</v>
      </c>
    </row>
    <row r="330" spans="9:18" x14ac:dyDescent="0.25">
      <c r="I330" t="s">
        <v>502</v>
      </c>
      <c r="J330" t="s">
        <v>502</v>
      </c>
      <c r="Q330" t="s">
        <v>502</v>
      </c>
      <c r="R330" t="s">
        <v>502</v>
      </c>
    </row>
    <row r="331" spans="9:18" x14ac:dyDescent="0.25">
      <c r="I331" t="s">
        <v>503</v>
      </c>
      <c r="J331" t="s">
        <v>503</v>
      </c>
      <c r="Q331" t="s">
        <v>503</v>
      </c>
      <c r="R331" t="s">
        <v>503</v>
      </c>
    </row>
    <row r="332" spans="9:18" x14ac:dyDescent="0.25">
      <c r="I332" t="s">
        <v>504</v>
      </c>
      <c r="J332" t="s">
        <v>504</v>
      </c>
      <c r="Q332" t="s">
        <v>504</v>
      </c>
      <c r="R332" t="s">
        <v>504</v>
      </c>
    </row>
    <row r="333" spans="9:18" x14ac:dyDescent="0.25">
      <c r="I333" t="s">
        <v>505</v>
      </c>
      <c r="J333" t="s">
        <v>505</v>
      </c>
      <c r="Q333" t="s">
        <v>505</v>
      </c>
      <c r="R333" t="s">
        <v>505</v>
      </c>
    </row>
    <row r="334" spans="9:18" x14ac:dyDescent="0.25">
      <c r="I334" t="s">
        <v>506</v>
      </c>
      <c r="J334" t="s">
        <v>506</v>
      </c>
      <c r="Q334" t="s">
        <v>506</v>
      </c>
      <c r="R334" t="s">
        <v>506</v>
      </c>
    </row>
    <row r="335" spans="9:18" x14ac:dyDescent="0.25">
      <c r="I335" t="s">
        <v>507</v>
      </c>
      <c r="J335" t="s">
        <v>507</v>
      </c>
      <c r="Q335" t="s">
        <v>507</v>
      </c>
      <c r="R335" t="s">
        <v>507</v>
      </c>
    </row>
    <row r="336" spans="9:18" x14ac:dyDescent="0.25">
      <c r="I336" t="s">
        <v>508</v>
      </c>
      <c r="J336" t="s">
        <v>508</v>
      </c>
      <c r="Q336" t="s">
        <v>508</v>
      </c>
      <c r="R336" t="s">
        <v>508</v>
      </c>
    </row>
    <row r="337" spans="9:18" x14ac:dyDescent="0.25">
      <c r="I337" t="s">
        <v>509</v>
      </c>
      <c r="J337" t="s">
        <v>509</v>
      </c>
      <c r="Q337" t="s">
        <v>509</v>
      </c>
      <c r="R337" t="s">
        <v>509</v>
      </c>
    </row>
    <row r="338" spans="9:18" x14ac:dyDescent="0.25">
      <c r="I338" t="s">
        <v>510</v>
      </c>
      <c r="J338" t="s">
        <v>510</v>
      </c>
      <c r="Q338" t="s">
        <v>510</v>
      </c>
      <c r="R338" t="s">
        <v>510</v>
      </c>
    </row>
    <row r="339" spans="9:18" x14ac:dyDescent="0.25">
      <c r="I339" t="s">
        <v>511</v>
      </c>
      <c r="J339" t="s">
        <v>511</v>
      </c>
      <c r="Q339" t="s">
        <v>511</v>
      </c>
      <c r="R339" t="s">
        <v>511</v>
      </c>
    </row>
    <row r="340" spans="9:18" x14ac:dyDescent="0.25">
      <c r="I340" t="s">
        <v>512</v>
      </c>
      <c r="J340" t="s">
        <v>512</v>
      </c>
      <c r="Q340" t="s">
        <v>512</v>
      </c>
      <c r="R340" t="s">
        <v>512</v>
      </c>
    </row>
    <row r="341" spans="9:18" x14ac:dyDescent="0.25">
      <c r="I341" t="s">
        <v>513</v>
      </c>
      <c r="J341" t="s">
        <v>513</v>
      </c>
      <c r="Q341" t="s">
        <v>513</v>
      </c>
      <c r="R341" t="s">
        <v>513</v>
      </c>
    </row>
    <row r="342" spans="9:18" x14ac:dyDescent="0.25">
      <c r="I342" t="s">
        <v>514</v>
      </c>
      <c r="J342" t="s">
        <v>514</v>
      </c>
      <c r="Q342" t="s">
        <v>514</v>
      </c>
      <c r="R342" t="s">
        <v>514</v>
      </c>
    </row>
    <row r="343" spans="9:18" x14ac:dyDescent="0.25">
      <c r="I343" t="s">
        <v>515</v>
      </c>
      <c r="J343" t="s">
        <v>515</v>
      </c>
      <c r="Q343" t="s">
        <v>515</v>
      </c>
      <c r="R343" t="s">
        <v>515</v>
      </c>
    </row>
    <row r="344" spans="9:18" x14ac:dyDescent="0.25">
      <c r="I344" t="s">
        <v>516</v>
      </c>
      <c r="J344" t="s">
        <v>516</v>
      </c>
      <c r="Q344" t="s">
        <v>516</v>
      </c>
      <c r="R344" t="s">
        <v>516</v>
      </c>
    </row>
    <row r="345" spans="9:18" x14ac:dyDescent="0.25">
      <c r="I345" t="s">
        <v>517</v>
      </c>
      <c r="J345" t="s">
        <v>517</v>
      </c>
      <c r="Q345" t="s">
        <v>517</v>
      </c>
      <c r="R345" t="s">
        <v>517</v>
      </c>
    </row>
    <row r="346" spans="9:18" x14ac:dyDescent="0.25">
      <c r="I346" t="s">
        <v>518</v>
      </c>
      <c r="J346" t="s">
        <v>518</v>
      </c>
      <c r="Q346" t="s">
        <v>518</v>
      </c>
      <c r="R346" t="s">
        <v>518</v>
      </c>
    </row>
    <row r="347" spans="9:18" x14ac:dyDescent="0.25">
      <c r="I347" t="s">
        <v>519</v>
      </c>
      <c r="J347" t="s">
        <v>519</v>
      </c>
      <c r="Q347" t="s">
        <v>519</v>
      </c>
      <c r="R347" t="s">
        <v>519</v>
      </c>
    </row>
    <row r="348" spans="9:18" x14ac:dyDescent="0.25">
      <c r="I348" t="s">
        <v>520</v>
      </c>
      <c r="J348" t="s">
        <v>520</v>
      </c>
      <c r="Q348" t="s">
        <v>520</v>
      </c>
      <c r="R348" t="s">
        <v>520</v>
      </c>
    </row>
    <row r="349" spans="9:18" x14ac:dyDescent="0.25">
      <c r="I349" t="s">
        <v>521</v>
      </c>
      <c r="J349" t="s">
        <v>521</v>
      </c>
      <c r="Q349" t="s">
        <v>521</v>
      </c>
      <c r="R349" t="s">
        <v>521</v>
      </c>
    </row>
    <row r="350" spans="9:18" x14ac:dyDescent="0.25">
      <c r="I350" t="s">
        <v>522</v>
      </c>
      <c r="J350" t="s">
        <v>522</v>
      </c>
      <c r="Q350" t="s">
        <v>522</v>
      </c>
      <c r="R350" t="s">
        <v>522</v>
      </c>
    </row>
    <row r="351" spans="9:18" x14ac:dyDescent="0.25">
      <c r="I351" t="s">
        <v>523</v>
      </c>
      <c r="J351" t="s">
        <v>523</v>
      </c>
      <c r="Q351" t="s">
        <v>523</v>
      </c>
      <c r="R351" t="s">
        <v>523</v>
      </c>
    </row>
    <row r="352" spans="9:18" x14ac:dyDescent="0.25">
      <c r="I352" t="s">
        <v>524</v>
      </c>
      <c r="J352" t="s">
        <v>524</v>
      </c>
      <c r="Q352" t="s">
        <v>524</v>
      </c>
      <c r="R352" t="s">
        <v>524</v>
      </c>
    </row>
    <row r="353" spans="9:18" x14ac:dyDescent="0.25">
      <c r="I353" t="s">
        <v>525</v>
      </c>
      <c r="J353" t="s">
        <v>525</v>
      </c>
      <c r="Q353" t="s">
        <v>525</v>
      </c>
      <c r="R353" t="s">
        <v>525</v>
      </c>
    </row>
    <row r="354" spans="9:18" x14ac:dyDescent="0.25">
      <c r="I354" t="s">
        <v>526</v>
      </c>
      <c r="J354" t="s">
        <v>526</v>
      </c>
      <c r="Q354" t="s">
        <v>526</v>
      </c>
      <c r="R354" t="s">
        <v>526</v>
      </c>
    </row>
    <row r="355" spans="9:18" x14ac:dyDescent="0.25">
      <c r="I355" t="s">
        <v>527</v>
      </c>
      <c r="J355" t="s">
        <v>527</v>
      </c>
      <c r="Q355" t="s">
        <v>527</v>
      </c>
      <c r="R355" t="s">
        <v>527</v>
      </c>
    </row>
    <row r="356" spans="9:18" x14ac:dyDescent="0.25">
      <c r="I356" t="s">
        <v>528</v>
      </c>
      <c r="J356" t="s">
        <v>528</v>
      </c>
      <c r="Q356" t="s">
        <v>528</v>
      </c>
      <c r="R356" t="s">
        <v>528</v>
      </c>
    </row>
    <row r="357" spans="9:18" x14ac:dyDescent="0.25">
      <c r="I357" t="s">
        <v>529</v>
      </c>
      <c r="J357" t="s">
        <v>529</v>
      </c>
      <c r="Q357" t="s">
        <v>529</v>
      </c>
      <c r="R357" t="s">
        <v>529</v>
      </c>
    </row>
    <row r="358" spans="9:18" x14ac:dyDescent="0.25">
      <c r="I358" t="s">
        <v>530</v>
      </c>
      <c r="J358" t="s">
        <v>530</v>
      </c>
      <c r="Q358" t="s">
        <v>530</v>
      </c>
      <c r="R358" t="s">
        <v>530</v>
      </c>
    </row>
    <row r="359" spans="9:18" x14ac:dyDescent="0.25">
      <c r="I359" t="s">
        <v>531</v>
      </c>
      <c r="J359" t="s">
        <v>531</v>
      </c>
      <c r="Q359" t="s">
        <v>531</v>
      </c>
      <c r="R359" t="s">
        <v>531</v>
      </c>
    </row>
    <row r="360" spans="9:18" x14ac:dyDescent="0.25">
      <c r="I360" t="s">
        <v>532</v>
      </c>
      <c r="J360" t="s">
        <v>532</v>
      </c>
      <c r="Q360" t="s">
        <v>532</v>
      </c>
      <c r="R360" t="s">
        <v>532</v>
      </c>
    </row>
    <row r="361" spans="9:18" x14ac:dyDescent="0.25">
      <c r="I361" t="s">
        <v>533</v>
      </c>
      <c r="J361" t="s">
        <v>533</v>
      </c>
      <c r="Q361" t="s">
        <v>533</v>
      </c>
      <c r="R361" t="s">
        <v>533</v>
      </c>
    </row>
    <row r="362" spans="9:18" x14ac:dyDescent="0.25">
      <c r="I362" t="s">
        <v>534</v>
      </c>
      <c r="J362" t="s">
        <v>534</v>
      </c>
      <c r="Q362" t="s">
        <v>534</v>
      </c>
      <c r="R362" t="s">
        <v>534</v>
      </c>
    </row>
    <row r="363" spans="9:18" x14ac:dyDescent="0.25">
      <c r="I363" t="s">
        <v>535</v>
      </c>
      <c r="J363" t="s">
        <v>535</v>
      </c>
      <c r="Q363" t="s">
        <v>535</v>
      </c>
      <c r="R363" t="s">
        <v>535</v>
      </c>
    </row>
    <row r="364" spans="9:18" x14ac:dyDescent="0.25">
      <c r="I364" t="s">
        <v>536</v>
      </c>
      <c r="J364" t="s">
        <v>536</v>
      </c>
      <c r="Q364" t="s">
        <v>536</v>
      </c>
      <c r="R364" t="s">
        <v>536</v>
      </c>
    </row>
    <row r="365" spans="9:18" x14ac:dyDescent="0.25">
      <c r="I365" t="s">
        <v>537</v>
      </c>
      <c r="J365" t="s">
        <v>537</v>
      </c>
      <c r="Q365" t="s">
        <v>537</v>
      </c>
      <c r="R365" t="s">
        <v>537</v>
      </c>
    </row>
    <row r="366" spans="9:18" x14ac:dyDescent="0.25">
      <c r="I366" t="s">
        <v>538</v>
      </c>
      <c r="J366" t="s">
        <v>538</v>
      </c>
      <c r="Q366" t="s">
        <v>538</v>
      </c>
      <c r="R366" t="s">
        <v>538</v>
      </c>
    </row>
    <row r="367" spans="9:18" x14ac:dyDescent="0.25">
      <c r="I367" t="s">
        <v>539</v>
      </c>
      <c r="J367" t="s">
        <v>539</v>
      </c>
      <c r="Q367" t="s">
        <v>539</v>
      </c>
      <c r="R367" t="s">
        <v>539</v>
      </c>
    </row>
    <row r="368" spans="9:18" x14ac:dyDescent="0.25">
      <c r="I368" t="s">
        <v>540</v>
      </c>
      <c r="J368" t="s">
        <v>540</v>
      </c>
      <c r="Q368" t="s">
        <v>540</v>
      </c>
      <c r="R368" t="s">
        <v>540</v>
      </c>
    </row>
    <row r="369" spans="9:18" x14ac:dyDescent="0.25">
      <c r="I369" t="s">
        <v>541</v>
      </c>
      <c r="J369" t="s">
        <v>541</v>
      </c>
      <c r="Q369" t="s">
        <v>541</v>
      </c>
      <c r="R369" t="s">
        <v>541</v>
      </c>
    </row>
    <row r="370" spans="9:18" x14ac:dyDescent="0.25">
      <c r="I370" t="s">
        <v>542</v>
      </c>
      <c r="J370" t="s">
        <v>542</v>
      </c>
      <c r="Q370" t="s">
        <v>542</v>
      </c>
      <c r="R370" t="s">
        <v>542</v>
      </c>
    </row>
    <row r="371" spans="9:18" x14ac:dyDescent="0.25">
      <c r="I371" t="s">
        <v>543</v>
      </c>
      <c r="J371" t="s">
        <v>543</v>
      </c>
      <c r="Q371" t="s">
        <v>543</v>
      </c>
      <c r="R371" t="s">
        <v>543</v>
      </c>
    </row>
    <row r="372" spans="9:18" x14ac:dyDescent="0.25">
      <c r="I372" t="s">
        <v>544</v>
      </c>
      <c r="J372" t="s">
        <v>544</v>
      </c>
      <c r="Q372" t="s">
        <v>544</v>
      </c>
      <c r="R372" t="s">
        <v>544</v>
      </c>
    </row>
    <row r="373" spans="9:18" x14ac:dyDescent="0.25">
      <c r="I373" t="s">
        <v>545</v>
      </c>
      <c r="J373" t="s">
        <v>545</v>
      </c>
      <c r="Q373" t="s">
        <v>545</v>
      </c>
      <c r="R373" t="s">
        <v>545</v>
      </c>
    </row>
    <row r="374" spans="9:18" x14ac:dyDescent="0.25">
      <c r="I374" t="s">
        <v>546</v>
      </c>
      <c r="J374" t="s">
        <v>546</v>
      </c>
      <c r="Q374" t="s">
        <v>546</v>
      </c>
      <c r="R374" t="s">
        <v>546</v>
      </c>
    </row>
    <row r="375" spans="9:18" x14ac:dyDescent="0.25">
      <c r="I375" t="s">
        <v>547</v>
      </c>
      <c r="J375" t="s">
        <v>547</v>
      </c>
      <c r="Q375" t="s">
        <v>547</v>
      </c>
      <c r="R375" t="s">
        <v>547</v>
      </c>
    </row>
    <row r="376" spans="9:18" x14ac:dyDescent="0.25">
      <c r="I376" t="s">
        <v>548</v>
      </c>
      <c r="J376" t="s">
        <v>548</v>
      </c>
      <c r="Q376" t="s">
        <v>548</v>
      </c>
      <c r="R376" t="s">
        <v>548</v>
      </c>
    </row>
    <row r="377" spans="9:18" x14ac:dyDescent="0.25">
      <c r="I377" t="s">
        <v>549</v>
      </c>
      <c r="J377" t="s">
        <v>549</v>
      </c>
      <c r="Q377" t="s">
        <v>549</v>
      </c>
      <c r="R377" t="s">
        <v>549</v>
      </c>
    </row>
    <row r="378" spans="9:18" x14ac:dyDescent="0.25">
      <c r="I378" t="s">
        <v>550</v>
      </c>
      <c r="J378" t="s">
        <v>550</v>
      </c>
      <c r="Q378" t="s">
        <v>550</v>
      </c>
      <c r="R378" t="s">
        <v>550</v>
      </c>
    </row>
    <row r="379" spans="9:18" x14ac:dyDescent="0.25">
      <c r="I379" t="s">
        <v>551</v>
      </c>
      <c r="J379" t="s">
        <v>551</v>
      </c>
      <c r="Q379" t="s">
        <v>551</v>
      </c>
      <c r="R379" t="s">
        <v>551</v>
      </c>
    </row>
    <row r="380" spans="9:18" x14ac:dyDescent="0.25">
      <c r="I380" t="s">
        <v>552</v>
      </c>
      <c r="J380" t="s">
        <v>552</v>
      </c>
      <c r="Q380" t="s">
        <v>552</v>
      </c>
      <c r="R380" t="s">
        <v>552</v>
      </c>
    </row>
    <row r="381" spans="9:18" x14ac:dyDescent="0.25">
      <c r="I381" t="s">
        <v>553</v>
      </c>
      <c r="J381" t="s">
        <v>553</v>
      </c>
      <c r="Q381" t="s">
        <v>553</v>
      </c>
      <c r="R381" t="s">
        <v>553</v>
      </c>
    </row>
    <row r="382" spans="9:18" x14ac:dyDescent="0.25">
      <c r="I382" t="s">
        <v>554</v>
      </c>
      <c r="J382" t="s">
        <v>554</v>
      </c>
      <c r="Q382" t="s">
        <v>554</v>
      </c>
      <c r="R382" t="s">
        <v>554</v>
      </c>
    </row>
    <row r="383" spans="9:18" x14ac:dyDescent="0.25">
      <c r="I383" t="s">
        <v>555</v>
      </c>
      <c r="J383" t="s">
        <v>555</v>
      </c>
      <c r="Q383" t="s">
        <v>555</v>
      </c>
      <c r="R383" t="s">
        <v>555</v>
      </c>
    </row>
    <row r="384" spans="9:18" x14ac:dyDescent="0.25">
      <c r="I384" t="s">
        <v>556</v>
      </c>
      <c r="J384" t="s">
        <v>556</v>
      </c>
      <c r="Q384" t="s">
        <v>556</v>
      </c>
      <c r="R384" t="s">
        <v>556</v>
      </c>
    </row>
    <row r="385" spans="9:18" x14ac:dyDescent="0.25">
      <c r="I385" t="s">
        <v>557</v>
      </c>
      <c r="J385" t="s">
        <v>557</v>
      </c>
      <c r="Q385" t="s">
        <v>557</v>
      </c>
      <c r="R385" t="s">
        <v>557</v>
      </c>
    </row>
    <row r="386" spans="9:18" x14ac:dyDescent="0.25">
      <c r="I386" t="s">
        <v>558</v>
      </c>
      <c r="J386" t="s">
        <v>558</v>
      </c>
      <c r="Q386" t="s">
        <v>558</v>
      </c>
      <c r="R386" t="s">
        <v>558</v>
      </c>
    </row>
    <row r="387" spans="9:18" x14ac:dyDescent="0.25">
      <c r="I387" t="s">
        <v>559</v>
      </c>
      <c r="J387" t="s">
        <v>559</v>
      </c>
      <c r="Q387" t="s">
        <v>559</v>
      </c>
      <c r="R387" t="s">
        <v>559</v>
      </c>
    </row>
    <row r="388" spans="9:18" x14ac:dyDescent="0.25">
      <c r="I388" t="s">
        <v>560</v>
      </c>
      <c r="J388" t="s">
        <v>560</v>
      </c>
      <c r="Q388" t="s">
        <v>560</v>
      </c>
      <c r="R388" t="s">
        <v>560</v>
      </c>
    </row>
    <row r="389" spans="9:18" x14ac:dyDescent="0.25">
      <c r="I389" t="s">
        <v>561</v>
      </c>
      <c r="J389" t="s">
        <v>561</v>
      </c>
      <c r="Q389" t="s">
        <v>561</v>
      </c>
      <c r="R389" t="s">
        <v>561</v>
      </c>
    </row>
    <row r="390" spans="9:18" x14ac:dyDescent="0.25">
      <c r="I390" t="s">
        <v>562</v>
      </c>
      <c r="J390" t="s">
        <v>562</v>
      </c>
      <c r="Q390" t="s">
        <v>562</v>
      </c>
      <c r="R390" t="s">
        <v>562</v>
      </c>
    </row>
    <row r="391" spans="9:18" x14ac:dyDescent="0.25">
      <c r="I391" t="s">
        <v>563</v>
      </c>
      <c r="J391" t="s">
        <v>563</v>
      </c>
      <c r="Q391" t="s">
        <v>563</v>
      </c>
      <c r="R391" t="s">
        <v>563</v>
      </c>
    </row>
    <row r="392" spans="9:18" x14ac:dyDescent="0.25">
      <c r="I392" t="s">
        <v>564</v>
      </c>
      <c r="J392" t="s">
        <v>564</v>
      </c>
      <c r="Q392" t="s">
        <v>564</v>
      </c>
      <c r="R392" t="s">
        <v>564</v>
      </c>
    </row>
    <row r="393" spans="9:18" x14ac:dyDescent="0.25">
      <c r="I393" t="s">
        <v>565</v>
      </c>
      <c r="J393" t="s">
        <v>565</v>
      </c>
      <c r="Q393" t="s">
        <v>565</v>
      </c>
      <c r="R393" t="s">
        <v>565</v>
      </c>
    </row>
    <row r="394" spans="9:18" x14ac:dyDescent="0.25">
      <c r="I394" t="s">
        <v>566</v>
      </c>
      <c r="J394" t="s">
        <v>566</v>
      </c>
      <c r="Q394" t="s">
        <v>566</v>
      </c>
      <c r="R394" t="s">
        <v>566</v>
      </c>
    </row>
    <row r="395" spans="9:18" x14ac:dyDescent="0.25">
      <c r="I395" t="s">
        <v>567</v>
      </c>
      <c r="J395" t="s">
        <v>567</v>
      </c>
      <c r="Q395" t="s">
        <v>567</v>
      </c>
      <c r="R395" t="s">
        <v>567</v>
      </c>
    </row>
    <row r="396" spans="9:18" x14ac:dyDescent="0.25">
      <c r="I396" t="s">
        <v>568</v>
      </c>
      <c r="J396" t="s">
        <v>568</v>
      </c>
      <c r="Q396" t="s">
        <v>568</v>
      </c>
      <c r="R396" t="s">
        <v>568</v>
      </c>
    </row>
    <row r="397" spans="9:18" x14ac:dyDescent="0.25">
      <c r="I397" t="s">
        <v>569</v>
      </c>
      <c r="J397" t="s">
        <v>569</v>
      </c>
      <c r="Q397" t="s">
        <v>569</v>
      </c>
      <c r="R397" t="s">
        <v>569</v>
      </c>
    </row>
    <row r="398" spans="9:18" x14ac:dyDescent="0.25">
      <c r="I398" t="s">
        <v>570</v>
      </c>
      <c r="J398" t="s">
        <v>570</v>
      </c>
      <c r="Q398" t="s">
        <v>570</v>
      </c>
      <c r="R398" t="s">
        <v>570</v>
      </c>
    </row>
    <row r="399" spans="9:18" x14ac:dyDescent="0.25">
      <c r="I399" t="s">
        <v>571</v>
      </c>
      <c r="J399" t="s">
        <v>571</v>
      </c>
      <c r="Q399" t="s">
        <v>571</v>
      </c>
      <c r="R399" t="s">
        <v>571</v>
      </c>
    </row>
    <row r="400" spans="9:18" x14ac:dyDescent="0.25">
      <c r="I400" t="s">
        <v>572</v>
      </c>
      <c r="J400" t="s">
        <v>572</v>
      </c>
      <c r="Q400" t="s">
        <v>572</v>
      </c>
      <c r="R400" t="s">
        <v>572</v>
      </c>
    </row>
    <row r="401" spans="9:18" x14ac:dyDescent="0.25">
      <c r="I401" t="s">
        <v>573</v>
      </c>
      <c r="J401" t="s">
        <v>573</v>
      </c>
      <c r="Q401" t="s">
        <v>573</v>
      </c>
      <c r="R401" t="s">
        <v>573</v>
      </c>
    </row>
    <row r="402" spans="9:18" x14ac:dyDescent="0.25">
      <c r="I402" t="s">
        <v>574</v>
      </c>
      <c r="J402" t="s">
        <v>574</v>
      </c>
      <c r="Q402" t="s">
        <v>574</v>
      </c>
      <c r="R402" t="s">
        <v>574</v>
      </c>
    </row>
    <row r="403" spans="9:18" x14ac:dyDescent="0.25">
      <c r="I403" t="s">
        <v>575</v>
      </c>
      <c r="J403" t="s">
        <v>575</v>
      </c>
      <c r="Q403" t="s">
        <v>575</v>
      </c>
      <c r="R403" t="s">
        <v>575</v>
      </c>
    </row>
    <row r="404" spans="9:18" x14ac:dyDescent="0.25">
      <c r="I404" t="s">
        <v>576</v>
      </c>
      <c r="J404" t="s">
        <v>576</v>
      </c>
      <c r="Q404" t="s">
        <v>576</v>
      </c>
      <c r="R404" t="s">
        <v>576</v>
      </c>
    </row>
    <row r="405" spans="9:18" x14ac:dyDescent="0.25">
      <c r="I405" t="s">
        <v>577</v>
      </c>
      <c r="J405" t="s">
        <v>577</v>
      </c>
      <c r="Q405" t="s">
        <v>577</v>
      </c>
      <c r="R405" t="s">
        <v>577</v>
      </c>
    </row>
    <row r="406" spans="9:18" x14ac:dyDescent="0.25">
      <c r="I406" t="s">
        <v>578</v>
      </c>
      <c r="J406" t="s">
        <v>578</v>
      </c>
      <c r="Q406" t="s">
        <v>578</v>
      </c>
      <c r="R406" t="s">
        <v>578</v>
      </c>
    </row>
    <row r="407" spans="9:18" x14ac:dyDescent="0.25">
      <c r="I407" t="s">
        <v>579</v>
      </c>
      <c r="J407" t="s">
        <v>579</v>
      </c>
      <c r="Q407" t="s">
        <v>579</v>
      </c>
      <c r="R407" t="s">
        <v>579</v>
      </c>
    </row>
    <row r="408" spans="9:18" x14ac:dyDescent="0.25">
      <c r="I408" t="s">
        <v>580</v>
      </c>
      <c r="J408" t="s">
        <v>580</v>
      </c>
      <c r="Q408" t="s">
        <v>580</v>
      </c>
      <c r="R408" t="s">
        <v>580</v>
      </c>
    </row>
    <row r="409" spans="9:18" x14ac:dyDescent="0.25">
      <c r="I409" t="s">
        <v>581</v>
      </c>
      <c r="J409" t="s">
        <v>581</v>
      </c>
      <c r="Q409" t="s">
        <v>581</v>
      </c>
      <c r="R409" t="s">
        <v>581</v>
      </c>
    </row>
    <row r="410" spans="9:18" x14ac:dyDescent="0.25">
      <c r="I410" t="s">
        <v>582</v>
      </c>
      <c r="J410" t="s">
        <v>582</v>
      </c>
      <c r="Q410" t="s">
        <v>582</v>
      </c>
      <c r="R410" t="s">
        <v>582</v>
      </c>
    </row>
    <row r="411" spans="9:18" x14ac:dyDescent="0.25">
      <c r="I411" t="s">
        <v>583</v>
      </c>
      <c r="J411" t="s">
        <v>583</v>
      </c>
      <c r="Q411" t="s">
        <v>583</v>
      </c>
      <c r="R411" t="s">
        <v>583</v>
      </c>
    </row>
    <row r="412" spans="9:18" x14ac:dyDescent="0.25">
      <c r="I412" t="s">
        <v>584</v>
      </c>
      <c r="J412" t="s">
        <v>584</v>
      </c>
      <c r="Q412" t="s">
        <v>584</v>
      </c>
      <c r="R412" t="s">
        <v>584</v>
      </c>
    </row>
    <row r="413" spans="9:18" x14ac:dyDescent="0.25">
      <c r="I413" t="s">
        <v>585</v>
      </c>
      <c r="J413" t="s">
        <v>585</v>
      </c>
      <c r="Q413" t="s">
        <v>585</v>
      </c>
      <c r="R413" t="s">
        <v>585</v>
      </c>
    </row>
    <row r="414" spans="9:18" x14ac:dyDescent="0.25">
      <c r="I414" t="s">
        <v>586</v>
      </c>
      <c r="J414" t="s">
        <v>586</v>
      </c>
      <c r="Q414" t="s">
        <v>586</v>
      </c>
      <c r="R414" t="s">
        <v>586</v>
      </c>
    </row>
    <row r="415" spans="9:18" x14ac:dyDescent="0.25">
      <c r="I415" t="s">
        <v>587</v>
      </c>
      <c r="J415" t="s">
        <v>587</v>
      </c>
      <c r="Q415" t="s">
        <v>587</v>
      </c>
      <c r="R415" t="s">
        <v>587</v>
      </c>
    </row>
    <row r="416" spans="9:18" x14ac:dyDescent="0.25">
      <c r="I416" t="s">
        <v>588</v>
      </c>
      <c r="J416" t="s">
        <v>588</v>
      </c>
      <c r="Q416" t="s">
        <v>588</v>
      </c>
      <c r="R416" t="s">
        <v>588</v>
      </c>
    </row>
    <row r="417" spans="9:18" x14ac:dyDescent="0.25">
      <c r="I417" t="s">
        <v>589</v>
      </c>
      <c r="J417" t="s">
        <v>589</v>
      </c>
      <c r="Q417" t="s">
        <v>589</v>
      </c>
      <c r="R417" t="s">
        <v>589</v>
      </c>
    </row>
    <row r="418" spans="9:18" x14ac:dyDescent="0.25">
      <c r="I418" t="s">
        <v>590</v>
      </c>
      <c r="J418" t="s">
        <v>590</v>
      </c>
      <c r="Q418" t="s">
        <v>590</v>
      </c>
      <c r="R418" t="s">
        <v>590</v>
      </c>
    </row>
    <row r="419" spans="9:18" x14ac:dyDescent="0.25">
      <c r="I419" t="s">
        <v>591</v>
      </c>
      <c r="J419" t="s">
        <v>591</v>
      </c>
      <c r="Q419" t="s">
        <v>591</v>
      </c>
      <c r="R419" t="s">
        <v>591</v>
      </c>
    </row>
    <row r="420" spans="9:18" x14ac:dyDescent="0.25">
      <c r="I420" t="s">
        <v>592</v>
      </c>
      <c r="J420" t="s">
        <v>592</v>
      </c>
      <c r="Q420" t="s">
        <v>592</v>
      </c>
      <c r="R420" t="s">
        <v>592</v>
      </c>
    </row>
    <row r="421" spans="9:18" x14ac:dyDescent="0.25">
      <c r="I421" t="s">
        <v>593</v>
      </c>
      <c r="J421" t="s">
        <v>593</v>
      </c>
      <c r="Q421" t="s">
        <v>593</v>
      </c>
      <c r="R421" t="s">
        <v>593</v>
      </c>
    </row>
    <row r="422" spans="9:18" x14ac:dyDescent="0.25">
      <c r="I422" t="s">
        <v>594</v>
      </c>
      <c r="J422" t="s">
        <v>594</v>
      </c>
      <c r="Q422" t="s">
        <v>594</v>
      </c>
      <c r="R422" t="s">
        <v>594</v>
      </c>
    </row>
    <row r="423" spans="9:18" x14ac:dyDescent="0.25">
      <c r="I423" t="s">
        <v>595</v>
      </c>
      <c r="J423" t="s">
        <v>595</v>
      </c>
      <c r="Q423" t="s">
        <v>595</v>
      </c>
      <c r="R423" t="s">
        <v>595</v>
      </c>
    </row>
    <row r="424" spans="9:18" x14ac:dyDescent="0.25">
      <c r="I424" t="s">
        <v>596</v>
      </c>
      <c r="J424" t="s">
        <v>596</v>
      </c>
      <c r="Q424" t="s">
        <v>596</v>
      </c>
      <c r="R424" t="s">
        <v>596</v>
      </c>
    </row>
    <row r="425" spans="9:18" x14ac:dyDescent="0.25">
      <c r="I425" t="s">
        <v>597</v>
      </c>
      <c r="J425" t="s">
        <v>597</v>
      </c>
      <c r="Q425" t="s">
        <v>597</v>
      </c>
      <c r="R425" t="s">
        <v>597</v>
      </c>
    </row>
    <row r="426" spans="9:18" x14ac:dyDescent="0.25">
      <c r="I426" t="s">
        <v>598</v>
      </c>
      <c r="J426" t="s">
        <v>598</v>
      </c>
      <c r="Q426" t="s">
        <v>598</v>
      </c>
      <c r="R426" t="s">
        <v>598</v>
      </c>
    </row>
    <row r="427" spans="9:18" x14ac:dyDescent="0.25">
      <c r="I427" t="s">
        <v>599</v>
      </c>
      <c r="J427" t="s">
        <v>599</v>
      </c>
      <c r="Q427" t="s">
        <v>599</v>
      </c>
      <c r="R427" t="s">
        <v>599</v>
      </c>
    </row>
    <row r="428" spans="9:18" x14ac:dyDescent="0.25">
      <c r="I428" t="s">
        <v>600</v>
      </c>
      <c r="J428" t="s">
        <v>600</v>
      </c>
      <c r="Q428" t="s">
        <v>600</v>
      </c>
      <c r="R428" t="s">
        <v>600</v>
      </c>
    </row>
    <row r="429" spans="9:18" x14ac:dyDescent="0.25">
      <c r="I429" t="s">
        <v>601</v>
      </c>
      <c r="J429" t="s">
        <v>601</v>
      </c>
      <c r="Q429" t="s">
        <v>601</v>
      </c>
      <c r="R429" t="s">
        <v>601</v>
      </c>
    </row>
    <row r="430" spans="9:18" x14ac:dyDescent="0.25">
      <c r="I430" t="s">
        <v>602</v>
      </c>
      <c r="J430" t="s">
        <v>602</v>
      </c>
      <c r="Q430" t="s">
        <v>602</v>
      </c>
      <c r="R430" t="s">
        <v>602</v>
      </c>
    </row>
    <row r="431" spans="9:18" x14ac:dyDescent="0.25">
      <c r="I431" t="s">
        <v>603</v>
      </c>
      <c r="J431" t="s">
        <v>603</v>
      </c>
      <c r="Q431" t="s">
        <v>603</v>
      </c>
      <c r="R431" t="s">
        <v>603</v>
      </c>
    </row>
    <row r="432" spans="9:18" x14ac:dyDescent="0.25">
      <c r="I432" t="s">
        <v>604</v>
      </c>
      <c r="J432" t="s">
        <v>604</v>
      </c>
      <c r="Q432" t="s">
        <v>604</v>
      </c>
      <c r="R432" t="s">
        <v>604</v>
      </c>
    </row>
    <row r="433" spans="9:18" x14ac:dyDescent="0.25">
      <c r="I433" t="s">
        <v>605</v>
      </c>
      <c r="J433" t="s">
        <v>605</v>
      </c>
      <c r="Q433" t="s">
        <v>605</v>
      </c>
      <c r="R433" t="s">
        <v>605</v>
      </c>
    </row>
    <row r="434" spans="9:18" x14ac:dyDescent="0.25">
      <c r="I434" t="s">
        <v>606</v>
      </c>
      <c r="J434" t="s">
        <v>606</v>
      </c>
      <c r="Q434" t="s">
        <v>606</v>
      </c>
      <c r="R434" t="s">
        <v>606</v>
      </c>
    </row>
    <row r="435" spans="9:18" x14ac:dyDescent="0.25">
      <c r="I435" t="s">
        <v>607</v>
      </c>
      <c r="J435" t="s">
        <v>607</v>
      </c>
      <c r="Q435" t="s">
        <v>607</v>
      </c>
      <c r="R435" t="s">
        <v>607</v>
      </c>
    </row>
    <row r="436" spans="9:18" x14ac:dyDescent="0.25">
      <c r="I436" t="s">
        <v>608</v>
      </c>
      <c r="J436" t="s">
        <v>608</v>
      </c>
      <c r="Q436" t="s">
        <v>608</v>
      </c>
      <c r="R436" t="s">
        <v>608</v>
      </c>
    </row>
    <row r="437" spans="9:18" x14ac:dyDescent="0.25">
      <c r="I437" t="s">
        <v>609</v>
      </c>
      <c r="J437" t="s">
        <v>609</v>
      </c>
      <c r="Q437" t="s">
        <v>609</v>
      </c>
      <c r="R437" t="s">
        <v>609</v>
      </c>
    </row>
    <row r="438" spans="9:18" x14ac:dyDescent="0.25">
      <c r="I438" t="s">
        <v>610</v>
      </c>
      <c r="J438" t="s">
        <v>610</v>
      </c>
      <c r="Q438" t="s">
        <v>610</v>
      </c>
      <c r="R438" t="s">
        <v>610</v>
      </c>
    </row>
    <row r="439" spans="9:18" x14ac:dyDescent="0.25">
      <c r="I439" t="s">
        <v>611</v>
      </c>
      <c r="J439" t="s">
        <v>611</v>
      </c>
      <c r="Q439" t="s">
        <v>611</v>
      </c>
      <c r="R439" t="s">
        <v>611</v>
      </c>
    </row>
    <row r="440" spans="9:18" x14ac:dyDescent="0.25">
      <c r="I440" t="s">
        <v>612</v>
      </c>
      <c r="J440" t="s">
        <v>612</v>
      </c>
      <c r="Q440" t="s">
        <v>612</v>
      </c>
      <c r="R440" t="s">
        <v>612</v>
      </c>
    </row>
    <row r="441" spans="9:18" x14ac:dyDescent="0.25">
      <c r="I441" t="s">
        <v>613</v>
      </c>
      <c r="J441" t="s">
        <v>613</v>
      </c>
      <c r="Q441" t="s">
        <v>613</v>
      </c>
      <c r="R441" t="s">
        <v>613</v>
      </c>
    </row>
    <row r="442" spans="9:18" x14ac:dyDescent="0.25">
      <c r="I442" t="s">
        <v>614</v>
      </c>
      <c r="J442" t="s">
        <v>614</v>
      </c>
      <c r="Q442" t="s">
        <v>614</v>
      </c>
      <c r="R442" t="s">
        <v>614</v>
      </c>
    </row>
    <row r="443" spans="9:18" x14ac:dyDescent="0.25">
      <c r="I443" t="s">
        <v>615</v>
      </c>
      <c r="J443" t="s">
        <v>615</v>
      </c>
      <c r="Q443" t="s">
        <v>615</v>
      </c>
      <c r="R443" t="s">
        <v>615</v>
      </c>
    </row>
    <row r="444" spans="9:18" x14ac:dyDescent="0.25">
      <c r="I444" t="s">
        <v>616</v>
      </c>
      <c r="J444" t="s">
        <v>616</v>
      </c>
      <c r="Q444" t="s">
        <v>616</v>
      </c>
      <c r="R444" t="s">
        <v>616</v>
      </c>
    </row>
    <row r="445" spans="9:18" x14ac:dyDescent="0.25">
      <c r="I445" t="s">
        <v>617</v>
      </c>
      <c r="J445" t="s">
        <v>617</v>
      </c>
      <c r="Q445" t="s">
        <v>617</v>
      </c>
      <c r="R445" t="s">
        <v>617</v>
      </c>
    </row>
    <row r="446" spans="9:18" x14ac:dyDescent="0.25">
      <c r="I446" t="s">
        <v>618</v>
      </c>
      <c r="J446" t="s">
        <v>618</v>
      </c>
      <c r="Q446" t="s">
        <v>618</v>
      </c>
      <c r="R446" t="s">
        <v>618</v>
      </c>
    </row>
    <row r="447" spans="9:18" x14ac:dyDescent="0.25">
      <c r="I447" t="s">
        <v>619</v>
      </c>
      <c r="J447" t="s">
        <v>619</v>
      </c>
      <c r="Q447" t="s">
        <v>619</v>
      </c>
      <c r="R447" t="s">
        <v>619</v>
      </c>
    </row>
    <row r="448" spans="9:18" x14ac:dyDescent="0.25">
      <c r="I448" t="s">
        <v>620</v>
      </c>
      <c r="J448" t="s">
        <v>620</v>
      </c>
      <c r="Q448" t="s">
        <v>620</v>
      </c>
      <c r="R448" t="s">
        <v>620</v>
      </c>
    </row>
    <row r="449" spans="9:18" x14ac:dyDescent="0.25">
      <c r="I449" t="s">
        <v>621</v>
      </c>
      <c r="J449" t="s">
        <v>621</v>
      </c>
      <c r="Q449" t="s">
        <v>621</v>
      </c>
      <c r="R449" t="s">
        <v>621</v>
      </c>
    </row>
    <row r="450" spans="9:18" x14ac:dyDescent="0.25">
      <c r="I450" t="s">
        <v>622</v>
      </c>
      <c r="J450" t="s">
        <v>622</v>
      </c>
      <c r="Q450" t="s">
        <v>622</v>
      </c>
      <c r="R450" t="s">
        <v>622</v>
      </c>
    </row>
    <row r="451" spans="9:18" x14ac:dyDescent="0.25">
      <c r="I451" t="s">
        <v>623</v>
      </c>
      <c r="J451" t="s">
        <v>623</v>
      </c>
      <c r="Q451" t="s">
        <v>623</v>
      </c>
      <c r="R451" t="s">
        <v>623</v>
      </c>
    </row>
    <row r="452" spans="9:18" x14ac:dyDescent="0.25">
      <c r="I452" t="s">
        <v>624</v>
      </c>
      <c r="J452" t="s">
        <v>624</v>
      </c>
      <c r="Q452" t="s">
        <v>624</v>
      </c>
      <c r="R452" t="s">
        <v>624</v>
      </c>
    </row>
    <row r="453" spans="9:18" x14ac:dyDescent="0.25">
      <c r="I453" t="s">
        <v>625</v>
      </c>
      <c r="J453" t="s">
        <v>625</v>
      </c>
      <c r="Q453" t="s">
        <v>625</v>
      </c>
      <c r="R453" t="s">
        <v>625</v>
      </c>
    </row>
    <row r="454" spans="9:18" x14ac:dyDescent="0.25">
      <c r="I454" t="s">
        <v>626</v>
      </c>
      <c r="J454" t="s">
        <v>626</v>
      </c>
      <c r="Q454" t="s">
        <v>626</v>
      </c>
      <c r="R454" t="s">
        <v>626</v>
      </c>
    </row>
    <row r="455" spans="9:18" x14ac:dyDescent="0.25">
      <c r="I455" t="s">
        <v>627</v>
      </c>
      <c r="J455" t="s">
        <v>627</v>
      </c>
      <c r="Q455" t="s">
        <v>627</v>
      </c>
      <c r="R455" t="s">
        <v>627</v>
      </c>
    </row>
    <row r="456" spans="9:18" x14ac:dyDescent="0.25">
      <c r="I456" t="s">
        <v>628</v>
      </c>
      <c r="J456" t="s">
        <v>628</v>
      </c>
      <c r="Q456" t="s">
        <v>628</v>
      </c>
      <c r="R456" t="s">
        <v>628</v>
      </c>
    </row>
    <row r="457" spans="9:18" x14ac:dyDescent="0.25">
      <c r="I457" t="s">
        <v>629</v>
      </c>
      <c r="J457" t="s">
        <v>629</v>
      </c>
      <c r="Q457" t="s">
        <v>629</v>
      </c>
      <c r="R457" t="s">
        <v>629</v>
      </c>
    </row>
    <row r="458" spans="9:18" x14ac:dyDescent="0.25">
      <c r="I458" t="s">
        <v>630</v>
      </c>
      <c r="J458" t="s">
        <v>630</v>
      </c>
      <c r="Q458" t="s">
        <v>630</v>
      </c>
      <c r="R458" t="s">
        <v>630</v>
      </c>
    </row>
    <row r="459" spans="9:18" x14ac:dyDescent="0.25">
      <c r="I459" t="s">
        <v>631</v>
      </c>
      <c r="J459" t="s">
        <v>631</v>
      </c>
      <c r="Q459" t="s">
        <v>631</v>
      </c>
      <c r="R459" t="s">
        <v>631</v>
      </c>
    </row>
    <row r="460" spans="9:18" x14ac:dyDescent="0.25">
      <c r="I460" t="s">
        <v>632</v>
      </c>
      <c r="J460" t="s">
        <v>632</v>
      </c>
      <c r="Q460" t="s">
        <v>632</v>
      </c>
      <c r="R460" t="s">
        <v>632</v>
      </c>
    </row>
    <row r="461" spans="9:18" x14ac:dyDescent="0.25">
      <c r="I461" t="s">
        <v>633</v>
      </c>
      <c r="J461" t="s">
        <v>633</v>
      </c>
      <c r="Q461" t="s">
        <v>633</v>
      </c>
      <c r="R461" t="s">
        <v>633</v>
      </c>
    </row>
    <row r="462" spans="9:18" x14ac:dyDescent="0.25">
      <c r="I462" t="s">
        <v>634</v>
      </c>
      <c r="J462" t="s">
        <v>634</v>
      </c>
      <c r="Q462" t="s">
        <v>634</v>
      </c>
      <c r="R462" t="s">
        <v>634</v>
      </c>
    </row>
    <row r="463" spans="9:18" x14ac:dyDescent="0.25">
      <c r="I463" t="s">
        <v>635</v>
      </c>
      <c r="J463" t="s">
        <v>635</v>
      </c>
      <c r="Q463" t="s">
        <v>635</v>
      </c>
      <c r="R463" t="s">
        <v>635</v>
      </c>
    </row>
    <row r="464" spans="9:18" x14ac:dyDescent="0.25">
      <c r="I464" t="s">
        <v>636</v>
      </c>
      <c r="J464" t="s">
        <v>636</v>
      </c>
      <c r="Q464" t="s">
        <v>636</v>
      </c>
      <c r="R464" t="s">
        <v>636</v>
      </c>
    </row>
    <row r="465" spans="9:18" x14ac:dyDescent="0.25">
      <c r="I465" t="s">
        <v>637</v>
      </c>
      <c r="J465" t="s">
        <v>637</v>
      </c>
      <c r="Q465" t="s">
        <v>637</v>
      </c>
      <c r="R465" t="s">
        <v>637</v>
      </c>
    </row>
    <row r="466" spans="9:18" x14ac:dyDescent="0.25">
      <c r="I466" t="s">
        <v>638</v>
      </c>
      <c r="J466" t="s">
        <v>638</v>
      </c>
      <c r="Q466" t="s">
        <v>638</v>
      </c>
      <c r="R466" t="s">
        <v>638</v>
      </c>
    </row>
    <row r="467" spans="9:18" x14ac:dyDescent="0.25">
      <c r="I467" t="s">
        <v>639</v>
      </c>
      <c r="J467" t="s">
        <v>639</v>
      </c>
      <c r="Q467" t="s">
        <v>639</v>
      </c>
      <c r="R467" t="s">
        <v>639</v>
      </c>
    </row>
    <row r="468" spans="9:18" x14ac:dyDescent="0.25">
      <c r="I468" t="s">
        <v>640</v>
      </c>
      <c r="J468" t="s">
        <v>640</v>
      </c>
      <c r="Q468" t="s">
        <v>640</v>
      </c>
      <c r="R468" t="s">
        <v>640</v>
      </c>
    </row>
    <row r="469" spans="9:18" x14ac:dyDescent="0.25">
      <c r="I469" t="s">
        <v>641</v>
      </c>
      <c r="J469" t="s">
        <v>641</v>
      </c>
      <c r="Q469" t="s">
        <v>641</v>
      </c>
      <c r="R469" t="s">
        <v>641</v>
      </c>
    </row>
    <row r="470" spans="9:18" x14ac:dyDescent="0.25">
      <c r="I470" t="s">
        <v>642</v>
      </c>
      <c r="J470" t="s">
        <v>642</v>
      </c>
      <c r="Q470" t="s">
        <v>642</v>
      </c>
      <c r="R470" t="s">
        <v>642</v>
      </c>
    </row>
    <row r="471" spans="9:18" x14ac:dyDescent="0.25">
      <c r="I471" t="s">
        <v>643</v>
      </c>
      <c r="J471" t="s">
        <v>643</v>
      </c>
      <c r="Q471" t="s">
        <v>643</v>
      </c>
      <c r="R471" t="s">
        <v>643</v>
      </c>
    </row>
    <row r="472" spans="9:18" x14ac:dyDescent="0.25">
      <c r="I472" t="s">
        <v>644</v>
      </c>
      <c r="J472" t="s">
        <v>644</v>
      </c>
      <c r="Q472" t="s">
        <v>644</v>
      </c>
      <c r="R472" t="s">
        <v>644</v>
      </c>
    </row>
    <row r="473" spans="9:18" x14ac:dyDescent="0.25">
      <c r="I473" t="s">
        <v>645</v>
      </c>
      <c r="J473" t="s">
        <v>645</v>
      </c>
      <c r="Q473" t="s">
        <v>645</v>
      </c>
      <c r="R473" t="s">
        <v>645</v>
      </c>
    </row>
    <row r="474" spans="9:18" x14ac:dyDescent="0.25">
      <c r="I474" t="s">
        <v>646</v>
      </c>
      <c r="J474" t="s">
        <v>646</v>
      </c>
      <c r="Q474" t="s">
        <v>646</v>
      </c>
      <c r="R474" t="s">
        <v>646</v>
      </c>
    </row>
    <row r="475" spans="9:18" x14ac:dyDescent="0.25">
      <c r="I475" t="s">
        <v>647</v>
      </c>
      <c r="J475" t="s">
        <v>647</v>
      </c>
      <c r="Q475" t="s">
        <v>647</v>
      </c>
      <c r="R475" t="s">
        <v>647</v>
      </c>
    </row>
    <row r="476" spans="9:18" x14ac:dyDescent="0.25">
      <c r="I476" t="s">
        <v>648</v>
      </c>
      <c r="J476" t="s">
        <v>648</v>
      </c>
      <c r="Q476" t="s">
        <v>648</v>
      </c>
      <c r="R476" t="s">
        <v>648</v>
      </c>
    </row>
    <row r="477" spans="9:18" x14ac:dyDescent="0.25">
      <c r="I477" t="s">
        <v>649</v>
      </c>
      <c r="J477" t="s">
        <v>649</v>
      </c>
      <c r="Q477" t="s">
        <v>649</v>
      </c>
      <c r="R477" t="s">
        <v>649</v>
      </c>
    </row>
    <row r="478" spans="9:18" x14ac:dyDescent="0.25">
      <c r="I478" t="s">
        <v>650</v>
      </c>
      <c r="J478" t="s">
        <v>650</v>
      </c>
      <c r="Q478" t="s">
        <v>650</v>
      </c>
      <c r="R478" t="s">
        <v>650</v>
      </c>
    </row>
    <row r="479" spans="9:18" x14ac:dyDescent="0.25">
      <c r="I479" t="s">
        <v>651</v>
      </c>
      <c r="J479" t="s">
        <v>651</v>
      </c>
      <c r="Q479" t="s">
        <v>651</v>
      </c>
      <c r="R479" t="s">
        <v>651</v>
      </c>
    </row>
    <row r="480" spans="9:18" x14ac:dyDescent="0.25">
      <c r="I480" t="s">
        <v>652</v>
      </c>
      <c r="J480" t="s">
        <v>652</v>
      </c>
      <c r="Q480" t="s">
        <v>652</v>
      </c>
      <c r="R480" t="s">
        <v>652</v>
      </c>
    </row>
    <row r="481" spans="9:18" x14ac:dyDescent="0.25">
      <c r="I481" t="s">
        <v>653</v>
      </c>
      <c r="J481" t="s">
        <v>653</v>
      </c>
      <c r="Q481" t="s">
        <v>653</v>
      </c>
      <c r="R481" t="s">
        <v>653</v>
      </c>
    </row>
    <row r="482" spans="9:18" x14ac:dyDescent="0.25">
      <c r="I482" t="s">
        <v>654</v>
      </c>
      <c r="J482" t="s">
        <v>654</v>
      </c>
      <c r="Q482" t="s">
        <v>654</v>
      </c>
      <c r="R482" t="s">
        <v>654</v>
      </c>
    </row>
    <row r="483" spans="9:18" x14ac:dyDescent="0.25">
      <c r="I483" t="s">
        <v>655</v>
      </c>
      <c r="J483" t="s">
        <v>655</v>
      </c>
      <c r="Q483" t="s">
        <v>655</v>
      </c>
      <c r="R483" t="s">
        <v>655</v>
      </c>
    </row>
    <row r="484" spans="9:18" x14ac:dyDescent="0.25">
      <c r="I484" t="s">
        <v>656</v>
      </c>
      <c r="J484" t="s">
        <v>656</v>
      </c>
      <c r="Q484" t="s">
        <v>656</v>
      </c>
      <c r="R484" t="s">
        <v>656</v>
      </c>
    </row>
    <row r="485" spans="9:18" x14ac:dyDescent="0.25">
      <c r="I485" t="s">
        <v>657</v>
      </c>
      <c r="J485" t="s">
        <v>657</v>
      </c>
      <c r="Q485" t="s">
        <v>657</v>
      </c>
      <c r="R485" t="s">
        <v>657</v>
      </c>
    </row>
    <row r="486" spans="9:18" x14ac:dyDescent="0.25">
      <c r="I486" t="s">
        <v>658</v>
      </c>
      <c r="J486" t="s">
        <v>658</v>
      </c>
      <c r="Q486" t="s">
        <v>658</v>
      </c>
      <c r="R486" t="s">
        <v>658</v>
      </c>
    </row>
    <row r="487" spans="9:18" x14ac:dyDescent="0.25">
      <c r="I487" t="s">
        <v>659</v>
      </c>
      <c r="J487" t="s">
        <v>659</v>
      </c>
      <c r="Q487" t="s">
        <v>659</v>
      </c>
      <c r="R487" t="s">
        <v>659</v>
      </c>
    </row>
    <row r="488" spans="9:18" x14ac:dyDescent="0.25">
      <c r="I488" t="s">
        <v>660</v>
      </c>
      <c r="J488" t="s">
        <v>660</v>
      </c>
      <c r="Q488" t="s">
        <v>660</v>
      </c>
      <c r="R488" t="s">
        <v>660</v>
      </c>
    </row>
    <row r="489" spans="9:18" x14ac:dyDescent="0.25">
      <c r="I489" t="s">
        <v>661</v>
      </c>
      <c r="J489" t="s">
        <v>661</v>
      </c>
      <c r="Q489" t="s">
        <v>661</v>
      </c>
      <c r="R489" t="s">
        <v>661</v>
      </c>
    </row>
    <row r="490" spans="9:18" x14ac:dyDescent="0.25">
      <c r="I490" t="s">
        <v>662</v>
      </c>
      <c r="J490" t="s">
        <v>662</v>
      </c>
      <c r="Q490" t="s">
        <v>662</v>
      </c>
      <c r="R490" t="s">
        <v>662</v>
      </c>
    </row>
    <row r="491" spans="9:18" x14ac:dyDescent="0.25">
      <c r="I491" t="s">
        <v>663</v>
      </c>
      <c r="J491" t="s">
        <v>663</v>
      </c>
      <c r="Q491" t="s">
        <v>663</v>
      </c>
      <c r="R491" t="s">
        <v>663</v>
      </c>
    </row>
    <row r="492" spans="9:18" x14ac:dyDescent="0.25">
      <c r="I492" t="s">
        <v>664</v>
      </c>
      <c r="J492" t="s">
        <v>664</v>
      </c>
      <c r="Q492" t="s">
        <v>664</v>
      </c>
      <c r="R492" t="s">
        <v>664</v>
      </c>
    </row>
    <row r="493" spans="9:18" x14ac:dyDescent="0.25">
      <c r="I493" t="s">
        <v>665</v>
      </c>
      <c r="J493" t="s">
        <v>665</v>
      </c>
      <c r="Q493" t="s">
        <v>665</v>
      </c>
      <c r="R493" t="s">
        <v>665</v>
      </c>
    </row>
    <row r="494" spans="9:18" x14ac:dyDescent="0.25">
      <c r="I494" t="s">
        <v>666</v>
      </c>
      <c r="J494" t="s">
        <v>666</v>
      </c>
      <c r="Q494" t="s">
        <v>666</v>
      </c>
      <c r="R494" t="s">
        <v>666</v>
      </c>
    </row>
    <row r="495" spans="9:18" x14ac:dyDescent="0.25">
      <c r="I495" t="s">
        <v>667</v>
      </c>
      <c r="J495" t="s">
        <v>667</v>
      </c>
      <c r="Q495" t="s">
        <v>667</v>
      </c>
      <c r="R495" t="s">
        <v>667</v>
      </c>
    </row>
    <row r="496" spans="9:18" x14ac:dyDescent="0.25">
      <c r="I496" t="s">
        <v>668</v>
      </c>
      <c r="J496" t="s">
        <v>668</v>
      </c>
      <c r="Q496" t="s">
        <v>668</v>
      </c>
      <c r="R496" t="s">
        <v>668</v>
      </c>
    </row>
    <row r="497" spans="9:18" x14ac:dyDescent="0.25">
      <c r="I497" t="s">
        <v>669</v>
      </c>
      <c r="J497" t="s">
        <v>669</v>
      </c>
      <c r="Q497" t="s">
        <v>669</v>
      </c>
      <c r="R497" t="s">
        <v>669</v>
      </c>
    </row>
    <row r="498" spans="9:18" x14ac:dyDescent="0.25">
      <c r="I498" t="s">
        <v>670</v>
      </c>
      <c r="J498" t="s">
        <v>670</v>
      </c>
      <c r="Q498" t="s">
        <v>670</v>
      </c>
      <c r="R498" t="s">
        <v>670</v>
      </c>
    </row>
    <row r="499" spans="9:18" x14ac:dyDescent="0.25">
      <c r="I499" t="s">
        <v>671</v>
      </c>
      <c r="J499" t="s">
        <v>671</v>
      </c>
      <c r="Q499" t="s">
        <v>671</v>
      </c>
      <c r="R499" t="s">
        <v>671</v>
      </c>
    </row>
    <row r="500" spans="9:18" x14ac:dyDescent="0.25">
      <c r="I500" t="s">
        <v>672</v>
      </c>
      <c r="J500" t="s">
        <v>672</v>
      </c>
      <c r="Q500" t="s">
        <v>672</v>
      </c>
      <c r="R500" t="s">
        <v>672</v>
      </c>
    </row>
    <row r="501" spans="9:18" x14ac:dyDescent="0.25">
      <c r="I501" t="s">
        <v>673</v>
      </c>
      <c r="J501" t="s">
        <v>673</v>
      </c>
      <c r="Q501" t="s">
        <v>673</v>
      </c>
      <c r="R501" t="s">
        <v>673</v>
      </c>
    </row>
    <row r="502" spans="9:18" x14ac:dyDescent="0.25">
      <c r="I502" t="s">
        <v>674</v>
      </c>
      <c r="J502" t="s">
        <v>674</v>
      </c>
      <c r="Q502" t="s">
        <v>674</v>
      </c>
      <c r="R502" t="s">
        <v>674</v>
      </c>
    </row>
    <row r="503" spans="9:18" x14ac:dyDescent="0.25">
      <c r="I503" t="s">
        <v>675</v>
      </c>
      <c r="J503" t="s">
        <v>675</v>
      </c>
      <c r="Q503" t="s">
        <v>675</v>
      </c>
      <c r="R503" t="s">
        <v>675</v>
      </c>
    </row>
    <row r="504" spans="9:18" x14ac:dyDescent="0.25">
      <c r="I504" t="s">
        <v>676</v>
      </c>
      <c r="J504" t="s">
        <v>676</v>
      </c>
      <c r="Q504" t="s">
        <v>676</v>
      </c>
      <c r="R504" t="s">
        <v>676</v>
      </c>
    </row>
    <row r="505" spans="9:18" x14ac:dyDescent="0.25">
      <c r="I505" t="s">
        <v>677</v>
      </c>
      <c r="J505" t="s">
        <v>677</v>
      </c>
      <c r="Q505" t="s">
        <v>677</v>
      </c>
      <c r="R505" t="s">
        <v>677</v>
      </c>
    </row>
    <row r="506" spans="9:18" x14ac:dyDescent="0.25">
      <c r="I506" t="s">
        <v>678</v>
      </c>
      <c r="J506" t="s">
        <v>678</v>
      </c>
      <c r="Q506" t="s">
        <v>678</v>
      </c>
      <c r="R506" t="s">
        <v>678</v>
      </c>
    </row>
    <row r="507" spans="9:18" x14ac:dyDescent="0.25">
      <c r="I507" t="s">
        <v>679</v>
      </c>
      <c r="J507" t="s">
        <v>679</v>
      </c>
      <c r="Q507" t="s">
        <v>679</v>
      </c>
      <c r="R507" t="s">
        <v>679</v>
      </c>
    </row>
    <row r="508" spans="9:18" x14ac:dyDescent="0.25">
      <c r="I508" t="s">
        <v>680</v>
      </c>
      <c r="J508" t="s">
        <v>680</v>
      </c>
      <c r="Q508" t="s">
        <v>680</v>
      </c>
      <c r="R508" t="s">
        <v>680</v>
      </c>
    </row>
    <row r="509" spans="9:18" x14ac:dyDescent="0.25">
      <c r="I509" t="s">
        <v>681</v>
      </c>
      <c r="J509" t="s">
        <v>681</v>
      </c>
      <c r="Q509" t="s">
        <v>681</v>
      </c>
      <c r="R509" t="s">
        <v>681</v>
      </c>
    </row>
    <row r="510" spans="9:18" x14ac:dyDescent="0.25">
      <c r="I510" t="s">
        <v>682</v>
      </c>
      <c r="J510" t="s">
        <v>682</v>
      </c>
      <c r="Q510" t="s">
        <v>682</v>
      </c>
      <c r="R510" t="s">
        <v>682</v>
      </c>
    </row>
    <row r="511" spans="9:18" x14ac:dyDescent="0.25">
      <c r="I511" t="s">
        <v>683</v>
      </c>
      <c r="J511" t="s">
        <v>683</v>
      </c>
      <c r="Q511" t="s">
        <v>683</v>
      </c>
      <c r="R511" t="s">
        <v>683</v>
      </c>
    </row>
    <row r="512" spans="9:18" x14ac:dyDescent="0.25">
      <c r="I512" t="s">
        <v>684</v>
      </c>
      <c r="J512" t="s">
        <v>684</v>
      </c>
      <c r="Q512" t="s">
        <v>684</v>
      </c>
      <c r="R512" t="s">
        <v>684</v>
      </c>
    </row>
    <row r="513" spans="9:18" x14ac:dyDescent="0.25">
      <c r="I513" t="s">
        <v>685</v>
      </c>
      <c r="J513" t="s">
        <v>685</v>
      </c>
      <c r="Q513" t="s">
        <v>685</v>
      </c>
      <c r="R513" t="s">
        <v>685</v>
      </c>
    </row>
    <row r="514" spans="9:18" x14ac:dyDescent="0.25">
      <c r="I514" t="s">
        <v>686</v>
      </c>
      <c r="J514" t="s">
        <v>686</v>
      </c>
      <c r="Q514" t="s">
        <v>686</v>
      </c>
      <c r="R514" t="s">
        <v>686</v>
      </c>
    </row>
    <row r="515" spans="9:18" x14ac:dyDescent="0.25">
      <c r="I515" t="s">
        <v>687</v>
      </c>
      <c r="J515" t="s">
        <v>687</v>
      </c>
      <c r="Q515" t="s">
        <v>687</v>
      </c>
      <c r="R515" t="s">
        <v>687</v>
      </c>
    </row>
    <row r="516" spans="9:18" x14ac:dyDescent="0.25">
      <c r="I516" t="s">
        <v>688</v>
      </c>
      <c r="J516" t="s">
        <v>688</v>
      </c>
      <c r="Q516" t="s">
        <v>688</v>
      </c>
      <c r="R516" t="s">
        <v>688</v>
      </c>
    </row>
    <row r="517" spans="9:18" x14ac:dyDescent="0.25">
      <c r="I517" t="s">
        <v>689</v>
      </c>
      <c r="J517" t="s">
        <v>689</v>
      </c>
      <c r="Q517" t="s">
        <v>689</v>
      </c>
      <c r="R517" t="s">
        <v>689</v>
      </c>
    </row>
    <row r="518" spans="9:18" x14ac:dyDescent="0.25">
      <c r="I518" t="s">
        <v>690</v>
      </c>
      <c r="J518" t="s">
        <v>690</v>
      </c>
      <c r="Q518" t="s">
        <v>690</v>
      </c>
      <c r="R518" t="s">
        <v>690</v>
      </c>
    </row>
    <row r="519" spans="9:18" x14ac:dyDescent="0.25">
      <c r="I519" t="s">
        <v>691</v>
      </c>
      <c r="J519" t="s">
        <v>691</v>
      </c>
      <c r="Q519" t="s">
        <v>691</v>
      </c>
      <c r="R519" t="s">
        <v>691</v>
      </c>
    </row>
    <row r="520" spans="9:18" x14ac:dyDescent="0.25">
      <c r="I520" t="s">
        <v>692</v>
      </c>
      <c r="J520" t="s">
        <v>692</v>
      </c>
      <c r="Q520" t="s">
        <v>692</v>
      </c>
      <c r="R520" t="s">
        <v>692</v>
      </c>
    </row>
    <row r="521" spans="9:18" x14ac:dyDescent="0.25">
      <c r="I521" t="s">
        <v>693</v>
      </c>
      <c r="J521" t="s">
        <v>693</v>
      </c>
      <c r="Q521" t="s">
        <v>693</v>
      </c>
      <c r="R521" t="s">
        <v>693</v>
      </c>
    </row>
    <row r="522" spans="9:18" x14ac:dyDescent="0.25">
      <c r="I522" t="s">
        <v>694</v>
      </c>
      <c r="J522" t="s">
        <v>694</v>
      </c>
      <c r="Q522" t="s">
        <v>694</v>
      </c>
      <c r="R522" t="s">
        <v>694</v>
      </c>
    </row>
    <row r="523" spans="9:18" x14ac:dyDescent="0.25">
      <c r="I523" t="s">
        <v>695</v>
      </c>
      <c r="J523" t="s">
        <v>695</v>
      </c>
      <c r="Q523" t="s">
        <v>695</v>
      </c>
      <c r="R523" t="s">
        <v>695</v>
      </c>
    </row>
    <row r="524" spans="9:18" x14ac:dyDescent="0.25">
      <c r="I524" t="s">
        <v>696</v>
      </c>
      <c r="J524" t="s">
        <v>696</v>
      </c>
      <c r="Q524" t="s">
        <v>696</v>
      </c>
      <c r="R524" t="s">
        <v>696</v>
      </c>
    </row>
    <row r="525" spans="9:18" x14ac:dyDescent="0.25">
      <c r="I525" t="s">
        <v>697</v>
      </c>
      <c r="J525" t="s">
        <v>697</v>
      </c>
      <c r="Q525" t="s">
        <v>697</v>
      </c>
      <c r="R525" t="s">
        <v>697</v>
      </c>
    </row>
    <row r="526" spans="9:18" x14ac:dyDescent="0.25">
      <c r="I526" t="s">
        <v>698</v>
      </c>
      <c r="J526" t="s">
        <v>698</v>
      </c>
      <c r="Q526" t="s">
        <v>698</v>
      </c>
      <c r="R526" t="s">
        <v>698</v>
      </c>
    </row>
    <row r="527" spans="9:18" x14ac:dyDescent="0.25">
      <c r="I527" t="s">
        <v>699</v>
      </c>
      <c r="J527" t="s">
        <v>699</v>
      </c>
      <c r="Q527" t="s">
        <v>699</v>
      </c>
      <c r="R527" t="s">
        <v>699</v>
      </c>
    </row>
    <row r="528" spans="9:18" x14ac:dyDescent="0.25">
      <c r="I528" t="s">
        <v>700</v>
      </c>
      <c r="J528" t="s">
        <v>700</v>
      </c>
      <c r="Q528" t="s">
        <v>700</v>
      </c>
      <c r="R528" t="s">
        <v>700</v>
      </c>
    </row>
    <row r="529" spans="9:18" x14ac:dyDescent="0.25">
      <c r="I529" t="s">
        <v>701</v>
      </c>
      <c r="J529" t="s">
        <v>701</v>
      </c>
      <c r="Q529" t="s">
        <v>701</v>
      </c>
      <c r="R529" t="s">
        <v>701</v>
      </c>
    </row>
    <row r="530" spans="9:18" x14ac:dyDescent="0.25">
      <c r="I530" t="s">
        <v>702</v>
      </c>
      <c r="J530" t="s">
        <v>702</v>
      </c>
      <c r="Q530" t="s">
        <v>702</v>
      </c>
      <c r="R530" t="s">
        <v>702</v>
      </c>
    </row>
    <row r="531" spans="9:18" x14ac:dyDescent="0.25">
      <c r="I531" t="s">
        <v>703</v>
      </c>
      <c r="J531" t="s">
        <v>703</v>
      </c>
      <c r="Q531" t="s">
        <v>703</v>
      </c>
      <c r="R531" t="s">
        <v>703</v>
      </c>
    </row>
    <row r="532" spans="9:18" x14ac:dyDescent="0.25">
      <c r="I532" t="s">
        <v>704</v>
      </c>
      <c r="J532" t="s">
        <v>704</v>
      </c>
      <c r="Q532" t="s">
        <v>704</v>
      </c>
      <c r="R532" t="s">
        <v>704</v>
      </c>
    </row>
    <row r="533" spans="9:18" x14ac:dyDescent="0.25">
      <c r="I533" t="s">
        <v>705</v>
      </c>
      <c r="J533" t="s">
        <v>705</v>
      </c>
      <c r="Q533" t="s">
        <v>705</v>
      </c>
      <c r="R533" t="s">
        <v>705</v>
      </c>
    </row>
    <row r="534" spans="9:18" x14ac:dyDescent="0.25">
      <c r="I534" t="s">
        <v>706</v>
      </c>
      <c r="J534" t="s">
        <v>706</v>
      </c>
      <c r="Q534" t="s">
        <v>706</v>
      </c>
      <c r="R534" t="s">
        <v>706</v>
      </c>
    </row>
    <row r="535" spans="9:18" x14ac:dyDescent="0.25">
      <c r="I535" t="s">
        <v>707</v>
      </c>
      <c r="J535" t="s">
        <v>707</v>
      </c>
      <c r="Q535" t="s">
        <v>707</v>
      </c>
      <c r="R535" t="s">
        <v>707</v>
      </c>
    </row>
    <row r="536" spans="9:18" x14ac:dyDescent="0.25">
      <c r="I536" t="s">
        <v>708</v>
      </c>
      <c r="J536" t="s">
        <v>708</v>
      </c>
      <c r="Q536" t="s">
        <v>708</v>
      </c>
      <c r="R536" t="s">
        <v>708</v>
      </c>
    </row>
    <row r="537" spans="9:18" x14ac:dyDescent="0.25">
      <c r="I537" t="s">
        <v>709</v>
      </c>
      <c r="J537" t="s">
        <v>709</v>
      </c>
      <c r="Q537" t="s">
        <v>709</v>
      </c>
      <c r="R537" t="s">
        <v>709</v>
      </c>
    </row>
    <row r="538" spans="9:18" x14ac:dyDescent="0.25">
      <c r="I538" t="s">
        <v>710</v>
      </c>
      <c r="J538" t="s">
        <v>710</v>
      </c>
      <c r="Q538" t="s">
        <v>710</v>
      </c>
      <c r="R538" t="s">
        <v>710</v>
      </c>
    </row>
    <row r="539" spans="9:18" x14ac:dyDescent="0.25">
      <c r="I539" t="s">
        <v>711</v>
      </c>
      <c r="J539" t="s">
        <v>711</v>
      </c>
      <c r="Q539" t="s">
        <v>711</v>
      </c>
      <c r="R539" t="s">
        <v>711</v>
      </c>
    </row>
    <row r="540" spans="9:18" x14ac:dyDescent="0.25">
      <c r="I540" t="s">
        <v>712</v>
      </c>
      <c r="J540" t="s">
        <v>712</v>
      </c>
      <c r="Q540" t="s">
        <v>712</v>
      </c>
      <c r="R540" t="s">
        <v>712</v>
      </c>
    </row>
    <row r="541" spans="9:18" x14ac:dyDescent="0.25">
      <c r="I541" t="s">
        <v>713</v>
      </c>
      <c r="J541" t="s">
        <v>713</v>
      </c>
      <c r="Q541" t="s">
        <v>713</v>
      </c>
      <c r="R541" t="s">
        <v>713</v>
      </c>
    </row>
    <row r="542" spans="9:18" x14ac:dyDescent="0.25">
      <c r="I542" t="s">
        <v>714</v>
      </c>
      <c r="J542" t="s">
        <v>714</v>
      </c>
      <c r="Q542" t="s">
        <v>714</v>
      </c>
      <c r="R542" t="s">
        <v>714</v>
      </c>
    </row>
    <row r="543" spans="9:18" x14ac:dyDescent="0.25">
      <c r="I543" t="s">
        <v>715</v>
      </c>
      <c r="J543" t="s">
        <v>715</v>
      </c>
      <c r="Q543" t="s">
        <v>715</v>
      </c>
      <c r="R543" t="s">
        <v>715</v>
      </c>
    </row>
    <row r="544" spans="9:18" x14ac:dyDescent="0.25">
      <c r="I544" t="s">
        <v>716</v>
      </c>
      <c r="J544" t="s">
        <v>716</v>
      </c>
      <c r="Q544" t="s">
        <v>716</v>
      </c>
      <c r="R544" t="s">
        <v>716</v>
      </c>
    </row>
    <row r="545" spans="9:18" x14ac:dyDescent="0.25">
      <c r="I545" t="s">
        <v>717</v>
      </c>
      <c r="J545" t="s">
        <v>717</v>
      </c>
      <c r="Q545" t="s">
        <v>717</v>
      </c>
      <c r="R545" t="s">
        <v>717</v>
      </c>
    </row>
    <row r="546" spans="9:18" x14ac:dyDescent="0.25">
      <c r="I546" t="s">
        <v>718</v>
      </c>
      <c r="J546" t="s">
        <v>718</v>
      </c>
      <c r="Q546" t="s">
        <v>718</v>
      </c>
      <c r="R546" t="s">
        <v>718</v>
      </c>
    </row>
    <row r="547" spans="9:18" x14ac:dyDescent="0.25">
      <c r="I547" t="s">
        <v>719</v>
      </c>
      <c r="J547" t="s">
        <v>719</v>
      </c>
      <c r="Q547" t="s">
        <v>719</v>
      </c>
      <c r="R547" t="s">
        <v>719</v>
      </c>
    </row>
    <row r="548" spans="9:18" x14ac:dyDescent="0.25">
      <c r="I548" t="s">
        <v>720</v>
      </c>
      <c r="J548" t="s">
        <v>720</v>
      </c>
      <c r="Q548" t="s">
        <v>720</v>
      </c>
      <c r="R548" t="s">
        <v>720</v>
      </c>
    </row>
    <row r="549" spans="9:18" x14ac:dyDescent="0.25">
      <c r="I549" t="s">
        <v>721</v>
      </c>
      <c r="J549" t="s">
        <v>721</v>
      </c>
      <c r="Q549" t="s">
        <v>721</v>
      </c>
      <c r="R549" t="s">
        <v>721</v>
      </c>
    </row>
    <row r="550" spans="9:18" x14ac:dyDescent="0.25">
      <c r="I550" t="s">
        <v>722</v>
      </c>
      <c r="J550" t="s">
        <v>722</v>
      </c>
      <c r="Q550" t="s">
        <v>722</v>
      </c>
      <c r="R550" t="s">
        <v>722</v>
      </c>
    </row>
    <row r="551" spans="9:18" x14ac:dyDescent="0.25">
      <c r="I551" t="s">
        <v>723</v>
      </c>
      <c r="J551" t="s">
        <v>723</v>
      </c>
      <c r="Q551" t="s">
        <v>723</v>
      </c>
      <c r="R551" t="s">
        <v>723</v>
      </c>
    </row>
    <row r="552" spans="9:18" x14ac:dyDescent="0.25">
      <c r="I552" t="s">
        <v>724</v>
      </c>
      <c r="J552" t="s">
        <v>724</v>
      </c>
      <c r="Q552" t="s">
        <v>724</v>
      </c>
      <c r="R552" t="s">
        <v>724</v>
      </c>
    </row>
    <row r="553" spans="9:18" x14ac:dyDescent="0.25">
      <c r="I553" t="s">
        <v>725</v>
      </c>
      <c r="J553" t="s">
        <v>725</v>
      </c>
      <c r="Q553" t="s">
        <v>725</v>
      </c>
      <c r="R553" t="s">
        <v>725</v>
      </c>
    </row>
    <row r="554" spans="9:18" x14ac:dyDescent="0.25">
      <c r="I554" t="s">
        <v>726</v>
      </c>
      <c r="J554" t="s">
        <v>726</v>
      </c>
      <c r="Q554" t="s">
        <v>726</v>
      </c>
      <c r="R554" t="s">
        <v>726</v>
      </c>
    </row>
    <row r="555" spans="9:18" x14ac:dyDescent="0.25">
      <c r="I555" t="s">
        <v>727</v>
      </c>
      <c r="J555" t="s">
        <v>727</v>
      </c>
      <c r="Q555" t="s">
        <v>727</v>
      </c>
      <c r="R555" t="s">
        <v>727</v>
      </c>
    </row>
    <row r="556" spans="9:18" x14ac:dyDescent="0.25">
      <c r="I556" t="s">
        <v>728</v>
      </c>
      <c r="J556" t="s">
        <v>728</v>
      </c>
      <c r="Q556" t="s">
        <v>728</v>
      </c>
      <c r="R556" t="s">
        <v>728</v>
      </c>
    </row>
    <row r="557" spans="9:18" x14ac:dyDescent="0.25">
      <c r="I557" t="s">
        <v>729</v>
      </c>
      <c r="J557" t="s">
        <v>729</v>
      </c>
      <c r="Q557" t="s">
        <v>729</v>
      </c>
      <c r="R557" t="s">
        <v>729</v>
      </c>
    </row>
    <row r="558" spans="9:18" x14ac:dyDescent="0.25">
      <c r="I558" t="s">
        <v>730</v>
      </c>
      <c r="J558" t="s">
        <v>730</v>
      </c>
      <c r="Q558" t="s">
        <v>730</v>
      </c>
      <c r="R558" t="s">
        <v>730</v>
      </c>
    </row>
    <row r="559" spans="9:18" x14ac:dyDescent="0.25">
      <c r="I559" t="s">
        <v>731</v>
      </c>
      <c r="J559" t="s">
        <v>731</v>
      </c>
      <c r="Q559" t="s">
        <v>731</v>
      </c>
      <c r="R559" t="s">
        <v>731</v>
      </c>
    </row>
    <row r="560" spans="9:18" x14ac:dyDescent="0.25">
      <c r="I560" t="s">
        <v>732</v>
      </c>
      <c r="J560" t="s">
        <v>732</v>
      </c>
      <c r="Q560" t="s">
        <v>732</v>
      </c>
      <c r="R560" t="s">
        <v>732</v>
      </c>
    </row>
    <row r="561" spans="9:18" x14ac:dyDescent="0.25">
      <c r="I561" t="s">
        <v>733</v>
      </c>
      <c r="J561" t="s">
        <v>733</v>
      </c>
      <c r="Q561" t="s">
        <v>733</v>
      </c>
      <c r="R561" t="s">
        <v>733</v>
      </c>
    </row>
    <row r="562" spans="9:18" x14ac:dyDescent="0.25">
      <c r="I562" t="s">
        <v>734</v>
      </c>
      <c r="J562" t="s">
        <v>734</v>
      </c>
      <c r="Q562" t="s">
        <v>734</v>
      </c>
      <c r="R562" t="s">
        <v>734</v>
      </c>
    </row>
    <row r="563" spans="9:18" x14ac:dyDescent="0.25">
      <c r="I563" t="s">
        <v>735</v>
      </c>
      <c r="J563" t="s">
        <v>735</v>
      </c>
      <c r="Q563" t="s">
        <v>735</v>
      </c>
      <c r="R563" t="s">
        <v>735</v>
      </c>
    </row>
    <row r="564" spans="9:18" x14ac:dyDescent="0.25">
      <c r="I564" t="s">
        <v>736</v>
      </c>
      <c r="J564" t="s">
        <v>736</v>
      </c>
      <c r="Q564" t="s">
        <v>736</v>
      </c>
      <c r="R564" t="s">
        <v>736</v>
      </c>
    </row>
    <row r="565" spans="9:18" x14ac:dyDescent="0.25">
      <c r="I565" t="s">
        <v>737</v>
      </c>
      <c r="J565" t="s">
        <v>737</v>
      </c>
      <c r="Q565" t="s">
        <v>737</v>
      </c>
      <c r="R565" t="s">
        <v>737</v>
      </c>
    </row>
    <row r="566" spans="9:18" x14ac:dyDescent="0.25">
      <c r="I566" t="s">
        <v>738</v>
      </c>
      <c r="J566" t="s">
        <v>738</v>
      </c>
      <c r="Q566" t="s">
        <v>738</v>
      </c>
      <c r="R566" t="s">
        <v>738</v>
      </c>
    </row>
    <row r="567" spans="9:18" x14ac:dyDescent="0.25">
      <c r="I567" t="s">
        <v>739</v>
      </c>
      <c r="J567" t="s">
        <v>739</v>
      </c>
      <c r="Q567" t="s">
        <v>739</v>
      </c>
      <c r="R567" t="s">
        <v>739</v>
      </c>
    </row>
    <row r="568" spans="9:18" x14ac:dyDescent="0.25">
      <c r="I568" t="s">
        <v>740</v>
      </c>
      <c r="J568" t="s">
        <v>740</v>
      </c>
      <c r="Q568" t="s">
        <v>740</v>
      </c>
      <c r="R568" t="s">
        <v>740</v>
      </c>
    </row>
    <row r="569" spans="9:18" x14ac:dyDescent="0.25">
      <c r="I569" t="s">
        <v>741</v>
      </c>
      <c r="J569" t="s">
        <v>741</v>
      </c>
      <c r="Q569" t="s">
        <v>741</v>
      </c>
      <c r="R569" t="s">
        <v>741</v>
      </c>
    </row>
    <row r="570" spans="9:18" x14ac:dyDescent="0.25">
      <c r="I570" t="s">
        <v>742</v>
      </c>
      <c r="J570" t="s">
        <v>742</v>
      </c>
      <c r="Q570" t="s">
        <v>742</v>
      </c>
      <c r="R570" t="s">
        <v>742</v>
      </c>
    </row>
    <row r="571" spans="9:18" x14ac:dyDescent="0.25">
      <c r="I571" t="s">
        <v>743</v>
      </c>
      <c r="J571" t="s">
        <v>743</v>
      </c>
      <c r="Q571" t="s">
        <v>743</v>
      </c>
      <c r="R571" t="s">
        <v>743</v>
      </c>
    </row>
    <row r="572" spans="9:18" x14ac:dyDescent="0.25">
      <c r="I572" t="s">
        <v>744</v>
      </c>
      <c r="J572" t="s">
        <v>744</v>
      </c>
      <c r="Q572" t="s">
        <v>744</v>
      </c>
      <c r="R572" t="s">
        <v>744</v>
      </c>
    </row>
    <row r="573" spans="9:18" x14ac:dyDescent="0.25">
      <c r="I573" t="s">
        <v>745</v>
      </c>
      <c r="J573" t="s">
        <v>745</v>
      </c>
      <c r="Q573" t="s">
        <v>745</v>
      </c>
      <c r="R573" t="s">
        <v>745</v>
      </c>
    </row>
    <row r="574" spans="9:18" x14ac:dyDescent="0.25">
      <c r="I574" t="s">
        <v>746</v>
      </c>
      <c r="J574" t="s">
        <v>746</v>
      </c>
      <c r="Q574" t="s">
        <v>746</v>
      </c>
      <c r="R574" t="s">
        <v>746</v>
      </c>
    </row>
    <row r="575" spans="9:18" x14ac:dyDescent="0.25">
      <c r="I575" t="s">
        <v>747</v>
      </c>
      <c r="J575" t="s">
        <v>747</v>
      </c>
      <c r="Q575" t="s">
        <v>747</v>
      </c>
      <c r="R575" t="s">
        <v>747</v>
      </c>
    </row>
    <row r="576" spans="9:18" x14ac:dyDescent="0.25">
      <c r="I576" t="s">
        <v>748</v>
      </c>
      <c r="J576" t="s">
        <v>748</v>
      </c>
      <c r="Q576" t="s">
        <v>748</v>
      </c>
      <c r="R576" t="s">
        <v>748</v>
      </c>
    </row>
    <row r="577" spans="9:18" x14ac:dyDescent="0.25">
      <c r="I577" t="s">
        <v>749</v>
      </c>
      <c r="J577" t="s">
        <v>749</v>
      </c>
      <c r="Q577" t="s">
        <v>749</v>
      </c>
      <c r="R577" t="s">
        <v>749</v>
      </c>
    </row>
    <row r="578" spans="9:18" x14ac:dyDescent="0.25">
      <c r="I578" t="s">
        <v>750</v>
      </c>
      <c r="J578" t="s">
        <v>750</v>
      </c>
      <c r="Q578" t="s">
        <v>750</v>
      </c>
      <c r="R578" t="s">
        <v>750</v>
      </c>
    </row>
    <row r="579" spans="9:18" x14ac:dyDescent="0.25">
      <c r="I579" t="s">
        <v>751</v>
      </c>
      <c r="J579" t="s">
        <v>751</v>
      </c>
      <c r="Q579" t="s">
        <v>751</v>
      </c>
      <c r="R579" t="s">
        <v>751</v>
      </c>
    </row>
    <row r="580" spans="9:18" x14ac:dyDescent="0.25">
      <c r="I580" t="s">
        <v>752</v>
      </c>
      <c r="J580" t="s">
        <v>752</v>
      </c>
      <c r="Q580" t="s">
        <v>752</v>
      </c>
      <c r="R580" t="s">
        <v>752</v>
      </c>
    </row>
    <row r="581" spans="9:18" x14ac:dyDescent="0.25">
      <c r="I581" t="s">
        <v>753</v>
      </c>
      <c r="J581" t="s">
        <v>753</v>
      </c>
      <c r="Q581" t="s">
        <v>753</v>
      </c>
      <c r="R581" t="s">
        <v>753</v>
      </c>
    </row>
    <row r="582" spans="9:18" x14ac:dyDescent="0.25">
      <c r="I582" t="s">
        <v>754</v>
      </c>
      <c r="J582" t="s">
        <v>754</v>
      </c>
      <c r="Q582" t="s">
        <v>754</v>
      </c>
      <c r="R582" t="s">
        <v>754</v>
      </c>
    </row>
    <row r="583" spans="9:18" x14ac:dyDescent="0.25">
      <c r="I583" t="s">
        <v>755</v>
      </c>
      <c r="J583" t="s">
        <v>755</v>
      </c>
      <c r="Q583" t="s">
        <v>755</v>
      </c>
      <c r="R583" t="s">
        <v>755</v>
      </c>
    </row>
    <row r="584" spans="9:18" x14ac:dyDescent="0.25">
      <c r="I584" t="s">
        <v>756</v>
      </c>
      <c r="J584" t="s">
        <v>756</v>
      </c>
      <c r="Q584" t="s">
        <v>756</v>
      </c>
      <c r="R584" t="s">
        <v>756</v>
      </c>
    </row>
    <row r="585" spans="9:18" x14ac:dyDescent="0.25">
      <c r="I585" t="s">
        <v>757</v>
      </c>
      <c r="J585" t="s">
        <v>757</v>
      </c>
      <c r="Q585" t="s">
        <v>757</v>
      </c>
      <c r="R585" t="s">
        <v>757</v>
      </c>
    </row>
    <row r="586" spans="9:18" x14ac:dyDescent="0.25">
      <c r="I586" t="s">
        <v>758</v>
      </c>
      <c r="J586" t="s">
        <v>758</v>
      </c>
      <c r="Q586" t="s">
        <v>758</v>
      </c>
      <c r="R586" t="s">
        <v>758</v>
      </c>
    </row>
    <row r="587" spans="9:18" x14ac:dyDescent="0.25">
      <c r="I587" t="s">
        <v>759</v>
      </c>
      <c r="J587" t="s">
        <v>759</v>
      </c>
      <c r="Q587" t="s">
        <v>759</v>
      </c>
      <c r="R587" t="s">
        <v>759</v>
      </c>
    </row>
    <row r="588" spans="9:18" x14ac:dyDescent="0.25">
      <c r="I588" t="s">
        <v>760</v>
      </c>
      <c r="J588" t="s">
        <v>760</v>
      </c>
      <c r="Q588" t="s">
        <v>760</v>
      </c>
      <c r="R588" t="s">
        <v>760</v>
      </c>
    </row>
    <row r="589" spans="9:18" x14ac:dyDescent="0.25">
      <c r="I589" t="s">
        <v>761</v>
      </c>
      <c r="J589" t="s">
        <v>761</v>
      </c>
      <c r="Q589" t="s">
        <v>761</v>
      </c>
      <c r="R589" t="s">
        <v>761</v>
      </c>
    </row>
    <row r="590" spans="9:18" x14ac:dyDescent="0.25">
      <c r="I590" t="s">
        <v>762</v>
      </c>
      <c r="J590" t="s">
        <v>762</v>
      </c>
      <c r="Q590" t="s">
        <v>762</v>
      </c>
      <c r="R590" t="s">
        <v>762</v>
      </c>
    </row>
    <row r="591" spans="9:18" x14ac:dyDescent="0.25">
      <c r="I591" t="s">
        <v>763</v>
      </c>
      <c r="J591" t="s">
        <v>763</v>
      </c>
      <c r="Q591" t="s">
        <v>763</v>
      </c>
      <c r="R591" t="s">
        <v>763</v>
      </c>
    </row>
    <row r="592" spans="9:18" x14ac:dyDescent="0.25">
      <c r="I592" t="s">
        <v>764</v>
      </c>
      <c r="J592" t="s">
        <v>764</v>
      </c>
      <c r="Q592" t="s">
        <v>764</v>
      </c>
      <c r="R592" t="s">
        <v>764</v>
      </c>
    </row>
    <row r="593" spans="9:18" x14ac:dyDescent="0.25">
      <c r="I593" t="s">
        <v>765</v>
      </c>
      <c r="J593" t="s">
        <v>765</v>
      </c>
      <c r="Q593" t="s">
        <v>765</v>
      </c>
      <c r="R593" t="s">
        <v>765</v>
      </c>
    </row>
    <row r="594" spans="9:18" x14ac:dyDescent="0.25">
      <c r="I594" t="s">
        <v>766</v>
      </c>
      <c r="J594" t="s">
        <v>766</v>
      </c>
      <c r="Q594" t="s">
        <v>766</v>
      </c>
      <c r="R594" t="s">
        <v>766</v>
      </c>
    </row>
    <row r="595" spans="9:18" x14ac:dyDescent="0.25">
      <c r="I595" t="s">
        <v>767</v>
      </c>
      <c r="J595" t="s">
        <v>767</v>
      </c>
      <c r="Q595" t="s">
        <v>767</v>
      </c>
      <c r="R595" t="s">
        <v>767</v>
      </c>
    </row>
    <row r="596" spans="9:18" x14ac:dyDescent="0.25">
      <c r="I596" t="s">
        <v>768</v>
      </c>
      <c r="J596" t="s">
        <v>768</v>
      </c>
      <c r="Q596" t="s">
        <v>768</v>
      </c>
      <c r="R596" t="s">
        <v>768</v>
      </c>
    </row>
    <row r="597" spans="9:18" x14ac:dyDescent="0.25">
      <c r="I597" t="s">
        <v>769</v>
      </c>
      <c r="J597" t="s">
        <v>769</v>
      </c>
      <c r="Q597" t="s">
        <v>769</v>
      </c>
      <c r="R597" t="s">
        <v>769</v>
      </c>
    </row>
    <row r="598" spans="9:18" x14ac:dyDescent="0.25">
      <c r="I598" t="s">
        <v>770</v>
      </c>
      <c r="J598" t="s">
        <v>770</v>
      </c>
      <c r="Q598" t="s">
        <v>770</v>
      </c>
      <c r="R598" t="s">
        <v>770</v>
      </c>
    </row>
    <row r="599" spans="9:18" x14ac:dyDescent="0.25">
      <c r="I599" t="s">
        <v>771</v>
      </c>
      <c r="J599" t="s">
        <v>771</v>
      </c>
      <c r="Q599" t="s">
        <v>771</v>
      </c>
      <c r="R599" t="s">
        <v>771</v>
      </c>
    </row>
    <row r="600" spans="9:18" x14ac:dyDescent="0.25">
      <c r="I600" t="s">
        <v>772</v>
      </c>
      <c r="J600" t="s">
        <v>772</v>
      </c>
      <c r="Q600" t="s">
        <v>772</v>
      </c>
      <c r="R600" t="s">
        <v>772</v>
      </c>
    </row>
    <row r="601" spans="9:18" x14ac:dyDescent="0.25">
      <c r="I601" t="s">
        <v>773</v>
      </c>
      <c r="J601" t="s">
        <v>773</v>
      </c>
      <c r="Q601" t="s">
        <v>773</v>
      </c>
      <c r="R601" t="s">
        <v>773</v>
      </c>
    </row>
    <row r="602" spans="9:18" x14ac:dyDescent="0.25">
      <c r="I602" t="s">
        <v>774</v>
      </c>
      <c r="J602" t="s">
        <v>774</v>
      </c>
      <c r="Q602" t="s">
        <v>774</v>
      </c>
      <c r="R602" t="s">
        <v>774</v>
      </c>
    </row>
    <row r="603" spans="9:18" x14ac:dyDescent="0.25">
      <c r="I603" t="s">
        <v>775</v>
      </c>
      <c r="J603" t="s">
        <v>775</v>
      </c>
      <c r="Q603" t="s">
        <v>775</v>
      </c>
      <c r="R603" t="s">
        <v>775</v>
      </c>
    </row>
    <row r="604" spans="9:18" x14ac:dyDescent="0.25">
      <c r="I604" t="s">
        <v>776</v>
      </c>
      <c r="J604" t="s">
        <v>776</v>
      </c>
      <c r="Q604" t="s">
        <v>776</v>
      </c>
      <c r="R604" t="s">
        <v>776</v>
      </c>
    </row>
    <row r="605" spans="9:18" x14ac:dyDescent="0.25">
      <c r="I605" t="s">
        <v>777</v>
      </c>
      <c r="J605" t="s">
        <v>777</v>
      </c>
      <c r="Q605" t="s">
        <v>777</v>
      </c>
      <c r="R605" t="s">
        <v>777</v>
      </c>
    </row>
    <row r="606" spans="9:18" x14ac:dyDescent="0.25">
      <c r="I606" t="s">
        <v>778</v>
      </c>
      <c r="J606" t="s">
        <v>778</v>
      </c>
      <c r="Q606" t="s">
        <v>778</v>
      </c>
      <c r="R606" t="s">
        <v>778</v>
      </c>
    </row>
    <row r="607" spans="9:18" x14ac:dyDescent="0.25">
      <c r="I607" t="s">
        <v>779</v>
      </c>
      <c r="J607" t="s">
        <v>779</v>
      </c>
      <c r="Q607" t="s">
        <v>779</v>
      </c>
      <c r="R607" t="s">
        <v>779</v>
      </c>
    </row>
    <row r="608" spans="9:18" x14ac:dyDescent="0.25">
      <c r="I608" t="s">
        <v>780</v>
      </c>
      <c r="J608" t="s">
        <v>780</v>
      </c>
      <c r="Q608" t="s">
        <v>780</v>
      </c>
      <c r="R608" t="s">
        <v>780</v>
      </c>
    </row>
    <row r="609" spans="9:18" x14ac:dyDescent="0.25">
      <c r="I609" t="s">
        <v>781</v>
      </c>
      <c r="J609" t="s">
        <v>781</v>
      </c>
      <c r="Q609" t="s">
        <v>781</v>
      </c>
      <c r="R609" t="s">
        <v>781</v>
      </c>
    </row>
    <row r="610" spans="9:18" x14ac:dyDescent="0.25">
      <c r="I610" t="s">
        <v>782</v>
      </c>
      <c r="J610" t="s">
        <v>782</v>
      </c>
      <c r="Q610" t="s">
        <v>782</v>
      </c>
      <c r="R610" t="s">
        <v>782</v>
      </c>
    </row>
    <row r="611" spans="9:18" x14ac:dyDescent="0.25">
      <c r="I611" t="s">
        <v>783</v>
      </c>
      <c r="J611" t="s">
        <v>783</v>
      </c>
      <c r="Q611" t="s">
        <v>783</v>
      </c>
      <c r="R611" t="s">
        <v>783</v>
      </c>
    </row>
    <row r="612" spans="9:18" x14ac:dyDescent="0.25">
      <c r="I612" t="s">
        <v>784</v>
      </c>
      <c r="J612" t="s">
        <v>784</v>
      </c>
      <c r="Q612" t="s">
        <v>784</v>
      </c>
      <c r="R612" t="s">
        <v>784</v>
      </c>
    </row>
    <row r="613" spans="9:18" x14ac:dyDescent="0.25">
      <c r="I613" t="s">
        <v>785</v>
      </c>
      <c r="J613" t="s">
        <v>785</v>
      </c>
      <c r="Q613" t="s">
        <v>785</v>
      </c>
      <c r="R613" t="s">
        <v>785</v>
      </c>
    </row>
    <row r="614" spans="9:18" x14ac:dyDescent="0.25">
      <c r="I614" t="s">
        <v>786</v>
      </c>
      <c r="J614" t="s">
        <v>786</v>
      </c>
      <c r="Q614" t="s">
        <v>786</v>
      </c>
      <c r="R614" t="s">
        <v>786</v>
      </c>
    </row>
    <row r="615" spans="9:18" x14ac:dyDescent="0.25">
      <c r="I615" t="s">
        <v>787</v>
      </c>
      <c r="J615" t="s">
        <v>787</v>
      </c>
      <c r="Q615" t="s">
        <v>787</v>
      </c>
      <c r="R615" t="s">
        <v>787</v>
      </c>
    </row>
    <row r="616" spans="9:18" x14ac:dyDescent="0.25">
      <c r="I616" t="s">
        <v>788</v>
      </c>
      <c r="J616" t="s">
        <v>788</v>
      </c>
      <c r="Q616" t="s">
        <v>788</v>
      </c>
      <c r="R616" t="s">
        <v>788</v>
      </c>
    </row>
    <row r="617" spans="9:18" x14ac:dyDescent="0.25">
      <c r="I617" t="s">
        <v>789</v>
      </c>
      <c r="J617" t="s">
        <v>789</v>
      </c>
      <c r="Q617" t="s">
        <v>789</v>
      </c>
      <c r="R617" t="s">
        <v>789</v>
      </c>
    </row>
    <row r="618" spans="9:18" x14ac:dyDescent="0.25">
      <c r="I618" t="s">
        <v>790</v>
      </c>
      <c r="J618" t="s">
        <v>790</v>
      </c>
      <c r="Q618" t="s">
        <v>790</v>
      </c>
      <c r="R618" t="s">
        <v>790</v>
      </c>
    </row>
    <row r="619" spans="9:18" x14ac:dyDescent="0.25">
      <c r="I619" t="s">
        <v>791</v>
      </c>
      <c r="J619" t="s">
        <v>791</v>
      </c>
      <c r="Q619" t="s">
        <v>791</v>
      </c>
      <c r="R619" t="s">
        <v>791</v>
      </c>
    </row>
    <row r="620" spans="9:18" x14ac:dyDescent="0.25">
      <c r="I620" t="s">
        <v>792</v>
      </c>
      <c r="J620" t="s">
        <v>792</v>
      </c>
      <c r="Q620" t="s">
        <v>792</v>
      </c>
      <c r="R620" t="s">
        <v>792</v>
      </c>
    </row>
    <row r="621" spans="9:18" x14ac:dyDescent="0.25">
      <c r="I621" t="s">
        <v>793</v>
      </c>
      <c r="J621" t="s">
        <v>793</v>
      </c>
      <c r="Q621" t="s">
        <v>793</v>
      </c>
      <c r="R621" t="s">
        <v>793</v>
      </c>
    </row>
    <row r="622" spans="9:18" x14ac:dyDescent="0.25">
      <c r="I622" t="s">
        <v>794</v>
      </c>
      <c r="J622" t="s">
        <v>794</v>
      </c>
      <c r="Q622" t="s">
        <v>794</v>
      </c>
      <c r="R622" t="s">
        <v>794</v>
      </c>
    </row>
    <row r="623" spans="9:18" x14ac:dyDescent="0.25">
      <c r="I623" t="s">
        <v>795</v>
      </c>
      <c r="J623" t="s">
        <v>795</v>
      </c>
      <c r="Q623" t="s">
        <v>795</v>
      </c>
      <c r="R623" t="s">
        <v>795</v>
      </c>
    </row>
    <row r="624" spans="9:18" x14ac:dyDescent="0.25">
      <c r="I624" t="s">
        <v>796</v>
      </c>
      <c r="J624" t="s">
        <v>796</v>
      </c>
      <c r="Q624" t="s">
        <v>796</v>
      </c>
      <c r="R624" t="s">
        <v>796</v>
      </c>
    </row>
    <row r="625" spans="9:18" x14ac:dyDescent="0.25">
      <c r="I625" t="s">
        <v>797</v>
      </c>
      <c r="J625" t="s">
        <v>797</v>
      </c>
      <c r="Q625" t="s">
        <v>797</v>
      </c>
      <c r="R625" t="s">
        <v>797</v>
      </c>
    </row>
    <row r="626" spans="9:18" x14ac:dyDescent="0.25">
      <c r="I626" t="s">
        <v>798</v>
      </c>
      <c r="J626" t="s">
        <v>798</v>
      </c>
      <c r="Q626" t="s">
        <v>798</v>
      </c>
      <c r="R626" t="s">
        <v>798</v>
      </c>
    </row>
    <row r="627" spans="9:18" x14ac:dyDescent="0.25">
      <c r="I627" t="s">
        <v>799</v>
      </c>
      <c r="J627" t="s">
        <v>799</v>
      </c>
      <c r="Q627" t="s">
        <v>799</v>
      </c>
      <c r="R627" t="s">
        <v>799</v>
      </c>
    </row>
    <row r="628" spans="9:18" x14ac:dyDescent="0.25">
      <c r="I628" t="s">
        <v>800</v>
      </c>
      <c r="J628" t="s">
        <v>800</v>
      </c>
      <c r="Q628" t="s">
        <v>800</v>
      </c>
      <c r="R628" t="s">
        <v>800</v>
      </c>
    </row>
    <row r="629" spans="9:18" x14ac:dyDescent="0.25">
      <c r="I629" t="s">
        <v>801</v>
      </c>
      <c r="J629" t="s">
        <v>801</v>
      </c>
      <c r="Q629" t="s">
        <v>801</v>
      </c>
      <c r="R629" t="s">
        <v>801</v>
      </c>
    </row>
    <row r="630" spans="9:18" x14ac:dyDescent="0.25">
      <c r="I630" t="s">
        <v>802</v>
      </c>
      <c r="J630" t="s">
        <v>802</v>
      </c>
      <c r="Q630" t="s">
        <v>802</v>
      </c>
      <c r="R630" t="s">
        <v>802</v>
      </c>
    </row>
    <row r="631" spans="9:18" x14ac:dyDescent="0.25">
      <c r="I631" t="s">
        <v>803</v>
      </c>
      <c r="J631" t="s">
        <v>803</v>
      </c>
      <c r="Q631" t="s">
        <v>803</v>
      </c>
      <c r="R631" t="s">
        <v>803</v>
      </c>
    </row>
    <row r="632" spans="9:18" x14ac:dyDescent="0.25">
      <c r="I632" t="s">
        <v>804</v>
      </c>
      <c r="J632" t="s">
        <v>804</v>
      </c>
      <c r="Q632" t="s">
        <v>804</v>
      </c>
      <c r="R632" t="s">
        <v>804</v>
      </c>
    </row>
    <row r="633" spans="9:18" x14ac:dyDescent="0.25">
      <c r="I633" t="s">
        <v>805</v>
      </c>
      <c r="J633" t="s">
        <v>805</v>
      </c>
      <c r="Q633" t="s">
        <v>805</v>
      </c>
      <c r="R633" t="s">
        <v>805</v>
      </c>
    </row>
    <row r="634" spans="9:18" x14ac:dyDescent="0.25">
      <c r="I634" t="s">
        <v>806</v>
      </c>
      <c r="J634" t="s">
        <v>806</v>
      </c>
      <c r="Q634" t="s">
        <v>806</v>
      </c>
      <c r="R634" t="s">
        <v>806</v>
      </c>
    </row>
    <row r="635" spans="9:18" x14ac:dyDescent="0.25">
      <c r="I635" t="s">
        <v>807</v>
      </c>
      <c r="J635" t="s">
        <v>807</v>
      </c>
      <c r="Q635" t="s">
        <v>807</v>
      </c>
      <c r="R635" t="s">
        <v>807</v>
      </c>
    </row>
    <row r="636" spans="9:18" x14ac:dyDescent="0.25">
      <c r="I636" t="s">
        <v>808</v>
      </c>
      <c r="J636" t="s">
        <v>808</v>
      </c>
      <c r="Q636" t="s">
        <v>808</v>
      </c>
      <c r="R636" t="s">
        <v>808</v>
      </c>
    </row>
    <row r="637" spans="9:18" x14ac:dyDescent="0.25">
      <c r="I637" t="s">
        <v>809</v>
      </c>
      <c r="J637" t="s">
        <v>809</v>
      </c>
      <c r="Q637" t="s">
        <v>809</v>
      </c>
      <c r="R637" t="s">
        <v>809</v>
      </c>
    </row>
    <row r="638" spans="9:18" x14ac:dyDescent="0.25">
      <c r="I638" t="s">
        <v>810</v>
      </c>
      <c r="J638" t="s">
        <v>810</v>
      </c>
      <c r="Q638" t="s">
        <v>810</v>
      </c>
      <c r="R638" t="s">
        <v>810</v>
      </c>
    </row>
    <row r="639" spans="9:18" x14ac:dyDescent="0.25">
      <c r="I639" t="s">
        <v>811</v>
      </c>
      <c r="J639" t="s">
        <v>811</v>
      </c>
      <c r="Q639" t="s">
        <v>811</v>
      </c>
      <c r="R639" t="s">
        <v>811</v>
      </c>
    </row>
    <row r="640" spans="9:18" x14ac:dyDescent="0.25">
      <c r="I640" t="s">
        <v>812</v>
      </c>
      <c r="J640" t="s">
        <v>812</v>
      </c>
      <c r="Q640" t="s">
        <v>812</v>
      </c>
      <c r="R640" t="s">
        <v>812</v>
      </c>
    </row>
    <row r="641" spans="9:18" x14ac:dyDescent="0.25">
      <c r="I641" t="s">
        <v>813</v>
      </c>
      <c r="J641" t="s">
        <v>813</v>
      </c>
      <c r="Q641" t="s">
        <v>813</v>
      </c>
      <c r="R641" t="s">
        <v>813</v>
      </c>
    </row>
    <row r="642" spans="9:18" x14ac:dyDescent="0.25">
      <c r="I642" t="s">
        <v>814</v>
      </c>
      <c r="J642" t="s">
        <v>814</v>
      </c>
      <c r="Q642" t="s">
        <v>814</v>
      </c>
      <c r="R642" t="s">
        <v>814</v>
      </c>
    </row>
    <row r="643" spans="9:18" x14ac:dyDescent="0.25">
      <c r="I643" t="s">
        <v>815</v>
      </c>
      <c r="J643" t="s">
        <v>815</v>
      </c>
      <c r="Q643" t="s">
        <v>815</v>
      </c>
      <c r="R643" t="s">
        <v>815</v>
      </c>
    </row>
    <row r="644" spans="9:18" x14ac:dyDescent="0.25">
      <c r="I644" t="s">
        <v>816</v>
      </c>
      <c r="J644" t="s">
        <v>816</v>
      </c>
      <c r="Q644" t="s">
        <v>816</v>
      </c>
      <c r="R644" t="s">
        <v>816</v>
      </c>
    </row>
    <row r="645" spans="9:18" x14ac:dyDescent="0.25">
      <c r="I645" t="s">
        <v>817</v>
      </c>
      <c r="J645" t="s">
        <v>817</v>
      </c>
      <c r="Q645" t="s">
        <v>817</v>
      </c>
      <c r="R645" t="s">
        <v>817</v>
      </c>
    </row>
    <row r="646" spans="9:18" x14ac:dyDescent="0.25">
      <c r="I646" t="s">
        <v>818</v>
      </c>
      <c r="J646" t="s">
        <v>818</v>
      </c>
      <c r="Q646" t="s">
        <v>818</v>
      </c>
      <c r="R646" t="s">
        <v>818</v>
      </c>
    </row>
    <row r="647" spans="9:18" x14ac:dyDescent="0.25">
      <c r="I647" t="s">
        <v>819</v>
      </c>
      <c r="J647" t="s">
        <v>819</v>
      </c>
      <c r="Q647" t="s">
        <v>819</v>
      </c>
      <c r="R647" t="s">
        <v>819</v>
      </c>
    </row>
    <row r="648" spans="9:18" x14ac:dyDescent="0.25">
      <c r="I648" t="s">
        <v>820</v>
      </c>
      <c r="J648" t="s">
        <v>820</v>
      </c>
      <c r="Q648" t="s">
        <v>820</v>
      </c>
      <c r="R648" t="s">
        <v>820</v>
      </c>
    </row>
    <row r="649" spans="9:18" x14ac:dyDescent="0.25">
      <c r="I649" t="s">
        <v>821</v>
      </c>
      <c r="J649" t="s">
        <v>821</v>
      </c>
      <c r="Q649" t="s">
        <v>821</v>
      </c>
      <c r="R649" t="s">
        <v>821</v>
      </c>
    </row>
    <row r="650" spans="9:18" x14ac:dyDescent="0.25">
      <c r="I650" t="s">
        <v>822</v>
      </c>
      <c r="J650" t="s">
        <v>822</v>
      </c>
      <c r="Q650" t="s">
        <v>822</v>
      </c>
      <c r="R650" t="s">
        <v>822</v>
      </c>
    </row>
    <row r="651" spans="9:18" x14ac:dyDescent="0.25">
      <c r="I651" t="s">
        <v>823</v>
      </c>
      <c r="J651" t="s">
        <v>823</v>
      </c>
      <c r="Q651" t="s">
        <v>823</v>
      </c>
      <c r="R651" t="s">
        <v>823</v>
      </c>
    </row>
    <row r="652" spans="9:18" x14ac:dyDescent="0.25">
      <c r="I652" t="s">
        <v>824</v>
      </c>
      <c r="J652" t="s">
        <v>824</v>
      </c>
      <c r="Q652" t="s">
        <v>824</v>
      </c>
      <c r="R652" t="s">
        <v>824</v>
      </c>
    </row>
    <row r="653" spans="9:18" x14ac:dyDescent="0.25">
      <c r="I653" t="s">
        <v>825</v>
      </c>
      <c r="J653" t="s">
        <v>825</v>
      </c>
      <c r="Q653" t="s">
        <v>825</v>
      </c>
      <c r="R653" t="s">
        <v>825</v>
      </c>
    </row>
    <row r="654" spans="9:18" x14ac:dyDescent="0.25">
      <c r="I654" t="s">
        <v>826</v>
      </c>
      <c r="J654" t="s">
        <v>826</v>
      </c>
      <c r="Q654" t="s">
        <v>826</v>
      </c>
      <c r="R654" t="s">
        <v>826</v>
      </c>
    </row>
    <row r="655" spans="9:18" x14ac:dyDescent="0.25">
      <c r="I655" t="s">
        <v>827</v>
      </c>
      <c r="J655" t="s">
        <v>827</v>
      </c>
      <c r="Q655" t="s">
        <v>827</v>
      </c>
      <c r="R655" t="s">
        <v>827</v>
      </c>
    </row>
    <row r="656" spans="9:18" x14ac:dyDescent="0.25">
      <c r="I656" t="s">
        <v>828</v>
      </c>
      <c r="J656" t="s">
        <v>828</v>
      </c>
      <c r="Q656" t="s">
        <v>828</v>
      </c>
      <c r="R656" t="s">
        <v>828</v>
      </c>
    </row>
    <row r="657" spans="9:18" x14ac:dyDescent="0.25">
      <c r="I657" t="s">
        <v>829</v>
      </c>
      <c r="J657" t="s">
        <v>829</v>
      </c>
      <c r="Q657" t="s">
        <v>829</v>
      </c>
      <c r="R657" t="s">
        <v>829</v>
      </c>
    </row>
    <row r="658" spans="9:18" x14ac:dyDescent="0.25">
      <c r="I658" t="s">
        <v>830</v>
      </c>
      <c r="J658" t="s">
        <v>830</v>
      </c>
      <c r="Q658" t="s">
        <v>830</v>
      </c>
      <c r="R658" t="s">
        <v>830</v>
      </c>
    </row>
    <row r="659" spans="9:18" x14ac:dyDescent="0.25">
      <c r="I659" t="s">
        <v>831</v>
      </c>
      <c r="J659" t="s">
        <v>831</v>
      </c>
      <c r="Q659" t="s">
        <v>831</v>
      </c>
      <c r="R659" t="s">
        <v>831</v>
      </c>
    </row>
    <row r="660" spans="9:18" x14ac:dyDescent="0.25">
      <c r="I660" t="s">
        <v>832</v>
      </c>
      <c r="J660" t="s">
        <v>832</v>
      </c>
      <c r="Q660" t="s">
        <v>832</v>
      </c>
      <c r="R660" t="s">
        <v>832</v>
      </c>
    </row>
    <row r="661" spans="9:18" x14ac:dyDescent="0.25">
      <c r="I661" t="s">
        <v>833</v>
      </c>
      <c r="J661" t="s">
        <v>833</v>
      </c>
      <c r="Q661" t="s">
        <v>833</v>
      </c>
      <c r="R661" t="s">
        <v>833</v>
      </c>
    </row>
    <row r="662" spans="9:18" x14ac:dyDescent="0.25">
      <c r="I662" t="s">
        <v>834</v>
      </c>
      <c r="J662" t="s">
        <v>834</v>
      </c>
      <c r="Q662" t="s">
        <v>834</v>
      </c>
      <c r="R662" t="s">
        <v>834</v>
      </c>
    </row>
    <row r="663" spans="9:18" x14ac:dyDescent="0.25">
      <c r="I663" t="s">
        <v>835</v>
      </c>
      <c r="J663" t="s">
        <v>835</v>
      </c>
      <c r="Q663" t="s">
        <v>835</v>
      </c>
      <c r="R663" t="s">
        <v>835</v>
      </c>
    </row>
    <row r="664" spans="9:18" x14ac:dyDescent="0.25">
      <c r="I664" t="s">
        <v>836</v>
      </c>
      <c r="J664" t="s">
        <v>836</v>
      </c>
      <c r="Q664" t="s">
        <v>836</v>
      </c>
      <c r="R664" t="s">
        <v>836</v>
      </c>
    </row>
    <row r="665" spans="9:18" x14ac:dyDescent="0.25">
      <c r="I665" t="s">
        <v>837</v>
      </c>
      <c r="J665" t="s">
        <v>837</v>
      </c>
      <c r="Q665" t="s">
        <v>837</v>
      </c>
      <c r="R665" t="s">
        <v>837</v>
      </c>
    </row>
    <row r="666" spans="9:18" x14ac:dyDescent="0.25">
      <c r="I666" t="s">
        <v>838</v>
      </c>
      <c r="J666" t="s">
        <v>838</v>
      </c>
      <c r="Q666" t="s">
        <v>838</v>
      </c>
      <c r="R666" t="s">
        <v>838</v>
      </c>
    </row>
    <row r="667" spans="9:18" x14ac:dyDescent="0.25">
      <c r="I667" t="s">
        <v>839</v>
      </c>
      <c r="J667" t="s">
        <v>839</v>
      </c>
      <c r="Q667" t="s">
        <v>839</v>
      </c>
      <c r="R667" t="s">
        <v>839</v>
      </c>
    </row>
    <row r="668" spans="9:18" x14ac:dyDescent="0.25">
      <c r="I668" t="s">
        <v>840</v>
      </c>
      <c r="J668" t="s">
        <v>840</v>
      </c>
      <c r="Q668" t="s">
        <v>840</v>
      </c>
      <c r="R668" t="s">
        <v>840</v>
      </c>
    </row>
    <row r="669" spans="9:18" x14ac:dyDescent="0.25">
      <c r="I669" t="s">
        <v>841</v>
      </c>
      <c r="J669" t="s">
        <v>841</v>
      </c>
      <c r="Q669" t="s">
        <v>841</v>
      </c>
      <c r="R669" t="s">
        <v>841</v>
      </c>
    </row>
    <row r="670" spans="9:18" x14ac:dyDescent="0.25">
      <c r="I670" t="s">
        <v>842</v>
      </c>
      <c r="J670" t="s">
        <v>842</v>
      </c>
      <c r="Q670" t="s">
        <v>842</v>
      </c>
      <c r="R670" t="s">
        <v>842</v>
      </c>
    </row>
    <row r="671" spans="9:18" x14ac:dyDescent="0.25">
      <c r="I671" t="s">
        <v>843</v>
      </c>
      <c r="J671" t="s">
        <v>843</v>
      </c>
      <c r="Q671" t="s">
        <v>843</v>
      </c>
      <c r="R671" t="s">
        <v>843</v>
      </c>
    </row>
    <row r="672" spans="9:18" x14ac:dyDescent="0.25">
      <c r="I672" t="s">
        <v>844</v>
      </c>
      <c r="J672" t="s">
        <v>844</v>
      </c>
      <c r="Q672" t="s">
        <v>844</v>
      </c>
      <c r="R672" t="s">
        <v>844</v>
      </c>
    </row>
    <row r="673" spans="9:18" x14ac:dyDescent="0.25">
      <c r="I673" t="s">
        <v>845</v>
      </c>
      <c r="J673" t="s">
        <v>845</v>
      </c>
      <c r="Q673" t="s">
        <v>845</v>
      </c>
      <c r="R673" t="s">
        <v>845</v>
      </c>
    </row>
    <row r="674" spans="9:18" x14ac:dyDescent="0.25">
      <c r="I674" t="s">
        <v>846</v>
      </c>
      <c r="J674" t="s">
        <v>846</v>
      </c>
      <c r="Q674" t="s">
        <v>846</v>
      </c>
      <c r="R674" t="s">
        <v>846</v>
      </c>
    </row>
    <row r="675" spans="9:18" x14ac:dyDescent="0.25">
      <c r="I675" t="s">
        <v>847</v>
      </c>
      <c r="J675" t="s">
        <v>847</v>
      </c>
      <c r="Q675" t="s">
        <v>847</v>
      </c>
      <c r="R675" t="s">
        <v>847</v>
      </c>
    </row>
    <row r="676" spans="9:18" x14ac:dyDescent="0.25">
      <c r="I676" t="s">
        <v>848</v>
      </c>
      <c r="J676" t="s">
        <v>848</v>
      </c>
      <c r="Q676" t="s">
        <v>848</v>
      </c>
      <c r="R676" t="s">
        <v>848</v>
      </c>
    </row>
    <row r="677" spans="9:18" x14ac:dyDescent="0.25">
      <c r="I677" t="s">
        <v>849</v>
      </c>
      <c r="J677" t="s">
        <v>849</v>
      </c>
      <c r="Q677" t="s">
        <v>849</v>
      </c>
      <c r="R677" t="s">
        <v>849</v>
      </c>
    </row>
    <row r="678" spans="9:18" x14ac:dyDescent="0.25">
      <c r="I678" t="s">
        <v>850</v>
      </c>
      <c r="J678" t="s">
        <v>850</v>
      </c>
      <c r="Q678" t="s">
        <v>850</v>
      </c>
      <c r="R678" t="s">
        <v>850</v>
      </c>
    </row>
    <row r="679" spans="9:18" x14ac:dyDescent="0.25">
      <c r="I679" t="s">
        <v>851</v>
      </c>
      <c r="J679" t="s">
        <v>851</v>
      </c>
      <c r="Q679" t="s">
        <v>851</v>
      </c>
      <c r="R679" t="s">
        <v>851</v>
      </c>
    </row>
    <row r="680" spans="9:18" x14ac:dyDescent="0.25">
      <c r="I680" t="s">
        <v>852</v>
      </c>
      <c r="J680" t="s">
        <v>852</v>
      </c>
      <c r="Q680" t="s">
        <v>852</v>
      </c>
      <c r="R680" t="s">
        <v>852</v>
      </c>
    </row>
    <row r="681" spans="9:18" x14ac:dyDescent="0.25">
      <c r="I681" t="s">
        <v>853</v>
      </c>
      <c r="J681" t="s">
        <v>853</v>
      </c>
      <c r="Q681" t="s">
        <v>853</v>
      </c>
      <c r="R681" t="s">
        <v>853</v>
      </c>
    </row>
    <row r="682" spans="9:18" x14ac:dyDescent="0.25">
      <c r="I682" t="s">
        <v>854</v>
      </c>
      <c r="J682" t="s">
        <v>854</v>
      </c>
      <c r="Q682" t="s">
        <v>854</v>
      </c>
      <c r="R682" t="s">
        <v>854</v>
      </c>
    </row>
    <row r="683" spans="9:18" x14ac:dyDescent="0.25">
      <c r="I683" t="s">
        <v>855</v>
      </c>
      <c r="J683" t="s">
        <v>855</v>
      </c>
      <c r="Q683" t="s">
        <v>855</v>
      </c>
      <c r="R683" t="s">
        <v>855</v>
      </c>
    </row>
    <row r="684" spans="9:18" x14ac:dyDescent="0.25">
      <c r="I684" t="s">
        <v>856</v>
      </c>
      <c r="J684" t="s">
        <v>856</v>
      </c>
      <c r="Q684" t="s">
        <v>856</v>
      </c>
      <c r="R684" t="s">
        <v>856</v>
      </c>
    </row>
    <row r="685" spans="9:18" x14ac:dyDescent="0.25">
      <c r="I685" t="s">
        <v>857</v>
      </c>
      <c r="J685" t="s">
        <v>857</v>
      </c>
      <c r="Q685" t="s">
        <v>857</v>
      </c>
      <c r="R685" t="s">
        <v>857</v>
      </c>
    </row>
    <row r="686" spans="9:18" x14ac:dyDescent="0.25">
      <c r="I686" t="s">
        <v>858</v>
      </c>
      <c r="J686" t="s">
        <v>858</v>
      </c>
      <c r="Q686" t="s">
        <v>858</v>
      </c>
      <c r="R686" t="s">
        <v>858</v>
      </c>
    </row>
    <row r="687" spans="9:18" x14ac:dyDescent="0.25">
      <c r="I687" t="s">
        <v>859</v>
      </c>
      <c r="J687" t="s">
        <v>859</v>
      </c>
      <c r="Q687" t="s">
        <v>859</v>
      </c>
      <c r="R687" t="s">
        <v>859</v>
      </c>
    </row>
    <row r="688" spans="9:18" x14ac:dyDescent="0.25">
      <c r="I688" t="s">
        <v>860</v>
      </c>
      <c r="J688" t="s">
        <v>860</v>
      </c>
      <c r="Q688" t="s">
        <v>860</v>
      </c>
      <c r="R688" t="s">
        <v>860</v>
      </c>
    </row>
    <row r="689" spans="9:18" x14ac:dyDescent="0.25">
      <c r="I689" t="s">
        <v>861</v>
      </c>
      <c r="J689" t="s">
        <v>861</v>
      </c>
      <c r="Q689" t="s">
        <v>861</v>
      </c>
      <c r="R689" t="s">
        <v>861</v>
      </c>
    </row>
    <row r="690" spans="9:18" x14ac:dyDescent="0.25">
      <c r="I690" t="s">
        <v>862</v>
      </c>
      <c r="J690" t="s">
        <v>862</v>
      </c>
      <c r="Q690" t="s">
        <v>862</v>
      </c>
      <c r="R690" t="s">
        <v>862</v>
      </c>
    </row>
    <row r="691" spans="9:18" x14ac:dyDescent="0.25">
      <c r="I691" t="s">
        <v>863</v>
      </c>
      <c r="J691" t="s">
        <v>863</v>
      </c>
      <c r="Q691" t="s">
        <v>863</v>
      </c>
      <c r="R691" t="s">
        <v>863</v>
      </c>
    </row>
    <row r="692" spans="9:18" x14ac:dyDescent="0.25">
      <c r="I692" t="s">
        <v>864</v>
      </c>
      <c r="J692" t="s">
        <v>864</v>
      </c>
      <c r="Q692" t="s">
        <v>864</v>
      </c>
      <c r="R692" t="s">
        <v>864</v>
      </c>
    </row>
    <row r="693" spans="9:18" x14ac:dyDescent="0.25">
      <c r="I693" t="s">
        <v>865</v>
      </c>
      <c r="J693" t="s">
        <v>865</v>
      </c>
      <c r="Q693" t="s">
        <v>865</v>
      </c>
      <c r="R693" t="s">
        <v>865</v>
      </c>
    </row>
    <row r="694" spans="9:18" x14ac:dyDescent="0.25">
      <c r="I694" t="s">
        <v>866</v>
      </c>
      <c r="J694" t="s">
        <v>866</v>
      </c>
      <c r="Q694" t="s">
        <v>866</v>
      </c>
      <c r="R694" t="s">
        <v>866</v>
      </c>
    </row>
    <row r="695" spans="9:18" x14ac:dyDescent="0.25">
      <c r="I695" t="s">
        <v>867</v>
      </c>
      <c r="J695" t="s">
        <v>867</v>
      </c>
      <c r="Q695" t="s">
        <v>867</v>
      </c>
      <c r="R695" t="s">
        <v>867</v>
      </c>
    </row>
    <row r="696" spans="9:18" x14ac:dyDescent="0.25">
      <c r="I696" t="s">
        <v>868</v>
      </c>
      <c r="J696" t="s">
        <v>868</v>
      </c>
      <c r="Q696" t="s">
        <v>868</v>
      </c>
      <c r="R696" t="s">
        <v>868</v>
      </c>
    </row>
    <row r="697" spans="9:18" x14ac:dyDescent="0.25">
      <c r="I697" t="s">
        <v>869</v>
      </c>
      <c r="J697" t="s">
        <v>869</v>
      </c>
      <c r="Q697" t="s">
        <v>869</v>
      </c>
      <c r="R697" t="s">
        <v>869</v>
      </c>
    </row>
    <row r="698" spans="9:18" x14ac:dyDescent="0.25">
      <c r="I698" t="s">
        <v>870</v>
      </c>
      <c r="J698" t="s">
        <v>870</v>
      </c>
      <c r="Q698" t="s">
        <v>870</v>
      </c>
      <c r="R698" t="s">
        <v>870</v>
      </c>
    </row>
    <row r="699" spans="9:18" x14ac:dyDescent="0.25">
      <c r="I699" t="s">
        <v>871</v>
      </c>
      <c r="J699" t="s">
        <v>871</v>
      </c>
      <c r="Q699" t="s">
        <v>871</v>
      </c>
      <c r="R699" t="s">
        <v>871</v>
      </c>
    </row>
    <row r="700" spans="9:18" x14ac:dyDescent="0.25">
      <c r="I700" t="s">
        <v>872</v>
      </c>
      <c r="J700" t="s">
        <v>872</v>
      </c>
      <c r="Q700" t="s">
        <v>872</v>
      </c>
      <c r="R700" t="s">
        <v>872</v>
      </c>
    </row>
    <row r="701" spans="9:18" x14ac:dyDescent="0.25">
      <c r="I701" t="s">
        <v>873</v>
      </c>
      <c r="J701" t="s">
        <v>873</v>
      </c>
      <c r="Q701" t="s">
        <v>873</v>
      </c>
      <c r="R701" t="s">
        <v>873</v>
      </c>
    </row>
    <row r="702" spans="9:18" x14ac:dyDescent="0.25">
      <c r="I702" t="s">
        <v>874</v>
      </c>
      <c r="J702" t="s">
        <v>874</v>
      </c>
      <c r="Q702" t="s">
        <v>874</v>
      </c>
      <c r="R702" t="s">
        <v>874</v>
      </c>
    </row>
    <row r="703" spans="9:18" x14ac:dyDescent="0.25">
      <c r="I703" t="s">
        <v>875</v>
      </c>
      <c r="J703" t="s">
        <v>875</v>
      </c>
      <c r="Q703" t="s">
        <v>875</v>
      </c>
      <c r="R703" t="s">
        <v>875</v>
      </c>
    </row>
    <row r="704" spans="9:18" x14ac:dyDescent="0.25">
      <c r="I704" t="s">
        <v>876</v>
      </c>
      <c r="J704" t="s">
        <v>876</v>
      </c>
      <c r="Q704" t="s">
        <v>876</v>
      </c>
      <c r="R704" t="s">
        <v>876</v>
      </c>
    </row>
    <row r="705" spans="9:18" x14ac:dyDescent="0.25">
      <c r="I705" t="s">
        <v>877</v>
      </c>
      <c r="J705" t="s">
        <v>877</v>
      </c>
      <c r="Q705" t="s">
        <v>877</v>
      </c>
      <c r="R705" t="s">
        <v>877</v>
      </c>
    </row>
    <row r="706" spans="9:18" x14ac:dyDescent="0.25">
      <c r="I706" t="s">
        <v>878</v>
      </c>
      <c r="J706" t="s">
        <v>878</v>
      </c>
      <c r="Q706" t="s">
        <v>878</v>
      </c>
      <c r="R706" t="s">
        <v>878</v>
      </c>
    </row>
    <row r="707" spans="9:18" x14ac:dyDescent="0.25">
      <c r="I707" t="s">
        <v>879</v>
      </c>
      <c r="J707" t="s">
        <v>879</v>
      </c>
      <c r="Q707" t="s">
        <v>879</v>
      </c>
      <c r="R707" t="s">
        <v>879</v>
      </c>
    </row>
    <row r="708" spans="9:18" x14ac:dyDescent="0.25">
      <c r="I708" t="s">
        <v>880</v>
      </c>
      <c r="J708" t="s">
        <v>880</v>
      </c>
      <c r="Q708" t="s">
        <v>880</v>
      </c>
      <c r="R708" t="s">
        <v>880</v>
      </c>
    </row>
    <row r="709" spans="9:18" x14ac:dyDescent="0.25">
      <c r="I709" t="s">
        <v>881</v>
      </c>
      <c r="J709" t="s">
        <v>881</v>
      </c>
      <c r="Q709" t="s">
        <v>881</v>
      </c>
      <c r="R709" t="s">
        <v>881</v>
      </c>
    </row>
    <row r="710" spans="9:18" x14ac:dyDescent="0.25">
      <c r="I710" t="s">
        <v>882</v>
      </c>
      <c r="J710" t="s">
        <v>882</v>
      </c>
      <c r="Q710" t="s">
        <v>882</v>
      </c>
      <c r="R710" t="s">
        <v>882</v>
      </c>
    </row>
    <row r="711" spans="9:18" x14ac:dyDescent="0.25">
      <c r="I711" t="s">
        <v>883</v>
      </c>
      <c r="J711" t="s">
        <v>883</v>
      </c>
      <c r="Q711" t="s">
        <v>883</v>
      </c>
      <c r="R711" t="s">
        <v>883</v>
      </c>
    </row>
    <row r="712" spans="9:18" x14ac:dyDescent="0.25">
      <c r="I712" t="s">
        <v>884</v>
      </c>
      <c r="J712" t="s">
        <v>884</v>
      </c>
      <c r="Q712" t="s">
        <v>884</v>
      </c>
      <c r="R712" t="s">
        <v>884</v>
      </c>
    </row>
    <row r="713" spans="9:18" x14ac:dyDescent="0.25">
      <c r="I713" t="s">
        <v>885</v>
      </c>
      <c r="J713" t="s">
        <v>885</v>
      </c>
      <c r="Q713" t="s">
        <v>885</v>
      </c>
      <c r="R713" t="s">
        <v>885</v>
      </c>
    </row>
    <row r="714" spans="9:18" x14ac:dyDescent="0.25">
      <c r="I714" t="s">
        <v>886</v>
      </c>
      <c r="J714" t="s">
        <v>886</v>
      </c>
      <c r="Q714" t="s">
        <v>886</v>
      </c>
      <c r="R714" t="s">
        <v>886</v>
      </c>
    </row>
    <row r="715" spans="9:18" x14ac:dyDescent="0.25">
      <c r="I715" t="s">
        <v>887</v>
      </c>
      <c r="J715" t="s">
        <v>887</v>
      </c>
      <c r="Q715" t="s">
        <v>887</v>
      </c>
      <c r="R715" t="s">
        <v>887</v>
      </c>
    </row>
    <row r="716" spans="9:18" x14ac:dyDescent="0.25">
      <c r="I716" t="s">
        <v>888</v>
      </c>
      <c r="J716" t="s">
        <v>888</v>
      </c>
      <c r="Q716" t="s">
        <v>888</v>
      </c>
      <c r="R716" t="s">
        <v>888</v>
      </c>
    </row>
    <row r="717" spans="9:18" x14ac:dyDescent="0.25">
      <c r="I717" t="s">
        <v>889</v>
      </c>
      <c r="J717" t="s">
        <v>889</v>
      </c>
      <c r="Q717" t="s">
        <v>889</v>
      </c>
      <c r="R717" t="s">
        <v>889</v>
      </c>
    </row>
    <row r="718" spans="9:18" x14ac:dyDescent="0.25">
      <c r="I718" t="s">
        <v>890</v>
      </c>
      <c r="J718" t="s">
        <v>890</v>
      </c>
      <c r="Q718" t="s">
        <v>890</v>
      </c>
      <c r="R718" t="s">
        <v>890</v>
      </c>
    </row>
    <row r="719" spans="9:18" x14ac:dyDescent="0.25">
      <c r="I719" t="s">
        <v>891</v>
      </c>
      <c r="J719" t="s">
        <v>891</v>
      </c>
      <c r="Q719" t="s">
        <v>891</v>
      </c>
      <c r="R719" t="s">
        <v>891</v>
      </c>
    </row>
    <row r="720" spans="9:18" x14ac:dyDescent="0.25">
      <c r="I720" t="s">
        <v>892</v>
      </c>
      <c r="J720" t="s">
        <v>892</v>
      </c>
      <c r="Q720" t="s">
        <v>892</v>
      </c>
      <c r="R720" t="s">
        <v>892</v>
      </c>
    </row>
    <row r="721" spans="9:18" x14ac:dyDescent="0.25">
      <c r="I721" t="s">
        <v>893</v>
      </c>
      <c r="J721" t="s">
        <v>893</v>
      </c>
      <c r="Q721" t="s">
        <v>893</v>
      </c>
      <c r="R721" t="s">
        <v>893</v>
      </c>
    </row>
    <row r="722" spans="9:18" x14ac:dyDescent="0.25">
      <c r="I722" t="s">
        <v>894</v>
      </c>
      <c r="J722" t="s">
        <v>894</v>
      </c>
      <c r="Q722" t="s">
        <v>894</v>
      </c>
      <c r="R722" t="s">
        <v>894</v>
      </c>
    </row>
    <row r="723" spans="9:18" x14ac:dyDescent="0.25">
      <c r="I723" t="s">
        <v>895</v>
      </c>
      <c r="J723" t="s">
        <v>895</v>
      </c>
      <c r="Q723" t="s">
        <v>895</v>
      </c>
      <c r="R723" t="s">
        <v>895</v>
      </c>
    </row>
    <row r="724" spans="9:18" x14ac:dyDescent="0.25">
      <c r="I724" t="s">
        <v>896</v>
      </c>
      <c r="J724" t="s">
        <v>896</v>
      </c>
      <c r="Q724" t="s">
        <v>896</v>
      </c>
      <c r="R724" t="s">
        <v>896</v>
      </c>
    </row>
    <row r="725" spans="9:18" x14ac:dyDescent="0.25">
      <c r="I725" t="s">
        <v>897</v>
      </c>
      <c r="J725" t="s">
        <v>897</v>
      </c>
      <c r="Q725" t="s">
        <v>897</v>
      </c>
      <c r="R725" t="s">
        <v>897</v>
      </c>
    </row>
    <row r="726" spans="9:18" x14ac:dyDescent="0.25">
      <c r="I726" t="s">
        <v>898</v>
      </c>
      <c r="J726" t="s">
        <v>898</v>
      </c>
      <c r="Q726" t="s">
        <v>898</v>
      </c>
      <c r="R726" t="s">
        <v>898</v>
      </c>
    </row>
    <row r="727" spans="9:18" x14ac:dyDescent="0.25">
      <c r="I727" t="s">
        <v>899</v>
      </c>
      <c r="J727" t="s">
        <v>899</v>
      </c>
      <c r="Q727" t="s">
        <v>899</v>
      </c>
      <c r="R727" t="s">
        <v>899</v>
      </c>
    </row>
    <row r="728" spans="9:18" x14ac:dyDescent="0.25">
      <c r="I728" t="s">
        <v>900</v>
      </c>
      <c r="J728" t="s">
        <v>900</v>
      </c>
      <c r="Q728" t="s">
        <v>900</v>
      </c>
      <c r="R728" t="s">
        <v>900</v>
      </c>
    </row>
    <row r="729" spans="9:18" x14ac:dyDescent="0.25">
      <c r="I729" t="s">
        <v>901</v>
      </c>
      <c r="J729" t="s">
        <v>901</v>
      </c>
      <c r="Q729" t="s">
        <v>901</v>
      </c>
      <c r="R729" t="s">
        <v>901</v>
      </c>
    </row>
    <row r="730" spans="9:18" x14ac:dyDescent="0.25">
      <c r="I730" t="s">
        <v>902</v>
      </c>
      <c r="J730" t="s">
        <v>902</v>
      </c>
      <c r="Q730" t="s">
        <v>902</v>
      </c>
      <c r="R730" t="s">
        <v>902</v>
      </c>
    </row>
    <row r="731" spans="9:18" x14ac:dyDescent="0.25">
      <c r="I731" t="s">
        <v>903</v>
      </c>
      <c r="J731" t="s">
        <v>903</v>
      </c>
      <c r="Q731" t="s">
        <v>903</v>
      </c>
      <c r="R731" t="s">
        <v>903</v>
      </c>
    </row>
    <row r="732" spans="9:18" x14ac:dyDescent="0.25">
      <c r="I732" t="s">
        <v>904</v>
      </c>
      <c r="J732" t="s">
        <v>904</v>
      </c>
      <c r="Q732" t="s">
        <v>904</v>
      </c>
      <c r="R732" t="s">
        <v>904</v>
      </c>
    </row>
    <row r="733" spans="9:18" x14ac:dyDescent="0.25">
      <c r="I733" t="s">
        <v>905</v>
      </c>
      <c r="J733" t="s">
        <v>905</v>
      </c>
      <c r="Q733" t="s">
        <v>905</v>
      </c>
      <c r="R733" t="s">
        <v>905</v>
      </c>
    </row>
    <row r="734" spans="9:18" x14ac:dyDescent="0.25">
      <c r="I734" t="s">
        <v>906</v>
      </c>
      <c r="J734" t="s">
        <v>906</v>
      </c>
      <c r="Q734" t="s">
        <v>906</v>
      </c>
      <c r="R734" t="s">
        <v>906</v>
      </c>
    </row>
    <row r="735" spans="9:18" x14ac:dyDescent="0.25">
      <c r="I735" t="s">
        <v>907</v>
      </c>
      <c r="J735" t="s">
        <v>907</v>
      </c>
      <c r="Q735" t="s">
        <v>907</v>
      </c>
      <c r="R735" t="s">
        <v>907</v>
      </c>
    </row>
    <row r="736" spans="9:18" x14ac:dyDescent="0.25">
      <c r="I736" t="s">
        <v>908</v>
      </c>
      <c r="J736" t="s">
        <v>908</v>
      </c>
      <c r="Q736" t="s">
        <v>908</v>
      </c>
      <c r="R736" t="s">
        <v>908</v>
      </c>
    </row>
    <row r="737" spans="9:18" x14ac:dyDescent="0.25">
      <c r="I737" t="s">
        <v>909</v>
      </c>
      <c r="J737" t="s">
        <v>909</v>
      </c>
      <c r="Q737" t="s">
        <v>909</v>
      </c>
      <c r="R737" t="s">
        <v>909</v>
      </c>
    </row>
    <row r="738" spans="9:18" x14ac:dyDescent="0.25">
      <c r="I738" t="s">
        <v>910</v>
      </c>
      <c r="J738" t="s">
        <v>910</v>
      </c>
      <c r="Q738" t="s">
        <v>910</v>
      </c>
      <c r="R738" t="s">
        <v>910</v>
      </c>
    </row>
    <row r="739" spans="9:18" x14ac:dyDescent="0.25">
      <c r="I739" t="s">
        <v>911</v>
      </c>
      <c r="J739" t="s">
        <v>911</v>
      </c>
      <c r="Q739" t="s">
        <v>911</v>
      </c>
      <c r="R739" t="s">
        <v>911</v>
      </c>
    </row>
    <row r="740" spans="9:18" x14ac:dyDescent="0.25">
      <c r="I740" t="s">
        <v>912</v>
      </c>
      <c r="J740" t="s">
        <v>912</v>
      </c>
      <c r="Q740" t="s">
        <v>912</v>
      </c>
      <c r="R740" t="s">
        <v>912</v>
      </c>
    </row>
    <row r="741" spans="9:18" x14ac:dyDescent="0.25">
      <c r="I741" t="s">
        <v>913</v>
      </c>
      <c r="J741" t="s">
        <v>913</v>
      </c>
      <c r="Q741" t="s">
        <v>913</v>
      </c>
      <c r="R741" t="s">
        <v>913</v>
      </c>
    </row>
    <row r="742" spans="9:18" x14ac:dyDescent="0.25">
      <c r="I742" t="s">
        <v>914</v>
      </c>
      <c r="J742" t="s">
        <v>914</v>
      </c>
      <c r="Q742" t="s">
        <v>914</v>
      </c>
      <c r="R742" t="s">
        <v>914</v>
      </c>
    </row>
    <row r="743" spans="9:18" x14ac:dyDescent="0.25">
      <c r="I743" t="s">
        <v>915</v>
      </c>
      <c r="J743" t="s">
        <v>915</v>
      </c>
      <c r="Q743" t="s">
        <v>915</v>
      </c>
      <c r="R743" t="s">
        <v>915</v>
      </c>
    </row>
    <row r="744" spans="9:18" x14ac:dyDescent="0.25">
      <c r="I744" t="s">
        <v>916</v>
      </c>
      <c r="J744" t="s">
        <v>916</v>
      </c>
      <c r="Q744" t="s">
        <v>916</v>
      </c>
      <c r="R744" t="s">
        <v>916</v>
      </c>
    </row>
    <row r="745" spans="9:18" x14ac:dyDescent="0.25">
      <c r="I745" t="s">
        <v>917</v>
      </c>
      <c r="J745" t="s">
        <v>917</v>
      </c>
      <c r="Q745" t="s">
        <v>917</v>
      </c>
      <c r="R745" t="s">
        <v>917</v>
      </c>
    </row>
    <row r="746" spans="9:18" x14ac:dyDescent="0.25">
      <c r="I746" t="s">
        <v>918</v>
      </c>
      <c r="J746" t="s">
        <v>918</v>
      </c>
      <c r="Q746" t="s">
        <v>918</v>
      </c>
      <c r="R746" t="s">
        <v>918</v>
      </c>
    </row>
    <row r="747" spans="9:18" x14ac:dyDescent="0.25">
      <c r="I747" t="s">
        <v>919</v>
      </c>
      <c r="J747" t="s">
        <v>919</v>
      </c>
      <c r="Q747" t="s">
        <v>919</v>
      </c>
      <c r="R747" t="s">
        <v>919</v>
      </c>
    </row>
    <row r="748" spans="9:18" x14ac:dyDescent="0.25">
      <c r="I748" t="s">
        <v>920</v>
      </c>
      <c r="J748" t="s">
        <v>920</v>
      </c>
      <c r="Q748" t="s">
        <v>920</v>
      </c>
      <c r="R748" t="s">
        <v>920</v>
      </c>
    </row>
    <row r="749" spans="9:18" x14ac:dyDescent="0.25">
      <c r="I749" t="s">
        <v>921</v>
      </c>
      <c r="J749" t="s">
        <v>921</v>
      </c>
      <c r="Q749" t="s">
        <v>921</v>
      </c>
      <c r="R749" t="s">
        <v>921</v>
      </c>
    </row>
    <row r="750" spans="9:18" x14ac:dyDescent="0.25">
      <c r="I750" t="s">
        <v>922</v>
      </c>
      <c r="J750" t="s">
        <v>922</v>
      </c>
      <c r="Q750" t="s">
        <v>922</v>
      </c>
      <c r="R750" t="s">
        <v>922</v>
      </c>
    </row>
    <row r="751" spans="9:18" x14ac:dyDescent="0.25">
      <c r="I751" t="s">
        <v>923</v>
      </c>
      <c r="J751" t="s">
        <v>923</v>
      </c>
      <c r="Q751" t="s">
        <v>923</v>
      </c>
      <c r="R751" t="s">
        <v>923</v>
      </c>
    </row>
    <row r="752" spans="9:18" x14ac:dyDescent="0.25">
      <c r="I752" t="s">
        <v>924</v>
      </c>
      <c r="J752" t="s">
        <v>924</v>
      </c>
      <c r="Q752" t="s">
        <v>924</v>
      </c>
      <c r="R752" t="s">
        <v>924</v>
      </c>
    </row>
    <row r="753" spans="9:18" x14ac:dyDescent="0.25">
      <c r="I753" t="s">
        <v>925</v>
      </c>
      <c r="J753" t="s">
        <v>925</v>
      </c>
      <c r="Q753" t="s">
        <v>925</v>
      </c>
      <c r="R753" t="s">
        <v>925</v>
      </c>
    </row>
    <row r="754" spans="9:18" x14ac:dyDescent="0.25">
      <c r="I754" t="s">
        <v>926</v>
      </c>
      <c r="J754" t="s">
        <v>926</v>
      </c>
      <c r="Q754" t="s">
        <v>926</v>
      </c>
      <c r="R754" t="s">
        <v>926</v>
      </c>
    </row>
    <row r="755" spans="9:18" x14ac:dyDescent="0.25">
      <c r="I755" t="s">
        <v>927</v>
      </c>
      <c r="J755" t="s">
        <v>927</v>
      </c>
      <c r="Q755" t="s">
        <v>927</v>
      </c>
      <c r="R755" t="s">
        <v>927</v>
      </c>
    </row>
    <row r="756" spans="9:18" x14ac:dyDescent="0.25">
      <c r="I756" t="s">
        <v>928</v>
      </c>
      <c r="J756" t="s">
        <v>928</v>
      </c>
      <c r="Q756" t="s">
        <v>928</v>
      </c>
      <c r="R756" t="s">
        <v>928</v>
      </c>
    </row>
    <row r="757" spans="9:18" x14ac:dyDescent="0.25">
      <c r="I757" t="s">
        <v>929</v>
      </c>
      <c r="J757" t="s">
        <v>929</v>
      </c>
      <c r="Q757" t="s">
        <v>929</v>
      </c>
      <c r="R757" t="s">
        <v>929</v>
      </c>
    </row>
    <row r="758" spans="9:18" x14ac:dyDescent="0.25">
      <c r="I758" t="s">
        <v>930</v>
      </c>
      <c r="J758" t="s">
        <v>930</v>
      </c>
      <c r="Q758" t="s">
        <v>930</v>
      </c>
      <c r="R758" t="s">
        <v>930</v>
      </c>
    </row>
    <row r="759" spans="9:18" x14ac:dyDescent="0.25">
      <c r="I759" t="s">
        <v>931</v>
      </c>
      <c r="J759" t="s">
        <v>931</v>
      </c>
      <c r="Q759" t="s">
        <v>931</v>
      </c>
      <c r="R759" t="s">
        <v>931</v>
      </c>
    </row>
    <row r="760" spans="9:18" x14ac:dyDescent="0.25">
      <c r="I760" t="s">
        <v>932</v>
      </c>
      <c r="J760" t="s">
        <v>932</v>
      </c>
      <c r="Q760" t="s">
        <v>932</v>
      </c>
      <c r="R760" t="s">
        <v>932</v>
      </c>
    </row>
    <row r="761" spans="9:18" x14ac:dyDescent="0.25">
      <c r="I761" t="s">
        <v>933</v>
      </c>
      <c r="J761" t="s">
        <v>933</v>
      </c>
      <c r="Q761" t="s">
        <v>933</v>
      </c>
      <c r="R761" t="s">
        <v>933</v>
      </c>
    </row>
    <row r="762" spans="9:18" x14ac:dyDescent="0.25">
      <c r="I762" t="s">
        <v>934</v>
      </c>
      <c r="J762" t="s">
        <v>934</v>
      </c>
      <c r="Q762" t="s">
        <v>934</v>
      </c>
      <c r="R762" t="s">
        <v>934</v>
      </c>
    </row>
    <row r="763" spans="9:18" x14ac:dyDescent="0.25">
      <c r="I763" t="s">
        <v>935</v>
      </c>
      <c r="J763" t="s">
        <v>935</v>
      </c>
      <c r="Q763" t="s">
        <v>935</v>
      </c>
      <c r="R763" t="s">
        <v>935</v>
      </c>
    </row>
    <row r="764" spans="9:18" x14ac:dyDescent="0.25">
      <c r="I764" t="s">
        <v>936</v>
      </c>
      <c r="J764" t="s">
        <v>936</v>
      </c>
      <c r="Q764" t="s">
        <v>936</v>
      </c>
      <c r="R764" t="s">
        <v>936</v>
      </c>
    </row>
    <row r="765" spans="9:18" x14ac:dyDescent="0.25">
      <c r="I765" t="s">
        <v>937</v>
      </c>
      <c r="J765" t="s">
        <v>937</v>
      </c>
      <c r="Q765" t="s">
        <v>937</v>
      </c>
      <c r="R765" t="s">
        <v>937</v>
      </c>
    </row>
    <row r="766" spans="9:18" x14ac:dyDescent="0.25">
      <c r="I766" t="s">
        <v>938</v>
      </c>
      <c r="J766" t="s">
        <v>938</v>
      </c>
      <c r="Q766" t="s">
        <v>938</v>
      </c>
      <c r="R766" t="s">
        <v>938</v>
      </c>
    </row>
    <row r="767" spans="9:18" x14ac:dyDescent="0.25">
      <c r="I767" t="s">
        <v>939</v>
      </c>
      <c r="J767" t="s">
        <v>939</v>
      </c>
      <c r="Q767" t="s">
        <v>939</v>
      </c>
      <c r="R767" t="s">
        <v>939</v>
      </c>
    </row>
    <row r="768" spans="9:18" x14ac:dyDescent="0.25">
      <c r="I768" t="s">
        <v>940</v>
      </c>
      <c r="J768" t="s">
        <v>940</v>
      </c>
      <c r="Q768" t="s">
        <v>940</v>
      </c>
      <c r="R768" t="s">
        <v>940</v>
      </c>
    </row>
    <row r="769" spans="9:18" x14ac:dyDescent="0.25">
      <c r="I769" t="s">
        <v>941</v>
      </c>
      <c r="J769" t="s">
        <v>941</v>
      </c>
      <c r="Q769" t="s">
        <v>941</v>
      </c>
      <c r="R769" t="s">
        <v>941</v>
      </c>
    </row>
    <row r="770" spans="9:18" x14ac:dyDescent="0.25">
      <c r="I770" t="s">
        <v>942</v>
      </c>
      <c r="J770" t="s">
        <v>942</v>
      </c>
      <c r="Q770" t="s">
        <v>942</v>
      </c>
      <c r="R770" t="s">
        <v>942</v>
      </c>
    </row>
    <row r="771" spans="9:18" x14ac:dyDescent="0.25">
      <c r="I771" t="s">
        <v>943</v>
      </c>
      <c r="J771" t="s">
        <v>943</v>
      </c>
      <c r="Q771" t="s">
        <v>943</v>
      </c>
      <c r="R771" t="s">
        <v>943</v>
      </c>
    </row>
    <row r="772" spans="9:18" x14ac:dyDescent="0.25">
      <c r="I772" t="s">
        <v>944</v>
      </c>
      <c r="J772" t="s">
        <v>944</v>
      </c>
      <c r="Q772" t="s">
        <v>944</v>
      </c>
      <c r="R772" t="s">
        <v>944</v>
      </c>
    </row>
    <row r="773" spans="9:18" x14ac:dyDescent="0.25">
      <c r="I773" t="s">
        <v>945</v>
      </c>
      <c r="J773" t="s">
        <v>945</v>
      </c>
      <c r="Q773" t="s">
        <v>945</v>
      </c>
      <c r="R773" t="s">
        <v>945</v>
      </c>
    </row>
    <row r="774" spans="9:18" x14ac:dyDescent="0.25">
      <c r="I774" t="s">
        <v>946</v>
      </c>
      <c r="J774" t="s">
        <v>946</v>
      </c>
      <c r="Q774" t="s">
        <v>946</v>
      </c>
      <c r="R774" t="s">
        <v>946</v>
      </c>
    </row>
    <row r="775" spans="9:18" x14ac:dyDescent="0.25">
      <c r="I775" t="s">
        <v>947</v>
      </c>
      <c r="J775" t="s">
        <v>947</v>
      </c>
      <c r="Q775" t="s">
        <v>947</v>
      </c>
      <c r="R775" t="s">
        <v>947</v>
      </c>
    </row>
    <row r="776" spans="9:18" x14ac:dyDescent="0.25">
      <c r="I776" t="s">
        <v>948</v>
      </c>
      <c r="J776" t="s">
        <v>948</v>
      </c>
      <c r="Q776" t="s">
        <v>948</v>
      </c>
      <c r="R776" t="s">
        <v>948</v>
      </c>
    </row>
    <row r="777" spans="9:18" x14ac:dyDescent="0.25">
      <c r="I777" t="s">
        <v>949</v>
      </c>
      <c r="J777" t="s">
        <v>949</v>
      </c>
      <c r="Q777" t="s">
        <v>949</v>
      </c>
      <c r="R777" t="s">
        <v>949</v>
      </c>
    </row>
    <row r="778" spans="9:18" x14ac:dyDescent="0.25">
      <c r="I778" t="s">
        <v>950</v>
      </c>
      <c r="J778" t="s">
        <v>950</v>
      </c>
      <c r="Q778" t="s">
        <v>950</v>
      </c>
      <c r="R778" t="s">
        <v>950</v>
      </c>
    </row>
    <row r="779" spans="9:18" x14ac:dyDescent="0.25">
      <c r="I779" t="s">
        <v>951</v>
      </c>
      <c r="J779" t="s">
        <v>951</v>
      </c>
      <c r="Q779" t="s">
        <v>951</v>
      </c>
      <c r="R779" t="s">
        <v>951</v>
      </c>
    </row>
    <row r="780" spans="9:18" x14ac:dyDescent="0.25">
      <c r="I780" t="s">
        <v>952</v>
      </c>
      <c r="J780" t="s">
        <v>952</v>
      </c>
      <c r="Q780" t="s">
        <v>952</v>
      </c>
      <c r="R780" t="s">
        <v>952</v>
      </c>
    </row>
    <row r="781" spans="9:18" x14ac:dyDescent="0.25">
      <c r="I781" t="s">
        <v>953</v>
      </c>
      <c r="J781" t="s">
        <v>953</v>
      </c>
      <c r="Q781" t="s">
        <v>953</v>
      </c>
      <c r="R781" t="s">
        <v>953</v>
      </c>
    </row>
    <row r="782" spans="9:18" x14ac:dyDescent="0.25">
      <c r="I782" t="s">
        <v>954</v>
      </c>
      <c r="J782" t="s">
        <v>954</v>
      </c>
      <c r="Q782" t="s">
        <v>954</v>
      </c>
      <c r="R782" t="s">
        <v>954</v>
      </c>
    </row>
    <row r="783" spans="9:18" x14ac:dyDescent="0.25">
      <c r="I783" t="s">
        <v>955</v>
      </c>
      <c r="J783" t="s">
        <v>955</v>
      </c>
      <c r="Q783" t="s">
        <v>955</v>
      </c>
      <c r="R783" t="s">
        <v>955</v>
      </c>
    </row>
    <row r="784" spans="9:18" x14ac:dyDescent="0.25">
      <c r="I784" t="s">
        <v>956</v>
      </c>
      <c r="J784" t="s">
        <v>956</v>
      </c>
      <c r="Q784" t="s">
        <v>956</v>
      </c>
      <c r="R784" t="s">
        <v>956</v>
      </c>
    </row>
    <row r="785" spans="9:18" x14ac:dyDescent="0.25">
      <c r="I785" t="s">
        <v>957</v>
      </c>
      <c r="J785" t="s">
        <v>957</v>
      </c>
      <c r="Q785" t="s">
        <v>957</v>
      </c>
      <c r="R785" t="s">
        <v>957</v>
      </c>
    </row>
    <row r="786" spans="9:18" x14ac:dyDescent="0.25">
      <c r="I786" t="s">
        <v>958</v>
      </c>
      <c r="J786" t="s">
        <v>958</v>
      </c>
      <c r="Q786" t="s">
        <v>958</v>
      </c>
      <c r="R786" t="s">
        <v>958</v>
      </c>
    </row>
    <row r="787" spans="9:18" x14ac:dyDescent="0.25">
      <c r="I787" t="s">
        <v>959</v>
      </c>
      <c r="J787" t="s">
        <v>959</v>
      </c>
      <c r="Q787" t="s">
        <v>959</v>
      </c>
      <c r="R787" t="s">
        <v>959</v>
      </c>
    </row>
    <row r="788" spans="9:18" x14ac:dyDescent="0.25">
      <c r="I788" t="s">
        <v>960</v>
      </c>
      <c r="J788" t="s">
        <v>960</v>
      </c>
      <c r="Q788" t="s">
        <v>960</v>
      </c>
      <c r="R788" t="s">
        <v>960</v>
      </c>
    </row>
    <row r="789" spans="9:18" x14ac:dyDescent="0.25">
      <c r="I789" t="s">
        <v>961</v>
      </c>
      <c r="J789" t="s">
        <v>961</v>
      </c>
      <c r="Q789" t="s">
        <v>961</v>
      </c>
      <c r="R789" t="s">
        <v>961</v>
      </c>
    </row>
    <row r="790" spans="9:18" x14ac:dyDescent="0.25">
      <c r="I790" t="s">
        <v>962</v>
      </c>
      <c r="J790" t="s">
        <v>962</v>
      </c>
      <c r="Q790" t="s">
        <v>962</v>
      </c>
      <c r="R790" t="s">
        <v>962</v>
      </c>
    </row>
    <row r="791" spans="9:18" x14ac:dyDescent="0.25">
      <c r="I791" t="s">
        <v>963</v>
      </c>
      <c r="J791" t="s">
        <v>963</v>
      </c>
      <c r="Q791" t="s">
        <v>963</v>
      </c>
      <c r="R791" t="s">
        <v>963</v>
      </c>
    </row>
    <row r="792" spans="9:18" x14ac:dyDescent="0.25">
      <c r="I792" t="s">
        <v>964</v>
      </c>
      <c r="J792" t="s">
        <v>964</v>
      </c>
      <c r="Q792" t="s">
        <v>964</v>
      </c>
      <c r="R792" t="s">
        <v>964</v>
      </c>
    </row>
    <row r="793" spans="9:18" x14ac:dyDescent="0.25">
      <c r="I793" t="s">
        <v>965</v>
      </c>
      <c r="J793" t="s">
        <v>965</v>
      </c>
      <c r="Q793" t="s">
        <v>965</v>
      </c>
      <c r="R793" t="s">
        <v>965</v>
      </c>
    </row>
    <row r="794" spans="9:18" x14ac:dyDescent="0.25">
      <c r="I794" t="s">
        <v>966</v>
      </c>
      <c r="J794" t="s">
        <v>966</v>
      </c>
      <c r="Q794" t="s">
        <v>966</v>
      </c>
      <c r="R794" t="s">
        <v>966</v>
      </c>
    </row>
    <row r="795" spans="9:18" x14ac:dyDescent="0.25">
      <c r="I795" t="s">
        <v>967</v>
      </c>
      <c r="J795" t="s">
        <v>967</v>
      </c>
      <c r="Q795" t="s">
        <v>967</v>
      </c>
      <c r="R795" t="s">
        <v>967</v>
      </c>
    </row>
    <row r="796" spans="9:18" x14ac:dyDescent="0.25">
      <c r="I796" t="s">
        <v>968</v>
      </c>
      <c r="J796" t="s">
        <v>968</v>
      </c>
      <c r="Q796" t="s">
        <v>968</v>
      </c>
      <c r="R796" t="s">
        <v>968</v>
      </c>
    </row>
    <row r="797" spans="9:18" x14ac:dyDescent="0.25">
      <c r="I797" t="s">
        <v>969</v>
      </c>
      <c r="J797" t="s">
        <v>969</v>
      </c>
      <c r="Q797" t="s">
        <v>969</v>
      </c>
      <c r="R797" t="s">
        <v>969</v>
      </c>
    </row>
    <row r="798" spans="9:18" x14ac:dyDescent="0.25">
      <c r="I798" t="s">
        <v>970</v>
      </c>
      <c r="J798" t="s">
        <v>970</v>
      </c>
      <c r="Q798" t="s">
        <v>970</v>
      </c>
      <c r="R798" t="s">
        <v>970</v>
      </c>
    </row>
    <row r="799" spans="9:18" x14ac:dyDescent="0.25">
      <c r="I799" t="s">
        <v>971</v>
      </c>
      <c r="J799" t="s">
        <v>971</v>
      </c>
      <c r="Q799" t="s">
        <v>971</v>
      </c>
      <c r="R799" t="s">
        <v>971</v>
      </c>
    </row>
    <row r="800" spans="9:18" x14ac:dyDescent="0.25">
      <c r="I800" t="s">
        <v>972</v>
      </c>
      <c r="J800" t="s">
        <v>972</v>
      </c>
      <c r="Q800" t="s">
        <v>972</v>
      </c>
      <c r="R800" t="s">
        <v>972</v>
      </c>
    </row>
    <row r="801" spans="9:18" x14ac:dyDescent="0.25">
      <c r="I801" t="s">
        <v>973</v>
      </c>
      <c r="J801" t="s">
        <v>973</v>
      </c>
      <c r="Q801" t="s">
        <v>973</v>
      </c>
      <c r="R801" t="s">
        <v>973</v>
      </c>
    </row>
    <row r="802" spans="9:18" x14ac:dyDescent="0.25">
      <c r="I802" t="s">
        <v>974</v>
      </c>
      <c r="J802" t="s">
        <v>974</v>
      </c>
      <c r="Q802" t="s">
        <v>974</v>
      </c>
      <c r="R802" t="s">
        <v>974</v>
      </c>
    </row>
    <row r="803" spans="9:18" x14ac:dyDescent="0.25">
      <c r="I803" t="s">
        <v>975</v>
      </c>
      <c r="J803" t="s">
        <v>975</v>
      </c>
      <c r="Q803" t="s">
        <v>975</v>
      </c>
      <c r="R803" t="s">
        <v>975</v>
      </c>
    </row>
    <row r="804" spans="9:18" x14ac:dyDescent="0.25">
      <c r="I804" t="s">
        <v>976</v>
      </c>
      <c r="J804" t="s">
        <v>976</v>
      </c>
      <c r="Q804" t="s">
        <v>976</v>
      </c>
      <c r="R804" t="s">
        <v>976</v>
      </c>
    </row>
    <row r="805" spans="9:18" x14ac:dyDescent="0.25">
      <c r="I805" t="s">
        <v>977</v>
      </c>
      <c r="J805" t="s">
        <v>977</v>
      </c>
      <c r="Q805" t="s">
        <v>977</v>
      </c>
      <c r="R805" t="s">
        <v>977</v>
      </c>
    </row>
    <row r="806" spans="9:18" x14ac:dyDescent="0.25">
      <c r="I806" t="s">
        <v>978</v>
      </c>
      <c r="J806" t="s">
        <v>978</v>
      </c>
      <c r="Q806" t="s">
        <v>978</v>
      </c>
      <c r="R806" t="s">
        <v>978</v>
      </c>
    </row>
    <row r="807" spans="9:18" x14ac:dyDescent="0.25">
      <c r="I807" t="s">
        <v>979</v>
      </c>
      <c r="J807" t="s">
        <v>979</v>
      </c>
      <c r="Q807" t="s">
        <v>979</v>
      </c>
      <c r="R807" t="s">
        <v>979</v>
      </c>
    </row>
    <row r="808" spans="9:18" x14ac:dyDescent="0.25">
      <c r="I808" t="s">
        <v>980</v>
      </c>
      <c r="J808" t="s">
        <v>980</v>
      </c>
      <c r="Q808" t="s">
        <v>980</v>
      </c>
      <c r="R808" t="s">
        <v>980</v>
      </c>
    </row>
    <row r="809" spans="9:18" x14ac:dyDescent="0.25">
      <c r="I809" t="s">
        <v>981</v>
      </c>
      <c r="J809" t="s">
        <v>981</v>
      </c>
      <c r="Q809" t="s">
        <v>981</v>
      </c>
      <c r="R809" t="s">
        <v>981</v>
      </c>
    </row>
    <row r="810" spans="9:18" x14ac:dyDescent="0.25">
      <c r="I810" t="s">
        <v>982</v>
      </c>
      <c r="J810" t="s">
        <v>982</v>
      </c>
      <c r="Q810" t="s">
        <v>982</v>
      </c>
      <c r="R810" t="s">
        <v>982</v>
      </c>
    </row>
    <row r="811" spans="9:18" x14ac:dyDescent="0.25">
      <c r="I811" t="s">
        <v>983</v>
      </c>
      <c r="J811" t="s">
        <v>983</v>
      </c>
      <c r="Q811" t="s">
        <v>983</v>
      </c>
      <c r="R811" t="s">
        <v>983</v>
      </c>
    </row>
    <row r="812" spans="9:18" x14ac:dyDescent="0.25">
      <c r="I812" t="s">
        <v>984</v>
      </c>
      <c r="J812" t="s">
        <v>984</v>
      </c>
      <c r="Q812" t="s">
        <v>984</v>
      </c>
      <c r="R812" t="s">
        <v>984</v>
      </c>
    </row>
    <row r="813" spans="9:18" x14ac:dyDescent="0.25">
      <c r="I813" t="s">
        <v>985</v>
      </c>
      <c r="J813" t="s">
        <v>985</v>
      </c>
      <c r="Q813" t="s">
        <v>985</v>
      </c>
      <c r="R813" t="s">
        <v>985</v>
      </c>
    </row>
    <row r="814" spans="9:18" x14ac:dyDescent="0.25">
      <c r="I814" t="s">
        <v>986</v>
      </c>
      <c r="J814" t="s">
        <v>986</v>
      </c>
      <c r="Q814" t="s">
        <v>986</v>
      </c>
      <c r="R814" t="s">
        <v>986</v>
      </c>
    </row>
    <row r="815" spans="9:18" x14ac:dyDescent="0.25">
      <c r="I815" t="s">
        <v>987</v>
      </c>
      <c r="J815" t="s">
        <v>987</v>
      </c>
      <c r="Q815" t="s">
        <v>987</v>
      </c>
      <c r="R815" t="s">
        <v>987</v>
      </c>
    </row>
    <row r="816" spans="9:18" x14ac:dyDescent="0.25">
      <c r="I816" t="s">
        <v>988</v>
      </c>
      <c r="J816" t="s">
        <v>988</v>
      </c>
      <c r="Q816" t="s">
        <v>988</v>
      </c>
      <c r="R816" t="s">
        <v>988</v>
      </c>
    </row>
    <row r="817" spans="9:18" x14ac:dyDescent="0.25">
      <c r="I817" t="s">
        <v>989</v>
      </c>
      <c r="J817" t="s">
        <v>989</v>
      </c>
      <c r="Q817" t="s">
        <v>989</v>
      </c>
      <c r="R817" t="s">
        <v>989</v>
      </c>
    </row>
    <row r="818" spans="9:18" x14ac:dyDescent="0.25">
      <c r="I818" t="s">
        <v>990</v>
      </c>
      <c r="J818" t="s">
        <v>990</v>
      </c>
      <c r="Q818" t="s">
        <v>990</v>
      </c>
      <c r="R818" t="s">
        <v>990</v>
      </c>
    </row>
    <row r="819" spans="9:18" x14ac:dyDescent="0.25">
      <c r="I819" t="s">
        <v>991</v>
      </c>
      <c r="J819" t="s">
        <v>991</v>
      </c>
      <c r="Q819" t="s">
        <v>991</v>
      </c>
      <c r="R819" t="s">
        <v>991</v>
      </c>
    </row>
    <row r="820" spans="9:18" x14ac:dyDescent="0.25">
      <c r="I820" t="s">
        <v>992</v>
      </c>
      <c r="J820" t="s">
        <v>992</v>
      </c>
      <c r="Q820" t="s">
        <v>992</v>
      </c>
      <c r="R820" t="s">
        <v>992</v>
      </c>
    </row>
    <row r="821" spans="9:18" x14ac:dyDescent="0.25">
      <c r="I821" t="s">
        <v>993</v>
      </c>
      <c r="J821" t="s">
        <v>993</v>
      </c>
      <c r="Q821" t="s">
        <v>993</v>
      </c>
      <c r="R821" t="s">
        <v>993</v>
      </c>
    </row>
    <row r="822" spans="9:18" x14ac:dyDescent="0.25">
      <c r="I822" t="s">
        <v>994</v>
      </c>
      <c r="J822" t="s">
        <v>994</v>
      </c>
      <c r="Q822" t="s">
        <v>994</v>
      </c>
      <c r="R822" t="s">
        <v>994</v>
      </c>
    </row>
    <row r="823" spans="9:18" x14ac:dyDescent="0.25">
      <c r="I823" t="s">
        <v>995</v>
      </c>
      <c r="J823" t="s">
        <v>995</v>
      </c>
      <c r="Q823" t="s">
        <v>995</v>
      </c>
      <c r="R823" t="s">
        <v>995</v>
      </c>
    </row>
    <row r="824" spans="9:18" x14ac:dyDescent="0.25">
      <c r="I824" t="s">
        <v>996</v>
      </c>
      <c r="J824" t="s">
        <v>996</v>
      </c>
      <c r="Q824" t="s">
        <v>996</v>
      </c>
      <c r="R824" t="s">
        <v>996</v>
      </c>
    </row>
    <row r="825" spans="9:18" x14ac:dyDescent="0.25">
      <c r="I825" t="s">
        <v>997</v>
      </c>
      <c r="J825" t="s">
        <v>997</v>
      </c>
      <c r="Q825" t="s">
        <v>997</v>
      </c>
      <c r="R825" t="s">
        <v>997</v>
      </c>
    </row>
    <row r="826" spans="9:18" x14ac:dyDescent="0.25">
      <c r="I826" t="s">
        <v>998</v>
      </c>
      <c r="J826" t="s">
        <v>998</v>
      </c>
      <c r="Q826" t="s">
        <v>998</v>
      </c>
      <c r="R826" t="s">
        <v>998</v>
      </c>
    </row>
    <row r="827" spans="9:18" x14ac:dyDescent="0.25">
      <c r="I827" t="s">
        <v>999</v>
      </c>
      <c r="J827" t="s">
        <v>999</v>
      </c>
      <c r="Q827" t="s">
        <v>999</v>
      </c>
      <c r="R827" t="s">
        <v>999</v>
      </c>
    </row>
    <row r="828" spans="9:18" x14ac:dyDescent="0.25">
      <c r="I828" t="s">
        <v>1000</v>
      </c>
      <c r="J828" t="s">
        <v>1000</v>
      </c>
      <c r="Q828" t="s">
        <v>1000</v>
      </c>
      <c r="R828" t="s">
        <v>1000</v>
      </c>
    </row>
    <row r="829" spans="9:18" x14ac:dyDescent="0.25">
      <c r="I829" t="s">
        <v>1001</v>
      </c>
      <c r="J829" t="s">
        <v>1001</v>
      </c>
      <c r="Q829" t="s">
        <v>1001</v>
      </c>
      <c r="R829" t="s">
        <v>1001</v>
      </c>
    </row>
    <row r="830" spans="9:18" x14ac:dyDescent="0.25">
      <c r="I830" t="s">
        <v>1002</v>
      </c>
      <c r="J830" t="s">
        <v>1002</v>
      </c>
      <c r="Q830" t="s">
        <v>1002</v>
      </c>
      <c r="R830" t="s">
        <v>1002</v>
      </c>
    </row>
    <row r="831" spans="9:18" x14ac:dyDescent="0.25">
      <c r="I831" t="s">
        <v>1003</v>
      </c>
      <c r="J831" t="s">
        <v>1003</v>
      </c>
      <c r="Q831" t="s">
        <v>1003</v>
      </c>
      <c r="R831" t="s">
        <v>1003</v>
      </c>
    </row>
    <row r="832" spans="9:18" x14ac:dyDescent="0.25">
      <c r="I832" t="s">
        <v>1004</v>
      </c>
      <c r="J832" t="s">
        <v>1004</v>
      </c>
      <c r="Q832" t="s">
        <v>1004</v>
      </c>
      <c r="R832" t="s">
        <v>1004</v>
      </c>
    </row>
    <row r="833" spans="9:18" x14ac:dyDescent="0.25">
      <c r="I833" t="s">
        <v>1005</v>
      </c>
      <c r="J833" t="s">
        <v>1005</v>
      </c>
      <c r="Q833" t="s">
        <v>1005</v>
      </c>
      <c r="R833" t="s">
        <v>1005</v>
      </c>
    </row>
    <row r="834" spans="9:18" x14ac:dyDescent="0.25">
      <c r="I834" t="s">
        <v>1006</v>
      </c>
      <c r="J834" t="s">
        <v>1006</v>
      </c>
      <c r="Q834" t="s">
        <v>1006</v>
      </c>
      <c r="R834" t="s">
        <v>1006</v>
      </c>
    </row>
    <row r="835" spans="9:18" x14ac:dyDescent="0.25">
      <c r="I835" t="s">
        <v>1007</v>
      </c>
      <c r="J835" t="s">
        <v>1007</v>
      </c>
      <c r="Q835" t="s">
        <v>1007</v>
      </c>
      <c r="R835" t="s">
        <v>1007</v>
      </c>
    </row>
    <row r="836" spans="9:18" x14ac:dyDescent="0.25">
      <c r="I836" t="s">
        <v>1008</v>
      </c>
      <c r="J836" t="s">
        <v>1008</v>
      </c>
      <c r="Q836" t="s">
        <v>1008</v>
      </c>
      <c r="R836" t="s">
        <v>1008</v>
      </c>
    </row>
    <row r="837" spans="9:18" x14ac:dyDescent="0.25">
      <c r="I837" t="s">
        <v>1009</v>
      </c>
      <c r="J837" t="s">
        <v>1009</v>
      </c>
      <c r="Q837" t="s">
        <v>1009</v>
      </c>
      <c r="R837" t="s">
        <v>1009</v>
      </c>
    </row>
    <row r="838" spans="9:18" x14ac:dyDescent="0.25">
      <c r="I838" t="s">
        <v>1010</v>
      </c>
      <c r="J838" t="s">
        <v>1010</v>
      </c>
      <c r="Q838" t="s">
        <v>1010</v>
      </c>
      <c r="R838" t="s">
        <v>1010</v>
      </c>
    </row>
    <row r="839" spans="9:18" x14ac:dyDescent="0.25">
      <c r="I839" t="s">
        <v>1011</v>
      </c>
      <c r="J839" t="s">
        <v>1011</v>
      </c>
      <c r="Q839" t="s">
        <v>1011</v>
      </c>
      <c r="R839" t="s">
        <v>1011</v>
      </c>
    </row>
    <row r="840" spans="9:18" x14ac:dyDescent="0.25">
      <c r="I840" t="s">
        <v>1012</v>
      </c>
      <c r="J840" t="s">
        <v>1012</v>
      </c>
      <c r="Q840" t="s">
        <v>1012</v>
      </c>
      <c r="R840" t="s">
        <v>1012</v>
      </c>
    </row>
    <row r="841" spans="9:18" x14ac:dyDescent="0.25">
      <c r="I841" t="s">
        <v>1013</v>
      </c>
      <c r="J841" t="s">
        <v>1013</v>
      </c>
      <c r="Q841" t="s">
        <v>1013</v>
      </c>
      <c r="R841" t="s">
        <v>1013</v>
      </c>
    </row>
    <row r="842" spans="9:18" x14ac:dyDescent="0.25">
      <c r="I842" t="s">
        <v>1014</v>
      </c>
      <c r="J842" t="s">
        <v>1014</v>
      </c>
      <c r="Q842" t="s">
        <v>1014</v>
      </c>
      <c r="R842" t="s">
        <v>1014</v>
      </c>
    </row>
    <row r="843" spans="9:18" x14ac:dyDescent="0.25">
      <c r="I843" t="s">
        <v>1015</v>
      </c>
      <c r="J843" t="s">
        <v>1015</v>
      </c>
      <c r="Q843" t="s">
        <v>1015</v>
      </c>
      <c r="R843" t="s">
        <v>1015</v>
      </c>
    </row>
    <row r="844" spans="9:18" x14ac:dyDescent="0.25">
      <c r="I844" t="s">
        <v>1016</v>
      </c>
      <c r="J844" t="s">
        <v>1016</v>
      </c>
      <c r="Q844" t="s">
        <v>1016</v>
      </c>
      <c r="R844" t="s">
        <v>1016</v>
      </c>
    </row>
    <row r="845" spans="9:18" x14ac:dyDescent="0.25">
      <c r="I845" t="s">
        <v>1017</v>
      </c>
      <c r="J845" t="s">
        <v>1017</v>
      </c>
      <c r="Q845" t="s">
        <v>1017</v>
      </c>
      <c r="R845" t="s">
        <v>1017</v>
      </c>
    </row>
    <row r="846" spans="9:18" x14ac:dyDescent="0.25">
      <c r="I846" t="s">
        <v>1018</v>
      </c>
      <c r="J846" t="s">
        <v>1018</v>
      </c>
      <c r="Q846" t="s">
        <v>1018</v>
      </c>
      <c r="R846" t="s">
        <v>1018</v>
      </c>
    </row>
    <row r="847" spans="9:18" x14ac:dyDescent="0.25">
      <c r="I847" t="s">
        <v>1019</v>
      </c>
      <c r="J847" t="s">
        <v>1019</v>
      </c>
      <c r="Q847" t="s">
        <v>1019</v>
      </c>
      <c r="R847" t="s">
        <v>1019</v>
      </c>
    </row>
    <row r="848" spans="9:18" x14ac:dyDescent="0.25">
      <c r="I848" t="s">
        <v>1020</v>
      </c>
      <c r="J848" t="s">
        <v>1020</v>
      </c>
      <c r="Q848" t="s">
        <v>1020</v>
      </c>
      <c r="R848" t="s">
        <v>1020</v>
      </c>
    </row>
    <row r="849" spans="9:18" x14ac:dyDescent="0.25">
      <c r="I849" t="s">
        <v>1021</v>
      </c>
      <c r="J849" t="s">
        <v>1021</v>
      </c>
      <c r="Q849" t="s">
        <v>1021</v>
      </c>
      <c r="R849" t="s">
        <v>1021</v>
      </c>
    </row>
    <row r="850" spans="9:18" x14ac:dyDescent="0.25">
      <c r="I850" t="s">
        <v>1022</v>
      </c>
      <c r="J850" t="s">
        <v>1022</v>
      </c>
      <c r="Q850" t="s">
        <v>1022</v>
      </c>
      <c r="R850" t="s">
        <v>1022</v>
      </c>
    </row>
    <row r="851" spans="9:18" x14ac:dyDescent="0.25">
      <c r="I851" t="s">
        <v>1023</v>
      </c>
      <c r="J851" t="s">
        <v>1023</v>
      </c>
      <c r="Q851" t="s">
        <v>1023</v>
      </c>
      <c r="R851" t="s">
        <v>1023</v>
      </c>
    </row>
    <row r="852" spans="9:18" x14ac:dyDescent="0.25">
      <c r="I852" t="s">
        <v>1024</v>
      </c>
      <c r="J852" t="s">
        <v>1024</v>
      </c>
      <c r="Q852" t="s">
        <v>1024</v>
      </c>
      <c r="R852" t="s">
        <v>1024</v>
      </c>
    </row>
    <row r="853" spans="9:18" x14ac:dyDescent="0.25">
      <c r="I853" t="s">
        <v>1025</v>
      </c>
      <c r="J853" t="s">
        <v>1025</v>
      </c>
      <c r="Q853" t="s">
        <v>1025</v>
      </c>
      <c r="R853" t="s">
        <v>1025</v>
      </c>
    </row>
    <row r="854" spans="9:18" x14ac:dyDescent="0.25">
      <c r="I854" t="s">
        <v>1026</v>
      </c>
      <c r="J854" t="s">
        <v>1026</v>
      </c>
      <c r="Q854" t="s">
        <v>1026</v>
      </c>
      <c r="R854" t="s">
        <v>1026</v>
      </c>
    </row>
    <row r="855" spans="9:18" x14ac:dyDescent="0.25">
      <c r="I855" t="s">
        <v>1027</v>
      </c>
      <c r="J855" t="s">
        <v>1027</v>
      </c>
      <c r="Q855" t="s">
        <v>1027</v>
      </c>
      <c r="R855" t="s">
        <v>1027</v>
      </c>
    </row>
    <row r="856" spans="9:18" x14ac:dyDescent="0.25">
      <c r="I856" t="s">
        <v>1028</v>
      </c>
      <c r="J856" t="s">
        <v>1028</v>
      </c>
      <c r="Q856" t="s">
        <v>1028</v>
      </c>
      <c r="R856" t="s">
        <v>1028</v>
      </c>
    </row>
    <row r="857" spans="9:18" x14ac:dyDescent="0.25">
      <c r="I857" t="s">
        <v>1029</v>
      </c>
      <c r="J857" t="s">
        <v>1029</v>
      </c>
      <c r="Q857" t="s">
        <v>1029</v>
      </c>
      <c r="R857" t="s">
        <v>1029</v>
      </c>
    </row>
    <row r="858" spans="9:18" x14ac:dyDescent="0.25">
      <c r="I858" t="s">
        <v>1030</v>
      </c>
      <c r="J858" t="s">
        <v>1030</v>
      </c>
      <c r="Q858" t="s">
        <v>1030</v>
      </c>
      <c r="R858" t="s">
        <v>1030</v>
      </c>
    </row>
    <row r="859" spans="9:18" x14ac:dyDescent="0.25">
      <c r="I859" t="s">
        <v>1031</v>
      </c>
      <c r="J859" t="s">
        <v>1031</v>
      </c>
      <c r="Q859" t="s">
        <v>1031</v>
      </c>
      <c r="R859" t="s">
        <v>1031</v>
      </c>
    </row>
    <row r="860" spans="9:18" x14ac:dyDescent="0.25">
      <c r="I860" t="s">
        <v>1032</v>
      </c>
      <c r="J860" t="s">
        <v>1032</v>
      </c>
      <c r="Q860" t="s">
        <v>1032</v>
      </c>
      <c r="R860" t="s">
        <v>1032</v>
      </c>
    </row>
    <row r="861" spans="9:18" x14ac:dyDescent="0.25">
      <c r="I861" t="s">
        <v>1033</v>
      </c>
      <c r="J861" t="s">
        <v>1033</v>
      </c>
      <c r="Q861" t="s">
        <v>1033</v>
      </c>
      <c r="R861" t="s">
        <v>1033</v>
      </c>
    </row>
    <row r="862" spans="9:18" x14ac:dyDescent="0.25">
      <c r="I862" t="s">
        <v>1034</v>
      </c>
      <c r="J862" t="s">
        <v>1034</v>
      </c>
      <c r="Q862" t="s">
        <v>1034</v>
      </c>
      <c r="R862" t="s">
        <v>1034</v>
      </c>
    </row>
    <row r="863" spans="9:18" x14ac:dyDescent="0.25">
      <c r="I863" t="s">
        <v>1035</v>
      </c>
      <c r="J863" t="s">
        <v>1035</v>
      </c>
      <c r="Q863" t="s">
        <v>1035</v>
      </c>
      <c r="R863" t="s">
        <v>1035</v>
      </c>
    </row>
    <row r="864" spans="9:18" x14ac:dyDescent="0.25">
      <c r="I864" t="s">
        <v>1036</v>
      </c>
      <c r="J864" t="s">
        <v>1036</v>
      </c>
      <c r="Q864" t="s">
        <v>1036</v>
      </c>
      <c r="R864" t="s">
        <v>1036</v>
      </c>
    </row>
    <row r="865" spans="9:18" x14ac:dyDescent="0.25">
      <c r="I865" t="s">
        <v>1037</v>
      </c>
      <c r="J865" t="s">
        <v>1037</v>
      </c>
      <c r="Q865" t="s">
        <v>1037</v>
      </c>
      <c r="R865" t="s">
        <v>1037</v>
      </c>
    </row>
    <row r="866" spans="9:18" x14ac:dyDescent="0.25">
      <c r="I866" t="s">
        <v>1038</v>
      </c>
      <c r="J866" t="s">
        <v>1038</v>
      </c>
      <c r="Q866" t="s">
        <v>1038</v>
      </c>
      <c r="R866" t="s">
        <v>1038</v>
      </c>
    </row>
    <row r="867" spans="9:18" x14ac:dyDescent="0.25">
      <c r="I867" t="s">
        <v>1039</v>
      </c>
      <c r="J867" t="s">
        <v>1039</v>
      </c>
      <c r="Q867" t="s">
        <v>1039</v>
      </c>
      <c r="R867" t="s">
        <v>1039</v>
      </c>
    </row>
    <row r="868" spans="9:18" x14ac:dyDescent="0.25">
      <c r="I868" t="s">
        <v>1040</v>
      </c>
      <c r="J868" t="s">
        <v>1040</v>
      </c>
      <c r="Q868" t="s">
        <v>1040</v>
      </c>
      <c r="R868" t="s">
        <v>1040</v>
      </c>
    </row>
    <row r="869" spans="9:18" x14ac:dyDescent="0.25">
      <c r="I869" t="s">
        <v>1041</v>
      </c>
      <c r="J869" t="s">
        <v>1041</v>
      </c>
      <c r="Q869" t="s">
        <v>1041</v>
      </c>
      <c r="R869" t="s">
        <v>1041</v>
      </c>
    </row>
    <row r="870" spans="9:18" x14ac:dyDescent="0.25">
      <c r="I870" t="s">
        <v>1042</v>
      </c>
      <c r="J870" t="s">
        <v>1042</v>
      </c>
      <c r="Q870" t="s">
        <v>1042</v>
      </c>
      <c r="R870" t="s">
        <v>1042</v>
      </c>
    </row>
    <row r="871" spans="9:18" x14ac:dyDescent="0.25">
      <c r="I871" t="s">
        <v>1043</v>
      </c>
      <c r="J871" t="s">
        <v>1043</v>
      </c>
      <c r="Q871" t="s">
        <v>1043</v>
      </c>
      <c r="R871" t="s">
        <v>1043</v>
      </c>
    </row>
    <row r="872" spans="9:18" x14ac:dyDescent="0.25">
      <c r="I872" t="s">
        <v>1044</v>
      </c>
      <c r="J872" t="s">
        <v>1044</v>
      </c>
      <c r="Q872" t="s">
        <v>1044</v>
      </c>
      <c r="R872" t="s">
        <v>1044</v>
      </c>
    </row>
    <row r="873" spans="9:18" x14ac:dyDescent="0.25">
      <c r="I873" t="s">
        <v>1045</v>
      </c>
      <c r="J873" t="s">
        <v>1045</v>
      </c>
      <c r="Q873" t="s">
        <v>1045</v>
      </c>
      <c r="R873" t="s">
        <v>1045</v>
      </c>
    </row>
    <row r="874" spans="9:18" x14ac:dyDescent="0.25">
      <c r="I874" t="s">
        <v>1046</v>
      </c>
      <c r="J874" t="s">
        <v>1046</v>
      </c>
      <c r="Q874" t="s">
        <v>1046</v>
      </c>
      <c r="R874" t="s">
        <v>1046</v>
      </c>
    </row>
    <row r="875" spans="9:18" x14ac:dyDescent="0.25">
      <c r="I875" t="s">
        <v>1047</v>
      </c>
      <c r="J875" t="s">
        <v>1047</v>
      </c>
      <c r="Q875" t="s">
        <v>1047</v>
      </c>
      <c r="R875" t="s">
        <v>1047</v>
      </c>
    </row>
    <row r="876" spans="9:18" x14ac:dyDescent="0.25">
      <c r="I876" t="s">
        <v>1048</v>
      </c>
      <c r="J876" t="s">
        <v>1048</v>
      </c>
      <c r="Q876" t="s">
        <v>1048</v>
      </c>
      <c r="R876" t="s">
        <v>1048</v>
      </c>
    </row>
    <row r="877" spans="9:18" x14ac:dyDescent="0.25">
      <c r="I877" t="s">
        <v>1049</v>
      </c>
      <c r="J877" t="s">
        <v>1049</v>
      </c>
      <c r="Q877" t="s">
        <v>1049</v>
      </c>
      <c r="R877" t="s">
        <v>1049</v>
      </c>
    </row>
    <row r="878" spans="9:18" x14ac:dyDescent="0.25">
      <c r="I878" t="s">
        <v>1050</v>
      </c>
      <c r="J878" t="s">
        <v>1050</v>
      </c>
      <c r="Q878" t="s">
        <v>1050</v>
      </c>
      <c r="R878" t="s">
        <v>1050</v>
      </c>
    </row>
    <row r="879" spans="9:18" x14ac:dyDescent="0.25">
      <c r="I879" t="s">
        <v>1051</v>
      </c>
      <c r="J879" t="s">
        <v>1051</v>
      </c>
      <c r="Q879" t="s">
        <v>1051</v>
      </c>
      <c r="R879" t="s">
        <v>1051</v>
      </c>
    </row>
    <row r="880" spans="9:18" x14ac:dyDescent="0.25">
      <c r="I880" t="s">
        <v>1052</v>
      </c>
      <c r="J880" t="s">
        <v>1052</v>
      </c>
      <c r="Q880" t="s">
        <v>1052</v>
      </c>
      <c r="R880" t="s">
        <v>1052</v>
      </c>
    </row>
    <row r="881" spans="9:18" x14ac:dyDescent="0.25">
      <c r="I881" t="s">
        <v>1053</v>
      </c>
      <c r="J881" t="s">
        <v>1053</v>
      </c>
      <c r="Q881" t="s">
        <v>1053</v>
      </c>
      <c r="R881" t="s">
        <v>1053</v>
      </c>
    </row>
    <row r="882" spans="9:18" x14ac:dyDescent="0.25">
      <c r="I882" t="s">
        <v>1054</v>
      </c>
      <c r="J882" t="s">
        <v>1054</v>
      </c>
      <c r="Q882" t="s">
        <v>1054</v>
      </c>
      <c r="R882" t="s">
        <v>1054</v>
      </c>
    </row>
    <row r="883" spans="9:18" x14ac:dyDescent="0.25">
      <c r="I883" t="s">
        <v>1055</v>
      </c>
      <c r="J883" t="s">
        <v>1055</v>
      </c>
      <c r="Q883" t="s">
        <v>1055</v>
      </c>
      <c r="R883" t="s">
        <v>1055</v>
      </c>
    </row>
    <row r="884" spans="9:18" x14ac:dyDescent="0.25">
      <c r="I884" t="s">
        <v>1056</v>
      </c>
      <c r="J884" t="s">
        <v>1056</v>
      </c>
      <c r="Q884" t="s">
        <v>1056</v>
      </c>
      <c r="R884" t="s">
        <v>1056</v>
      </c>
    </row>
    <row r="885" spans="9:18" x14ac:dyDescent="0.25">
      <c r="I885" t="s">
        <v>1057</v>
      </c>
      <c r="J885" t="s">
        <v>1057</v>
      </c>
      <c r="Q885" t="s">
        <v>1057</v>
      </c>
      <c r="R885" t="s">
        <v>1057</v>
      </c>
    </row>
    <row r="886" spans="9:18" x14ac:dyDescent="0.25">
      <c r="I886" t="s">
        <v>1058</v>
      </c>
      <c r="J886" t="s">
        <v>1058</v>
      </c>
      <c r="Q886" t="s">
        <v>1058</v>
      </c>
      <c r="R886" t="s">
        <v>1058</v>
      </c>
    </row>
    <row r="887" spans="9:18" x14ac:dyDescent="0.25">
      <c r="I887" t="s">
        <v>1059</v>
      </c>
      <c r="J887" t="s">
        <v>1059</v>
      </c>
      <c r="Q887" t="s">
        <v>1059</v>
      </c>
      <c r="R887" t="s">
        <v>1059</v>
      </c>
    </row>
    <row r="888" spans="9:18" x14ac:dyDescent="0.25">
      <c r="I888" t="s">
        <v>1060</v>
      </c>
      <c r="J888" t="s">
        <v>1060</v>
      </c>
      <c r="Q888" t="s">
        <v>1060</v>
      </c>
      <c r="R888" t="s">
        <v>1060</v>
      </c>
    </row>
    <row r="889" spans="9:18" x14ac:dyDescent="0.25">
      <c r="I889" t="s">
        <v>1061</v>
      </c>
      <c r="J889" t="s">
        <v>1061</v>
      </c>
      <c r="Q889" t="s">
        <v>1061</v>
      </c>
      <c r="R889" t="s">
        <v>1061</v>
      </c>
    </row>
    <row r="890" spans="9:18" x14ac:dyDescent="0.25">
      <c r="I890" t="s">
        <v>1062</v>
      </c>
      <c r="J890" t="s">
        <v>1062</v>
      </c>
      <c r="Q890" t="s">
        <v>1062</v>
      </c>
      <c r="R890" t="s">
        <v>1062</v>
      </c>
    </row>
    <row r="891" spans="9:18" x14ac:dyDescent="0.25">
      <c r="I891" t="s">
        <v>1063</v>
      </c>
      <c r="J891" t="s">
        <v>1063</v>
      </c>
      <c r="Q891" t="s">
        <v>1063</v>
      </c>
      <c r="R891" t="s">
        <v>1063</v>
      </c>
    </row>
    <row r="892" spans="9:18" x14ac:dyDescent="0.25">
      <c r="I892" t="s">
        <v>1064</v>
      </c>
      <c r="J892" t="s">
        <v>1064</v>
      </c>
      <c r="Q892" t="s">
        <v>1064</v>
      </c>
      <c r="R892" t="s">
        <v>1064</v>
      </c>
    </row>
    <row r="893" spans="9:18" x14ac:dyDescent="0.25">
      <c r="I893" t="s">
        <v>1065</v>
      </c>
      <c r="J893" t="s">
        <v>1065</v>
      </c>
      <c r="Q893" t="s">
        <v>1065</v>
      </c>
      <c r="R893" t="s">
        <v>1065</v>
      </c>
    </row>
    <row r="894" spans="9:18" x14ac:dyDescent="0.25">
      <c r="I894" t="s">
        <v>1066</v>
      </c>
      <c r="J894" t="s">
        <v>1066</v>
      </c>
      <c r="Q894" t="s">
        <v>1066</v>
      </c>
      <c r="R894" t="s">
        <v>1066</v>
      </c>
    </row>
    <row r="895" spans="9:18" x14ac:dyDescent="0.25">
      <c r="I895" t="s">
        <v>1067</v>
      </c>
      <c r="J895" t="s">
        <v>1067</v>
      </c>
      <c r="Q895" t="s">
        <v>1067</v>
      </c>
      <c r="R895" t="s">
        <v>1067</v>
      </c>
    </row>
    <row r="896" spans="9:18" x14ac:dyDescent="0.25">
      <c r="I896" t="s">
        <v>1068</v>
      </c>
      <c r="J896" t="s">
        <v>1068</v>
      </c>
      <c r="Q896" t="s">
        <v>1068</v>
      </c>
      <c r="R896" t="s">
        <v>1068</v>
      </c>
    </row>
    <row r="897" spans="9:18" x14ac:dyDescent="0.25">
      <c r="I897" t="s">
        <v>1069</v>
      </c>
      <c r="J897" t="s">
        <v>1069</v>
      </c>
      <c r="Q897" t="s">
        <v>1069</v>
      </c>
      <c r="R897" t="s">
        <v>1069</v>
      </c>
    </row>
    <row r="898" spans="9:18" x14ac:dyDescent="0.25">
      <c r="I898" t="s">
        <v>1070</v>
      </c>
      <c r="J898" t="s">
        <v>1070</v>
      </c>
      <c r="Q898" t="s">
        <v>1070</v>
      </c>
      <c r="R898" t="s">
        <v>1070</v>
      </c>
    </row>
    <row r="899" spans="9:18" x14ac:dyDescent="0.25">
      <c r="I899" t="s">
        <v>1071</v>
      </c>
      <c r="J899" t="s">
        <v>1071</v>
      </c>
      <c r="Q899" t="s">
        <v>1071</v>
      </c>
      <c r="R899" t="s">
        <v>1071</v>
      </c>
    </row>
    <row r="900" spans="9:18" x14ac:dyDescent="0.25">
      <c r="I900" t="s">
        <v>1072</v>
      </c>
      <c r="J900" t="s">
        <v>1072</v>
      </c>
      <c r="Q900" t="s">
        <v>1072</v>
      </c>
      <c r="R900" t="s">
        <v>1072</v>
      </c>
    </row>
    <row r="901" spans="9:18" x14ac:dyDescent="0.25">
      <c r="I901" t="s">
        <v>1073</v>
      </c>
      <c r="J901" t="s">
        <v>1073</v>
      </c>
      <c r="Q901" t="s">
        <v>1073</v>
      </c>
      <c r="R901" t="s">
        <v>1073</v>
      </c>
    </row>
    <row r="902" spans="9:18" x14ac:dyDescent="0.25">
      <c r="I902" t="s">
        <v>1074</v>
      </c>
      <c r="J902" t="s">
        <v>1074</v>
      </c>
      <c r="Q902" t="s">
        <v>1074</v>
      </c>
      <c r="R902" t="s">
        <v>1074</v>
      </c>
    </row>
    <row r="903" spans="9:18" x14ac:dyDescent="0.25">
      <c r="I903" t="s">
        <v>1075</v>
      </c>
      <c r="J903" t="s">
        <v>1075</v>
      </c>
      <c r="Q903" t="s">
        <v>1075</v>
      </c>
      <c r="R903" t="s">
        <v>1075</v>
      </c>
    </row>
    <row r="904" spans="9:18" x14ac:dyDescent="0.25">
      <c r="I904" t="s">
        <v>1076</v>
      </c>
      <c r="J904" t="s">
        <v>1076</v>
      </c>
      <c r="Q904" t="s">
        <v>1076</v>
      </c>
      <c r="R904" t="s">
        <v>1076</v>
      </c>
    </row>
    <row r="905" spans="9:18" x14ac:dyDescent="0.25">
      <c r="I905" t="s">
        <v>1077</v>
      </c>
      <c r="J905" t="s">
        <v>1077</v>
      </c>
      <c r="Q905" t="s">
        <v>1077</v>
      </c>
      <c r="R905" t="s">
        <v>1077</v>
      </c>
    </row>
    <row r="906" spans="9:18" x14ac:dyDescent="0.25">
      <c r="I906" t="s">
        <v>1078</v>
      </c>
      <c r="J906" t="s">
        <v>1078</v>
      </c>
      <c r="Q906" t="s">
        <v>1078</v>
      </c>
      <c r="R906" t="s">
        <v>1078</v>
      </c>
    </row>
    <row r="907" spans="9:18" x14ac:dyDescent="0.25">
      <c r="I907" t="s">
        <v>1079</v>
      </c>
      <c r="J907" t="s">
        <v>1079</v>
      </c>
      <c r="Q907" t="s">
        <v>1079</v>
      </c>
      <c r="R907" t="s">
        <v>1079</v>
      </c>
    </row>
    <row r="908" spans="9:18" x14ac:dyDescent="0.25">
      <c r="I908" t="s">
        <v>1080</v>
      </c>
      <c r="J908" t="s">
        <v>1080</v>
      </c>
      <c r="Q908" t="s">
        <v>1080</v>
      </c>
      <c r="R908" t="s">
        <v>1080</v>
      </c>
    </row>
    <row r="909" spans="9:18" x14ac:dyDescent="0.25">
      <c r="I909" t="s">
        <v>1081</v>
      </c>
      <c r="J909" t="s">
        <v>1081</v>
      </c>
      <c r="Q909" t="s">
        <v>1081</v>
      </c>
      <c r="R909" t="s">
        <v>1081</v>
      </c>
    </row>
    <row r="910" spans="9:18" x14ac:dyDescent="0.25">
      <c r="I910" t="s">
        <v>1082</v>
      </c>
      <c r="J910" t="s">
        <v>1082</v>
      </c>
      <c r="Q910" t="s">
        <v>1082</v>
      </c>
      <c r="R910" t="s">
        <v>1082</v>
      </c>
    </row>
    <row r="911" spans="9:18" x14ac:dyDescent="0.25">
      <c r="I911" t="s">
        <v>1083</v>
      </c>
      <c r="J911" t="s">
        <v>1083</v>
      </c>
      <c r="Q911" t="s">
        <v>1083</v>
      </c>
      <c r="R911" t="s">
        <v>1083</v>
      </c>
    </row>
    <row r="912" spans="9:18" x14ac:dyDescent="0.25">
      <c r="I912" t="s">
        <v>1084</v>
      </c>
      <c r="J912" t="s">
        <v>1084</v>
      </c>
      <c r="Q912" t="s">
        <v>1084</v>
      </c>
      <c r="R912" t="s">
        <v>1084</v>
      </c>
    </row>
    <row r="913" spans="9:18" x14ac:dyDescent="0.25">
      <c r="I913" t="s">
        <v>1085</v>
      </c>
      <c r="J913" t="s">
        <v>1085</v>
      </c>
      <c r="Q913" t="s">
        <v>1085</v>
      </c>
      <c r="R913" t="s">
        <v>1085</v>
      </c>
    </row>
    <row r="914" spans="9:18" x14ac:dyDescent="0.25">
      <c r="I914" t="s">
        <v>1086</v>
      </c>
      <c r="J914" t="s">
        <v>1086</v>
      </c>
      <c r="Q914" t="s">
        <v>1086</v>
      </c>
      <c r="R914" t="s">
        <v>1086</v>
      </c>
    </row>
    <row r="915" spans="9:18" x14ac:dyDescent="0.25">
      <c r="I915" t="s">
        <v>1087</v>
      </c>
      <c r="J915" t="s">
        <v>1087</v>
      </c>
      <c r="Q915" t="s">
        <v>1087</v>
      </c>
      <c r="R915" t="s">
        <v>1087</v>
      </c>
    </row>
    <row r="916" spans="9:18" x14ac:dyDescent="0.25">
      <c r="I916" t="s">
        <v>1088</v>
      </c>
      <c r="J916" t="s">
        <v>1088</v>
      </c>
      <c r="Q916" t="s">
        <v>1088</v>
      </c>
      <c r="R916" t="s">
        <v>1088</v>
      </c>
    </row>
    <row r="917" spans="9:18" x14ac:dyDescent="0.25">
      <c r="I917" t="s">
        <v>1089</v>
      </c>
      <c r="J917" t="s">
        <v>1089</v>
      </c>
      <c r="Q917" t="s">
        <v>1089</v>
      </c>
      <c r="R917" t="s">
        <v>1089</v>
      </c>
    </row>
    <row r="918" spans="9:18" x14ac:dyDescent="0.25">
      <c r="I918" t="s">
        <v>1090</v>
      </c>
      <c r="J918" t="s">
        <v>1090</v>
      </c>
      <c r="Q918" t="s">
        <v>1090</v>
      </c>
      <c r="R918" t="s">
        <v>1090</v>
      </c>
    </row>
    <row r="919" spans="9:18" x14ac:dyDescent="0.25">
      <c r="I919" t="s">
        <v>1091</v>
      </c>
      <c r="J919" t="s">
        <v>1091</v>
      </c>
      <c r="Q919" t="s">
        <v>1091</v>
      </c>
      <c r="R919" t="s">
        <v>1091</v>
      </c>
    </row>
    <row r="920" spans="9:18" x14ac:dyDescent="0.25">
      <c r="I920" t="s">
        <v>1092</v>
      </c>
      <c r="J920" t="s">
        <v>1092</v>
      </c>
      <c r="Q920" t="s">
        <v>1092</v>
      </c>
      <c r="R920" t="s">
        <v>1092</v>
      </c>
    </row>
    <row r="921" spans="9:18" x14ac:dyDescent="0.25">
      <c r="I921" t="s">
        <v>1093</v>
      </c>
      <c r="J921" t="s">
        <v>1093</v>
      </c>
      <c r="Q921" t="s">
        <v>1093</v>
      </c>
      <c r="R921" t="s">
        <v>1093</v>
      </c>
    </row>
    <row r="922" spans="9:18" x14ac:dyDescent="0.25">
      <c r="I922" t="s">
        <v>1094</v>
      </c>
      <c r="J922" t="s">
        <v>1094</v>
      </c>
      <c r="Q922" t="s">
        <v>1094</v>
      </c>
      <c r="R922" t="s">
        <v>1094</v>
      </c>
    </row>
    <row r="923" spans="9:18" x14ac:dyDescent="0.25">
      <c r="I923" t="s">
        <v>1095</v>
      </c>
      <c r="J923" t="s">
        <v>1095</v>
      </c>
      <c r="Q923" t="s">
        <v>1095</v>
      </c>
      <c r="R923" t="s">
        <v>1095</v>
      </c>
    </row>
    <row r="924" spans="9:18" x14ac:dyDescent="0.25">
      <c r="I924" t="s">
        <v>1096</v>
      </c>
      <c r="J924" t="s">
        <v>1096</v>
      </c>
      <c r="Q924" t="s">
        <v>1096</v>
      </c>
      <c r="R924" t="s">
        <v>1096</v>
      </c>
    </row>
    <row r="925" spans="9:18" x14ac:dyDescent="0.25">
      <c r="I925" t="s">
        <v>1097</v>
      </c>
      <c r="J925" t="s">
        <v>1097</v>
      </c>
      <c r="Q925" t="s">
        <v>1097</v>
      </c>
      <c r="R925" t="s">
        <v>1097</v>
      </c>
    </row>
    <row r="926" spans="9:18" x14ac:dyDescent="0.25">
      <c r="I926" t="s">
        <v>1098</v>
      </c>
      <c r="J926" t="s">
        <v>1098</v>
      </c>
      <c r="Q926" t="s">
        <v>1098</v>
      </c>
      <c r="R926" t="s">
        <v>1098</v>
      </c>
    </row>
    <row r="927" spans="9:18" x14ac:dyDescent="0.25">
      <c r="I927" t="s">
        <v>1099</v>
      </c>
      <c r="J927" t="s">
        <v>1099</v>
      </c>
      <c r="Q927" t="s">
        <v>1099</v>
      </c>
      <c r="R927" t="s">
        <v>1099</v>
      </c>
    </row>
    <row r="928" spans="9:18" x14ac:dyDescent="0.25">
      <c r="I928" t="s">
        <v>1100</v>
      </c>
      <c r="J928" t="s">
        <v>1100</v>
      </c>
      <c r="Q928" t="s">
        <v>1100</v>
      </c>
      <c r="R928" t="s">
        <v>1100</v>
      </c>
    </row>
    <row r="929" spans="9:18" x14ac:dyDescent="0.25">
      <c r="I929" t="s">
        <v>1101</v>
      </c>
      <c r="J929" t="s">
        <v>1101</v>
      </c>
      <c r="Q929" t="s">
        <v>1101</v>
      </c>
      <c r="R929" t="s">
        <v>1101</v>
      </c>
    </row>
    <row r="930" spans="9:18" x14ac:dyDescent="0.25">
      <c r="I930" t="s">
        <v>1102</v>
      </c>
      <c r="J930" t="s">
        <v>1102</v>
      </c>
      <c r="Q930" t="s">
        <v>1102</v>
      </c>
      <c r="R930" t="s">
        <v>1102</v>
      </c>
    </row>
    <row r="931" spans="9:18" x14ac:dyDescent="0.25">
      <c r="I931" t="s">
        <v>1103</v>
      </c>
      <c r="J931" t="s">
        <v>1103</v>
      </c>
      <c r="Q931" t="s">
        <v>1103</v>
      </c>
      <c r="R931" t="s">
        <v>1103</v>
      </c>
    </row>
    <row r="932" spans="9:18" x14ac:dyDescent="0.25">
      <c r="I932" t="s">
        <v>1104</v>
      </c>
      <c r="J932" t="s">
        <v>1104</v>
      </c>
      <c r="Q932" t="s">
        <v>1104</v>
      </c>
      <c r="R932" t="s">
        <v>1104</v>
      </c>
    </row>
    <row r="933" spans="9:18" x14ac:dyDescent="0.25">
      <c r="I933" t="s">
        <v>1105</v>
      </c>
      <c r="J933" t="s">
        <v>1105</v>
      </c>
      <c r="Q933" t="s">
        <v>1105</v>
      </c>
      <c r="R933" t="s">
        <v>1105</v>
      </c>
    </row>
    <row r="934" spans="9:18" x14ac:dyDescent="0.25">
      <c r="I934" t="s">
        <v>1106</v>
      </c>
      <c r="J934" t="s">
        <v>1106</v>
      </c>
      <c r="Q934" t="s">
        <v>1106</v>
      </c>
      <c r="R934" t="s">
        <v>1106</v>
      </c>
    </row>
    <row r="935" spans="9:18" x14ac:dyDescent="0.25">
      <c r="I935" t="s">
        <v>1107</v>
      </c>
      <c r="J935" t="s">
        <v>1107</v>
      </c>
      <c r="Q935" t="s">
        <v>1107</v>
      </c>
      <c r="R935" t="s">
        <v>1107</v>
      </c>
    </row>
    <row r="936" spans="9:18" x14ac:dyDescent="0.25">
      <c r="I936" t="s">
        <v>1108</v>
      </c>
      <c r="J936" t="s">
        <v>1108</v>
      </c>
      <c r="Q936" t="s">
        <v>1108</v>
      </c>
      <c r="R936" t="s">
        <v>1108</v>
      </c>
    </row>
    <row r="937" spans="9:18" x14ac:dyDescent="0.25">
      <c r="I937" t="s">
        <v>1109</v>
      </c>
      <c r="J937" t="s">
        <v>1109</v>
      </c>
      <c r="Q937" t="s">
        <v>1109</v>
      </c>
      <c r="R937" t="s">
        <v>1109</v>
      </c>
    </row>
    <row r="938" spans="9:18" x14ac:dyDescent="0.25">
      <c r="I938" t="s">
        <v>1110</v>
      </c>
      <c r="J938" t="s">
        <v>1110</v>
      </c>
      <c r="Q938" t="s">
        <v>1110</v>
      </c>
      <c r="R938" t="s">
        <v>1110</v>
      </c>
    </row>
    <row r="939" spans="9:18" x14ac:dyDescent="0.25">
      <c r="I939" t="s">
        <v>1111</v>
      </c>
      <c r="J939" t="s">
        <v>1111</v>
      </c>
      <c r="Q939" t="s">
        <v>1111</v>
      </c>
      <c r="R939" t="s">
        <v>1111</v>
      </c>
    </row>
    <row r="940" spans="9:18" x14ac:dyDescent="0.25">
      <c r="I940" t="s">
        <v>1112</v>
      </c>
      <c r="J940" t="s">
        <v>1112</v>
      </c>
      <c r="Q940" t="s">
        <v>1112</v>
      </c>
      <c r="R940" t="s">
        <v>1112</v>
      </c>
    </row>
    <row r="941" spans="9:18" x14ac:dyDescent="0.25">
      <c r="I941" t="s">
        <v>1113</v>
      </c>
      <c r="J941" t="s">
        <v>1113</v>
      </c>
      <c r="Q941" t="s">
        <v>1113</v>
      </c>
      <c r="R941" t="s">
        <v>1113</v>
      </c>
    </row>
    <row r="942" spans="9:18" x14ac:dyDescent="0.25">
      <c r="I942" t="s">
        <v>1114</v>
      </c>
      <c r="J942" t="s">
        <v>1114</v>
      </c>
      <c r="Q942" t="s">
        <v>1114</v>
      </c>
      <c r="R942" t="s">
        <v>1114</v>
      </c>
    </row>
    <row r="943" spans="9:18" x14ac:dyDescent="0.25">
      <c r="I943" t="s">
        <v>1115</v>
      </c>
      <c r="J943" t="s">
        <v>1115</v>
      </c>
      <c r="Q943" t="s">
        <v>1115</v>
      </c>
      <c r="R943" t="s">
        <v>1115</v>
      </c>
    </row>
    <row r="944" spans="9:18" x14ac:dyDescent="0.25">
      <c r="I944" t="s">
        <v>1116</v>
      </c>
      <c r="J944" t="s">
        <v>1116</v>
      </c>
      <c r="Q944" t="s">
        <v>1116</v>
      </c>
      <c r="R944" t="s">
        <v>1116</v>
      </c>
    </row>
    <row r="945" spans="9:18" x14ac:dyDescent="0.25">
      <c r="I945" t="s">
        <v>1117</v>
      </c>
      <c r="J945" t="s">
        <v>1117</v>
      </c>
      <c r="Q945" t="s">
        <v>1117</v>
      </c>
      <c r="R945" t="s">
        <v>1117</v>
      </c>
    </row>
    <row r="946" spans="9:18" x14ac:dyDescent="0.25">
      <c r="I946" t="s">
        <v>1118</v>
      </c>
      <c r="J946" t="s">
        <v>1118</v>
      </c>
      <c r="Q946" t="s">
        <v>1118</v>
      </c>
      <c r="R946" t="s">
        <v>1118</v>
      </c>
    </row>
    <row r="947" spans="9:18" x14ac:dyDescent="0.25">
      <c r="I947" t="s">
        <v>1119</v>
      </c>
      <c r="J947" t="s">
        <v>1119</v>
      </c>
      <c r="Q947" t="s">
        <v>1119</v>
      </c>
      <c r="R947" t="s">
        <v>1119</v>
      </c>
    </row>
    <row r="948" spans="9:18" x14ac:dyDescent="0.25">
      <c r="I948" t="s">
        <v>1120</v>
      </c>
      <c r="J948" t="s">
        <v>1120</v>
      </c>
      <c r="Q948" t="s">
        <v>1120</v>
      </c>
      <c r="R948" t="s">
        <v>1120</v>
      </c>
    </row>
    <row r="949" spans="9:18" x14ac:dyDescent="0.25">
      <c r="I949" t="s">
        <v>1121</v>
      </c>
      <c r="J949" t="s">
        <v>1121</v>
      </c>
      <c r="Q949" t="s">
        <v>1121</v>
      </c>
      <c r="R949" t="s">
        <v>1121</v>
      </c>
    </row>
    <row r="950" spans="9:18" x14ac:dyDescent="0.25">
      <c r="I950" t="s">
        <v>1122</v>
      </c>
      <c r="J950" t="s">
        <v>1122</v>
      </c>
      <c r="Q950" t="s">
        <v>1122</v>
      </c>
      <c r="R950" t="s">
        <v>1122</v>
      </c>
    </row>
    <row r="951" spans="9:18" x14ac:dyDescent="0.25">
      <c r="I951" t="s">
        <v>1123</v>
      </c>
      <c r="J951" t="s">
        <v>1123</v>
      </c>
      <c r="Q951" t="s">
        <v>1123</v>
      </c>
      <c r="R951" t="s">
        <v>1123</v>
      </c>
    </row>
    <row r="952" spans="9:18" x14ac:dyDescent="0.25">
      <c r="I952" t="s">
        <v>1124</v>
      </c>
      <c r="J952" t="s">
        <v>1124</v>
      </c>
      <c r="Q952" t="s">
        <v>1124</v>
      </c>
      <c r="R952" t="s">
        <v>1124</v>
      </c>
    </row>
    <row r="953" spans="9:18" x14ac:dyDescent="0.25">
      <c r="I953" t="s">
        <v>1125</v>
      </c>
      <c r="J953" t="s">
        <v>1125</v>
      </c>
      <c r="Q953" t="s">
        <v>1125</v>
      </c>
      <c r="R953" t="s">
        <v>1125</v>
      </c>
    </row>
    <row r="954" spans="9:18" x14ac:dyDescent="0.25">
      <c r="I954" t="s">
        <v>1126</v>
      </c>
      <c r="J954" t="s">
        <v>1126</v>
      </c>
      <c r="Q954" t="s">
        <v>1126</v>
      </c>
      <c r="R954" t="s">
        <v>1126</v>
      </c>
    </row>
    <row r="955" spans="9:18" x14ac:dyDescent="0.25">
      <c r="I955" t="s">
        <v>1127</v>
      </c>
      <c r="J955" t="s">
        <v>1127</v>
      </c>
      <c r="Q955" t="s">
        <v>1127</v>
      </c>
      <c r="R955" t="s">
        <v>1127</v>
      </c>
    </row>
    <row r="956" spans="9:18" x14ac:dyDescent="0.25">
      <c r="I956" t="s">
        <v>1128</v>
      </c>
      <c r="J956" t="s">
        <v>1128</v>
      </c>
      <c r="Q956" t="s">
        <v>1128</v>
      </c>
      <c r="R956" t="s">
        <v>1128</v>
      </c>
    </row>
    <row r="957" spans="9:18" x14ac:dyDescent="0.25">
      <c r="I957" t="s">
        <v>1129</v>
      </c>
      <c r="J957" t="s">
        <v>1129</v>
      </c>
      <c r="Q957" t="s">
        <v>1129</v>
      </c>
      <c r="R957" t="s">
        <v>1129</v>
      </c>
    </row>
    <row r="958" spans="9:18" x14ac:dyDescent="0.25">
      <c r="I958" t="s">
        <v>1130</v>
      </c>
      <c r="J958" t="s">
        <v>1130</v>
      </c>
      <c r="Q958" t="s">
        <v>1130</v>
      </c>
      <c r="R958" t="s">
        <v>1130</v>
      </c>
    </row>
    <row r="959" spans="9:18" x14ac:dyDescent="0.25">
      <c r="I959" t="s">
        <v>1131</v>
      </c>
      <c r="J959" t="s">
        <v>1131</v>
      </c>
      <c r="Q959" t="s">
        <v>1131</v>
      </c>
      <c r="R959" t="s">
        <v>1131</v>
      </c>
    </row>
    <row r="960" spans="9:18" x14ac:dyDescent="0.25">
      <c r="I960" t="s">
        <v>1132</v>
      </c>
      <c r="J960" t="s">
        <v>1132</v>
      </c>
      <c r="Q960" t="s">
        <v>1132</v>
      </c>
      <c r="R960" t="s">
        <v>1132</v>
      </c>
    </row>
    <row r="961" spans="9:18" x14ac:dyDescent="0.25">
      <c r="I961" t="s">
        <v>1133</v>
      </c>
      <c r="J961" t="s">
        <v>1133</v>
      </c>
      <c r="Q961" t="s">
        <v>1133</v>
      </c>
      <c r="R961" t="s">
        <v>1133</v>
      </c>
    </row>
    <row r="962" spans="9:18" x14ac:dyDescent="0.25">
      <c r="I962" t="s">
        <v>1134</v>
      </c>
      <c r="J962" t="s">
        <v>1134</v>
      </c>
      <c r="Q962" t="s">
        <v>1134</v>
      </c>
      <c r="R962" t="s">
        <v>1134</v>
      </c>
    </row>
    <row r="963" spans="9:18" x14ac:dyDescent="0.25">
      <c r="I963" t="s">
        <v>1135</v>
      </c>
      <c r="J963" t="s">
        <v>1135</v>
      </c>
      <c r="Q963" t="s">
        <v>1135</v>
      </c>
      <c r="R963" t="s">
        <v>1135</v>
      </c>
    </row>
    <row r="964" spans="9:18" x14ac:dyDescent="0.25">
      <c r="I964" t="s">
        <v>1136</v>
      </c>
      <c r="J964" t="s">
        <v>1136</v>
      </c>
      <c r="Q964" t="s">
        <v>1136</v>
      </c>
      <c r="R964" t="s">
        <v>1136</v>
      </c>
    </row>
    <row r="965" spans="9:18" x14ac:dyDescent="0.25">
      <c r="I965" t="s">
        <v>1137</v>
      </c>
      <c r="J965" t="s">
        <v>1137</v>
      </c>
      <c r="Q965" t="s">
        <v>1137</v>
      </c>
      <c r="R965" t="s">
        <v>1137</v>
      </c>
    </row>
    <row r="966" spans="9:18" x14ac:dyDescent="0.25">
      <c r="I966" t="s">
        <v>1138</v>
      </c>
      <c r="J966" t="s">
        <v>1138</v>
      </c>
      <c r="Q966" t="s">
        <v>1138</v>
      </c>
      <c r="R966" t="s">
        <v>1138</v>
      </c>
    </row>
    <row r="967" spans="9:18" x14ac:dyDescent="0.25">
      <c r="I967" t="s">
        <v>1139</v>
      </c>
      <c r="J967" t="s">
        <v>1139</v>
      </c>
      <c r="Q967" t="s">
        <v>1139</v>
      </c>
      <c r="R967" t="s">
        <v>1139</v>
      </c>
    </row>
    <row r="968" spans="9:18" x14ac:dyDescent="0.25">
      <c r="I968" t="s">
        <v>1140</v>
      </c>
      <c r="J968" t="s">
        <v>1140</v>
      </c>
      <c r="Q968" t="s">
        <v>1140</v>
      </c>
      <c r="R968" t="s">
        <v>1140</v>
      </c>
    </row>
    <row r="969" spans="9:18" x14ac:dyDescent="0.25">
      <c r="I969" t="s">
        <v>1141</v>
      </c>
      <c r="J969" t="s">
        <v>1141</v>
      </c>
      <c r="Q969" t="s">
        <v>1141</v>
      </c>
      <c r="R969" t="s">
        <v>1141</v>
      </c>
    </row>
    <row r="970" spans="9:18" x14ac:dyDescent="0.25">
      <c r="I970" t="s">
        <v>1142</v>
      </c>
      <c r="J970" t="s">
        <v>1142</v>
      </c>
      <c r="Q970" t="s">
        <v>1142</v>
      </c>
      <c r="R970" t="s">
        <v>1142</v>
      </c>
    </row>
    <row r="971" spans="9:18" x14ac:dyDescent="0.25">
      <c r="I971" t="s">
        <v>1143</v>
      </c>
      <c r="J971" t="s">
        <v>1143</v>
      </c>
      <c r="Q971" t="s">
        <v>1143</v>
      </c>
      <c r="R971" t="s">
        <v>1143</v>
      </c>
    </row>
    <row r="972" spans="9:18" x14ac:dyDescent="0.25">
      <c r="I972" t="s">
        <v>1144</v>
      </c>
      <c r="J972" t="s">
        <v>1144</v>
      </c>
      <c r="Q972" t="s">
        <v>1144</v>
      </c>
      <c r="R972" t="s">
        <v>1144</v>
      </c>
    </row>
    <row r="973" spans="9:18" x14ac:dyDescent="0.25">
      <c r="I973" t="s">
        <v>1145</v>
      </c>
      <c r="J973" t="s">
        <v>1145</v>
      </c>
      <c r="Q973" t="s">
        <v>1145</v>
      </c>
      <c r="R973" t="s">
        <v>1145</v>
      </c>
    </row>
    <row r="974" spans="9:18" x14ac:dyDescent="0.25">
      <c r="I974" t="s">
        <v>1146</v>
      </c>
      <c r="J974" t="s">
        <v>1146</v>
      </c>
      <c r="Q974" t="s">
        <v>1146</v>
      </c>
      <c r="R974" t="s">
        <v>1146</v>
      </c>
    </row>
    <row r="975" spans="9:18" x14ac:dyDescent="0.25">
      <c r="I975" t="s">
        <v>1147</v>
      </c>
      <c r="J975" t="s">
        <v>1147</v>
      </c>
      <c r="Q975" t="s">
        <v>1147</v>
      </c>
      <c r="R975" t="s">
        <v>1147</v>
      </c>
    </row>
    <row r="976" spans="9:18" x14ac:dyDescent="0.25">
      <c r="I976" t="s">
        <v>1148</v>
      </c>
      <c r="J976" t="s">
        <v>1148</v>
      </c>
      <c r="Q976" t="s">
        <v>1148</v>
      </c>
      <c r="R976" t="s">
        <v>1148</v>
      </c>
    </row>
    <row r="977" spans="9:18" x14ac:dyDescent="0.25">
      <c r="I977" t="s">
        <v>1149</v>
      </c>
      <c r="J977" t="s">
        <v>1149</v>
      </c>
      <c r="Q977" t="s">
        <v>1149</v>
      </c>
      <c r="R977" t="s">
        <v>1149</v>
      </c>
    </row>
    <row r="978" spans="9:18" x14ac:dyDescent="0.25">
      <c r="I978" t="s">
        <v>1150</v>
      </c>
      <c r="J978" t="s">
        <v>1150</v>
      </c>
      <c r="Q978" t="s">
        <v>1150</v>
      </c>
      <c r="R978" t="s">
        <v>1150</v>
      </c>
    </row>
    <row r="979" spans="9:18" x14ac:dyDescent="0.25">
      <c r="I979" t="s">
        <v>1151</v>
      </c>
      <c r="J979" t="s">
        <v>1151</v>
      </c>
      <c r="Q979" t="s">
        <v>1151</v>
      </c>
      <c r="R979" t="s">
        <v>1151</v>
      </c>
    </row>
    <row r="980" spans="9:18" x14ac:dyDescent="0.25">
      <c r="I980" t="s">
        <v>1152</v>
      </c>
      <c r="J980" t="s">
        <v>1152</v>
      </c>
      <c r="Q980" t="s">
        <v>1152</v>
      </c>
      <c r="R980" t="s">
        <v>1152</v>
      </c>
    </row>
    <row r="981" spans="9:18" x14ac:dyDescent="0.25">
      <c r="I981" t="s">
        <v>1153</v>
      </c>
      <c r="J981" t="s">
        <v>1153</v>
      </c>
      <c r="Q981" t="s">
        <v>1153</v>
      </c>
      <c r="R981" t="s">
        <v>1153</v>
      </c>
    </row>
    <row r="982" spans="9:18" x14ac:dyDescent="0.25">
      <c r="I982" t="s">
        <v>1154</v>
      </c>
      <c r="J982" t="s">
        <v>1154</v>
      </c>
      <c r="Q982" t="s">
        <v>1154</v>
      </c>
      <c r="R982" t="s">
        <v>1154</v>
      </c>
    </row>
    <row r="983" spans="9:18" x14ac:dyDescent="0.25">
      <c r="I983" t="s">
        <v>1155</v>
      </c>
      <c r="J983" t="s">
        <v>1155</v>
      </c>
      <c r="Q983" t="s">
        <v>1155</v>
      </c>
      <c r="R983" t="s">
        <v>1155</v>
      </c>
    </row>
    <row r="984" spans="9:18" x14ac:dyDescent="0.25">
      <c r="I984" t="s">
        <v>1156</v>
      </c>
      <c r="J984" t="s">
        <v>1156</v>
      </c>
      <c r="Q984" t="s">
        <v>1156</v>
      </c>
      <c r="R984" t="s">
        <v>1156</v>
      </c>
    </row>
    <row r="985" spans="9:18" x14ac:dyDescent="0.25">
      <c r="I985" t="s">
        <v>1157</v>
      </c>
      <c r="J985" t="s">
        <v>1157</v>
      </c>
      <c r="Q985" t="s">
        <v>1157</v>
      </c>
      <c r="R985" t="s">
        <v>1157</v>
      </c>
    </row>
    <row r="986" spans="9:18" x14ac:dyDescent="0.25">
      <c r="I986" t="s">
        <v>1158</v>
      </c>
      <c r="J986" t="s">
        <v>1158</v>
      </c>
      <c r="Q986" t="s">
        <v>1158</v>
      </c>
      <c r="R986" t="s">
        <v>1158</v>
      </c>
    </row>
    <row r="987" spans="9:18" x14ac:dyDescent="0.25">
      <c r="I987" t="s">
        <v>1159</v>
      </c>
      <c r="J987" t="s">
        <v>1159</v>
      </c>
      <c r="Q987" t="s">
        <v>1159</v>
      </c>
      <c r="R987" t="s">
        <v>1159</v>
      </c>
    </row>
    <row r="988" spans="9:18" x14ac:dyDescent="0.25">
      <c r="I988" t="s">
        <v>1160</v>
      </c>
      <c r="J988" t="s">
        <v>1160</v>
      </c>
      <c r="Q988" t="s">
        <v>1160</v>
      </c>
      <c r="R988" t="s">
        <v>1160</v>
      </c>
    </row>
    <row r="989" spans="9:18" x14ac:dyDescent="0.25">
      <c r="I989" t="s">
        <v>1161</v>
      </c>
      <c r="J989" t="s">
        <v>1161</v>
      </c>
      <c r="Q989" t="s">
        <v>1161</v>
      </c>
      <c r="R989" t="s">
        <v>1161</v>
      </c>
    </row>
    <row r="990" spans="9:18" x14ac:dyDescent="0.25">
      <c r="I990" t="s">
        <v>1162</v>
      </c>
      <c r="J990" t="s">
        <v>1162</v>
      </c>
      <c r="Q990" t="s">
        <v>1162</v>
      </c>
      <c r="R990" t="s">
        <v>1162</v>
      </c>
    </row>
    <row r="991" spans="9:18" x14ac:dyDescent="0.25">
      <c r="I991" t="s">
        <v>1163</v>
      </c>
      <c r="J991" t="s">
        <v>1163</v>
      </c>
      <c r="Q991" t="s">
        <v>1163</v>
      </c>
      <c r="R991" t="s">
        <v>1163</v>
      </c>
    </row>
    <row r="992" spans="9:18" x14ac:dyDescent="0.25">
      <c r="I992" t="s">
        <v>1164</v>
      </c>
      <c r="J992" t="s">
        <v>1164</v>
      </c>
      <c r="Q992" t="s">
        <v>1164</v>
      </c>
      <c r="R992" t="s">
        <v>1164</v>
      </c>
    </row>
    <row r="993" spans="9:18" x14ac:dyDescent="0.25">
      <c r="I993" t="s">
        <v>1165</v>
      </c>
      <c r="J993" t="s">
        <v>1165</v>
      </c>
      <c r="Q993" t="s">
        <v>1165</v>
      </c>
      <c r="R993" t="s">
        <v>1165</v>
      </c>
    </row>
    <row r="994" spans="9:18" x14ac:dyDescent="0.25">
      <c r="I994" t="s">
        <v>1166</v>
      </c>
      <c r="J994" t="s">
        <v>1166</v>
      </c>
      <c r="Q994" t="s">
        <v>1166</v>
      </c>
      <c r="R994" t="s">
        <v>1166</v>
      </c>
    </row>
    <row r="995" spans="9:18" x14ac:dyDescent="0.25">
      <c r="I995" t="s">
        <v>1167</v>
      </c>
      <c r="J995" t="s">
        <v>1167</v>
      </c>
      <c r="Q995" t="s">
        <v>1167</v>
      </c>
      <c r="R995" t="s">
        <v>1167</v>
      </c>
    </row>
    <row r="996" spans="9:18" x14ac:dyDescent="0.25">
      <c r="I996" t="s">
        <v>1168</v>
      </c>
      <c r="J996" t="s">
        <v>1168</v>
      </c>
      <c r="Q996" t="s">
        <v>1168</v>
      </c>
      <c r="R996" t="s">
        <v>1168</v>
      </c>
    </row>
    <row r="997" spans="9:18" x14ac:dyDescent="0.25">
      <c r="I997" t="s">
        <v>1169</v>
      </c>
      <c r="J997" t="s">
        <v>1169</v>
      </c>
      <c r="Q997" t="s">
        <v>1169</v>
      </c>
      <c r="R997" t="s">
        <v>1169</v>
      </c>
    </row>
    <row r="998" spans="9:18" x14ac:dyDescent="0.25">
      <c r="I998" t="s">
        <v>1170</v>
      </c>
      <c r="J998" t="s">
        <v>1170</v>
      </c>
      <c r="Q998" t="s">
        <v>1170</v>
      </c>
      <c r="R998" t="s">
        <v>1170</v>
      </c>
    </row>
    <row r="999" spans="9:18" x14ac:dyDescent="0.25">
      <c r="I999" t="s">
        <v>1171</v>
      </c>
      <c r="J999" t="s">
        <v>1171</v>
      </c>
      <c r="Q999" t="s">
        <v>1171</v>
      </c>
      <c r="R999" t="s">
        <v>1171</v>
      </c>
    </row>
    <row r="1000" spans="9:18" x14ac:dyDescent="0.25">
      <c r="I1000" t="s">
        <v>1172</v>
      </c>
      <c r="J1000" t="s">
        <v>1172</v>
      </c>
      <c r="Q1000" t="s">
        <v>1172</v>
      </c>
      <c r="R1000" t="s">
        <v>1172</v>
      </c>
    </row>
    <row r="1001" spans="9:18" x14ac:dyDescent="0.25">
      <c r="I1001" t="s">
        <v>1173</v>
      </c>
      <c r="J1001" t="s">
        <v>1173</v>
      </c>
      <c r="Q1001" t="s">
        <v>1173</v>
      </c>
      <c r="R1001" t="s">
        <v>1173</v>
      </c>
    </row>
    <row r="1002" spans="9:18" x14ac:dyDescent="0.25">
      <c r="I1002" t="s">
        <v>1174</v>
      </c>
      <c r="J1002" t="s">
        <v>1174</v>
      </c>
      <c r="Q1002" t="s">
        <v>1174</v>
      </c>
      <c r="R1002" t="s">
        <v>1174</v>
      </c>
    </row>
    <row r="1003" spans="9:18" x14ac:dyDescent="0.25">
      <c r="I1003" t="s">
        <v>1175</v>
      </c>
      <c r="J1003" t="s">
        <v>1175</v>
      </c>
      <c r="Q1003" t="s">
        <v>1175</v>
      </c>
      <c r="R1003" t="s">
        <v>1175</v>
      </c>
    </row>
    <row r="1004" spans="9:18" x14ac:dyDescent="0.25">
      <c r="I1004" t="s">
        <v>1176</v>
      </c>
      <c r="J1004" t="s">
        <v>1176</v>
      </c>
      <c r="Q1004" t="s">
        <v>1176</v>
      </c>
      <c r="R1004" t="s">
        <v>1176</v>
      </c>
    </row>
    <row r="1005" spans="9:18" x14ac:dyDescent="0.25">
      <c r="I1005" t="s">
        <v>1177</v>
      </c>
      <c r="J1005" t="s">
        <v>1177</v>
      </c>
      <c r="Q1005" t="s">
        <v>1177</v>
      </c>
      <c r="R1005" t="s">
        <v>1177</v>
      </c>
    </row>
    <row r="1006" spans="9:18" x14ac:dyDescent="0.25">
      <c r="I1006" t="s">
        <v>1178</v>
      </c>
      <c r="J1006" t="s">
        <v>1178</v>
      </c>
      <c r="Q1006" t="s">
        <v>1178</v>
      </c>
      <c r="R1006" t="s">
        <v>1178</v>
      </c>
    </row>
    <row r="1007" spans="9:18" x14ac:dyDescent="0.25">
      <c r="I1007" t="s">
        <v>1179</v>
      </c>
      <c r="J1007" t="s">
        <v>1179</v>
      </c>
      <c r="Q1007" t="s">
        <v>1179</v>
      </c>
      <c r="R1007" t="s">
        <v>1179</v>
      </c>
    </row>
    <row r="1008" spans="9:18" x14ac:dyDescent="0.25">
      <c r="I1008" t="s">
        <v>1180</v>
      </c>
      <c r="J1008" t="s">
        <v>1180</v>
      </c>
      <c r="Q1008" t="s">
        <v>1180</v>
      </c>
      <c r="R1008" t="s">
        <v>1180</v>
      </c>
    </row>
    <row r="1009" spans="9:18" x14ac:dyDescent="0.25">
      <c r="I1009" t="s">
        <v>1181</v>
      </c>
      <c r="J1009" t="s">
        <v>1181</v>
      </c>
      <c r="Q1009" t="s">
        <v>1181</v>
      </c>
      <c r="R1009" t="s">
        <v>1181</v>
      </c>
    </row>
    <row r="1010" spans="9:18" x14ac:dyDescent="0.25">
      <c r="I1010" t="s">
        <v>1182</v>
      </c>
      <c r="J1010" t="s">
        <v>1182</v>
      </c>
      <c r="Q1010" t="s">
        <v>1182</v>
      </c>
      <c r="R1010" t="s">
        <v>1182</v>
      </c>
    </row>
    <row r="1011" spans="9:18" x14ac:dyDescent="0.25">
      <c r="I1011" t="s">
        <v>1183</v>
      </c>
      <c r="J1011" t="s">
        <v>1183</v>
      </c>
      <c r="Q1011" t="s">
        <v>1183</v>
      </c>
      <c r="R1011" t="s">
        <v>1183</v>
      </c>
    </row>
    <row r="1012" spans="9:18" x14ac:dyDescent="0.25">
      <c r="I1012" t="s">
        <v>1184</v>
      </c>
      <c r="J1012" t="s">
        <v>1184</v>
      </c>
      <c r="Q1012" t="s">
        <v>1184</v>
      </c>
      <c r="R1012" t="s">
        <v>1184</v>
      </c>
    </row>
    <row r="1013" spans="9:18" x14ac:dyDescent="0.25">
      <c r="I1013" t="s">
        <v>1185</v>
      </c>
      <c r="J1013" t="s">
        <v>1185</v>
      </c>
      <c r="Q1013" t="s">
        <v>1185</v>
      </c>
      <c r="R1013" t="s">
        <v>1185</v>
      </c>
    </row>
    <row r="1014" spans="9:18" x14ac:dyDescent="0.25">
      <c r="I1014" t="s">
        <v>1186</v>
      </c>
      <c r="J1014" t="s">
        <v>1186</v>
      </c>
      <c r="Q1014" t="s">
        <v>1186</v>
      </c>
      <c r="R1014" t="s">
        <v>1186</v>
      </c>
    </row>
    <row r="1015" spans="9:18" x14ac:dyDescent="0.25">
      <c r="I1015" t="s">
        <v>1187</v>
      </c>
      <c r="J1015" t="s">
        <v>1187</v>
      </c>
      <c r="Q1015" t="s">
        <v>1187</v>
      </c>
      <c r="R1015" t="s">
        <v>1187</v>
      </c>
    </row>
    <row r="1016" spans="9:18" x14ac:dyDescent="0.25">
      <c r="I1016" t="s">
        <v>1188</v>
      </c>
      <c r="J1016" t="s">
        <v>1188</v>
      </c>
      <c r="Q1016" t="s">
        <v>1188</v>
      </c>
      <c r="R1016" t="s">
        <v>1188</v>
      </c>
    </row>
    <row r="1017" spans="9:18" x14ac:dyDescent="0.25">
      <c r="I1017" t="s">
        <v>1189</v>
      </c>
      <c r="J1017" t="s">
        <v>1189</v>
      </c>
      <c r="Q1017" t="s">
        <v>1189</v>
      </c>
      <c r="R1017" t="s">
        <v>1189</v>
      </c>
    </row>
    <row r="1018" spans="9:18" x14ac:dyDescent="0.25">
      <c r="I1018" t="s">
        <v>1190</v>
      </c>
      <c r="J1018" t="s">
        <v>1190</v>
      </c>
      <c r="Q1018" t="s">
        <v>1190</v>
      </c>
      <c r="R1018" t="s">
        <v>1190</v>
      </c>
    </row>
    <row r="1019" spans="9:18" x14ac:dyDescent="0.25">
      <c r="I1019" t="s">
        <v>1191</v>
      </c>
      <c r="J1019" t="s">
        <v>1191</v>
      </c>
      <c r="Q1019" t="s">
        <v>1191</v>
      </c>
      <c r="R1019" t="s">
        <v>1191</v>
      </c>
    </row>
    <row r="1020" spans="9:18" x14ac:dyDescent="0.25">
      <c r="I1020" t="s">
        <v>1192</v>
      </c>
      <c r="J1020" t="s">
        <v>1192</v>
      </c>
      <c r="Q1020" t="s">
        <v>1192</v>
      </c>
      <c r="R1020" t="s">
        <v>1192</v>
      </c>
    </row>
    <row r="1021" spans="9:18" x14ac:dyDescent="0.25">
      <c r="I1021" t="s">
        <v>1193</v>
      </c>
      <c r="J1021" t="s">
        <v>1193</v>
      </c>
      <c r="Q1021" t="s">
        <v>1193</v>
      </c>
      <c r="R1021" t="s">
        <v>1193</v>
      </c>
    </row>
    <row r="1022" spans="9:18" x14ac:dyDescent="0.25">
      <c r="I1022" t="s">
        <v>1194</v>
      </c>
      <c r="J1022" t="s">
        <v>1194</v>
      </c>
      <c r="Q1022" t="s">
        <v>1194</v>
      </c>
      <c r="R1022" t="s">
        <v>1194</v>
      </c>
    </row>
    <row r="1023" spans="9:18" x14ac:dyDescent="0.25">
      <c r="I1023" t="s">
        <v>1195</v>
      </c>
      <c r="J1023" t="s">
        <v>1195</v>
      </c>
      <c r="Q1023" t="s">
        <v>1195</v>
      </c>
      <c r="R1023" t="s">
        <v>1195</v>
      </c>
    </row>
    <row r="1024" spans="9:18" x14ac:dyDescent="0.25">
      <c r="I1024" t="s">
        <v>1196</v>
      </c>
      <c r="J1024" t="s">
        <v>1196</v>
      </c>
      <c r="Q1024" t="s">
        <v>1196</v>
      </c>
      <c r="R1024" t="s">
        <v>1196</v>
      </c>
    </row>
    <row r="1025" spans="9:18" x14ac:dyDescent="0.25">
      <c r="I1025" t="s">
        <v>1197</v>
      </c>
      <c r="J1025" t="s">
        <v>1197</v>
      </c>
      <c r="Q1025" t="s">
        <v>1197</v>
      </c>
      <c r="R1025" t="s">
        <v>1197</v>
      </c>
    </row>
    <row r="1026" spans="9:18" x14ac:dyDescent="0.25">
      <c r="I1026" t="s">
        <v>1198</v>
      </c>
      <c r="J1026" t="s">
        <v>1198</v>
      </c>
      <c r="Q1026" t="s">
        <v>1198</v>
      </c>
      <c r="R1026" t="s">
        <v>1198</v>
      </c>
    </row>
    <row r="1027" spans="9:18" x14ac:dyDescent="0.25">
      <c r="I1027" t="s">
        <v>1199</v>
      </c>
      <c r="J1027" t="s">
        <v>1199</v>
      </c>
      <c r="Q1027" t="s">
        <v>1199</v>
      </c>
      <c r="R1027" t="s">
        <v>1199</v>
      </c>
    </row>
    <row r="1028" spans="9:18" x14ac:dyDescent="0.25">
      <c r="I1028" t="s">
        <v>1200</v>
      </c>
      <c r="J1028" t="s">
        <v>1200</v>
      </c>
      <c r="Q1028" t="s">
        <v>1200</v>
      </c>
      <c r="R1028" t="s">
        <v>1200</v>
      </c>
    </row>
    <row r="1029" spans="9:18" x14ac:dyDescent="0.25">
      <c r="I1029" t="s">
        <v>1201</v>
      </c>
      <c r="J1029" t="s">
        <v>1201</v>
      </c>
      <c r="Q1029" t="s">
        <v>1201</v>
      </c>
      <c r="R1029" t="s">
        <v>1201</v>
      </c>
    </row>
    <row r="1030" spans="9:18" x14ac:dyDescent="0.25">
      <c r="I1030" t="s">
        <v>1202</v>
      </c>
      <c r="J1030" t="s">
        <v>1202</v>
      </c>
      <c r="Q1030" t="s">
        <v>1202</v>
      </c>
      <c r="R1030" t="s">
        <v>1202</v>
      </c>
    </row>
    <row r="1031" spans="9:18" x14ac:dyDescent="0.25">
      <c r="I1031" t="s">
        <v>1203</v>
      </c>
      <c r="J1031" t="s">
        <v>1203</v>
      </c>
      <c r="Q1031" t="s">
        <v>1203</v>
      </c>
      <c r="R1031" t="s">
        <v>1203</v>
      </c>
    </row>
    <row r="1032" spans="9:18" x14ac:dyDescent="0.25">
      <c r="I1032" t="s">
        <v>1204</v>
      </c>
      <c r="J1032" t="s">
        <v>1204</v>
      </c>
      <c r="Q1032" t="s">
        <v>1204</v>
      </c>
      <c r="R1032" t="s">
        <v>1204</v>
      </c>
    </row>
    <row r="1033" spans="9:18" x14ac:dyDescent="0.25">
      <c r="I1033" t="s">
        <v>1205</v>
      </c>
      <c r="J1033" t="s">
        <v>1205</v>
      </c>
      <c r="Q1033" t="s">
        <v>1205</v>
      </c>
      <c r="R1033" t="s">
        <v>1205</v>
      </c>
    </row>
    <row r="1034" spans="9:18" x14ac:dyDescent="0.25">
      <c r="I1034" t="s">
        <v>1206</v>
      </c>
      <c r="J1034" t="s">
        <v>1206</v>
      </c>
      <c r="Q1034" t="s">
        <v>1206</v>
      </c>
      <c r="R1034" t="s">
        <v>1206</v>
      </c>
    </row>
    <row r="1035" spans="9:18" x14ac:dyDescent="0.25">
      <c r="I1035" t="s">
        <v>1207</v>
      </c>
      <c r="J1035" t="s">
        <v>1207</v>
      </c>
      <c r="Q1035" t="s">
        <v>1207</v>
      </c>
      <c r="R1035" t="s">
        <v>1207</v>
      </c>
    </row>
    <row r="1036" spans="9:18" x14ac:dyDescent="0.25">
      <c r="I1036" t="s">
        <v>1208</v>
      </c>
      <c r="J1036" t="s">
        <v>1208</v>
      </c>
      <c r="Q1036" t="s">
        <v>1208</v>
      </c>
      <c r="R1036" t="s">
        <v>1208</v>
      </c>
    </row>
    <row r="1037" spans="9:18" x14ac:dyDescent="0.25">
      <c r="I1037" t="s">
        <v>1209</v>
      </c>
      <c r="J1037" t="s">
        <v>1209</v>
      </c>
      <c r="Q1037" t="s">
        <v>1209</v>
      </c>
      <c r="R1037" t="s">
        <v>1209</v>
      </c>
    </row>
    <row r="1038" spans="9:18" x14ac:dyDescent="0.25">
      <c r="I1038" t="s">
        <v>1210</v>
      </c>
      <c r="J1038" t="s">
        <v>1210</v>
      </c>
      <c r="Q1038" t="s">
        <v>1210</v>
      </c>
      <c r="R1038" t="s">
        <v>1210</v>
      </c>
    </row>
    <row r="1039" spans="9:18" x14ac:dyDescent="0.25">
      <c r="I1039" t="s">
        <v>1211</v>
      </c>
      <c r="J1039" t="s">
        <v>1211</v>
      </c>
      <c r="Q1039" t="s">
        <v>1211</v>
      </c>
      <c r="R1039" t="s">
        <v>1211</v>
      </c>
    </row>
    <row r="1040" spans="9:18" x14ac:dyDescent="0.25">
      <c r="I1040" t="s">
        <v>1212</v>
      </c>
      <c r="J1040" t="s">
        <v>1212</v>
      </c>
      <c r="Q1040" t="s">
        <v>1212</v>
      </c>
      <c r="R1040" t="s">
        <v>1212</v>
      </c>
    </row>
    <row r="1041" spans="9:18" x14ac:dyDescent="0.25">
      <c r="I1041" t="s">
        <v>1213</v>
      </c>
      <c r="J1041" t="s">
        <v>1213</v>
      </c>
      <c r="Q1041" t="s">
        <v>1213</v>
      </c>
      <c r="R1041" t="s">
        <v>1213</v>
      </c>
    </row>
    <row r="1042" spans="9:18" x14ac:dyDescent="0.25">
      <c r="I1042" t="s">
        <v>1214</v>
      </c>
      <c r="J1042" t="s">
        <v>1214</v>
      </c>
      <c r="Q1042" t="s">
        <v>1214</v>
      </c>
      <c r="R1042" t="s">
        <v>1214</v>
      </c>
    </row>
    <row r="1043" spans="9:18" x14ac:dyDescent="0.25">
      <c r="I1043" t="s">
        <v>1215</v>
      </c>
      <c r="J1043" t="s">
        <v>1215</v>
      </c>
      <c r="Q1043" t="s">
        <v>1215</v>
      </c>
      <c r="R1043" t="s">
        <v>1215</v>
      </c>
    </row>
    <row r="1044" spans="9:18" x14ac:dyDescent="0.25">
      <c r="I1044" t="s">
        <v>1216</v>
      </c>
      <c r="J1044" t="s">
        <v>1216</v>
      </c>
      <c r="Q1044" t="s">
        <v>1216</v>
      </c>
      <c r="R1044" t="s">
        <v>1216</v>
      </c>
    </row>
    <row r="1045" spans="9:18" x14ac:dyDescent="0.25">
      <c r="I1045" t="s">
        <v>1217</v>
      </c>
      <c r="J1045" t="s">
        <v>1217</v>
      </c>
      <c r="Q1045" t="s">
        <v>1217</v>
      </c>
      <c r="R1045" t="s">
        <v>1217</v>
      </c>
    </row>
    <row r="1046" spans="9:18" x14ac:dyDescent="0.25">
      <c r="I1046" t="s">
        <v>1218</v>
      </c>
      <c r="J1046" t="s">
        <v>1218</v>
      </c>
      <c r="Q1046" t="s">
        <v>1218</v>
      </c>
      <c r="R1046" t="s">
        <v>1218</v>
      </c>
    </row>
    <row r="1047" spans="9:18" x14ac:dyDescent="0.25">
      <c r="I1047" t="s">
        <v>1219</v>
      </c>
      <c r="J1047" t="s">
        <v>1219</v>
      </c>
      <c r="Q1047" t="s">
        <v>1219</v>
      </c>
      <c r="R1047" t="s">
        <v>1219</v>
      </c>
    </row>
    <row r="1048" spans="9:18" x14ac:dyDescent="0.25">
      <c r="I1048" t="s">
        <v>1220</v>
      </c>
      <c r="J1048" t="s">
        <v>1220</v>
      </c>
      <c r="Q1048" t="s">
        <v>1220</v>
      </c>
      <c r="R1048" t="s">
        <v>1220</v>
      </c>
    </row>
    <row r="1049" spans="9:18" x14ac:dyDescent="0.25">
      <c r="I1049" t="s">
        <v>1221</v>
      </c>
      <c r="J1049" t="s">
        <v>1221</v>
      </c>
      <c r="Q1049" t="s">
        <v>1221</v>
      </c>
      <c r="R1049" t="s">
        <v>1221</v>
      </c>
    </row>
    <row r="1050" spans="9:18" x14ac:dyDescent="0.25">
      <c r="I1050" t="s">
        <v>1222</v>
      </c>
      <c r="J1050" t="s">
        <v>1222</v>
      </c>
      <c r="Q1050" t="s">
        <v>1222</v>
      </c>
      <c r="R1050" t="s">
        <v>1222</v>
      </c>
    </row>
    <row r="1051" spans="9:18" x14ac:dyDescent="0.25">
      <c r="I1051" t="s">
        <v>1223</v>
      </c>
      <c r="J1051" t="s">
        <v>1223</v>
      </c>
      <c r="Q1051" t="s">
        <v>1223</v>
      </c>
      <c r="R1051" t="s">
        <v>1223</v>
      </c>
    </row>
    <row r="1052" spans="9:18" x14ac:dyDescent="0.25">
      <c r="I1052" t="s">
        <v>1224</v>
      </c>
      <c r="J1052" t="s">
        <v>1224</v>
      </c>
      <c r="Q1052" t="s">
        <v>1224</v>
      </c>
      <c r="R1052" t="s">
        <v>1224</v>
      </c>
    </row>
    <row r="1053" spans="9:18" x14ac:dyDescent="0.25">
      <c r="I1053" t="s">
        <v>1225</v>
      </c>
      <c r="J1053" t="s">
        <v>1225</v>
      </c>
      <c r="Q1053" t="s">
        <v>1225</v>
      </c>
      <c r="R1053" t="s">
        <v>1225</v>
      </c>
    </row>
    <row r="1054" spans="9:18" x14ac:dyDescent="0.25">
      <c r="I1054" t="s">
        <v>1226</v>
      </c>
      <c r="J1054" t="s">
        <v>1226</v>
      </c>
      <c r="Q1054" t="s">
        <v>1226</v>
      </c>
      <c r="R1054" t="s">
        <v>1226</v>
      </c>
    </row>
    <row r="1055" spans="9:18" x14ac:dyDescent="0.25">
      <c r="I1055" t="s">
        <v>1227</v>
      </c>
      <c r="J1055" t="s">
        <v>1227</v>
      </c>
      <c r="Q1055" t="s">
        <v>1227</v>
      </c>
      <c r="R1055" t="s">
        <v>1227</v>
      </c>
    </row>
    <row r="1056" spans="9:18" x14ac:dyDescent="0.25">
      <c r="I1056" t="s">
        <v>1228</v>
      </c>
      <c r="J1056" t="s">
        <v>1228</v>
      </c>
      <c r="Q1056" t="s">
        <v>1228</v>
      </c>
      <c r="R1056" t="s">
        <v>1228</v>
      </c>
    </row>
    <row r="1057" spans="9:18" x14ac:dyDescent="0.25">
      <c r="I1057" t="s">
        <v>1229</v>
      </c>
      <c r="J1057" t="s">
        <v>1229</v>
      </c>
      <c r="Q1057" t="s">
        <v>1229</v>
      </c>
      <c r="R1057" t="s">
        <v>1229</v>
      </c>
    </row>
    <row r="1058" spans="9:18" x14ac:dyDescent="0.25">
      <c r="I1058" t="s">
        <v>1230</v>
      </c>
      <c r="J1058" t="s">
        <v>1230</v>
      </c>
      <c r="Q1058" t="s">
        <v>1230</v>
      </c>
      <c r="R1058" t="s">
        <v>1230</v>
      </c>
    </row>
    <row r="1059" spans="9:18" x14ac:dyDescent="0.25">
      <c r="I1059" t="s">
        <v>1231</v>
      </c>
      <c r="J1059" t="s">
        <v>1231</v>
      </c>
      <c r="Q1059" t="s">
        <v>1231</v>
      </c>
      <c r="R1059" t="s">
        <v>1231</v>
      </c>
    </row>
    <row r="1060" spans="9:18" x14ac:dyDescent="0.25">
      <c r="I1060" t="s">
        <v>1232</v>
      </c>
      <c r="J1060" t="s">
        <v>1232</v>
      </c>
      <c r="Q1060" t="s">
        <v>1232</v>
      </c>
      <c r="R1060" t="s">
        <v>1232</v>
      </c>
    </row>
    <row r="1061" spans="9:18" x14ac:dyDescent="0.25">
      <c r="I1061" t="s">
        <v>1233</v>
      </c>
      <c r="J1061" t="s">
        <v>1233</v>
      </c>
      <c r="Q1061" t="s">
        <v>1233</v>
      </c>
      <c r="R1061" t="s">
        <v>1233</v>
      </c>
    </row>
    <row r="1062" spans="9:18" x14ac:dyDescent="0.25">
      <c r="I1062" t="s">
        <v>1234</v>
      </c>
      <c r="J1062" t="s">
        <v>1234</v>
      </c>
      <c r="Q1062" t="s">
        <v>1234</v>
      </c>
      <c r="R1062" t="s">
        <v>1234</v>
      </c>
    </row>
    <row r="1063" spans="9:18" x14ac:dyDescent="0.25">
      <c r="I1063" t="s">
        <v>1235</v>
      </c>
      <c r="J1063" t="s">
        <v>1235</v>
      </c>
      <c r="Q1063" t="s">
        <v>1235</v>
      </c>
      <c r="R1063" t="s">
        <v>1235</v>
      </c>
    </row>
    <row r="1064" spans="9:18" x14ac:dyDescent="0.25">
      <c r="I1064" t="s">
        <v>1236</v>
      </c>
      <c r="J1064" t="s">
        <v>1236</v>
      </c>
      <c r="Q1064" t="s">
        <v>1236</v>
      </c>
      <c r="R1064" t="s">
        <v>1236</v>
      </c>
    </row>
    <row r="1065" spans="9:18" x14ac:dyDescent="0.25">
      <c r="I1065" t="s">
        <v>1237</v>
      </c>
      <c r="J1065" t="s">
        <v>1237</v>
      </c>
      <c r="Q1065" t="s">
        <v>1237</v>
      </c>
      <c r="R1065" t="s">
        <v>1237</v>
      </c>
    </row>
    <row r="1066" spans="9:18" x14ac:dyDescent="0.25">
      <c r="I1066" t="s">
        <v>1238</v>
      </c>
      <c r="J1066" t="s">
        <v>1238</v>
      </c>
      <c r="Q1066" t="s">
        <v>1238</v>
      </c>
      <c r="R1066" t="s">
        <v>1238</v>
      </c>
    </row>
    <row r="1067" spans="9:18" x14ac:dyDescent="0.25">
      <c r="I1067" t="s">
        <v>1239</v>
      </c>
      <c r="J1067" t="s">
        <v>1239</v>
      </c>
      <c r="Q1067" t="s">
        <v>1239</v>
      </c>
      <c r="R1067" t="s">
        <v>1239</v>
      </c>
    </row>
    <row r="1068" spans="9:18" x14ac:dyDescent="0.25">
      <c r="I1068" t="s">
        <v>1240</v>
      </c>
      <c r="J1068" t="s">
        <v>1240</v>
      </c>
      <c r="Q1068" t="s">
        <v>1240</v>
      </c>
      <c r="R1068" t="s">
        <v>1240</v>
      </c>
    </row>
    <row r="1069" spans="9:18" x14ac:dyDescent="0.25">
      <c r="I1069" t="s">
        <v>1241</v>
      </c>
      <c r="J1069" t="s">
        <v>1241</v>
      </c>
      <c r="Q1069" t="s">
        <v>1241</v>
      </c>
      <c r="R1069" t="s">
        <v>1241</v>
      </c>
    </row>
    <row r="1070" spans="9:18" x14ac:dyDescent="0.25">
      <c r="I1070" t="s">
        <v>1242</v>
      </c>
      <c r="J1070" t="s">
        <v>1242</v>
      </c>
      <c r="Q1070" t="s">
        <v>1242</v>
      </c>
      <c r="R1070" t="s">
        <v>1242</v>
      </c>
    </row>
    <row r="1071" spans="9:18" x14ac:dyDescent="0.25">
      <c r="I1071" t="s">
        <v>1243</v>
      </c>
      <c r="J1071" t="s">
        <v>1243</v>
      </c>
      <c r="Q1071" t="s">
        <v>1243</v>
      </c>
      <c r="R1071" t="s">
        <v>1243</v>
      </c>
    </row>
    <row r="1072" spans="9:18" x14ac:dyDescent="0.25">
      <c r="I1072" t="s">
        <v>1244</v>
      </c>
      <c r="J1072" t="s">
        <v>1244</v>
      </c>
      <c r="Q1072" t="s">
        <v>1244</v>
      </c>
      <c r="R1072" t="s">
        <v>1244</v>
      </c>
    </row>
    <row r="1073" spans="9:18" x14ac:dyDescent="0.25">
      <c r="I1073" t="s">
        <v>1245</v>
      </c>
      <c r="J1073" t="s">
        <v>1245</v>
      </c>
      <c r="Q1073" t="s">
        <v>1245</v>
      </c>
      <c r="R1073" t="s">
        <v>1245</v>
      </c>
    </row>
    <row r="1074" spans="9:18" x14ac:dyDescent="0.25">
      <c r="I1074" t="s">
        <v>1246</v>
      </c>
      <c r="J1074" t="s">
        <v>1246</v>
      </c>
      <c r="Q1074" t="s">
        <v>1246</v>
      </c>
      <c r="R1074" t="s">
        <v>1246</v>
      </c>
    </row>
    <row r="1075" spans="9:18" x14ac:dyDescent="0.25">
      <c r="I1075" t="s">
        <v>1247</v>
      </c>
      <c r="J1075" t="s">
        <v>1247</v>
      </c>
      <c r="Q1075" t="s">
        <v>1247</v>
      </c>
      <c r="R1075" t="s">
        <v>1247</v>
      </c>
    </row>
    <row r="1076" spans="9:18" x14ac:dyDescent="0.25">
      <c r="I1076" t="s">
        <v>1248</v>
      </c>
      <c r="J1076" t="s">
        <v>1248</v>
      </c>
      <c r="Q1076" t="s">
        <v>1248</v>
      </c>
      <c r="R1076" t="s">
        <v>1248</v>
      </c>
    </row>
    <row r="1077" spans="9:18" x14ac:dyDescent="0.25">
      <c r="I1077" t="s">
        <v>1249</v>
      </c>
      <c r="J1077" t="s">
        <v>1249</v>
      </c>
      <c r="Q1077" t="s">
        <v>1249</v>
      </c>
      <c r="R1077" t="s">
        <v>1249</v>
      </c>
    </row>
    <row r="1078" spans="9:18" x14ac:dyDescent="0.25">
      <c r="I1078" t="s">
        <v>1250</v>
      </c>
      <c r="J1078" t="s">
        <v>1250</v>
      </c>
      <c r="Q1078" t="s">
        <v>1250</v>
      </c>
      <c r="R1078" t="s">
        <v>1250</v>
      </c>
    </row>
    <row r="1079" spans="9:18" x14ac:dyDescent="0.25">
      <c r="I1079" t="s">
        <v>1251</v>
      </c>
      <c r="J1079" t="s">
        <v>1251</v>
      </c>
      <c r="Q1079" t="s">
        <v>1251</v>
      </c>
      <c r="R1079" t="s">
        <v>1251</v>
      </c>
    </row>
    <row r="1080" spans="9:18" x14ac:dyDescent="0.25">
      <c r="I1080" t="s">
        <v>1252</v>
      </c>
      <c r="J1080" t="s">
        <v>1252</v>
      </c>
      <c r="Q1080" t="s">
        <v>1252</v>
      </c>
      <c r="R1080" t="s">
        <v>1252</v>
      </c>
    </row>
    <row r="1081" spans="9:18" x14ac:dyDescent="0.25">
      <c r="I1081" t="s">
        <v>1253</v>
      </c>
      <c r="J1081" t="s">
        <v>1253</v>
      </c>
      <c r="Q1081" t="s">
        <v>1253</v>
      </c>
      <c r="R1081" t="s">
        <v>1253</v>
      </c>
    </row>
    <row r="1082" spans="9:18" x14ac:dyDescent="0.25">
      <c r="I1082" t="s">
        <v>1254</v>
      </c>
      <c r="J1082" t="s">
        <v>1254</v>
      </c>
      <c r="Q1082" t="s">
        <v>1254</v>
      </c>
      <c r="R1082" t="s">
        <v>1254</v>
      </c>
    </row>
    <row r="1083" spans="9:18" x14ac:dyDescent="0.25">
      <c r="I1083" t="s">
        <v>1255</v>
      </c>
      <c r="J1083" t="s">
        <v>1255</v>
      </c>
      <c r="Q1083" t="s">
        <v>1255</v>
      </c>
      <c r="R1083" t="s">
        <v>1255</v>
      </c>
    </row>
    <row r="1084" spans="9:18" x14ac:dyDescent="0.25">
      <c r="I1084" t="s">
        <v>1256</v>
      </c>
      <c r="J1084" t="s">
        <v>1256</v>
      </c>
      <c r="Q1084" t="s">
        <v>1256</v>
      </c>
      <c r="R1084" t="s">
        <v>1256</v>
      </c>
    </row>
    <row r="1085" spans="9:18" x14ac:dyDescent="0.25">
      <c r="I1085" t="s">
        <v>1257</v>
      </c>
      <c r="J1085" t="s">
        <v>1257</v>
      </c>
      <c r="Q1085" t="s">
        <v>1257</v>
      </c>
      <c r="R1085" t="s">
        <v>1257</v>
      </c>
    </row>
    <row r="1086" spans="9:18" x14ac:dyDescent="0.25">
      <c r="I1086" t="s">
        <v>1258</v>
      </c>
      <c r="J1086" t="s">
        <v>1258</v>
      </c>
      <c r="Q1086" t="s">
        <v>1258</v>
      </c>
      <c r="R1086" t="s">
        <v>1258</v>
      </c>
    </row>
    <row r="1087" spans="9:18" x14ac:dyDescent="0.25">
      <c r="I1087" t="s">
        <v>1259</v>
      </c>
      <c r="J1087" t="s">
        <v>1259</v>
      </c>
      <c r="Q1087" t="s">
        <v>1259</v>
      </c>
      <c r="R1087" t="s">
        <v>1259</v>
      </c>
    </row>
    <row r="1088" spans="9:18" x14ac:dyDescent="0.25">
      <c r="I1088" t="s">
        <v>1260</v>
      </c>
      <c r="J1088" t="s">
        <v>1260</v>
      </c>
      <c r="Q1088" t="s">
        <v>1260</v>
      </c>
      <c r="R1088" t="s">
        <v>1260</v>
      </c>
    </row>
    <row r="1089" spans="9:18" x14ac:dyDescent="0.25">
      <c r="I1089" t="s">
        <v>1261</v>
      </c>
      <c r="J1089" t="s">
        <v>1261</v>
      </c>
      <c r="Q1089" t="s">
        <v>1261</v>
      </c>
      <c r="R1089" t="s">
        <v>1261</v>
      </c>
    </row>
    <row r="1090" spans="9:18" x14ac:dyDescent="0.25">
      <c r="I1090" t="s">
        <v>1262</v>
      </c>
      <c r="J1090" t="s">
        <v>1262</v>
      </c>
      <c r="Q1090" t="s">
        <v>1262</v>
      </c>
      <c r="R1090" t="s">
        <v>1262</v>
      </c>
    </row>
    <row r="1091" spans="9:18" x14ac:dyDescent="0.25">
      <c r="I1091" t="s">
        <v>1263</v>
      </c>
      <c r="J1091" t="s">
        <v>1263</v>
      </c>
      <c r="Q1091" t="s">
        <v>1263</v>
      </c>
      <c r="R1091" t="s">
        <v>1263</v>
      </c>
    </row>
    <row r="1092" spans="9:18" x14ac:dyDescent="0.25">
      <c r="I1092" t="s">
        <v>1264</v>
      </c>
      <c r="J1092" t="s">
        <v>1264</v>
      </c>
      <c r="Q1092" t="s">
        <v>1264</v>
      </c>
      <c r="R1092" t="s">
        <v>1264</v>
      </c>
    </row>
    <row r="1093" spans="9:18" x14ac:dyDescent="0.25">
      <c r="I1093" t="s">
        <v>1265</v>
      </c>
      <c r="J1093" t="s">
        <v>1265</v>
      </c>
      <c r="Q1093" t="s">
        <v>1265</v>
      </c>
      <c r="R1093" t="s">
        <v>1265</v>
      </c>
    </row>
    <row r="1094" spans="9:18" x14ac:dyDescent="0.25">
      <c r="I1094" t="s">
        <v>1266</v>
      </c>
      <c r="J1094" t="s">
        <v>1266</v>
      </c>
      <c r="Q1094" t="s">
        <v>1266</v>
      </c>
      <c r="R1094" t="s">
        <v>1266</v>
      </c>
    </row>
    <row r="1095" spans="9:18" x14ac:dyDescent="0.25">
      <c r="I1095" t="s">
        <v>1267</v>
      </c>
      <c r="J1095" t="s">
        <v>1267</v>
      </c>
      <c r="Q1095" t="s">
        <v>1267</v>
      </c>
      <c r="R1095" t="s">
        <v>1267</v>
      </c>
    </row>
    <row r="1096" spans="9:18" x14ac:dyDescent="0.25">
      <c r="I1096" t="s">
        <v>1268</v>
      </c>
      <c r="J1096" t="s">
        <v>1268</v>
      </c>
      <c r="Q1096" t="s">
        <v>1268</v>
      </c>
      <c r="R1096" t="s">
        <v>1268</v>
      </c>
    </row>
    <row r="1097" spans="9:18" x14ac:dyDescent="0.25">
      <c r="I1097" t="s">
        <v>1269</v>
      </c>
      <c r="J1097" t="s">
        <v>1269</v>
      </c>
      <c r="Q1097" t="s">
        <v>1269</v>
      </c>
      <c r="R1097" t="s">
        <v>1269</v>
      </c>
    </row>
    <row r="1098" spans="9:18" x14ac:dyDescent="0.25">
      <c r="I1098" t="s">
        <v>1270</v>
      </c>
      <c r="J1098" t="s">
        <v>1270</v>
      </c>
      <c r="Q1098" t="s">
        <v>1270</v>
      </c>
      <c r="R1098" t="s">
        <v>1270</v>
      </c>
    </row>
    <row r="1099" spans="9:18" x14ac:dyDescent="0.25">
      <c r="I1099" t="s">
        <v>1271</v>
      </c>
      <c r="J1099" t="s">
        <v>1271</v>
      </c>
      <c r="Q1099" t="s">
        <v>1271</v>
      </c>
      <c r="R1099" t="s">
        <v>1271</v>
      </c>
    </row>
    <row r="1100" spans="9:18" x14ac:dyDescent="0.25">
      <c r="I1100" t="s">
        <v>1272</v>
      </c>
      <c r="J1100" t="s">
        <v>1272</v>
      </c>
      <c r="Q1100" t="s">
        <v>1272</v>
      </c>
      <c r="R1100" t="s">
        <v>1272</v>
      </c>
    </row>
    <row r="1101" spans="9:18" x14ac:dyDescent="0.25">
      <c r="I1101" t="s">
        <v>1273</v>
      </c>
      <c r="J1101" t="s">
        <v>1273</v>
      </c>
      <c r="Q1101" t="s">
        <v>1273</v>
      </c>
      <c r="R1101" t="s">
        <v>1273</v>
      </c>
    </row>
    <row r="1102" spans="9:18" x14ac:dyDescent="0.25">
      <c r="I1102" t="s">
        <v>1274</v>
      </c>
      <c r="J1102" t="s">
        <v>1274</v>
      </c>
      <c r="Q1102" t="s">
        <v>1274</v>
      </c>
      <c r="R1102" t="s">
        <v>1274</v>
      </c>
    </row>
    <row r="1103" spans="9:18" x14ac:dyDescent="0.25">
      <c r="I1103" t="s">
        <v>1275</v>
      </c>
      <c r="J1103" t="s">
        <v>1275</v>
      </c>
      <c r="Q1103" t="s">
        <v>1275</v>
      </c>
      <c r="R1103" t="s">
        <v>1275</v>
      </c>
    </row>
    <row r="1104" spans="9:18" x14ac:dyDescent="0.25">
      <c r="I1104" t="s">
        <v>1276</v>
      </c>
      <c r="J1104" t="s">
        <v>1276</v>
      </c>
      <c r="Q1104" t="s">
        <v>1276</v>
      </c>
      <c r="R1104" t="s">
        <v>1276</v>
      </c>
    </row>
    <row r="1105" spans="9:18" x14ac:dyDescent="0.25">
      <c r="I1105" t="s">
        <v>1277</v>
      </c>
      <c r="J1105" t="s">
        <v>1277</v>
      </c>
      <c r="Q1105" t="s">
        <v>1277</v>
      </c>
      <c r="R1105" t="s">
        <v>1277</v>
      </c>
    </row>
    <row r="1106" spans="9:18" x14ac:dyDescent="0.25">
      <c r="I1106" t="s">
        <v>1278</v>
      </c>
      <c r="J1106" t="s">
        <v>1278</v>
      </c>
      <c r="Q1106" t="s">
        <v>1278</v>
      </c>
      <c r="R1106" t="s">
        <v>1278</v>
      </c>
    </row>
    <row r="1107" spans="9:18" x14ac:dyDescent="0.25">
      <c r="I1107" t="s">
        <v>1279</v>
      </c>
      <c r="J1107" t="s">
        <v>1279</v>
      </c>
      <c r="Q1107" t="s">
        <v>1279</v>
      </c>
      <c r="R1107" t="s">
        <v>1279</v>
      </c>
    </row>
    <row r="1108" spans="9:18" x14ac:dyDescent="0.25">
      <c r="I1108" t="s">
        <v>1280</v>
      </c>
      <c r="J1108" t="s">
        <v>1280</v>
      </c>
      <c r="Q1108" t="s">
        <v>1280</v>
      </c>
      <c r="R1108" t="s">
        <v>1280</v>
      </c>
    </row>
    <row r="1109" spans="9:18" x14ac:dyDescent="0.25">
      <c r="I1109" t="s">
        <v>1281</v>
      </c>
      <c r="J1109" t="s">
        <v>1281</v>
      </c>
      <c r="Q1109" t="s">
        <v>1281</v>
      </c>
      <c r="R1109" t="s">
        <v>1281</v>
      </c>
    </row>
    <row r="1110" spans="9:18" x14ac:dyDescent="0.25">
      <c r="I1110" t="s">
        <v>1282</v>
      </c>
      <c r="J1110" t="s">
        <v>1282</v>
      </c>
      <c r="Q1110" t="s">
        <v>1282</v>
      </c>
      <c r="R1110" t="s">
        <v>1282</v>
      </c>
    </row>
    <row r="1111" spans="9:18" x14ac:dyDescent="0.25">
      <c r="I1111" t="s">
        <v>1283</v>
      </c>
      <c r="J1111" t="s">
        <v>1283</v>
      </c>
      <c r="Q1111" t="s">
        <v>1283</v>
      </c>
      <c r="R1111" t="s">
        <v>1283</v>
      </c>
    </row>
    <row r="1112" spans="9:18" x14ac:dyDescent="0.25">
      <c r="I1112" t="s">
        <v>1284</v>
      </c>
      <c r="J1112" t="s">
        <v>1284</v>
      </c>
      <c r="Q1112" t="s">
        <v>1284</v>
      </c>
      <c r="R1112" t="s">
        <v>1284</v>
      </c>
    </row>
    <row r="1113" spans="9:18" x14ac:dyDescent="0.25">
      <c r="I1113" t="s">
        <v>1285</v>
      </c>
      <c r="J1113" t="s">
        <v>1285</v>
      </c>
      <c r="Q1113" t="s">
        <v>1285</v>
      </c>
      <c r="R1113" t="s">
        <v>1285</v>
      </c>
    </row>
    <row r="1114" spans="9:18" x14ac:dyDescent="0.25">
      <c r="I1114" t="s">
        <v>1286</v>
      </c>
      <c r="J1114" t="s">
        <v>1286</v>
      </c>
      <c r="Q1114" t="s">
        <v>1286</v>
      </c>
      <c r="R1114" t="s">
        <v>1286</v>
      </c>
    </row>
    <row r="1115" spans="9:18" x14ac:dyDescent="0.25">
      <c r="I1115" t="s">
        <v>1287</v>
      </c>
      <c r="J1115" t="s">
        <v>1287</v>
      </c>
      <c r="Q1115" t="s">
        <v>1287</v>
      </c>
      <c r="R1115" t="s">
        <v>1287</v>
      </c>
    </row>
    <row r="1116" spans="9:18" x14ac:dyDescent="0.25">
      <c r="I1116" t="s">
        <v>1288</v>
      </c>
      <c r="J1116" t="s">
        <v>1288</v>
      </c>
      <c r="Q1116" t="s">
        <v>1288</v>
      </c>
      <c r="R1116" t="s">
        <v>1288</v>
      </c>
    </row>
    <row r="1117" spans="9:18" x14ac:dyDescent="0.25">
      <c r="I1117" t="s">
        <v>1289</v>
      </c>
      <c r="J1117" t="s">
        <v>1289</v>
      </c>
      <c r="Q1117" t="s">
        <v>1289</v>
      </c>
      <c r="R1117" t="s">
        <v>1289</v>
      </c>
    </row>
    <row r="1118" spans="9:18" x14ac:dyDescent="0.25">
      <c r="I1118" t="s">
        <v>1290</v>
      </c>
      <c r="J1118" t="s">
        <v>1290</v>
      </c>
      <c r="Q1118" t="s">
        <v>1290</v>
      </c>
      <c r="R1118" t="s">
        <v>1290</v>
      </c>
    </row>
    <row r="1119" spans="9:18" x14ac:dyDescent="0.25">
      <c r="I1119" t="s">
        <v>1291</v>
      </c>
      <c r="J1119" t="s">
        <v>1291</v>
      </c>
      <c r="Q1119" t="s">
        <v>1291</v>
      </c>
      <c r="R1119" t="s">
        <v>1291</v>
      </c>
    </row>
    <row r="1120" spans="9:18" x14ac:dyDescent="0.25">
      <c r="I1120" t="s">
        <v>1292</v>
      </c>
      <c r="J1120" t="s">
        <v>1292</v>
      </c>
      <c r="Q1120" t="s">
        <v>1292</v>
      </c>
      <c r="R1120" t="s">
        <v>1292</v>
      </c>
    </row>
    <row r="1121" spans="9:18" x14ac:dyDescent="0.25">
      <c r="I1121" t="s">
        <v>1293</v>
      </c>
      <c r="J1121" t="s">
        <v>1293</v>
      </c>
      <c r="Q1121" t="s">
        <v>1293</v>
      </c>
      <c r="R1121" t="s">
        <v>1293</v>
      </c>
    </row>
    <row r="1122" spans="9:18" x14ac:dyDescent="0.25">
      <c r="I1122" t="s">
        <v>1294</v>
      </c>
      <c r="J1122" t="s">
        <v>1294</v>
      </c>
      <c r="Q1122" t="s">
        <v>1294</v>
      </c>
      <c r="R1122" t="s">
        <v>1294</v>
      </c>
    </row>
    <row r="1123" spans="9:18" x14ac:dyDescent="0.25">
      <c r="I1123" t="s">
        <v>1295</v>
      </c>
      <c r="J1123" t="s">
        <v>1295</v>
      </c>
      <c r="Q1123" t="s">
        <v>1295</v>
      </c>
      <c r="R1123" t="s">
        <v>1295</v>
      </c>
    </row>
    <row r="1124" spans="9:18" x14ac:dyDescent="0.25">
      <c r="I1124" t="s">
        <v>1296</v>
      </c>
      <c r="J1124" t="s">
        <v>1296</v>
      </c>
      <c r="Q1124" t="s">
        <v>1296</v>
      </c>
      <c r="R1124" t="s">
        <v>1296</v>
      </c>
    </row>
    <row r="1125" spans="9:18" x14ac:dyDescent="0.25">
      <c r="I1125" t="s">
        <v>1297</v>
      </c>
      <c r="J1125" t="s">
        <v>1297</v>
      </c>
      <c r="Q1125" t="s">
        <v>1297</v>
      </c>
      <c r="R1125" t="s">
        <v>1297</v>
      </c>
    </row>
    <row r="1126" spans="9:18" x14ac:dyDescent="0.25">
      <c r="I1126" t="s">
        <v>1298</v>
      </c>
      <c r="J1126" t="s">
        <v>1298</v>
      </c>
      <c r="Q1126" t="s">
        <v>1298</v>
      </c>
      <c r="R1126" t="s">
        <v>1298</v>
      </c>
    </row>
    <row r="1127" spans="9:18" x14ac:dyDescent="0.25">
      <c r="I1127" t="s">
        <v>1299</v>
      </c>
      <c r="J1127" t="s">
        <v>1299</v>
      </c>
      <c r="Q1127" t="s">
        <v>1299</v>
      </c>
      <c r="R1127" t="s">
        <v>1299</v>
      </c>
    </row>
    <row r="1128" spans="9:18" x14ac:dyDescent="0.25">
      <c r="I1128" t="s">
        <v>1300</v>
      </c>
      <c r="J1128" t="s">
        <v>1300</v>
      </c>
      <c r="Q1128" t="s">
        <v>1300</v>
      </c>
      <c r="R1128" t="s">
        <v>1300</v>
      </c>
    </row>
    <row r="1129" spans="9:18" x14ac:dyDescent="0.25">
      <c r="I1129" t="s">
        <v>1301</v>
      </c>
      <c r="J1129" t="s">
        <v>1301</v>
      </c>
      <c r="Q1129" t="s">
        <v>1301</v>
      </c>
      <c r="R1129" t="s">
        <v>1301</v>
      </c>
    </row>
    <row r="1130" spans="9:18" x14ac:dyDescent="0.25">
      <c r="I1130" t="s">
        <v>1302</v>
      </c>
      <c r="J1130" t="s">
        <v>1302</v>
      </c>
      <c r="Q1130" t="s">
        <v>1302</v>
      </c>
      <c r="R1130" t="s">
        <v>1302</v>
      </c>
    </row>
    <row r="1131" spans="9:18" x14ac:dyDescent="0.25">
      <c r="I1131" t="s">
        <v>1303</v>
      </c>
      <c r="J1131" t="s">
        <v>1303</v>
      </c>
      <c r="Q1131" t="s">
        <v>1303</v>
      </c>
      <c r="R1131" t="s">
        <v>1303</v>
      </c>
    </row>
    <row r="1132" spans="9:18" x14ac:dyDescent="0.25">
      <c r="I1132" t="s">
        <v>1304</v>
      </c>
      <c r="J1132" t="s">
        <v>1304</v>
      </c>
      <c r="Q1132" t="s">
        <v>1304</v>
      </c>
      <c r="R1132" t="s">
        <v>1304</v>
      </c>
    </row>
    <row r="1133" spans="9:18" x14ac:dyDescent="0.25">
      <c r="I1133" t="s">
        <v>1305</v>
      </c>
      <c r="J1133" t="s">
        <v>1305</v>
      </c>
      <c r="Q1133" t="s">
        <v>1305</v>
      </c>
      <c r="R1133" t="s">
        <v>1305</v>
      </c>
    </row>
    <row r="1134" spans="9:18" x14ac:dyDescent="0.25">
      <c r="I1134" t="s">
        <v>1306</v>
      </c>
      <c r="J1134" t="s">
        <v>1306</v>
      </c>
      <c r="Q1134" t="s">
        <v>1306</v>
      </c>
      <c r="R1134" t="s">
        <v>1306</v>
      </c>
    </row>
    <row r="1135" spans="9:18" x14ac:dyDescent="0.25">
      <c r="I1135" t="s">
        <v>1307</v>
      </c>
      <c r="J1135" t="s">
        <v>1307</v>
      </c>
      <c r="Q1135" t="s">
        <v>1307</v>
      </c>
      <c r="R1135" t="s">
        <v>1307</v>
      </c>
    </row>
    <row r="1136" spans="9:18" x14ac:dyDescent="0.25">
      <c r="I1136" t="s">
        <v>1308</v>
      </c>
      <c r="J1136" t="s">
        <v>1308</v>
      </c>
      <c r="Q1136" t="s">
        <v>1308</v>
      </c>
      <c r="R1136" t="s">
        <v>1308</v>
      </c>
    </row>
    <row r="1137" spans="9:18" x14ac:dyDescent="0.25">
      <c r="I1137" t="s">
        <v>1309</v>
      </c>
      <c r="J1137" t="s">
        <v>1309</v>
      </c>
      <c r="Q1137" t="s">
        <v>1309</v>
      </c>
      <c r="R1137" t="s">
        <v>1309</v>
      </c>
    </row>
    <row r="1138" spans="9:18" x14ac:dyDescent="0.25">
      <c r="I1138" t="s">
        <v>1310</v>
      </c>
      <c r="J1138" t="s">
        <v>1310</v>
      </c>
      <c r="Q1138" t="s">
        <v>1310</v>
      </c>
      <c r="R1138" t="s">
        <v>1310</v>
      </c>
    </row>
    <row r="1139" spans="9:18" x14ac:dyDescent="0.25">
      <c r="I1139" t="s">
        <v>1311</v>
      </c>
      <c r="J1139" t="s">
        <v>1311</v>
      </c>
      <c r="Q1139" t="s">
        <v>1311</v>
      </c>
      <c r="R1139" t="s">
        <v>1311</v>
      </c>
    </row>
    <row r="1140" spans="9:18" x14ac:dyDescent="0.25">
      <c r="I1140" t="s">
        <v>1312</v>
      </c>
      <c r="J1140" t="s">
        <v>1312</v>
      </c>
      <c r="Q1140" t="s">
        <v>1312</v>
      </c>
      <c r="R1140" t="s">
        <v>1312</v>
      </c>
    </row>
    <row r="1141" spans="9:18" x14ac:dyDescent="0.25">
      <c r="I1141" t="s">
        <v>1313</v>
      </c>
      <c r="J1141" t="s">
        <v>1313</v>
      </c>
      <c r="Q1141" t="s">
        <v>1313</v>
      </c>
      <c r="R1141" t="s">
        <v>1313</v>
      </c>
    </row>
    <row r="1142" spans="9:18" x14ac:dyDescent="0.25">
      <c r="I1142" t="s">
        <v>1314</v>
      </c>
      <c r="J1142" t="s">
        <v>1314</v>
      </c>
      <c r="Q1142" t="s">
        <v>1314</v>
      </c>
      <c r="R1142" t="s">
        <v>1314</v>
      </c>
    </row>
    <row r="1143" spans="9:18" x14ac:dyDescent="0.25">
      <c r="I1143" t="s">
        <v>1315</v>
      </c>
      <c r="J1143" t="s">
        <v>1315</v>
      </c>
      <c r="Q1143" t="s">
        <v>1315</v>
      </c>
      <c r="R1143" t="s">
        <v>1315</v>
      </c>
    </row>
    <row r="1144" spans="9:18" x14ac:dyDescent="0.25">
      <c r="I1144" t="s">
        <v>1316</v>
      </c>
      <c r="J1144" t="s">
        <v>1316</v>
      </c>
      <c r="Q1144" t="s">
        <v>1316</v>
      </c>
      <c r="R1144" t="s">
        <v>1316</v>
      </c>
    </row>
    <row r="1145" spans="9:18" x14ac:dyDescent="0.25">
      <c r="I1145" t="s">
        <v>1317</v>
      </c>
      <c r="J1145" t="s">
        <v>1317</v>
      </c>
      <c r="Q1145" t="s">
        <v>1317</v>
      </c>
      <c r="R1145" t="s">
        <v>1317</v>
      </c>
    </row>
    <row r="1146" spans="9:18" x14ac:dyDescent="0.25">
      <c r="I1146" t="s">
        <v>1318</v>
      </c>
      <c r="J1146" t="s">
        <v>1318</v>
      </c>
      <c r="Q1146" t="s">
        <v>1318</v>
      </c>
      <c r="R1146" t="s">
        <v>1318</v>
      </c>
    </row>
    <row r="1147" spans="9:18" x14ac:dyDescent="0.25">
      <c r="I1147" t="s">
        <v>1319</v>
      </c>
      <c r="J1147" t="s">
        <v>1319</v>
      </c>
      <c r="Q1147" t="s">
        <v>1319</v>
      </c>
      <c r="R1147" t="s">
        <v>1319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41B4-0AA2-47C9-A447-7746EB795672}">
  <dimension ref="A1:W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14" max="14" width="35.7109375" hidden="1" customWidth="1"/>
    <col min="15" max="23" width="0" hidden="1" customWidth="1"/>
  </cols>
  <sheetData>
    <row r="1" spans="1:23" x14ac:dyDescent="0.25">
      <c r="A1" t="str">
        <f>_xll.DBSetQuery(A2,"",B1)</f>
        <v xml:space="preserve">Env:MSSQL, (last result:)Set OLEDB; ListObject to (bgQuery= False, ): SELECT T1.Id, T1.GroupingId, T4.value CalendarLU, T5.value LongFixedFrequencyLU, T6.value LongFixedConventionLU, T7.value LongFixedDayCounterLU, T8.value LongIndexLU, T9.value ShortFixedFrequencyLU, T10.value ShortFixedConventionLU, T11.value ShortFixedDayCounterLU, T12.value ShortIndexLU, T13.value LongMinusShortLU_x000D_
FROM ORE.dbo.ConventionsTenorBasisTwoSwap T1 LEFT JOIN _x000D_
ORE.dbo.TypesCalendar T4 ON T1.Calendar = T4.value LEFT JOIN _x000D_
ORE.dbo.TypesFrequencyType T5 ON T1.LongFixedFrequency = T5.value LEFT JOIN _x000D_
ORE.dbo.TypesBusinessDayConvention T6 ON T1.LongFixedConvention = T6.value LEFT JOIN _x000D_
ORE.dbo.TypesDayCounter T7 ON T1.LongFixedDayCounter = T7.value LEFT JOIN _x000D_
ORE.dbo.TypesIndexName T8 ON T1.LongIndex = T8.value LEFT JOIN _x000D_
ORE.dbo.TypesFrequencyType T9 ON T1.ShortFixedFrequency = T9.value LEFT JOIN _x000D_
ORE.dbo.TypesBusinessDayConvention T10 ON T1.ShortFixedConvention = T10.value LEFT JOIN _x000D_
ORE.dbo.TypesDayCounter T11 ON T1.ShortFixedDayCounter = T11.value LEFT JOIN _x000D_
ORE.dbo.TypesIndexName T12 ON T1.ShortIndex = T12.value LEFT JOIN _x000D_
ORE.dbo.TypesBool T13 ON T1.LongMinusShort = T13.value_x000D_
</v>
      </c>
      <c r="B1" s="2" t="s">
        <v>1320</v>
      </c>
      <c r="C1" s="2" t="s">
        <v>1321</v>
      </c>
      <c r="D1" s="2" t="s">
        <v>1385</v>
      </c>
      <c r="E1" s="2" t="s">
        <v>1646</v>
      </c>
      <c r="F1" s="2" t="s">
        <v>1647</v>
      </c>
      <c r="G1" s="2" t="s">
        <v>1648</v>
      </c>
      <c r="H1" s="2" t="s">
        <v>1622</v>
      </c>
      <c r="I1" s="2" t="s">
        <v>1649</v>
      </c>
      <c r="J1" s="2" t="s">
        <v>1650</v>
      </c>
      <c r="K1" s="2" t="s">
        <v>1651</v>
      </c>
      <c r="L1" s="2" t="s">
        <v>1623</v>
      </c>
      <c r="M1" s="2" t="s">
        <v>1652</v>
      </c>
      <c r="N1" s="2" t="s">
        <v>1393</v>
      </c>
      <c r="O1" s="2" t="s">
        <v>1655</v>
      </c>
      <c r="P1" s="2" t="s">
        <v>1656</v>
      </c>
      <c r="Q1" s="2" t="s">
        <v>1657</v>
      </c>
      <c r="R1" s="2" t="s">
        <v>1634</v>
      </c>
      <c r="S1" s="2" t="s">
        <v>1658</v>
      </c>
      <c r="T1" s="2" t="s">
        <v>1659</v>
      </c>
      <c r="U1" s="2" t="s">
        <v>1660</v>
      </c>
      <c r="V1" s="2" t="s">
        <v>1635</v>
      </c>
      <c r="W1" s="2" t="s">
        <v>1661</v>
      </c>
    </row>
    <row r="2" spans="1:23" x14ac:dyDescent="0.25">
      <c r="A2" s="1" t="s">
        <v>1645</v>
      </c>
      <c r="B2" s="3" t="s">
        <v>1653</v>
      </c>
      <c r="C2" s="3" t="s">
        <v>1332</v>
      </c>
      <c r="D2" s="3" t="s">
        <v>112</v>
      </c>
      <c r="E2" s="3" t="s">
        <v>1350</v>
      </c>
      <c r="F2" s="3" t="s">
        <v>158</v>
      </c>
      <c r="G2" s="3" t="s">
        <v>7</v>
      </c>
      <c r="H2" s="3" t="s">
        <v>514</v>
      </c>
      <c r="I2" s="3" t="s">
        <v>1350</v>
      </c>
      <c r="J2" s="3" t="s">
        <v>158</v>
      </c>
      <c r="K2" s="3" t="s">
        <v>7</v>
      </c>
      <c r="L2" s="3" t="s">
        <v>518</v>
      </c>
      <c r="M2" s="3" t="s">
        <v>1381</v>
      </c>
      <c r="N2" s="3" t="str">
        <f>IF(Tabelle_ExterneDaten_114[[#This Row],[CalendarLU]]&lt;&gt;"",VLOOKUP(Tabelle_ExterneDaten_114[[#This Row],[CalendarLU]],CalendarLookup,2,FALSE),"")</f>
        <v>TARGET</v>
      </c>
      <c r="O2" s="3" t="str">
        <f>IF(Tabelle_ExterneDaten_114[[#This Row],[LongFixedFrequencyLU]]&lt;&gt;"",VLOOKUP(Tabelle_ExterneDaten_114[[#This Row],[LongFixedFrequencyLU]],LongFixedFrequencyLookup,2,FALSE),"")</f>
        <v>Annual</v>
      </c>
      <c r="P2" s="3" t="str">
        <f>IF(Tabelle_ExterneDaten_114[[#This Row],[LongFixedConventionLU]]&lt;&gt;"",VLOOKUP(Tabelle_ExterneDaten_114[[#This Row],[LongFixedConventionLU]],LongFixedConventionLookup,2,FALSE),"")</f>
        <v>MF</v>
      </c>
      <c r="Q2" s="3" t="str">
        <f>IF(Tabelle_ExterneDaten_114[[#This Row],[LongFixedDayCounterLU]]&lt;&gt;"",VLOOKUP(Tabelle_ExterneDaten_114[[#This Row],[LongFixedDayCounterLU]],LongFixedDayCounterLookup,2,FALSE),"")</f>
        <v>30/360</v>
      </c>
      <c r="R2" s="3" t="str">
        <f>IF(Tabelle_ExterneDaten_114[[#This Row],[LongIndexLU]]&lt;&gt;"",VLOOKUP(Tabelle_ExterneDaten_114[[#This Row],[LongIndexLU]],LongIndexLookup,2,FALSE),"")</f>
        <v>EUR-EURIBOR-12M</v>
      </c>
      <c r="S2" s="3" t="str">
        <f>IF(Tabelle_ExterneDaten_114[[#This Row],[ShortFixedFrequencyLU]]&lt;&gt;"",VLOOKUP(Tabelle_ExterneDaten_114[[#This Row],[ShortFixedFrequencyLU]],ShortFixedFrequencyLookup,2,FALSE),"")</f>
        <v>Annual</v>
      </c>
      <c r="T2" s="3" t="str">
        <f>IF(Tabelle_ExterneDaten_114[[#This Row],[ShortFixedConventionLU]]&lt;&gt;"",VLOOKUP(Tabelle_ExterneDaten_114[[#This Row],[ShortFixedConventionLU]],ShortFixedConventionLookup,2,FALSE),"")</f>
        <v>MF</v>
      </c>
      <c r="U2" s="3" t="str">
        <f>IF(Tabelle_ExterneDaten_114[[#This Row],[ShortFixedDayCounterLU]]&lt;&gt;"",VLOOKUP(Tabelle_ExterneDaten_114[[#This Row],[ShortFixedDayCounterLU]],ShortFixedDayCounterLookup,2,FALSE),"")</f>
        <v>30/360</v>
      </c>
      <c r="V2" s="3" t="str">
        <f>IF(Tabelle_ExterneDaten_114[[#This Row],[ShortIndexLU]]&lt;&gt;"",VLOOKUP(Tabelle_ExterneDaten_114[[#This Row],[ShortIndexLU]],ShortIndexLookup,2,FALSE),"")</f>
        <v>EUR-EURIBOR-6M</v>
      </c>
      <c r="W2" s="3" t="str">
        <f>IF(Tabelle_ExterneDaten_114[[#This Row],[LongMinusShortLU]]&lt;&gt;"",VLOOKUP(Tabelle_ExterneDaten_114[[#This Row],[LongMinusShortLU]],LongMinusShortLookup,2,FALSE),"")</f>
        <v>TRUE</v>
      </c>
    </row>
    <row r="3" spans="1:23" x14ac:dyDescent="0.25">
      <c r="B3" s="2" t="s">
        <v>1654</v>
      </c>
      <c r="C3" s="2" t="s">
        <v>1332</v>
      </c>
      <c r="D3" s="2" t="s">
        <v>112</v>
      </c>
      <c r="E3" s="2" t="s">
        <v>1350</v>
      </c>
      <c r="F3" s="2" t="s">
        <v>158</v>
      </c>
      <c r="G3" s="2" t="s">
        <v>7</v>
      </c>
      <c r="H3" s="2" t="s">
        <v>518</v>
      </c>
      <c r="I3" s="2" t="s">
        <v>1350</v>
      </c>
      <c r="J3" s="2" t="s">
        <v>158</v>
      </c>
      <c r="K3" s="2" t="s">
        <v>7</v>
      </c>
      <c r="L3" s="2" t="s">
        <v>517</v>
      </c>
      <c r="M3" s="2" t="s">
        <v>1381</v>
      </c>
      <c r="N3" s="2" t="str">
        <f>IF(Tabelle_ExterneDaten_114[[#This Row],[CalendarLU]]&lt;&gt;"",VLOOKUP(Tabelle_ExterneDaten_114[[#This Row],[CalendarLU]],CalendarLookup,2,FALSE),"")</f>
        <v>TARGET</v>
      </c>
      <c r="O3" s="2" t="str">
        <f>IF(Tabelle_ExterneDaten_114[[#This Row],[LongFixedFrequencyLU]]&lt;&gt;"",VLOOKUP(Tabelle_ExterneDaten_114[[#This Row],[LongFixedFrequencyLU]],LongFixedFrequencyLookup,2,FALSE),"")</f>
        <v>Annual</v>
      </c>
      <c r="P3" s="2" t="str">
        <f>IF(Tabelle_ExterneDaten_114[[#This Row],[LongFixedConventionLU]]&lt;&gt;"",VLOOKUP(Tabelle_ExterneDaten_114[[#This Row],[LongFixedConventionLU]],LongFixedConventionLookup,2,FALSE),"")</f>
        <v>MF</v>
      </c>
      <c r="Q3" s="2" t="str">
        <f>IF(Tabelle_ExterneDaten_114[[#This Row],[LongFixedDayCounterLU]]&lt;&gt;"",VLOOKUP(Tabelle_ExterneDaten_114[[#This Row],[LongFixedDayCounterLU]],LongFixedDayCounterLookup,2,FALSE),"")</f>
        <v>30/360</v>
      </c>
      <c r="R3" s="2" t="str">
        <f>IF(Tabelle_ExterneDaten_114[[#This Row],[LongIndexLU]]&lt;&gt;"",VLOOKUP(Tabelle_ExterneDaten_114[[#This Row],[LongIndexLU]],LongIndexLookup,2,FALSE),"")</f>
        <v>EUR-EURIBOR-6M</v>
      </c>
      <c r="S3" s="2" t="str">
        <f>IF(Tabelle_ExterneDaten_114[[#This Row],[ShortFixedFrequencyLU]]&lt;&gt;"",VLOOKUP(Tabelle_ExterneDaten_114[[#This Row],[ShortFixedFrequencyLU]],ShortFixedFrequencyLookup,2,FALSE),"")</f>
        <v>Annual</v>
      </c>
      <c r="T3" s="2" t="str">
        <f>IF(Tabelle_ExterneDaten_114[[#This Row],[ShortFixedConventionLU]]&lt;&gt;"",VLOOKUP(Tabelle_ExterneDaten_114[[#This Row],[ShortFixedConventionLU]],ShortFixedConventionLookup,2,FALSE),"")</f>
        <v>MF</v>
      </c>
      <c r="U3" s="2" t="str">
        <f>IF(Tabelle_ExterneDaten_114[[#This Row],[ShortFixedDayCounterLU]]&lt;&gt;"",VLOOKUP(Tabelle_ExterneDaten_114[[#This Row],[ShortFixedDayCounterLU]],ShortFixedDayCounterLookup,2,FALSE),"")</f>
        <v>30/360</v>
      </c>
      <c r="V3" s="2" t="str">
        <f>IF(Tabelle_ExterneDaten_114[[#This Row],[ShortIndexLU]]&lt;&gt;"",VLOOKUP(Tabelle_ExterneDaten_114[[#This Row],[ShortIndexLU]],ShortIndexLookup,2,FALSE),"")</f>
        <v>EUR-EURIBOR-3M</v>
      </c>
      <c r="W3" s="2" t="str">
        <f>IF(Tabelle_ExterneDaten_114[[#This Row],[LongMinusShortLU]]&lt;&gt;"",VLOOKUP(Tabelle_ExterneDaten_114[[#This Row],[LongMinusShortLU]],LongMinusShortLookup,2,FALSE),"")</f>
        <v>TRUE</v>
      </c>
    </row>
  </sheetData>
  <dataValidations count="10">
    <dataValidation type="list" allowBlank="1" showInputMessage="1" showErrorMessage="1" sqref="D2:D3" xr:uid="{EA57A5E7-32A6-4686-8773-269ECD5D564F}">
      <formula1>OFFSET(CalendarLookup,0,0,,1)</formula1>
    </dataValidation>
    <dataValidation type="list" allowBlank="1" showInputMessage="1" showErrorMessage="1" sqref="E2:E3" xr:uid="{4CC82475-C7F4-4BEB-A954-8545E52112AE}">
      <formula1>OFFSET(LongFixedFrequencyLookup,0,0,,1)</formula1>
    </dataValidation>
    <dataValidation type="list" allowBlank="1" showInputMessage="1" showErrorMessage="1" sqref="F2:F3" xr:uid="{D541E0DC-5ED0-428A-818D-FBD9B9F22EC1}">
      <formula1>OFFSET(LongFixedConventionLookup,0,0,,1)</formula1>
    </dataValidation>
    <dataValidation type="list" allowBlank="1" showInputMessage="1" showErrorMessage="1" sqref="G2:G3" xr:uid="{CF203313-8332-4C42-82D0-8F67E1E7A20C}">
      <formula1>OFFSET(LongFixedDayCounterLookup,0,0,,1)</formula1>
    </dataValidation>
    <dataValidation type="list" allowBlank="1" showInputMessage="1" showErrorMessage="1" sqref="H2:H3" xr:uid="{DEC9506B-9666-4D45-B23A-119AF80EB745}">
      <formula1>OFFSET(LongIndexLookup,0,0,,1)</formula1>
    </dataValidation>
    <dataValidation type="list" allowBlank="1" showInputMessage="1" showErrorMessage="1" sqref="I2:I3" xr:uid="{EAA36416-00BB-4A0C-9B79-0AFE102CD570}">
      <formula1>OFFSET(ShortFixedFrequencyLookup,0,0,,1)</formula1>
    </dataValidation>
    <dataValidation type="list" allowBlank="1" showInputMessage="1" showErrorMessage="1" sqref="J2:J3" xr:uid="{D156664C-57FD-4767-92DE-3234D21C8F92}">
      <formula1>OFFSET(ShortFixedConventionLookup,0,0,,1)</formula1>
    </dataValidation>
    <dataValidation type="list" allowBlank="1" showInputMessage="1" showErrorMessage="1" sqref="K2:K3" xr:uid="{DC6AE6C7-DE5A-4EC7-8E0F-A3FF95A22A99}">
      <formula1>OFFSET(ShortFixedDayCounterLookup,0,0,,1)</formula1>
    </dataValidation>
    <dataValidation type="list" allowBlank="1" showInputMessage="1" showErrorMessage="1" sqref="L2:L3" xr:uid="{F5F2E9E9-5019-4589-97F5-3DE18E449864}">
      <formula1>OFFSET(ShortIndexLookup,0,0,,1)</formula1>
    </dataValidation>
    <dataValidation type="list" allowBlank="1" showInputMessage="1" showErrorMessage="1" sqref="M2:M3" xr:uid="{36B4DA03-D6DF-4574-B4F7-782900B886B5}">
      <formula1>OFFSET(LongMinusShortLookup,0,0,,1)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7E70-1170-44AE-AD08-16871751161B}">
  <dimension ref="A1:P115"/>
  <sheetViews>
    <sheetView workbookViewId="0"/>
  </sheetViews>
  <sheetFormatPr baseColWidth="10" defaultRowHeight="15" x14ac:dyDescent="0.25"/>
  <sheetData>
    <row r="1" spans="1:16" x14ac:dyDescent="0.25">
      <c r="A1" t="str">
        <f>_xll.DBListFetch(B1,"",TenorBasedLookup)</f>
        <v>Env:MSSQL, (last result:)Retrieved 8 records from: SELECT T1.value TenorBased, T1.value FROM ORE.dbo.TypesBool T1 ORDER BY value</v>
      </c>
      <c r="B1" s="1" t="s">
        <v>1662</v>
      </c>
      <c r="C1" t="str">
        <f>_xll.DBListFetch(D1,"",DayCounterLookup)</f>
        <v>Env:MSSQL, (last result:)Retrieved 35 records from: SELECT T1.value DayCounter, T1.value FROM ORE.dbo.TypesDayCounter T1 ORDER BY value</v>
      </c>
      <c r="D1" s="1" t="s">
        <v>1345</v>
      </c>
      <c r="E1" t="str">
        <f>_xll.DBListFetch(F1,"",CompoundingLookup)</f>
        <v>Env:MSSQL, (last result:)Retrieved 4 records from: SELECT T1.value Compounding,T1.value FROM ORE.dbo.TypesCompounding T1 ORDER BY value</v>
      </c>
      <c r="F1" s="1" t="s">
        <v>1663</v>
      </c>
      <c r="G1" t="str">
        <f>_xll.DBListFetch(H1,"",CompoundingFrequencyLookup)</f>
        <v>Env:MSSQL, (last result:)Retrieved 18 records from: SELECT T1.value CompoundingFrequency, T1.value FROM ORE.dbo.TypesFrequencyType T1 ORDER BY value</v>
      </c>
      <c r="H1" s="1" t="s">
        <v>1664</v>
      </c>
      <c r="I1" t="str">
        <f>_xll.DBListFetch(J1,"",TenorCalendarLookup)</f>
        <v>Env:MSSQL, (last result:)Retrieved 114 records from: SELECT  T1.value TenorCalendar, T1.value FROM ORE.dbo.TypesCalendar T1 ORDER BY value</v>
      </c>
      <c r="J1" s="1" t="s">
        <v>1665</v>
      </c>
      <c r="K1" t="str">
        <f>_xll.DBListFetch(L1,"",SpotCalendarLookup)</f>
        <v>Env:MSSQL, (last result:)Retrieved 114 records from: SELECT  T1.value SpotCalendar, T1.value FROM ORE.dbo.TypesCalendar T1 ORDER BY value</v>
      </c>
      <c r="L1" s="1" t="s">
        <v>1666</v>
      </c>
      <c r="M1" t="str">
        <f>_xll.DBListFetch(N1,"",RollConventionLookup)</f>
        <v>Env:MSSQL, (last result:)Retrieved 19 records from: SELECT T1.value RollConvention,T1.value FROM ORE.dbo.TypesBusinessDayConvention T1 ORDER BY value</v>
      </c>
      <c r="N1" s="1" t="s">
        <v>1401</v>
      </c>
      <c r="O1" t="str">
        <f>_xll.DBListFetch(P1,"",EOMLookup)</f>
        <v>Env:MSSQL, (last result:)Retrieved 8 records from: SELECT T1.value EOM, T1.value FROM ORE.dbo.TypesBool T1 ORDER BY value</v>
      </c>
      <c r="P1" s="1" t="s">
        <v>1404</v>
      </c>
    </row>
    <row r="2" spans="1:16" x14ac:dyDescent="0.25">
      <c r="A2" t="s">
        <v>1376</v>
      </c>
      <c r="B2" t="s">
        <v>1376</v>
      </c>
      <c r="C2" t="s">
        <v>6</v>
      </c>
      <c r="D2" t="s">
        <v>6</v>
      </c>
      <c r="E2" t="s">
        <v>1668</v>
      </c>
      <c r="F2" t="s">
        <v>1668</v>
      </c>
      <c r="G2" t="s">
        <v>1349</v>
      </c>
      <c r="H2" t="s">
        <v>1349</v>
      </c>
      <c r="I2" t="s">
        <v>41</v>
      </c>
      <c r="J2" t="s">
        <v>41</v>
      </c>
      <c r="K2" t="s">
        <v>41</v>
      </c>
      <c r="L2" t="s">
        <v>41</v>
      </c>
      <c r="M2" t="s">
        <v>155</v>
      </c>
      <c r="N2" t="s">
        <v>155</v>
      </c>
      <c r="O2" t="s">
        <v>1376</v>
      </c>
      <c r="P2" t="s">
        <v>1376</v>
      </c>
    </row>
    <row r="3" spans="1:16" x14ac:dyDescent="0.25">
      <c r="A3" t="s">
        <v>1377</v>
      </c>
      <c r="B3" t="s">
        <v>1377</v>
      </c>
      <c r="C3" t="s">
        <v>7</v>
      </c>
      <c r="D3" t="s">
        <v>7</v>
      </c>
      <c r="E3" t="s">
        <v>1669</v>
      </c>
      <c r="F3" t="s">
        <v>1669</v>
      </c>
      <c r="G3" t="s">
        <v>1350</v>
      </c>
      <c r="H3" t="s">
        <v>1350</v>
      </c>
      <c r="I3" t="s">
        <v>42</v>
      </c>
      <c r="J3" t="s">
        <v>42</v>
      </c>
      <c r="K3" t="s">
        <v>42</v>
      </c>
      <c r="L3" t="s">
        <v>42</v>
      </c>
      <c r="M3" t="s">
        <v>156</v>
      </c>
      <c r="N3" t="s">
        <v>156</v>
      </c>
      <c r="O3" t="s">
        <v>1377</v>
      </c>
      <c r="P3" t="s">
        <v>1377</v>
      </c>
    </row>
    <row r="4" spans="1:16" x14ac:dyDescent="0.25">
      <c r="A4" t="s">
        <v>1378</v>
      </c>
      <c r="B4" t="s">
        <v>1378</v>
      </c>
      <c r="C4" t="s">
        <v>8</v>
      </c>
      <c r="D4" t="s">
        <v>8</v>
      </c>
      <c r="E4" t="s">
        <v>1670</v>
      </c>
      <c r="F4" t="s">
        <v>1670</v>
      </c>
      <c r="G4" t="s">
        <v>1351</v>
      </c>
      <c r="H4" t="s">
        <v>1351</v>
      </c>
      <c r="I4" t="s">
        <v>43</v>
      </c>
      <c r="J4" t="s">
        <v>43</v>
      </c>
      <c r="K4" t="s">
        <v>43</v>
      </c>
      <c r="L4" t="s">
        <v>43</v>
      </c>
      <c r="M4" t="s">
        <v>157</v>
      </c>
      <c r="N4" t="s">
        <v>157</v>
      </c>
      <c r="O4" t="s">
        <v>1378</v>
      </c>
      <c r="P4" t="s">
        <v>1378</v>
      </c>
    </row>
    <row r="5" spans="1:16" x14ac:dyDescent="0.25">
      <c r="A5" t="s">
        <v>1379</v>
      </c>
      <c r="B5" t="s">
        <v>1379</v>
      </c>
      <c r="C5" t="s">
        <v>9</v>
      </c>
      <c r="D5" t="s">
        <v>9</v>
      </c>
      <c r="E5" t="s">
        <v>1671</v>
      </c>
      <c r="F5" t="s">
        <v>1671</v>
      </c>
      <c r="G5" t="s">
        <v>1352</v>
      </c>
      <c r="H5" t="s">
        <v>1352</v>
      </c>
      <c r="I5" t="s">
        <v>44</v>
      </c>
      <c r="J5" t="s">
        <v>44</v>
      </c>
      <c r="K5" t="s">
        <v>44</v>
      </c>
      <c r="L5" t="s">
        <v>44</v>
      </c>
      <c r="M5" t="s">
        <v>158</v>
      </c>
      <c r="N5" t="s">
        <v>158</v>
      </c>
      <c r="O5" t="s">
        <v>1379</v>
      </c>
      <c r="P5" t="s">
        <v>1379</v>
      </c>
    </row>
    <row r="6" spans="1:16" x14ac:dyDescent="0.25">
      <c r="A6" t="s">
        <v>1380</v>
      </c>
      <c r="B6" t="s">
        <v>1380</v>
      </c>
      <c r="C6" t="s">
        <v>10</v>
      </c>
      <c r="D6" t="s">
        <v>10</v>
      </c>
      <c r="G6" t="s">
        <v>1353</v>
      </c>
      <c r="H6" t="s">
        <v>1353</v>
      </c>
      <c r="I6" t="s">
        <v>45</v>
      </c>
      <c r="J6" t="s">
        <v>45</v>
      </c>
      <c r="K6" t="s">
        <v>45</v>
      </c>
      <c r="L6" t="s">
        <v>45</v>
      </c>
      <c r="M6" t="s">
        <v>159</v>
      </c>
      <c r="N6" t="s">
        <v>159</v>
      </c>
      <c r="O6" t="s">
        <v>1380</v>
      </c>
      <c r="P6" t="s">
        <v>1380</v>
      </c>
    </row>
    <row r="7" spans="1:16" x14ac:dyDescent="0.25">
      <c r="A7" t="s">
        <v>1381</v>
      </c>
      <c r="B7" t="s">
        <v>1381</v>
      </c>
      <c r="C7" t="s">
        <v>11</v>
      </c>
      <c r="D7" t="s">
        <v>11</v>
      </c>
      <c r="G7" t="s">
        <v>1354</v>
      </c>
      <c r="H7" t="s">
        <v>1354</v>
      </c>
      <c r="I7" t="s">
        <v>46</v>
      </c>
      <c r="J7" t="s">
        <v>46</v>
      </c>
      <c r="K7" t="s">
        <v>46</v>
      </c>
      <c r="L7" t="s">
        <v>46</v>
      </c>
      <c r="M7" t="s">
        <v>160</v>
      </c>
      <c r="N7" t="s">
        <v>160</v>
      </c>
      <c r="O7" t="s">
        <v>1381</v>
      </c>
      <c r="P7" t="s">
        <v>1381</v>
      </c>
    </row>
    <row r="8" spans="1:16" x14ac:dyDescent="0.25">
      <c r="A8" t="s">
        <v>1382</v>
      </c>
      <c r="B8" t="s">
        <v>1382</v>
      </c>
      <c r="C8" t="s">
        <v>12</v>
      </c>
      <c r="D8" t="s">
        <v>12</v>
      </c>
      <c r="G8" t="s">
        <v>1355</v>
      </c>
      <c r="H8" t="s">
        <v>1355</v>
      </c>
      <c r="I8" t="s">
        <v>47</v>
      </c>
      <c r="J8" t="s">
        <v>47</v>
      </c>
      <c r="K8" t="s">
        <v>47</v>
      </c>
      <c r="L8" t="s">
        <v>47</v>
      </c>
      <c r="M8" t="s">
        <v>161</v>
      </c>
      <c r="N8" t="s">
        <v>161</v>
      </c>
      <c r="O8" t="s">
        <v>1382</v>
      </c>
      <c r="P8" t="s">
        <v>1382</v>
      </c>
    </row>
    <row r="9" spans="1:16" x14ac:dyDescent="0.25">
      <c r="A9" t="s">
        <v>1383</v>
      </c>
      <c r="B9" t="s">
        <v>1383</v>
      </c>
      <c r="C9" t="s">
        <v>13</v>
      </c>
      <c r="D9" t="s">
        <v>13</v>
      </c>
      <c r="G9" t="s">
        <v>1356</v>
      </c>
      <c r="H9" t="s">
        <v>1356</v>
      </c>
      <c r="I9" t="s">
        <v>48</v>
      </c>
      <c r="J9" t="s">
        <v>48</v>
      </c>
      <c r="K9" t="s">
        <v>48</v>
      </c>
      <c r="L9" t="s">
        <v>48</v>
      </c>
      <c r="M9" t="s">
        <v>162</v>
      </c>
      <c r="N9" t="s">
        <v>162</v>
      </c>
      <c r="O9" t="s">
        <v>1383</v>
      </c>
      <c r="P9" t="s">
        <v>1383</v>
      </c>
    </row>
    <row r="10" spans="1:16" x14ac:dyDescent="0.25">
      <c r="C10" t="s">
        <v>14</v>
      </c>
      <c r="D10" t="s">
        <v>14</v>
      </c>
      <c r="G10" t="s">
        <v>1357</v>
      </c>
      <c r="H10" t="s">
        <v>1357</v>
      </c>
      <c r="I10" t="s">
        <v>49</v>
      </c>
      <c r="J10" t="s">
        <v>49</v>
      </c>
      <c r="K10" t="s">
        <v>49</v>
      </c>
      <c r="L10" t="s">
        <v>49</v>
      </c>
      <c r="M10" t="s">
        <v>163</v>
      </c>
      <c r="N10" t="s">
        <v>163</v>
      </c>
    </row>
    <row r="11" spans="1:16" x14ac:dyDescent="0.25">
      <c r="C11" t="s">
        <v>15</v>
      </c>
      <c r="D11" t="s">
        <v>15</v>
      </c>
      <c r="G11" t="s">
        <v>1358</v>
      </c>
      <c r="H11" t="s">
        <v>1358</v>
      </c>
      <c r="I11" t="s">
        <v>50</v>
      </c>
      <c r="J11" t="s">
        <v>50</v>
      </c>
      <c r="K11" t="s">
        <v>50</v>
      </c>
      <c r="L11" t="s">
        <v>50</v>
      </c>
      <c r="M11" t="s">
        <v>164</v>
      </c>
      <c r="N11" t="s">
        <v>164</v>
      </c>
    </row>
    <row r="12" spans="1:16" x14ac:dyDescent="0.25">
      <c r="C12" t="s">
        <v>16</v>
      </c>
      <c r="D12" t="s">
        <v>16</v>
      </c>
      <c r="G12" t="s">
        <v>1359</v>
      </c>
      <c r="H12" t="s">
        <v>1359</v>
      </c>
      <c r="I12" t="s">
        <v>51</v>
      </c>
      <c r="J12" t="s">
        <v>51</v>
      </c>
      <c r="K12" t="s">
        <v>51</v>
      </c>
      <c r="L12" t="s">
        <v>51</v>
      </c>
      <c r="M12" t="s">
        <v>165</v>
      </c>
      <c r="N12" t="s">
        <v>165</v>
      </c>
    </row>
    <row r="13" spans="1:16" x14ac:dyDescent="0.25">
      <c r="C13" t="s">
        <v>17</v>
      </c>
      <c r="D13" t="s">
        <v>17</v>
      </c>
      <c r="G13" t="s">
        <v>1360</v>
      </c>
      <c r="H13" t="s">
        <v>1360</v>
      </c>
      <c r="I13" t="s">
        <v>52</v>
      </c>
      <c r="J13" t="s">
        <v>52</v>
      </c>
      <c r="K13" t="s">
        <v>52</v>
      </c>
      <c r="L13" t="s">
        <v>52</v>
      </c>
      <c r="M13" t="s">
        <v>166</v>
      </c>
      <c r="N13" t="s">
        <v>166</v>
      </c>
    </row>
    <row r="14" spans="1:16" x14ac:dyDescent="0.25">
      <c r="C14" t="s">
        <v>18</v>
      </c>
      <c r="D14" t="s">
        <v>18</v>
      </c>
      <c r="G14" t="s">
        <v>1361</v>
      </c>
      <c r="H14" t="s">
        <v>1361</v>
      </c>
      <c r="I14" t="s">
        <v>53</v>
      </c>
      <c r="J14" t="s">
        <v>53</v>
      </c>
      <c r="K14" t="s">
        <v>53</v>
      </c>
      <c r="L14" t="s">
        <v>53</v>
      </c>
      <c r="M14" t="s">
        <v>167</v>
      </c>
      <c r="N14" t="s">
        <v>167</v>
      </c>
    </row>
    <row r="15" spans="1:16" x14ac:dyDescent="0.25">
      <c r="C15" t="s">
        <v>19</v>
      </c>
      <c r="D15" t="s">
        <v>19</v>
      </c>
      <c r="G15" t="s">
        <v>1362</v>
      </c>
      <c r="H15" t="s">
        <v>1362</v>
      </c>
      <c r="I15" t="s">
        <v>54</v>
      </c>
      <c r="J15" t="s">
        <v>54</v>
      </c>
      <c r="K15" t="s">
        <v>54</v>
      </c>
      <c r="L15" t="s">
        <v>54</v>
      </c>
      <c r="M15" t="s">
        <v>168</v>
      </c>
      <c r="N15" t="s">
        <v>168</v>
      </c>
    </row>
    <row r="16" spans="1:16" x14ac:dyDescent="0.25">
      <c r="C16" t="s">
        <v>20</v>
      </c>
      <c r="D16" t="s">
        <v>20</v>
      </c>
      <c r="G16" t="s">
        <v>1363</v>
      </c>
      <c r="H16" t="s">
        <v>1363</v>
      </c>
      <c r="I16" t="s">
        <v>55</v>
      </c>
      <c r="J16" t="s">
        <v>55</v>
      </c>
      <c r="K16" t="s">
        <v>55</v>
      </c>
      <c r="L16" t="s">
        <v>55</v>
      </c>
      <c r="M16" t="s">
        <v>169</v>
      </c>
      <c r="N16" t="s">
        <v>169</v>
      </c>
    </row>
    <row r="17" spans="3:14" x14ac:dyDescent="0.25">
      <c r="C17" t="s">
        <v>21</v>
      </c>
      <c r="D17" t="s">
        <v>21</v>
      </c>
      <c r="G17" t="s">
        <v>1364</v>
      </c>
      <c r="H17" t="s">
        <v>1364</v>
      </c>
      <c r="I17" t="s">
        <v>56</v>
      </c>
      <c r="J17" t="s">
        <v>56</v>
      </c>
      <c r="K17" t="s">
        <v>56</v>
      </c>
      <c r="L17" t="s">
        <v>56</v>
      </c>
      <c r="M17" t="s">
        <v>170</v>
      </c>
      <c r="N17" t="s">
        <v>170</v>
      </c>
    </row>
    <row r="18" spans="3:14" x14ac:dyDescent="0.25">
      <c r="C18" t="s">
        <v>22</v>
      </c>
      <c r="D18" t="s">
        <v>22</v>
      </c>
      <c r="G18" t="s">
        <v>1365</v>
      </c>
      <c r="H18" t="s">
        <v>1365</v>
      </c>
      <c r="I18" t="s">
        <v>57</v>
      </c>
      <c r="J18" t="s">
        <v>57</v>
      </c>
      <c r="K18" t="s">
        <v>57</v>
      </c>
      <c r="L18" t="s">
        <v>57</v>
      </c>
      <c r="M18" t="s">
        <v>171</v>
      </c>
      <c r="N18" t="s">
        <v>171</v>
      </c>
    </row>
    <row r="19" spans="3:14" x14ac:dyDescent="0.25">
      <c r="C19" t="s">
        <v>23</v>
      </c>
      <c r="D19" t="s">
        <v>23</v>
      </c>
      <c r="G19" t="s">
        <v>1366</v>
      </c>
      <c r="H19" t="s">
        <v>1366</v>
      </c>
      <c r="I19" t="s">
        <v>58</v>
      </c>
      <c r="J19" t="s">
        <v>58</v>
      </c>
      <c r="K19" t="s">
        <v>58</v>
      </c>
      <c r="L19" t="s">
        <v>58</v>
      </c>
      <c r="M19" t="s">
        <v>172</v>
      </c>
      <c r="N19" t="s">
        <v>172</v>
      </c>
    </row>
    <row r="20" spans="3:14" x14ac:dyDescent="0.25">
      <c r="C20" t="s">
        <v>24</v>
      </c>
      <c r="D20" t="s">
        <v>24</v>
      </c>
      <c r="I20" t="s">
        <v>59</v>
      </c>
      <c r="J20" t="s">
        <v>59</v>
      </c>
      <c r="K20" t="s">
        <v>59</v>
      </c>
      <c r="L20" t="s">
        <v>59</v>
      </c>
      <c r="M20" t="s">
        <v>173</v>
      </c>
      <c r="N20" t="s">
        <v>173</v>
      </c>
    </row>
    <row r="21" spans="3:14" x14ac:dyDescent="0.25">
      <c r="C21" t="s">
        <v>25</v>
      </c>
      <c r="D21" t="s">
        <v>25</v>
      </c>
      <c r="I21" t="s">
        <v>60</v>
      </c>
      <c r="J21" t="s">
        <v>60</v>
      </c>
      <c r="K21" t="s">
        <v>60</v>
      </c>
      <c r="L21" t="s">
        <v>60</v>
      </c>
    </row>
    <row r="22" spans="3:14" x14ac:dyDescent="0.25">
      <c r="C22" t="s">
        <v>26</v>
      </c>
      <c r="D22" t="s">
        <v>26</v>
      </c>
      <c r="I22" t="s">
        <v>61</v>
      </c>
      <c r="J22" t="s">
        <v>61</v>
      </c>
      <c r="K22" t="s">
        <v>61</v>
      </c>
      <c r="L22" t="s">
        <v>61</v>
      </c>
    </row>
    <row r="23" spans="3:14" x14ac:dyDescent="0.25">
      <c r="C23" t="s">
        <v>27</v>
      </c>
      <c r="D23" t="s">
        <v>27</v>
      </c>
      <c r="I23" t="s">
        <v>62</v>
      </c>
      <c r="J23" t="s">
        <v>62</v>
      </c>
      <c r="K23" t="s">
        <v>62</v>
      </c>
      <c r="L23" t="s">
        <v>62</v>
      </c>
    </row>
    <row r="24" spans="3:14" x14ac:dyDescent="0.25">
      <c r="C24" t="s">
        <v>28</v>
      </c>
      <c r="D24" t="s">
        <v>28</v>
      </c>
      <c r="I24" t="s">
        <v>63</v>
      </c>
      <c r="J24" t="s">
        <v>63</v>
      </c>
      <c r="K24" t="s">
        <v>63</v>
      </c>
      <c r="L24" t="s">
        <v>63</v>
      </c>
    </row>
    <row r="25" spans="3:14" x14ac:dyDescent="0.25">
      <c r="C25" t="s">
        <v>29</v>
      </c>
      <c r="D25" t="s">
        <v>29</v>
      </c>
      <c r="I25" t="s">
        <v>64</v>
      </c>
      <c r="J25" t="s">
        <v>64</v>
      </c>
      <c r="K25" t="s">
        <v>64</v>
      </c>
      <c r="L25" t="s">
        <v>64</v>
      </c>
    </row>
    <row r="26" spans="3:14" x14ac:dyDescent="0.25">
      <c r="C26" t="s">
        <v>30</v>
      </c>
      <c r="D26" t="s">
        <v>30</v>
      </c>
      <c r="I26" t="s">
        <v>65</v>
      </c>
      <c r="J26" t="s">
        <v>65</v>
      </c>
      <c r="K26" t="s">
        <v>65</v>
      </c>
      <c r="L26" t="s">
        <v>65</v>
      </c>
    </row>
    <row r="27" spans="3:14" x14ac:dyDescent="0.25">
      <c r="C27" t="s">
        <v>31</v>
      </c>
      <c r="D27" t="s">
        <v>31</v>
      </c>
      <c r="I27" t="s">
        <v>66</v>
      </c>
      <c r="J27" t="s">
        <v>66</v>
      </c>
      <c r="K27" t="s">
        <v>66</v>
      </c>
      <c r="L27" t="s">
        <v>66</v>
      </c>
    </row>
    <row r="28" spans="3:14" x14ac:dyDescent="0.25">
      <c r="C28" t="s">
        <v>32</v>
      </c>
      <c r="D28" t="s">
        <v>32</v>
      </c>
      <c r="I28" t="s">
        <v>67</v>
      </c>
      <c r="J28" t="s">
        <v>67</v>
      </c>
      <c r="K28" t="s">
        <v>67</v>
      </c>
      <c r="L28" t="s">
        <v>67</v>
      </c>
    </row>
    <row r="29" spans="3:14" x14ac:dyDescent="0.25">
      <c r="C29" t="s">
        <v>33</v>
      </c>
      <c r="D29" t="s">
        <v>33</v>
      </c>
      <c r="I29" t="s">
        <v>68</v>
      </c>
      <c r="J29" t="s">
        <v>68</v>
      </c>
      <c r="K29" t="s">
        <v>68</v>
      </c>
      <c r="L29" t="s">
        <v>68</v>
      </c>
    </row>
    <row r="30" spans="3:14" x14ac:dyDescent="0.25">
      <c r="C30" t="s">
        <v>34</v>
      </c>
      <c r="D30" t="s">
        <v>34</v>
      </c>
      <c r="I30" t="s">
        <v>69</v>
      </c>
      <c r="J30" t="s">
        <v>69</v>
      </c>
      <c r="K30" t="s">
        <v>69</v>
      </c>
      <c r="L30" t="s">
        <v>69</v>
      </c>
    </row>
    <row r="31" spans="3:14" x14ac:dyDescent="0.25">
      <c r="C31" t="s">
        <v>35</v>
      </c>
      <c r="D31" t="s">
        <v>35</v>
      </c>
      <c r="I31" t="s">
        <v>70</v>
      </c>
      <c r="J31" t="s">
        <v>70</v>
      </c>
      <c r="K31" t="s">
        <v>70</v>
      </c>
      <c r="L31" t="s">
        <v>70</v>
      </c>
    </row>
    <row r="32" spans="3:14" x14ac:dyDescent="0.25">
      <c r="C32" t="s">
        <v>36</v>
      </c>
      <c r="D32" t="s">
        <v>36</v>
      </c>
      <c r="I32" t="s">
        <v>71</v>
      </c>
      <c r="J32" t="s">
        <v>71</v>
      </c>
      <c r="K32" t="s">
        <v>71</v>
      </c>
      <c r="L32" t="s">
        <v>71</v>
      </c>
    </row>
    <row r="33" spans="3:12" x14ac:dyDescent="0.25">
      <c r="C33" t="s">
        <v>37</v>
      </c>
      <c r="D33" t="s">
        <v>37</v>
      </c>
      <c r="I33" t="s">
        <v>72</v>
      </c>
      <c r="J33" t="s">
        <v>72</v>
      </c>
      <c r="K33" t="s">
        <v>72</v>
      </c>
      <c r="L33" t="s">
        <v>72</v>
      </c>
    </row>
    <row r="34" spans="3:12" x14ac:dyDescent="0.25">
      <c r="C34" t="s">
        <v>38</v>
      </c>
      <c r="D34" t="s">
        <v>38</v>
      </c>
      <c r="I34" t="s">
        <v>73</v>
      </c>
      <c r="J34" t="s">
        <v>73</v>
      </c>
      <c r="K34" t="s">
        <v>73</v>
      </c>
      <c r="L34" t="s">
        <v>73</v>
      </c>
    </row>
    <row r="35" spans="3:12" x14ac:dyDescent="0.25">
      <c r="C35" t="s">
        <v>39</v>
      </c>
      <c r="D35" t="s">
        <v>39</v>
      </c>
      <c r="I35" t="s">
        <v>74</v>
      </c>
      <c r="J35" t="s">
        <v>74</v>
      </c>
      <c r="K35" t="s">
        <v>74</v>
      </c>
      <c r="L35" t="s">
        <v>74</v>
      </c>
    </row>
    <row r="36" spans="3:12" x14ac:dyDescent="0.25">
      <c r="C36" t="s">
        <v>40</v>
      </c>
      <c r="D36" t="s">
        <v>40</v>
      </c>
      <c r="I36" t="s">
        <v>75</v>
      </c>
      <c r="J36" t="s">
        <v>75</v>
      </c>
      <c r="K36" t="s">
        <v>75</v>
      </c>
      <c r="L36" t="s">
        <v>75</v>
      </c>
    </row>
    <row r="37" spans="3:12" x14ac:dyDescent="0.25">
      <c r="I37" t="s">
        <v>76</v>
      </c>
      <c r="J37" t="s">
        <v>76</v>
      </c>
      <c r="K37" t="s">
        <v>76</v>
      </c>
      <c r="L37" t="s">
        <v>76</v>
      </c>
    </row>
    <row r="38" spans="3:12" x14ac:dyDescent="0.25">
      <c r="I38" t="s">
        <v>77</v>
      </c>
      <c r="J38" t="s">
        <v>77</v>
      </c>
      <c r="K38" t="s">
        <v>77</v>
      </c>
      <c r="L38" t="s">
        <v>77</v>
      </c>
    </row>
    <row r="39" spans="3:12" x14ac:dyDescent="0.25">
      <c r="I39" t="s">
        <v>78</v>
      </c>
      <c r="J39" t="s">
        <v>78</v>
      </c>
      <c r="K39" t="s">
        <v>78</v>
      </c>
      <c r="L39" t="s">
        <v>78</v>
      </c>
    </row>
    <row r="40" spans="3:12" x14ac:dyDescent="0.25">
      <c r="I40" t="s">
        <v>79</v>
      </c>
      <c r="J40" t="s">
        <v>79</v>
      </c>
      <c r="K40" t="s">
        <v>79</v>
      </c>
      <c r="L40" t="s">
        <v>79</v>
      </c>
    </row>
    <row r="41" spans="3:12" x14ac:dyDescent="0.25">
      <c r="I41" t="s">
        <v>80</v>
      </c>
      <c r="J41" t="s">
        <v>80</v>
      </c>
      <c r="K41" t="s">
        <v>80</v>
      </c>
      <c r="L41" t="s">
        <v>80</v>
      </c>
    </row>
    <row r="42" spans="3:12" x14ac:dyDescent="0.25">
      <c r="I42" t="s">
        <v>81</v>
      </c>
      <c r="J42" t="s">
        <v>81</v>
      </c>
      <c r="K42" t="s">
        <v>81</v>
      </c>
      <c r="L42" t="s">
        <v>81</v>
      </c>
    </row>
    <row r="43" spans="3:12" x14ac:dyDescent="0.25">
      <c r="I43" t="s">
        <v>82</v>
      </c>
      <c r="J43" t="s">
        <v>82</v>
      </c>
      <c r="K43" t="s">
        <v>82</v>
      </c>
      <c r="L43" t="s">
        <v>82</v>
      </c>
    </row>
    <row r="44" spans="3:12" x14ac:dyDescent="0.25">
      <c r="I44" t="s">
        <v>83</v>
      </c>
      <c r="J44" t="s">
        <v>83</v>
      </c>
      <c r="K44" t="s">
        <v>83</v>
      </c>
      <c r="L44" t="s">
        <v>83</v>
      </c>
    </row>
    <row r="45" spans="3:12" x14ac:dyDescent="0.25">
      <c r="I45" t="s">
        <v>84</v>
      </c>
      <c r="J45" t="s">
        <v>84</v>
      </c>
      <c r="K45" t="s">
        <v>84</v>
      </c>
      <c r="L45" t="s">
        <v>84</v>
      </c>
    </row>
    <row r="46" spans="3:12" x14ac:dyDescent="0.25">
      <c r="I46" t="s">
        <v>85</v>
      </c>
      <c r="J46" t="s">
        <v>85</v>
      </c>
      <c r="K46" t="s">
        <v>85</v>
      </c>
      <c r="L46" t="s">
        <v>85</v>
      </c>
    </row>
    <row r="47" spans="3:12" x14ac:dyDescent="0.25">
      <c r="I47" t="s">
        <v>86</v>
      </c>
      <c r="J47" t="s">
        <v>86</v>
      </c>
      <c r="K47" t="s">
        <v>86</v>
      </c>
      <c r="L47" t="s">
        <v>86</v>
      </c>
    </row>
    <row r="48" spans="3:12" x14ac:dyDescent="0.25">
      <c r="I48" t="s">
        <v>87</v>
      </c>
      <c r="J48" t="s">
        <v>87</v>
      </c>
      <c r="K48" t="s">
        <v>87</v>
      </c>
      <c r="L48" t="s">
        <v>87</v>
      </c>
    </row>
    <row r="49" spans="9:12" x14ac:dyDescent="0.25">
      <c r="I49" t="s">
        <v>88</v>
      </c>
      <c r="J49" t="s">
        <v>88</v>
      </c>
      <c r="K49" t="s">
        <v>88</v>
      </c>
      <c r="L49" t="s">
        <v>88</v>
      </c>
    </row>
    <row r="50" spans="9:12" x14ac:dyDescent="0.25">
      <c r="I50" t="s">
        <v>89</v>
      </c>
      <c r="J50" t="s">
        <v>89</v>
      </c>
      <c r="K50" t="s">
        <v>89</v>
      </c>
      <c r="L50" t="s">
        <v>89</v>
      </c>
    </row>
    <row r="51" spans="9:12" x14ac:dyDescent="0.25">
      <c r="I51" t="s">
        <v>90</v>
      </c>
      <c r="J51" t="s">
        <v>90</v>
      </c>
      <c r="K51" t="s">
        <v>90</v>
      </c>
      <c r="L51" t="s">
        <v>90</v>
      </c>
    </row>
    <row r="52" spans="9:12" x14ac:dyDescent="0.25">
      <c r="I52" t="s">
        <v>91</v>
      </c>
      <c r="J52" t="s">
        <v>91</v>
      </c>
      <c r="K52" t="s">
        <v>91</v>
      </c>
      <c r="L52" t="s">
        <v>91</v>
      </c>
    </row>
    <row r="53" spans="9:12" x14ac:dyDescent="0.25">
      <c r="I53" t="s">
        <v>92</v>
      </c>
      <c r="J53" t="s">
        <v>92</v>
      </c>
      <c r="K53" t="s">
        <v>92</v>
      </c>
      <c r="L53" t="s">
        <v>92</v>
      </c>
    </row>
    <row r="54" spans="9:12" x14ac:dyDescent="0.25">
      <c r="I54" t="s">
        <v>93</v>
      </c>
      <c r="J54" t="s">
        <v>93</v>
      </c>
      <c r="K54" t="s">
        <v>93</v>
      </c>
      <c r="L54" t="s">
        <v>93</v>
      </c>
    </row>
    <row r="55" spans="9:12" x14ac:dyDescent="0.25">
      <c r="I55" t="s">
        <v>94</v>
      </c>
      <c r="J55" t="s">
        <v>94</v>
      </c>
      <c r="K55" t="s">
        <v>94</v>
      </c>
      <c r="L55" t="s">
        <v>94</v>
      </c>
    </row>
    <row r="56" spans="9:12" x14ac:dyDescent="0.25">
      <c r="I56" t="s">
        <v>95</v>
      </c>
      <c r="J56" t="s">
        <v>95</v>
      </c>
      <c r="K56" t="s">
        <v>95</v>
      </c>
      <c r="L56" t="s">
        <v>95</v>
      </c>
    </row>
    <row r="57" spans="9:12" x14ac:dyDescent="0.25">
      <c r="I57" t="s">
        <v>96</v>
      </c>
      <c r="J57" t="s">
        <v>96</v>
      </c>
      <c r="K57" t="s">
        <v>96</v>
      </c>
      <c r="L57" t="s">
        <v>96</v>
      </c>
    </row>
    <row r="58" spans="9:12" x14ac:dyDescent="0.25">
      <c r="I58" t="s">
        <v>97</v>
      </c>
      <c r="J58" t="s">
        <v>97</v>
      </c>
      <c r="K58" t="s">
        <v>97</v>
      </c>
      <c r="L58" t="s">
        <v>97</v>
      </c>
    </row>
    <row r="59" spans="9:12" x14ac:dyDescent="0.25">
      <c r="I59" t="s">
        <v>98</v>
      </c>
      <c r="J59" t="s">
        <v>98</v>
      </c>
      <c r="K59" t="s">
        <v>98</v>
      </c>
      <c r="L59" t="s">
        <v>98</v>
      </c>
    </row>
    <row r="60" spans="9:12" x14ac:dyDescent="0.25">
      <c r="I60" t="s">
        <v>99</v>
      </c>
      <c r="J60" t="s">
        <v>99</v>
      </c>
      <c r="K60" t="s">
        <v>99</v>
      </c>
      <c r="L60" t="s">
        <v>99</v>
      </c>
    </row>
    <row r="61" spans="9:12" x14ac:dyDescent="0.25">
      <c r="I61" t="s">
        <v>100</v>
      </c>
      <c r="J61" t="s">
        <v>100</v>
      </c>
      <c r="K61" t="s">
        <v>100</v>
      </c>
      <c r="L61" t="s">
        <v>100</v>
      </c>
    </row>
    <row r="62" spans="9:12" x14ac:dyDescent="0.25">
      <c r="I62" t="s">
        <v>101</v>
      </c>
      <c r="J62" t="s">
        <v>101</v>
      </c>
      <c r="K62" t="s">
        <v>101</v>
      </c>
      <c r="L62" t="s">
        <v>101</v>
      </c>
    </row>
    <row r="63" spans="9:12" x14ac:dyDescent="0.25">
      <c r="I63" t="s">
        <v>102</v>
      </c>
      <c r="J63" t="s">
        <v>102</v>
      </c>
      <c r="K63" t="s">
        <v>102</v>
      </c>
      <c r="L63" t="s">
        <v>102</v>
      </c>
    </row>
    <row r="64" spans="9:12" x14ac:dyDescent="0.25">
      <c r="I64" t="s">
        <v>103</v>
      </c>
      <c r="J64" t="s">
        <v>103</v>
      </c>
      <c r="K64" t="s">
        <v>103</v>
      </c>
      <c r="L64" t="s">
        <v>103</v>
      </c>
    </row>
    <row r="65" spans="9:12" x14ac:dyDescent="0.25">
      <c r="I65" t="s">
        <v>104</v>
      </c>
      <c r="J65" t="s">
        <v>104</v>
      </c>
      <c r="K65" t="s">
        <v>104</v>
      </c>
      <c r="L65" t="s">
        <v>104</v>
      </c>
    </row>
    <row r="66" spans="9:12" x14ac:dyDescent="0.25">
      <c r="I66" t="s">
        <v>105</v>
      </c>
      <c r="J66" t="s">
        <v>105</v>
      </c>
      <c r="K66" t="s">
        <v>105</v>
      </c>
      <c r="L66" t="s">
        <v>105</v>
      </c>
    </row>
    <row r="67" spans="9:12" x14ac:dyDescent="0.25">
      <c r="I67" t="s">
        <v>106</v>
      </c>
      <c r="J67" t="s">
        <v>106</v>
      </c>
      <c r="K67" t="s">
        <v>106</v>
      </c>
      <c r="L67" t="s">
        <v>106</v>
      </c>
    </row>
    <row r="68" spans="9:12" x14ac:dyDescent="0.25">
      <c r="I68" t="s">
        <v>107</v>
      </c>
      <c r="J68" t="s">
        <v>107</v>
      </c>
      <c r="K68" t="s">
        <v>107</v>
      </c>
      <c r="L68" t="s">
        <v>107</v>
      </c>
    </row>
    <row r="69" spans="9:12" x14ac:dyDescent="0.25">
      <c r="I69" t="s">
        <v>108</v>
      </c>
      <c r="J69" t="s">
        <v>108</v>
      </c>
      <c r="K69" t="s">
        <v>108</v>
      </c>
      <c r="L69" t="s">
        <v>108</v>
      </c>
    </row>
    <row r="70" spans="9:12" x14ac:dyDescent="0.25">
      <c r="I70" t="s">
        <v>109</v>
      </c>
      <c r="J70" t="s">
        <v>109</v>
      </c>
      <c r="K70" t="s">
        <v>109</v>
      </c>
      <c r="L70" t="s">
        <v>109</v>
      </c>
    </row>
    <row r="71" spans="9:12" x14ac:dyDescent="0.25">
      <c r="I71" t="s">
        <v>110</v>
      </c>
      <c r="J71" t="s">
        <v>110</v>
      </c>
      <c r="K71" t="s">
        <v>110</v>
      </c>
      <c r="L71" t="s">
        <v>110</v>
      </c>
    </row>
    <row r="72" spans="9:12" x14ac:dyDescent="0.25">
      <c r="I72" t="s">
        <v>111</v>
      </c>
      <c r="J72" t="s">
        <v>111</v>
      </c>
      <c r="K72" t="s">
        <v>111</v>
      </c>
      <c r="L72" t="s">
        <v>111</v>
      </c>
    </row>
    <row r="73" spans="9:12" x14ac:dyDescent="0.25">
      <c r="I73" t="s">
        <v>112</v>
      </c>
      <c r="J73" t="s">
        <v>112</v>
      </c>
      <c r="K73" t="s">
        <v>112</v>
      </c>
      <c r="L73" t="s">
        <v>112</v>
      </c>
    </row>
    <row r="74" spans="9:12" x14ac:dyDescent="0.25">
      <c r="I74" t="s">
        <v>113</v>
      </c>
      <c r="J74" t="s">
        <v>113</v>
      </c>
      <c r="K74" t="s">
        <v>113</v>
      </c>
      <c r="L74" t="s">
        <v>113</v>
      </c>
    </row>
    <row r="75" spans="9:12" x14ac:dyDescent="0.25">
      <c r="I75" t="s">
        <v>114</v>
      </c>
      <c r="J75" t="s">
        <v>114</v>
      </c>
      <c r="K75" t="s">
        <v>114</v>
      </c>
      <c r="L75" t="s">
        <v>114</v>
      </c>
    </row>
    <row r="76" spans="9:12" x14ac:dyDescent="0.25">
      <c r="I76" t="s">
        <v>115</v>
      </c>
      <c r="J76" t="s">
        <v>115</v>
      </c>
      <c r="K76" t="s">
        <v>115</v>
      </c>
      <c r="L76" t="s">
        <v>115</v>
      </c>
    </row>
    <row r="77" spans="9:12" x14ac:dyDescent="0.25">
      <c r="I77" t="s">
        <v>116</v>
      </c>
      <c r="J77" t="s">
        <v>116</v>
      </c>
      <c r="K77" t="s">
        <v>116</v>
      </c>
      <c r="L77" t="s">
        <v>116</v>
      </c>
    </row>
    <row r="78" spans="9:12" x14ac:dyDescent="0.25">
      <c r="I78" t="s">
        <v>117</v>
      </c>
      <c r="J78" t="s">
        <v>117</v>
      </c>
      <c r="K78" t="s">
        <v>117</v>
      </c>
      <c r="L78" t="s">
        <v>117</v>
      </c>
    </row>
    <row r="79" spans="9:12" x14ac:dyDescent="0.25">
      <c r="I79" t="s">
        <v>118</v>
      </c>
      <c r="J79" t="s">
        <v>118</v>
      </c>
      <c r="K79" t="s">
        <v>118</v>
      </c>
      <c r="L79" t="s">
        <v>118</v>
      </c>
    </row>
    <row r="80" spans="9:12" x14ac:dyDescent="0.25">
      <c r="I80" t="s">
        <v>119</v>
      </c>
      <c r="J80" t="s">
        <v>119</v>
      </c>
      <c r="K80" t="s">
        <v>119</v>
      </c>
      <c r="L80" t="s">
        <v>119</v>
      </c>
    </row>
    <row r="81" spans="9:12" x14ac:dyDescent="0.25">
      <c r="I81" t="s">
        <v>120</v>
      </c>
      <c r="J81" t="s">
        <v>120</v>
      </c>
      <c r="K81" t="s">
        <v>120</v>
      </c>
      <c r="L81" t="s">
        <v>120</v>
      </c>
    </row>
    <row r="82" spans="9:12" x14ac:dyDescent="0.25">
      <c r="I82" t="s">
        <v>121</v>
      </c>
      <c r="J82" t="s">
        <v>121</v>
      </c>
      <c r="K82" t="s">
        <v>121</v>
      </c>
      <c r="L82" t="s">
        <v>121</v>
      </c>
    </row>
    <row r="83" spans="9:12" x14ac:dyDescent="0.25">
      <c r="I83" t="s">
        <v>122</v>
      </c>
      <c r="J83" t="s">
        <v>122</v>
      </c>
      <c r="K83" t="s">
        <v>122</v>
      </c>
      <c r="L83" t="s">
        <v>122</v>
      </c>
    </row>
    <row r="84" spans="9:12" x14ac:dyDescent="0.25">
      <c r="I84" t="s">
        <v>123</v>
      </c>
      <c r="J84" t="s">
        <v>123</v>
      </c>
      <c r="K84" t="s">
        <v>123</v>
      </c>
      <c r="L84" t="s">
        <v>123</v>
      </c>
    </row>
    <row r="85" spans="9:12" x14ac:dyDescent="0.25">
      <c r="I85" t="s">
        <v>124</v>
      </c>
      <c r="J85" t="s">
        <v>124</v>
      </c>
      <c r="K85" t="s">
        <v>124</v>
      </c>
      <c r="L85" t="s">
        <v>124</v>
      </c>
    </row>
    <row r="86" spans="9:12" x14ac:dyDescent="0.25">
      <c r="I86" t="s">
        <v>125</v>
      </c>
      <c r="J86" t="s">
        <v>125</v>
      </c>
      <c r="K86" t="s">
        <v>125</v>
      </c>
      <c r="L86" t="s">
        <v>125</v>
      </c>
    </row>
    <row r="87" spans="9:12" x14ac:dyDescent="0.25">
      <c r="I87" t="s">
        <v>126</v>
      </c>
      <c r="J87" t="s">
        <v>126</v>
      </c>
      <c r="K87" t="s">
        <v>126</v>
      </c>
      <c r="L87" t="s">
        <v>126</v>
      </c>
    </row>
    <row r="88" spans="9:12" x14ac:dyDescent="0.25">
      <c r="I88" t="s">
        <v>127</v>
      </c>
      <c r="J88" t="s">
        <v>127</v>
      </c>
      <c r="K88" t="s">
        <v>127</v>
      </c>
      <c r="L88" t="s">
        <v>127</v>
      </c>
    </row>
    <row r="89" spans="9:12" x14ac:dyDescent="0.25">
      <c r="I89" t="s">
        <v>128</v>
      </c>
      <c r="J89" t="s">
        <v>128</v>
      </c>
      <c r="K89" t="s">
        <v>128</v>
      </c>
      <c r="L89" t="s">
        <v>128</v>
      </c>
    </row>
    <row r="90" spans="9:12" x14ac:dyDescent="0.25">
      <c r="I90" t="s">
        <v>129</v>
      </c>
      <c r="J90" t="s">
        <v>129</v>
      </c>
      <c r="K90" t="s">
        <v>129</v>
      </c>
      <c r="L90" t="s">
        <v>129</v>
      </c>
    </row>
    <row r="91" spans="9:12" x14ac:dyDescent="0.25">
      <c r="I91" t="s">
        <v>130</v>
      </c>
      <c r="J91" t="s">
        <v>130</v>
      </c>
      <c r="K91" t="s">
        <v>130</v>
      </c>
      <c r="L91" t="s">
        <v>130</v>
      </c>
    </row>
    <row r="92" spans="9:12" x14ac:dyDescent="0.25">
      <c r="I92" t="s">
        <v>131</v>
      </c>
      <c r="J92" t="s">
        <v>131</v>
      </c>
      <c r="K92" t="s">
        <v>131</v>
      </c>
      <c r="L92" t="s">
        <v>131</v>
      </c>
    </row>
    <row r="93" spans="9:12" x14ac:dyDescent="0.25">
      <c r="I93" t="s">
        <v>132</v>
      </c>
      <c r="J93" t="s">
        <v>132</v>
      </c>
      <c r="K93" t="s">
        <v>132</v>
      </c>
      <c r="L93" t="s">
        <v>132</v>
      </c>
    </row>
    <row r="94" spans="9:12" x14ac:dyDescent="0.25">
      <c r="I94" t="s">
        <v>133</v>
      </c>
      <c r="J94" t="s">
        <v>133</v>
      </c>
      <c r="K94" t="s">
        <v>133</v>
      </c>
      <c r="L94" t="s">
        <v>133</v>
      </c>
    </row>
    <row r="95" spans="9:12" x14ac:dyDescent="0.25">
      <c r="I95" t="s">
        <v>134</v>
      </c>
      <c r="J95" t="s">
        <v>134</v>
      </c>
      <c r="K95" t="s">
        <v>134</v>
      </c>
      <c r="L95" t="s">
        <v>134</v>
      </c>
    </row>
    <row r="96" spans="9:12" x14ac:dyDescent="0.25">
      <c r="I96" t="s">
        <v>135</v>
      </c>
      <c r="J96" t="s">
        <v>135</v>
      </c>
      <c r="K96" t="s">
        <v>135</v>
      </c>
      <c r="L96" t="s">
        <v>135</v>
      </c>
    </row>
    <row r="97" spans="9:12" x14ac:dyDescent="0.25">
      <c r="I97" t="s">
        <v>136</v>
      </c>
      <c r="J97" t="s">
        <v>136</v>
      </c>
      <c r="K97" t="s">
        <v>136</v>
      </c>
      <c r="L97" t="s">
        <v>136</v>
      </c>
    </row>
    <row r="98" spans="9:12" x14ac:dyDescent="0.25">
      <c r="I98" t="s">
        <v>137</v>
      </c>
      <c r="J98" t="s">
        <v>137</v>
      </c>
      <c r="K98" t="s">
        <v>137</v>
      </c>
      <c r="L98" t="s">
        <v>137</v>
      </c>
    </row>
    <row r="99" spans="9:12" x14ac:dyDescent="0.25">
      <c r="I99" t="s">
        <v>138</v>
      </c>
      <c r="J99" t="s">
        <v>138</v>
      </c>
      <c r="K99" t="s">
        <v>138</v>
      </c>
      <c r="L99" t="s">
        <v>138</v>
      </c>
    </row>
    <row r="100" spans="9:12" x14ac:dyDescent="0.25">
      <c r="I100" t="s">
        <v>139</v>
      </c>
      <c r="J100" t="s">
        <v>139</v>
      </c>
      <c r="K100" t="s">
        <v>139</v>
      </c>
      <c r="L100" t="s">
        <v>139</v>
      </c>
    </row>
    <row r="101" spans="9:12" x14ac:dyDescent="0.25">
      <c r="I101" t="s">
        <v>140</v>
      </c>
      <c r="J101" t="s">
        <v>140</v>
      </c>
      <c r="K101" t="s">
        <v>140</v>
      </c>
      <c r="L101" t="s">
        <v>140</v>
      </c>
    </row>
    <row r="102" spans="9:12" x14ac:dyDescent="0.25">
      <c r="I102" t="s">
        <v>141</v>
      </c>
      <c r="J102" t="s">
        <v>141</v>
      </c>
      <c r="K102" t="s">
        <v>141</v>
      </c>
      <c r="L102" t="s">
        <v>141</v>
      </c>
    </row>
    <row r="103" spans="9:12" x14ac:dyDescent="0.25">
      <c r="I103" t="s">
        <v>142</v>
      </c>
      <c r="J103" t="s">
        <v>142</v>
      </c>
      <c r="K103" t="s">
        <v>142</v>
      </c>
      <c r="L103" t="s">
        <v>142</v>
      </c>
    </row>
    <row r="104" spans="9:12" x14ac:dyDescent="0.25">
      <c r="I104" t="s">
        <v>143</v>
      </c>
      <c r="J104" t="s">
        <v>143</v>
      </c>
      <c r="K104" t="s">
        <v>143</v>
      </c>
      <c r="L104" t="s">
        <v>143</v>
      </c>
    </row>
    <row r="105" spans="9:12" x14ac:dyDescent="0.25">
      <c r="I105" t="s">
        <v>144</v>
      </c>
      <c r="J105" t="s">
        <v>144</v>
      </c>
      <c r="K105" t="s">
        <v>144</v>
      </c>
      <c r="L105" t="s">
        <v>144</v>
      </c>
    </row>
    <row r="106" spans="9:12" x14ac:dyDescent="0.25">
      <c r="I106" t="s">
        <v>145</v>
      </c>
      <c r="J106" t="s">
        <v>145</v>
      </c>
      <c r="K106" t="s">
        <v>145</v>
      </c>
      <c r="L106" t="s">
        <v>145</v>
      </c>
    </row>
    <row r="107" spans="9:12" x14ac:dyDescent="0.25">
      <c r="I107" t="s">
        <v>146</v>
      </c>
      <c r="J107" t="s">
        <v>146</v>
      </c>
      <c r="K107" t="s">
        <v>146</v>
      </c>
      <c r="L107" t="s">
        <v>146</v>
      </c>
    </row>
    <row r="108" spans="9:12" x14ac:dyDescent="0.25">
      <c r="I108" t="s">
        <v>147</v>
      </c>
      <c r="J108" t="s">
        <v>147</v>
      </c>
      <c r="K108" t="s">
        <v>147</v>
      </c>
      <c r="L108" t="s">
        <v>147</v>
      </c>
    </row>
    <row r="109" spans="9:12" x14ac:dyDescent="0.25">
      <c r="I109" t="s">
        <v>148</v>
      </c>
      <c r="J109" t="s">
        <v>148</v>
      </c>
      <c r="K109" t="s">
        <v>148</v>
      </c>
      <c r="L109" t="s">
        <v>148</v>
      </c>
    </row>
    <row r="110" spans="9:12" x14ac:dyDescent="0.25">
      <c r="I110" t="s">
        <v>149</v>
      </c>
      <c r="J110" t="s">
        <v>149</v>
      </c>
      <c r="K110" t="s">
        <v>149</v>
      </c>
      <c r="L110" t="s">
        <v>149</v>
      </c>
    </row>
    <row r="111" spans="9:12" x14ac:dyDescent="0.25">
      <c r="I111" t="s">
        <v>150</v>
      </c>
      <c r="J111" t="s">
        <v>150</v>
      </c>
      <c r="K111" t="s">
        <v>150</v>
      </c>
      <c r="L111" t="s">
        <v>150</v>
      </c>
    </row>
    <row r="112" spans="9:12" x14ac:dyDescent="0.25">
      <c r="I112" t="s">
        <v>151</v>
      </c>
      <c r="J112" t="s">
        <v>151</v>
      </c>
      <c r="K112" t="s">
        <v>151</v>
      </c>
      <c r="L112" t="s">
        <v>151</v>
      </c>
    </row>
    <row r="113" spans="9:12" x14ac:dyDescent="0.25">
      <c r="I113" t="s">
        <v>152</v>
      </c>
      <c r="J113" t="s">
        <v>152</v>
      </c>
      <c r="K113" t="s">
        <v>152</v>
      </c>
      <c r="L113" t="s">
        <v>152</v>
      </c>
    </row>
    <row r="114" spans="9:12" x14ac:dyDescent="0.25">
      <c r="I114" t="s">
        <v>153</v>
      </c>
      <c r="J114" t="s">
        <v>153</v>
      </c>
      <c r="K114" t="s">
        <v>153</v>
      </c>
      <c r="L114" t="s">
        <v>153</v>
      </c>
    </row>
    <row r="115" spans="9:12" x14ac:dyDescent="0.25">
      <c r="I115" t="s">
        <v>154</v>
      </c>
      <c r="J115" t="s">
        <v>154</v>
      </c>
      <c r="K115" t="s">
        <v>154</v>
      </c>
      <c r="L115" t="s">
        <v>154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E612-D12B-4706-9AB6-A1A15CFCF912}">
  <dimension ref="A1:T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baseColWidth="10" defaultRowHeight="15" x14ac:dyDescent="0.25"/>
  <cols>
    <col min="1" max="1" width="0.7109375" customWidth="1"/>
    <col min="13" max="13" width="35.7109375" hidden="1" customWidth="1"/>
    <col min="14" max="20" width="0" hidden="1" customWidth="1"/>
  </cols>
  <sheetData>
    <row r="1" spans="1:20" x14ac:dyDescent="0.25">
      <c r="A1" t="str">
        <f>_xll.DBSetQuery(A2,"",B1)</f>
        <v xml:space="preserve">Env:MSSQL, (last result:)Set OLEDB; ListObject to (bgQuery= False, ): SELECT T1.Id, T1.GroupingId, T4.value TenorBasedLU, T5.value DayCounterLU, T6.value CompoundingLU, T7.value CompoundingFrequencyLU, T8.value TenorCalendarLU, T1.SpotLag, T10.value SpotCalendarLU, T11.value RollConventionLU, T12.value EOMLU_x000D_
FROM ORE.dbo.ConventionsZero T1 INNER JOIN _x000D_
ORE.dbo.TypesBool T4 ON T1.TenorBased = T4.value INNER JOIN _x000D_
ORE.dbo.TypesDayCounter T5 ON T1.DayCounter = T5.value LEFT JOIN _x000D_
ORE.dbo.TypesCompounding T6 ON T1.Compounding = T6.value LEFT JOIN _x000D_
ORE.dbo.TypesFrequencyType T7 ON T1.CompoundingFrequency = T7.value LEFT JOIN _x000D_
ORE.dbo.TypesCalendar T8 ON T1.TenorCalendar = T8.value LEFT JOIN _x000D_
ORE.dbo.TypesCalendar T10 ON T1.SpotCalendar = T10.value LEFT JOIN _x000D_
ORE.dbo.TypesBusinessDayConvention T11 ON T1.RollConvention = T11.value LEFT JOIN _x000D_
ORE.dbo.TypesBool T12 ON T1.EOM = T12.value_x000D_
</v>
      </c>
      <c r="B1" s="2" t="s">
        <v>1320</v>
      </c>
      <c r="C1" s="2" t="s">
        <v>1321</v>
      </c>
      <c r="D1" s="2" t="s">
        <v>1672</v>
      </c>
      <c r="E1" s="2" t="s">
        <v>1389</v>
      </c>
      <c r="F1" s="2" t="s">
        <v>1673</v>
      </c>
      <c r="G1" s="2" t="s">
        <v>1674</v>
      </c>
      <c r="H1" s="2" t="s">
        <v>1675</v>
      </c>
      <c r="I1" s="2" t="s">
        <v>1322</v>
      </c>
      <c r="J1" s="2" t="s">
        <v>1676</v>
      </c>
      <c r="K1" s="2" t="s">
        <v>1407</v>
      </c>
      <c r="L1" s="2" t="s">
        <v>1410</v>
      </c>
      <c r="M1" s="2" t="s">
        <v>1682</v>
      </c>
      <c r="N1" s="2" t="s">
        <v>1397</v>
      </c>
      <c r="O1" s="2" t="s">
        <v>1572</v>
      </c>
      <c r="P1" s="2" t="s">
        <v>1683</v>
      </c>
      <c r="Q1" s="2" t="s">
        <v>1684</v>
      </c>
      <c r="R1" s="2" t="s">
        <v>1685</v>
      </c>
      <c r="S1" s="2" t="s">
        <v>1423</v>
      </c>
      <c r="T1" s="2" t="s">
        <v>1426</v>
      </c>
    </row>
    <row r="2" spans="1:20" x14ac:dyDescent="0.25">
      <c r="A2" s="1" t="s">
        <v>1667</v>
      </c>
      <c r="B2" s="3" t="s">
        <v>1677</v>
      </c>
      <c r="C2" s="3" t="s">
        <v>1332</v>
      </c>
      <c r="D2" s="3" t="s">
        <v>1378</v>
      </c>
      <c r="E2" s="3" t="s">
        <v>14</v>
      </c>
      <c r="F2" s="3"/>
      <c r="G2" s="3" t="s">
        <v>1354</v>
      </c>
      <c r="H2" s="3"/>
      <c r="I2" s="3"/>
      <c r="J2" s="3"/>
      <c r="K2" s="3"/>
      <c r="L2" s="3"/>
      <c r="M2" s="3" t="str">
        <f>IF(Tabelle_ExterneDaten_115[[#This Row],[TenorBasedLU]]&lt;&gt;"",VLOOKUP(Tabelle_ExterneDaten_115[[#This Row],[TenorBasedLU]],TenorBasedLookup,2,FALSE),"")</f>
        <v>FALSE</v>
      </c>
      <c r="N2" s="3" t="str">
        <f>IF(Tabelle_ExterneDaten_115[[#This Row],[DayCounterLU]]&lt;&gt;"",VLOOKUP(Tabelle_ExterneDaten_115[[#This Row],[DayCounterLU]],DayCounterLookup,2,FALSE),"")</f>
        <v>A365</v>
      </c>
      <c r="O2" s="3" t="str">
        <f>IF(Tabelle_ExterneDaten_115[[#This Row],[CompoundingLU]]&lt;&gt;"",VLOOKUP(Tabelle_ExterneDaten_115[[#This Row],[CompoundingLU]],CompoundingLookup,2,FALSE),"")</f>
        <v/>
      </c>
      <c r="P2" s="3" t="str">
        <f>IF(Tabelle_ExterneDaten_115[[#This Row],[CompoundingFrequencyLU]]&lt;&gt;"",VLOOKUP(Tabelle_ExterneDaten_115[[#This Row],[CompoundingFrequencyLU]],CompoundingFrequencyLookup,2,FALSE),"")</f>
        <v>Daily</v>
      </c>
      <c r="Q2" s="3" t="str">
        <f>IF(Tabelle_ExterneDaten_115[[#This Row],[TenorCalendarLU]]&lt;&gt;"",VLOOKUP(Tabelle_ExterneDaten_115[[#This Row],[TenorCalendarLU]],TenorCalendarLookup,2,FALSE),"")</f>
        <v/>
      </c>
      <c r="R2" s="3" t="str">
        <f>IF(Tabelle_ExterneDaten_115[[#This Row],[SpotCalendarLU]]&lt;&gt;"",VLOOKUP(Tabelle_ExterneDaten_115[[#This Row],[SpotCalendarLU]],SpotCalendarLookup,2,FALSE),"")</f>
        <v/>
      </c>
      <c r="S2" s="3" t="str">
        <f>IF(Tabelle_ExterneDaten_115[[#This Row],[RollConventionLU]]&lt;&gt;"",VLOOKUP(Tabelle_ExterneDaten_115[[#This Row],[RollConventionLU]],RollConventionLookup,2,FALSE),"")</f>
        <v/>
      </c>
      <c r="T2" s="3" t="str">
        <f>IF(Tabelle_ExterneDaten_115[[#This Row],[EOMLU]]&lt;&gt;"",VLOOKUP(Tabelle_ExterneDaten_115[[#This Row],[EOMLU]],EOMLookup,2,FALSE),"")</f>
        <v/>
      </c>
    </row>
    <row r="3" spans="1:20" x14ac:dyDescent="0.25">
      <c r="B3" s="2" t="s">
        <v>1678</v>
      </c>
      <c r="C3" s="2" t="s">
        <v>1332</v>
      </c>
      <c r="D3" s="2" t="s">
        <v>1378</v>
      </c>
      <c r="E3" s="2" t="s">
        <v>14</v>
      </c>
      <c r="F3" s="2"/>
      <c r="G3" s="2" t="s">
        <v>1354</v>
      </c>
      <c r="H3" s="2"/>
      <c r="I3" s="2"/>
      <c r="J3" s="2"/>
      <c r="K3" s="2"/>
      <c r="L3" s="2"/>
      <c r="M3" s="2" t="str">
        <f>IF(Tabelle_ExterneDaten_115[[#This Row],[TenorBasedLU]]&lt;&gt;"",VLOOKUP(Tabelle_ExterneDaten_115[[#This Row],[TenorBasedLU]],TenorBasedLookup,2,FALSE),"")</f>
        <v>FALSE</v>
      </c>
      <c r="N3" s="2" t="str">
        <f>IF(Tabelle_ExterneDaten_115[[#This Row],[DayCounterLU]]&lt;&gt;"",VLOOKUP(Tabelle_ExterneDaten_115[[#This Row],[DayCounterLU]],DayCounterLookup,2,FALSE),"")</f>
        <v>A365</v>
      </c>
      <c r="O3" s="2" t="str">
        <f>IF(Tabelle_ExterneDaten_115[[#This Row],[CompoundingLU]]&lt;&gt;"",VLOOKUP(Tabelle_ExterneDaten_115[[#This Row],[CompoundingLU]],CompoundingLookup,2,FALSE),"")</f>
        <v/>
      </c>
      <c r="P3" s="2" t="str">
        <f>IF(Tabelle_ExterneDaten_115[[#This Row],[CompoundingFrequencyLU]]&lt;&gt;"",VLOOKUP(Tabelle_ExterneDaten_115[[#This Row],[CompoundingFrequencyLU]],CompoundingFrequencyLookup,2,FALSE),"")</f>
        <v>Daily</v>
      </c>
      <c r="Q3" s="2" t="str">
        <f>IF(Tabelle_ExterneDaten_115[[#This Row],[TenorCalendarLU]]&lt;&gt;"",VLOOKUP(Tabelle_ExterneDaten_115[[#This Row],[TenorCalendarLU]],TenorCalendarLookup,2,FALSE),"")</f>
        <v/>
      </c>
      <c r="R3" s="2" t="str">
        <f>IF(Tabelle_ExterneDaten_115[[#This Row],[SpotCalendarLU]]&lt;&gt;"",VLOOKUP(Tabelle_ExterneDaten_115[[#This Row],[SpotCalendarLU]],SpotCalendarLookup,2,FALSE),"")</f>
        <v/>
      </c>
      <c r="S3" s="2" t="str">
        <f>IF(Tabelle_ExterneDaten_115[[#This Row],[RollConventionLU]]&lt;&gt;"",VLOOKUP(Tabelle_ExterneDaten_115[[#This Row],[RollConventionLU]],RollConventionLookup,2,FALSE),"")</f>
        <v/>
      </c>
      <c r="T3" s="2" t="str">
        <f>IF(Tabelle_ExterneDaten_115[[#This Row],[EOMLU]]&lt;&gt;"",VLOOKUP(Tabelle_ExterneDaten_115[[#This Row],[EOMLU]],EOMLookup,2,FALSE),"")</f>
        <v/>
      </c>
    </row>
    <row r="4" spans="1:20" x14ac:dyDescent="0.25">
      <c r="B4" s="2" t="s">
        <v>1679</v>
      </c>
      <c r="C4" s="2" t="s">
        <v>1332</v>
      </c>
      <c r="D4" s="2" t="s">
        <v>1381</v>
      </c>
      <c r="E4" s="2" t="s">
        <v>14</v>
      </c>
      <c r="F4" s="2" t="s">
        <v>1669</v>
      </c>
      <c r="G4" s="2" t="s">
        <v>1354</v>
      </c>
      <c r="H4" s="2" t="s">
        <v>112</v>
      </c>
      <c r="I4" s="2">
        <v>2</v>
      </c>
      <c r="J4" s="2" t="s">
        <v>112</v>
      </c>
      <c r="K4" s="2" t="s">
        <v>156</v>
      </c>
      <c r="L4" s="2" t="s">
        <v>1378</v>
      </c>
      <c r="M4" s="2" t="str">
        <f>IF(Tabelle_ExterneDaten_115[[#This Row],[TenorBasedLU]]&lt;&gt;"",VLOOKUP(Tabelle_ExterneDaten_115[[#This Row],[TenorBasedLU]],TenorBasedLookup,2,FALSE),"")</f>
        <v>TRUE</v>
      </c>
      <c r="N4" s="2" t="str">
        <f>IF(Tabelle_ExterneDaten_115[[#This Row],[DayCounterLU]]&lt;&gt;"",VLOOKUP(Tabelle_ExterneDaten_115[[#This Row],[DayCounterLU]],DayCounterLookup,2,FALSE),"")</f>
        <v>A365</v>
      </c>
      <c r="O4" s="2" t="str">
        <f>IF(Tabelle_ExterneDaten_115[[#This Row],[CompoundingLU]]&lt;&gt;"",VLOOKUP(Tabelle_ExterneDaten_115[[#This Row],[CompoundingLU]],CompoundingLookup,2,FALSE),"")</f>
        <v>Continuous</v>
      </c>
      <c r="P4" s="2" t="str">
        <f>IF(Tabelle_ExterneDaten_115[[#This Row],[CompoundingFrequencyLU]]&lt;&gt;"",VLOOKUP(Tabelle_ExterneDaten_115[[#This Row],[CompoundingFrequencyLU]],CompoundingFrequencyLookup,2,FALSE),"")</f>
        <v>Daily</v>
      </c>
      <c r="Q4" s="2" t="str">
        <f>IF(Tabelle_ExterneDaten_115[[#This Row],[TenorCalendarLU]]&lt;&gt;"",VLOOKUP(Tabelle_ExterneDaten_115[[#This Row],[TenorCalendarLU]],TenorCalendarLookup,2,FALSE),"")</f>
        <v>TARGET</v>
      </c>
      <c r="R4" s="2" t="str">
        <f>IF(Tabelle_ExterneDaten_115[[#This Row],[SpotCalendarLU]]&lt;&gt;"",VLOOKUP(Tabelle_ExterneDaten_115[[#This Row],[SpotCalendarLU]],SpotCalendarLookup,2,FALSE),"")</f>
        <v>TARGET</v>
      </c>
      <c r="S4" s="2" t="str">
        <f>IF(Tabelle_ExterneDaten_115[[#This Row],[RollConventionLU]]&lt;&gt;"",VLOOKUP(Tabelle_ExterneDaten_115[[#This Row],[RollConventionLU]],RollConventionLookup,2,FALSE),"")</f>
        <v>Following</v>
      </c>
      <c r="T4" s="2" t="str">
        <f>IF(Tabelle_ExterneDaten_115[[#This Row],[EOMLU]]&lt;&gt;"",VLOOKUP(Tabelle_ExterneDaten_115[[#This Row],[EOMLU]],EOMLookup,2,FALSE),"")</f>
        <v>FALSE</v>
      </c>
    </row>
    <row r="5" spans="1:20" x14ac:dyDescent="0.25">
      <c r="B5" s="2" t="s">
        <v>1680</v>
      </c>
      <c r="C5" s="2" t="s">
        <v>1332</v>
      </c>
      <c r="D5" s="2" t="s">
        <v>1378</v>
      </c>
      <c r="E5" s="2" t="s">
        <v>14</v>
      </c>
      <c r="F5" s="2"/>
      <c r="G5" s="2" t="s">
        <v>1354</v>
      </c>
      <c r="H5" s="2"/>
      <c r="I5" s="2"/>
      <c r="J5" s="2"/>
      <c r="K5" s="2"/>
      <c r="L5" s="2"/>
      <c r="M5" s="2" t="str">
        <f>IF(Tabelle_ExterneDaten_115[[#This Row],[TenorBasedLU]]&lt;&gt;"",VLOOKUP(Tabelle_ExterneDaten_115[[#This Row],[TenorBasedLU]],TenorBasedLookup,2,FALSE),"")</f>
        <v>FALSE</v>
      </c>
      <c r="N5" s="2" t="str">
        <f>IF(Tabelle_ExterneDaten_115[[#This Row],[DayCounterLU]]&lt;&gt;"",VLOOKUP(Tabelle_ExterneDaten_115[[#This Row],[DayCounterLU]],DayCounterLookup,2,FALSE),"")</f>
        <v>A365</v>
      </c>
      <c r="O5" s="2" t="str">
        <f>IF(Tabelle_ExterneDaten_115[[#This Row],[CompoundingLU]]&lt;&gt;"",VLOOKUP(Tabelle_ExterneDaten_115[[#This Row],[CompoundingLU]],CompoundingLookup,2,FALSE),"")</f>
        <v/>
      </c>
      <c r="P5" s="2" t="str">
        <f>IF(Tabelle_ExterneDaten_115[[#This Row],[CompoundingFrequencyLU]]&lt;&gt;"",VLOOKUP(Tabelle_ExterneDaten_115[[#This Row],[CompoundingFrequencyLU]],CompoundingFrequencyLookup,2,FALSE),"")</f>
        <v>Daily</v>
      </c>
      <c r="Q5" s="2" t="str">
        <f>IF(Tabelle_ExterneDaten_115[[#This Row],[TenorCalendarLU]]&lt;&gt;"",VLOOKUP(Tabelle_ExterneDaten_115[[#This Row],[TenorCalendarLU]],TenorCalendarLookup,2,FALSE),"")</f>
        <v/>
      </c>
      <c r="R5" s="2" t="str">
        <f>IF(Tabelle_ExterneDaten_115[[#This Row],[SpotCalendarLU]]&lt;&gt;"",VLOOKUP(Tabelle_ExterneDaten_115[[#This Row],[SpotCalendarLU]],SpotCalendarLookup,2,FALSE),"")</f>
        <v/>
      </c>
      <c r="S5" s="2" t="str">
        <f>IF(Tabelle_ExterneDaten_115[[#This Row],[RollConventionLU]]&lt;&gt;"",VLOOKUP(Tabelle_ExterneDaten_115[[#This Row],[RollConventionLU]],RollConventionLookup,2,FALSE),"")</f>
        <v/>
      </c>
      <c r="T5" s="2" t="str">
        <f>IF(Tabelle_ExterneDaten_115[[#This Row],[EOMLU]]&lt;&gt;"",VLOOKUP(Tabelle_ExterneDaten_115[[#This Row],[EOMLU]],EOMLookup,2,FALSE),"")</f>
        <v/>
      </c>
    </row>
    <row r="6" spans="1:20" x14ac:dyDescent="0.25">
      <c r="B6" s="2" t="s">
        <v>1681</v>
      </c>
      <c r="C6" s="2" t="s">
        <v>1332</v>
      </c>
      <c r="D6" s="2" t="s">
        <v>1378</v>
      </c>
      <c r="E6" s="2" t="s">
        <v>14</v>
      </c>
      <c r="F6" s="2"/>
      <c r="G6" s="2" t="s">
        <v>1354</v>
      </c>
      <c r="H6" s="2"/>
      <c r="I6" s="2"/>
      <c r="J6" s="2"/>
      <c r="K6" s="2"/>
      <c r="L6" s="2"/>
      <c r="M6" s="2" t="str">
        <f>IF(Tabelle_ExterneDaten_115[[#This Row],[TenorBasedLU]]&lt;&gt;"",VLOOKUP(Tabelle_ExterneDaten_115[[#This Row],[TenorBasedLU]],TenorBasedLookup,2,FALSE),"")</f>
        <v>FALSE</v>
      </c>
      <c r="N6" s="2" t="str">
        <f>IF(Tabelle_ExterneDaten_115[[#This Row],[DayCounterLU]]&lt;&gt;"",VLOOKUP(Tabelle_ExterneDaten_115[[#This Row],[DayCounterLU]],DayCounterLookup,2,FALSE),"")</f>
        <v>A365</v>
      </c>
      <c r="O6" s="2" t="str">
        <f>IF(Tabelle_ExterneDaten_115[[#This Row],[CompoundingLU]]&lt;&gt;"",VLOOKUP(Tabelle_ExterneDaten_115[[#This Row],[CompoundingLU]],CompoundingLookup,2,FALSE),"")</f>
        <v/>
      </c>
      <c r="P6" s="2" t="str">
        <f>IF(Tabelle_ExterneDaten_115[[#This Row],[CompoundingFrequencyLU]]&lt;&gt;"",VLOOKUP(Tabelle_ExterneDaten_115[[#This Row],[CompoundingFrequencyLU]],CompoundingFrequencyLookup,2,FALSE),"")</f>
        <v>Daily</v>
      </c>
      <c r="Q6" s="2" t="str">
        <f>IF(Tabelle_ExterneDaten_115[[#This Row],[TenorCalendarLU]]&lt;&gt;"",VLOOKUP(Tabelle_ExterneDaten_115[[#This Row],[TenorCalendarLU]],TenorCalendarLookup,2,FALSE),"")</f>
        <v/>
      </c>
      <c r="R6" s="2" t="str">
        <f>IF(Tabelle_ExterneDaten_115[[#This Row],[SpotCalendarLU]]&lt;&gt;"",VLOOKUP(Tabelle_ExterneDaten_115[[#This Row],[SpotCalendarLU]],SpotCalendarLookup,2,FALSE),"")</f>
        <v/>
      </c>
      <c r="S6" s="2" t="str">
        <f>IF(Tabelle_ExterneDaten_115[[#This Row],[RollConventionLU]]&lt;&gt;"",VLOOKUP(Tabelle_ExterneDaten_115[[#This Row],[RollConventionLU]],RollConventionLookup,2,FALSE),"")</f>
        <v/>
      </c>
      <c r="T6" s="2" t="str">
        <f>IF(Tabelle_ExterneDaten_115[[#This Row],[EOMLU]]&lt;&gt;"",VLOOKUP(Tabelle_ExterneDaten_115[[#This Row],[EOMLU]],EOMLookup,2,FALSE),"")</f>
        <v/>
      </c>
    </row>
  </sheetData>
  <dataValidations count="8">
    <dataValidation type="list" allowBlank="1" showInputMessage="1" showErrorMessage="1" sqref="D2:D6" xr:uid="{59B6F49F-8C4A-4AB8-835C-502DA29AD271}">
      <formula1>OFFSET(TenorBasedLookup,0,0,,1)</formula1>
    </dataValidation>
    <dataValidation type="list" allowBlank="1" showInputMessage="1" showErrorMessage="1" sqref="E2:E6" xr:uid="{502BAB2D-DFCD-489C-9A48-7C8102463E88}">
      <formula1>OFFSET(DayCounterLookup,0,0,,1)</formula1>
    </dataValidation>
    <dataValidation type="list" allowBlank="1" showInputMessage="1" showErrorMessage="1" sqref="F2:F6" xr:uid="{219352C7-C4F0-4D81-9EF6-E674B0EED421}">
      <formula1>OFFSET(CompoundingLookup,0,0,,1)</formula1>
    </dataValidation>
    <dataValidation type="list" allowBlank="1" showInputMessage="1" showErrorMessage="1" sqref="G2:G6" xr:uid="{3639FEE7-2DE4-45A2-BACF-FDF7792C1E23}">
      <formula1>OFFSET(CompoundingFrequencyLookup,0,0,,1)</formula1>
    </dataValidation>
    <dataValidation type="list" allowBlank="1" showInputMessage="1" showErrorMessage="1" sqref="H2:H6" xr:uid="{B5AFD86E-D23D-4D75-B9FF-58FA83245231}">
      <formula1>OFFSET(TenorCalendarLookup,0,0,,1)</formula1>
    </dataValidation>
    <dataValidation type="list" allowBlank="1" showInputMessage="1" showErrorMessage="1" sqref="J2:J6" xr:uid="{3224702F-9DF6-4FCE-BBC3-923E0D0C28EC}">
      <formula1>OFFSET(SpotCalendarLookup,0,0,,1)</formula1>
    </dataValidation>
    <dataValidation type="list" allowBlank="1" showInputMessage="1" showErrorMessage="1" sqref="K2:K6" xr:uid="{22857DA8-C188-4EE1-842D-8447FCCE07F9}">
      <formula1>OFFSET(RollConventionLookup,0,0,,1)</formula1>
    </dataValidation>
    <dataValidation type="list" allowBlank="1" showInputMessage="1" showErrorMessage="1" sqref="L2:L6" xr:uid="{3BDEAB6C-BFE4-418F-BF60-F01DE2418D69}">
      <formula1>OFFSET(EOMLookup,0,0,,1)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5A6A-444A-44F6-8C30-7E13C6390FC6}">
  <dimension ref="A1:N115"/>
  <sheetViews>
    <sheetView workbookViewId="0"/>
  </sheetViews>
  <sheetFormatPr baseColWidth="10" defaultRowHeight="15" x14ac:dyDescent="0.25"/>
  <sheetData>
    <row r="1" spans="1:14" x14ac:dyDescent="0.25">
      <c r="A1" t="str">
        <f>_xll.DBListFetch(B1,"",CalendarLookup)</f>
        <v>Env:MSSQL, (last result:)Retrieved 114 records from: SELECT  T1.value Calendar, T1.value FROM ORE.dbo.TypesCalendar T1 ORDER BY value</v>
      </c>
      <c r="B1" s="1" t="s">
        <v>1341</v>
      </c>
      <c r="C1" t="str">
        <f>_xll.DBListFetch(D1,"",FrequencyLookup)</f>
        <v>Env:MSSQL, (last result:)Retrieved 18 records from: SELECT T1.value Frequency, T1.value FROM ORE.dbo.TypesFrequencyType T1 ORDER BY value</v>
      </c>
      <c r="D1" s="1" t="s">
        <v>1342</v>
      </c>
      <c r="E1" t="str">
        <f>_xll.DBListFetch(F1,"",PaymentConventionLookup)</f>
        <v>Env:MSSQL, (last result:)Retrieved 19 records from: SELECT T1.value PaymentConvention,T1.value FROM ORE.dbo.TypesBusinessDayConvention T1 ORDER BY value</v>
      </c>
      <c r="F1" s="1" t="s">
        <v>1343</v>
      </c>
      <c r="G1" t="str">
        <f>_xll.DBListFetch(H1,"",RuleNameLookup)</f>
        <v>Env:MSSQL, (last result:)Retrieved 9 records from: SELECT T1.value RuleName,T1.value FROM ORE.dbo.TypesDateRule T1 ORDER BY value</v>
      </c>
      <c r="H1" s="1" t="s">
        <v>1344</v>
      </c>
      <c r="I1" t="str">
        <f>_xll.DBListFetch(J1,"",DayCounterLookup)</f>
        <v>Env:MSSQL, (last result:)Retrieved 35 records from: SELECT T1.value DayCounter, T1.value FROM ORE.dbo.TypesDayCounter T1 ORDER BY value</v>
      </c>
      <c r="J1" s="1" t="s">
        <v>1345</v>
      </c>
      <c r="K1" t="str">
        <f>_xll.DBListFetch(L1,"",SettlesAccrualLookup)</f>
        <v>Env:MSSQL, (last result:)Retrieved 8 records from: SELECT T1.value SettlesAccrual,T1.value FROM ORE.dbo.TypesBool T1 ORDER BY value</v>
      </c>
      <c r="L1" s="1" t="s">
        <v>1346</v>
      </c>
      <c r="M1" t="str">
        <f>_xll.DBListFetch(N1,"",PaysAtDefaultTimeLookup)</f>
        <v>Env:MSSQL, (last result:)Retrieved 8 records from: SELECT T1.value PaysAtDefaultTime,T1.value FROM ORE.dbo.TypesBool T1 ORDER BY value</v>
      </c>
      <c r="N1" s="1" t="s">
        <v>1347</v>
      </c>
    </row>
    <row r="2" spans="1:14" x14ac:dyDescent="0.25">
      <c r="A2" t="s">
        <v>41</v>
      </c>
      <c r="B2" t="s">
        <v>41</v>
      </c>
      <c r="C2" t="s">
        <v>1349</v>
      </c>
      <c r="D2" t="s">
        <v>1349</v>
      </c>
      <c r="E2" t="s">
        <v>155</v>
      </c>
      <c r="F2" t="s">
        <v>155</v>
      </c>
      <c r="G2" t="s">
        <v>1367</v>
      </c>
      <c r="H2" t="s">
        <v>1367</v>
      </c>
      <c r="I2" t="s">
        <v>6</v>
      </c>
      <c r="J2" t="s">
        <v>6</v>
      </c>
      <c r="K2" t="s">
        <v>1376</v>
      </c>
      <c r="L2" t="s">
        <v>1376</v>
      </c>
      <c r="M2" t="s">
        <v>1376</v>
      </c>
      <c r="N2" t="s">
        <v>1376</v>
      </c>
    </row>
    <row r="3" spans="1:14" x14ac:dyDescent="0.25">
      <c r="A3" t="s">
        <v>42</v>
      </c>
      <c r="B3" t="s">
        <v>42</v>
      </c>
      <c r="C3" t="s">
        <v>1350</v>
      </c>
      <c r="D3" t="s">
        <v>1350</v>
      </c>
      <c r="E3" t="s">
        <v>156</v>
      </c>
      <c r="F3" t="s">
        <v>156</v>
      </c>
      <c r="G3" t="s">
        <v>1368</v>
      </c>
      <c r="H3" t="s">
        <v>1368</v>
      </c>
      <c r="I3" t="s">
        <v>7</v>
      </c>
      <c r="J3" t="s">
        <v>7</v>
      </c>
      <c r="K3" t="s">
        <v>1377</v>
      </c>
      <c r="L3" t="s">
        <v>1377</v>
      </c>
      <c r="M3" t="s">
        <v>1377</v>
      </c>
      <c r="N3" t="s">
        <v>1377</v>
      </c>
    </row>
    <row r="4" spans="1:14" x14ac:dyDescent="0.25">
      <c r="A4" t="s">
        <v>43</v>
      </c>
      <c r="B4" t="s">
        <v>43</v>
      </c>
      <c r="C4" t="s">
        <v>1351</v>
      </c>
      <c r="D4" t="s">
        <v>1351</v>
      </c>
      <c r="E4" t="s">
        <v>157</v>
      </c>
      <c r="F4" t="s">
        <v>157</v>
      </c>
      <c r="G4" t="s">
        <v>1369</v>
      </c>
      <c r="H4" t="s">
        <v>1369</v>
      </c>
      <c r="I4" t="s">
        <v>8</v>
      </c>
      <c r="J4" t="s">
        <v>8</v>
      </c>
      <c r="K4" t="s">
        <v>1378</v>
      </c>
      <c r="L4" t="s">
        <v>1378</v>
      </c>
      <c r="M4" t="s">
        <v>1378</v>
      </c>
      <c r="N4" t="s">
        <v>1378</v>
      </c>
    </row>
    <row r="5" spans="1:14" x14ac:dyDescent="0.25">
      <c r="A5" t="s">
        <v>44</v>
      </c>
      <c r="B5" t="s">
        <v>44</v>
      </c>
      <c r="C5" t="s">
        <v>1352</v>
      </c>
      <c r="D5" t="s">
        <v>1352</v>
      </c>
      <c r="E5" t="s">
        <v>158</v>
      </c>
      <c r="F5" t="s">
        <v>158</v>
      </c>
      <c r="G5" t="s">
        <v>1370</v>
      </c>
      <c r="H5" t="s">
        <v>1370</v>
      </c>
      <c r="I5" t="s">
        <v>9</v>
      </c>
      <c r="J5" t="s">
        <v>9</v>
      </c>
      <c r="K5" t="s">
        <v>1379</v>
      </c>
      <c r="L5" t="s">
        <v>1379</v>
      </c>
      <c r="M5" t="s">
        <v>1379</v>
      </c>
      <c r="N5" t="s">
        <v>1379</v>
      </c>
    </row>
    <row r="6" spans="1:14" x14ac:dyDescent="0.25">
      <c r="A6" t="s">
        <v>45</v>
      </c>
      <c r="B6" t="s">
        <v>45</v>
      </c>
      <c r="C6" t="s">
        <v>1353</v>
      </c>
      <c r="D6" t="s">
        <v>1353</v>
      </c>
      <c r="E6" t="s">
        <v>159</v>
      </c>
      <c r="F6" t="s">
        <v>159</v>
      </c>
      <c r="G6" t="s">
        <v>1371</v>
      </c>
      <c r="H6" t="s">
        <v>1371</v>
      </c>
      <c r="I6" t="s">
        <v>10</v>
      </c>
      <c r="J6" t="s">
        <v>10</v>
      </c>
      <c r="K6" t="s">
        <v>1380</v>
      </c>
      <c r="L6" t="s">
        <v>1380</v>
      </c>
      <c r="M6" t="s">
        <v>1380</v>
      </c>
      <c r="N6" t="s">
        <v>1380</v>
      </c>
    </row>
    <row r="7" spans="1:14" x14ac:dyDescent="0.25">
      <c r="A7" t="s">
        <v>46</v>
      </c>
      <c r="B7" t="s">
        <v>46</v>
      </c>
      <c r="C7" t="s">
        <v>1354</v>
      </c>
      <c r="D7" t="s">
        <v>1354</v>
      </c>
      <c r="E7" t="s">
        <v>160</v>
      </c>
      <c r="F7" t="s">
        <v>160</v>
      </c>
      <c r="G7" t="s">
        <v>1372</v>
      </c>
      <c r="H7" t="s">
        <v>1372</v>
      </c>
      <c r="I7" t="s">
        <v>11</v>
      </c>
      <c r="J7" t="s">
        <v>11</v>
      </c>
      <c r="K7" t="s">
        <v>1381</v>
      </c>
      <c r="L7" t="s">
        <v>1381</v>
      </c>
      <c r="M7" t="s">
        <v>1381</v>
      </c>
      <c r="N7" t="s">
        <v>1381</v>
      </c>
    </row>
    <row r="8" spans="1:14" x14ac:dyDescent="0.25">
      <c r="A8" t="s">
        <v>47</v>
      </c>
      <c r="B8" t="s">
        <v>47</v>
      </c>
      <c r="C8" t="s">
        <v>1355</v>
      </c>
      <c r="D8" t="s">
        <v>1355</v>
      </c>
      <c r="E8" t="s">
        <v>161</v>
      </c>
      <c r="F8" t="s">
        <v>161</v>
      </c>
      <c r="G8" t="s">
        <v>1373</v>
      </c>
      <c r="H8" t="s">
        <v>1373</v>
      </c>
      <c r="I8" t="s">
        <v>12</v>
      </c>
      <c r="J8" t="s">
        <v>12</v>
      </c>
      <c r="K8" t="s">
        <v>1382</v>
      </c>
      <c r="L8" t="s">
        <v>1382</v>
      </c>
      <c r="M8" t="s">
        <v>1382</v>
      </c>
      <c r="N8" t="s">
        <v>1382</v>
      </c>
    </row>
    <row r="9" spans="1:14" x14ac:dyDescent="0.25">
      <c r="A9" t="s">
        <v>48</v>
      </c>
      <c r="B9" t="s">
        <v>48</v>
      </c>
      <c r="C9" t="s">
        <v>1356</v>
      </c>
      <c r="D9" t="s">
        <v>1356</v>
      </c>
      <c r="E9" t="s">
        <v>162</v>
      </c>
      <c r="F9" t="s">
        <v>162</v>
      </c>
      <c r="G9" t="s">
        <v>1374</v>
      </c>
      <c r="H9" t="s">
        <v>1374</v>
      </c>
      <c r="I9" t="s">
        <v>13</v>
      </c>
      <c r="J9" t="s">
        <v>13</v>
      </c>
      <c r="K9" t="s">
        <v>1383</v>
      </c>
      <c r="L9" t="s">
        <v>1383</v>
      </c>
      <c r="M9" t="s">
        <v>1383</v>
      </c>
      <c r="N9" t="s">
        <v>1383</v>
      </c>
    </row>
    <row r="10" spans="1:14" x14ac:dyDescent="0.25">
      <c r="A10" t="s">
        <v>49</v>
      </c>
      <c r="B10" t="s">
        <v>49</v>
      </c>
      <c r="C10" t="s">
        <v>1357</v>
      </c>
      <c r="D10" t="s">
        <v>1357</v>
      </c>
      <c r="E10" t="s">
        <v>163</v>
      </c>
      <c r="F10" t="s">
        <v>163</v>
      </c>
      <c r="G10" t="s">
        <v>1375</v>
      </c>
      <c r="H10" t="s">
        <v>1375</v>
      </c>
      <c r="I10" t="s">
        <v>14</v>
      </c>
      <c r="J10" t="s">
        <v>14</v>
      </c>
    </row>
    <row r="11" spans="1:14" x14ac:dyDescent="0.25">
      <c r="A11" t="s">
        <v>50</v>
      </c>
      <c r="B11" t="s">
        <v>50</v>
      </c>
      <c r="C11" t="s">
        <v>1358</v>
      </c>
      <c r="D11" t="s">
        <v>1358</v>
      </c>
      <c r="E11" t="s">
        <v>164</v>
      </c>
      <c r="F11" t="s">
        <v>164</v>
      </c>
      <c r="I11" t="s">
        <v>15</v>
      </c>
      <c r="J11" t="s">
        <v>15</v>
      </c>
    </row>
    <row r="12" spans="1:14" x14ac:dyDescent="0.25">
      <c r="A12" t="s">
        <v>51</v>
      </c>
      <c r="B12" t="s">
        <v>51</v>
      </c>
      <c r="C12" t="s">
        <v>1359</v>
      </c>
      <c r="D12" t="s">
        <v>1359</v>
      </c>
      <c r="E12" t="s">
        <v>165</v>
      </c>
      <c r="F12" t="s">
        <v>165</v>
      </c>
      <c r="I12" t="s">
        <v>16</v>
      </c>
      <c r="J12" t="s">
        <v>16</v>
      </c>
    </row>
    <row r="13" spans="1:14" x14ac:dyDescent="0.25">
      <c r="A13" t="s">
        <v>52</v>
      </c>
      <c r="B13" t="s">
        <v>52</v>
      </c>
      <c r="C13" t="s">
        <v>1360</v>
      </c>
      <c r="D13" t="s">
        <v>1360</v>
      </c>
      <c r="E13" t="s">
        <v>166</v>
      </c>
      <c r="F13" t="s">
        <v>166</v>
      </c>
      <c r="I13" t="s">
        <v>17</v>
      </c>
      <c r="J13" t="s">
        <v>17</v>
      </c>
    </row>
    <row r="14" spans="1:14" x14ac:dyDescent="0.25">
      <c r="A14" t="s">
        <v>53</v>
      </c>
      <c r="B14" t="s">
        <v>53</v>
      </c>
      <c r="C14" t="s">
        <v>1361</v>
      </c>
      <c r="D14" t="s">
        <v>1361</v>
      </c>
      <c r="E14" t="s">
        <v>167</v>
      </c>
      <c r="F14" t="s">
        <v>167</v>
      </c>
      <c r="I14" t="s">
        <v>18</v>
      </c>
      <c r="J14" t="s">
        <v>18</v>
      </c>
    </row>
    <row r="15" spans="1:14" x14ac:dyDescent="0.25">
      <c r="A15" t="s">
        <v>54</v>
      </c>
      <c r="B15" t="s">
        <v>54</v>
      </c>
      <c r="C15" t="s">
        <v>1362</v>
      </c>
      <c r="D15" t="s">
        <v>1362</v>
      </c>
      <c r="E15" t="s">
        <v>168</v>
      </c>
      <c r="F15" t="s">
        <v>168</v>
      </c>
      <c r="I15" t="s">
        <v>19</v>
      </c>
      <c r="J15" t="s">
        <v>19</v>
      </c>
    </row>
    <row r="16" spans="1:14" x14ac:dyDescent="0.25">
      <c r="A16" t="s">
        <v>55</v>
      </c>
      <c r="B16" t="s">
        <v>55</v>
      </c>
      <c r="C16" t="s">
        <v>1363</v>
      </c>
      <c r="D16" t="s">
        <v>1363</v>
      </c>
      <c r="E16" t="s">
        <v>169</v>
      </c>
      <c r="F16" t="s">
        <v>169</v>
      </c>
      <c r="I16" t="s">
        <v>20</v>
      </c>
      <c r="J16" t="s">
        <v>20</v>
      </c>
    </row>
    <row r="17" spans="1:10" x14ac:dyDescent="0.25">
      <c r="A17" t="s">
        <v>56</v>
      </c>
      <c r="B17" t="s">
        <v>56</v>
      </c>
      <c r="C17" t="s">
        <v>1364</v>
      </c>
      <c r="D17" t="s">
        <v>1364</v>
      </c>
      <c r="E17" t="s">
        <v>170</v>
      </c>
      <c r="F17" t="s">
        <v>170</v>
      </c>
      <c r="I17" t="s">
        <v>21</v>
      </c>
      <c r="J17" t="s">
        <v>21</v>
      </c>
    </row>
    <row r="18" spans="1:10" x14ac:dyDescent="0.25">
      <c r="A18" t="s">
        <v>57</v>
      </c>
      <c r="B18" t="s">
        <v>57</v>
      </c>
      <c r="C18" t="s">
        <v>1365</v>
      </c>
      <c r="D18" t="s">
        <v>1365</v>
      </c>
      <c r="E18" t="s">
        <v>171</v>
      </c>
      <c r="F18" t="s">
        <v>171</v>
      </c>
      <c r="I18" t="s">
        <v>22</v>
      </c>
      <c r="J18" t="s">
        <v>22</v>
      </c>
    </row>
    <row r="19" spans="1:10" x14ac:dyDescent="0.25">
      <c r="A19" t="s">
        <v>58</v>
      </c>
      <c r="B19" t="s">
        <v>58</v>
      </c>
      <c r="C19" t="s">
        <v>1366</v>
      </c>
      <c r="D19" t="s">
        <v>1366</v>
      </c>
      <c r="E19" t="s">
        <v>172</v>
      </c>
      <c r="F19" t="s">
        <v>172</v>
      </c>
      <c r="I19" t="s">
        <v>23</v>
      </c>
      <c r="J19" t="s">
        <v>23</v>
      </c>
    </row>
    <row r="20" spans="1:10" x14ac:dyDescent="0.25">
      <c r="A20" t="s">
        <v>59</v>
      </c>
      <c r="B20" t="s">
        <v>59</v>
      </c>
      <c r="E20" t="s">
        <v>173</v>
      </c>
      <c r="F20" t="s">
        <v>173</v>
      </c>
      <c r="I20" t="s">
        <v>24</v>
      </c>
      <c r="J20" t="s">
        <v>24</v>
      </c>
    </row>
    <row r="21" spans="1:10" x14ac:dyDescent="0.25">
      <c r="A21" t="s">
        <v>60</v>
      </c>
      <c r="B21" t="s">
        <v>60</v>
      </c>
      <c r="I21" t="s">
        <v>25</v>
      </c>
      <c r="J21" t="s">
        <v>25</v>
      </c>
    </row>
    <row r="22" spans="1:10" x14ac:dyDescent="0.25">
      <c r="A22" t="s">
        <v>61</v>
      </c>
      <c r="B22" t="s">
        <v>61</v>
      </c>
      <c r="I22" t="s">
        <v>26</v>
      </c>
      <c r="J22" t="s">
        <v>26</v>
      </c>
    </row>
    <row r="23" spans="1:10" x14ac:dyDescent="0.25">
      <c r="A23" t="s">
        <v>62</v>
      </c>
      <c r="B23" t="s">
        <v>62</v>
      </c>
      <c r="I23" t="s">
        <v>27</v>
      </c>
      <c r="J23" t="s">
        <v>27</v>
      </c>
    </row>
    <row r="24" spans="1:10" x14ac:dyDescent="0.25">
      <c r="A24" t="s">
        <v>63</v>
      </c>
      <c r="B24" t="s">
        <v>63</v>
      </c>
      <c r="I24" t="s">
        <v>28</v>
      </c>
      <c r="J24" t="s">
        <v>28</v>
      </c>
    </row>
    <row r="25" spans="1:10" x14ac:dyDescent="0.25">
      <c r="A25" t="s">
        <v>64</v>
      </c>
      <c r="B25" t="s">
        <v>64</v>
      </c>
      <c r="I25" t="s">
        <v>29</v>
      </c>
      <c r="J25" t="s">
        <v>29</v>
      </c>
    </row>
    <row r="26" spans="1:10" x14ac:dyDescent="0.25">
      <c r="A26" t="s">
        <v>65</v>
      </c>
      <c r="B26" t="s">
        <v>65</v>
      </c>
      <c r="I26" t="s">
        <v>30</v>
      </c>
      <c r="J26" t="s">
        <v>30</v>
      </c>
    </row>
    <row r="27" spans="1:10" x14ac:dyDescent="0.25">
      <c r="A27" t="s">
        <v>66</v>
      </c>
      <c r="B27" t="s">
        <v>66</v>
      </c>
      <c r="I27" t="s">
        <v>31</v>
      </c>
      <c r="J27" t="s">
        <v>31</v>
      </c>
    </row>
    <row r="28" spans="1:10" x14ac:dyDescent="0.25">
      <c r="A28" t="s">
        <v>67</v>
      </c>
      <c r="B28" t="s">
        <v>67</v>
      </c>
      <c r="I28" t="s">
        <v>32</v>
      </c>
      <c r="J28" t="s">
        <v>32</v>
      </c>
    </row>
    <row r="29" spans="1:10" x14ac:dyDescent="0.25">
      <c r="A29" t="s">
        <v>68</v>
      </c>
      <c r="B29" t="s">
        <v>68</v>
      </c>
      <c r="I29" t="s">
        <v>33</v>
      </c>
      <c r="J29" t="s">
        <v>33</v>
      </c>
    </row>
    <row r="30" spans="1:10" x14ac:dyDescent="0.25">
      <c r="A30" t="s">
        <v>69</v>
      </c>
      <c r="B30" t="s">
        <v>69</v>
      </c>
      <c r="I30" t="s">
        <v>34</v>
      </c>
      <c r="J30" t="s">
        <v>34</v>
      </c>
    </row>
    <row r="31" spans="1:10" x14ac:dyDescent="0.25">
      <c r="A31" t="s">
        <v>70</v>
      </c>
      <c r="B31" t="s">
        <v>70</v>
      </c>
      <c r="I31" t="s">
        <v>35</v>
      </c>
      <c r="J31" t="s">
        <v>35</v>
      </c>
    </row>
    <row r="32" spans="1:10" x14ac:dyDescent="0.25">
      <c r="A32" t="s">
        <v>71</v>
      </c>
      <c r="B32" t="s">
        <v>71</v>
      </c>
      <c r="I32" t="s">
        <v>36</v>
      </c>
      <c r="J32" t="s">
        <v>36</v>
      </c>
    </row>
    <row r="33" spans="1:10" x14ac:dyDescent="0.25">
      <c r="A33" t="s">
        <v>72</v>
      </c>
      <c r="B33" t="s">
        <v>72</v>
      </c>
      <c r="I33" t="s">
        <v>37</v>
      </c>
      <c r="J33" t="s">
        <v>37</v>
      </c>
    </row>
    <row r="34" spans="1:10" x14ac:dyDescent="0.25">
      <c r="A34" t="s">
        <v>73</v>
      </c>
      <c r="B34" t="s">
        <v>73</v>
      </c>
      <c r="I34" t="s">
        <v>38</v>
      </c>
      <c r="J34" t="s">
        <v>38</v>
      </c>
    </row>
    <row r="35" spans="1:10" x14ac:dyDescent="0.25">
      <c r="A35" t="s">
        <v>74</v>
      </c>
      <c r="B35" t="s">
        <v>74</v>
      </c>
      <c r="I35" t="s">
        <v>39</v>
      </c>
      <c r="J35" t="s">
        <v>39</v>
      </c>
    </row>
    <row r="36" spans="1:10" x14ac:dyDescent="0.25">
      <c r="A36" t="s">
        <v>75</v>
      </c>
      <c r="B36" t="s">
        <v>75</v>
      </c>
      <c r="I36" t="s">
        <v>40</v>
      </c>
      <c r="J36" t="s">
        <v>40</v>
      </c>
    </row>
    <row r="37" spans="1:10" x14ac:dyDescent="0.25">
      <c r="A37" t="s">
        <v>76</v>
      </c>
      <c r="B37" t="s">
        <v>76</v>
      </c>
    </row>
    <row r="38" spans="1:10" x14ac:dyDescent="0.25">
      <c r="A38" t="s">
        <v>77</v>
      </c>
      <c r="B38" t="s">
        <v>77</v>
      </c>
    </row>
    <row r="39" spans="1:10" x14ac:dyDescent="0.25">
      <c r="A39" t="s">
        <v>78</v>
      </c>
      <c r="B39" t="s">
        <v>78</v>
      </c>
    </row>
    <row r="40" spans="1:10" x14ac:dyDescent="0.25">
      <c r="A40" t="s">
        <v>79</v>
      </c>
      <c r="B40" t="s">
        <v>79</v>
      </c>
    </row>
    <row r="41" spans="1:10" x14ac:dyDescent="0.25">
      <c r="A41" t="s">
        <v>80</v>
      </c>
      <c r="B41" t="s">
        <v>80</v>
      </c>
    </row>
    <row r="42" spans="1:10" x14ac:dyDescent="0.25">
      <c r="A42" t="s">
        <v>81</v>
      </c>
      <c r="B42" t="s">
        <v>81</v>
      </c>
    </row>
    <row r="43" spans="1:10" x14ac:dyDescent="0.25">
      <c r="A43" t="s">
        <v>82</v>
      </c>
      <c r="B43" t="s">
        <v>82</v>
      </c>
    </row>
    <row r="44" spans="1:10" x14ac:dyDescent="0.25">
      <c r="A44" t="s">
        <v>83</v>
      </c>
      <c r="B44" t="s">
        <v>83</v>
      </c>
    </row>
    <row r="45" spans="1:10" x14ac:dyDescent="0.25">
      <c r="A45" t="s">
        <v>84</v>
      </c>
      <c r="B45" t="s">
        <v>84</v>
      </c>
    </row>
    <row r="46" spans="1:10" x14ac:dyDescent="0.25">
      <c r="A46" t="s">
        <v>85</v>
      </c>
      <c r="B46" t="s">
        <v>85</v>
      </c>
    </row>
    <row r="47" spans="1:10" x14ac:dyDescent="0.25">
      <c r="A47" t="s">
        <v>86</v>
      </c>
      <c r="B47" t="s">
        <v>86</v>
      </c>
    </row>
    <row r="48" spans="1:10" x14ac:dyDescent="0.25">
      <c r="A48" t="s">
        <v>87</v>
      </c>
      <c r="B48" t="s">
        <v>87</v>
      </c>
    </row>
    <row r="49" spans="1:2" x14ac:dyDescent="0.25">
      <c r="A49" t="s">
        <v>88</v>
      </c>
      <c r="B49" t="s">
        <v>88</v>
      </c>
    </row>
    <row r="50" spans="1:2" x14ac:dyDescent="0.25">
      <c r="A50" t="s">
        <v>89</v>
      </c>
      <c r="B50" t="s">
        <v>89</v>
      </c>
    </row>
    <row r="51" spans="1:2" x14ac:dyDescent="0.25">
      <c r="A51" t="s">
        <v>90</v>
      </c>
      <c r="B51" t="s">
        <v>90</v>
      </c>
    </row>
    <row r="52" spans="1:2" x14ac:dyDescent="0.25">
      <c r="A52" t="s">
        <v>91</v>
      </c>
      <c r="B52" t="s">
        <v>91</v>
      </c>
    </row>
    <row r="53" spans="1:2" x14ac:dyDescent="0.25">
      <c r="A53" t="s">
        <v>92</v>
      </c>
      <c r="B53" t="s">
        <v>92</v>
      </c>
    </row>
    <row r="54" spans="1:2" x14ac:dyDescent="0.25">
      <c r="A54" t="s">
        <v>93</v>
      </c>
      <c r="B54" t="s">
        <v>93</v>
      </c>
    </row>
    <row r="55" spans="1:2" x14ac:dyDescent="0.25">
      <c r="A55" t="s">
        <v>94</v>
      </c>
      <c r="B55" t="s">
        <v>94</v>
      </c>
    </row>
    <row r="56" spans="1:2" x14ac:dyDescent="0.25">
      <c r="A56" t="s">
        <v>95</v>
      </c>
      <c r="B56" t="s">
        <v>95</v>
      </c>
    </row>
    <row r="57" spans="1:2" x14ac:dyDescent="0.25">
      <c r="A57" t="s">
        <v>96</v>
      </c>
      <c r="B57" t="s">
        <v>96</v>
      </c>
    </row>
    <row r="58" spans="1:2" x14ac:dyDescent="0.25">
      <c r="A58" t="s">
        <v>97</v>
      </c>
      <c r="B58" t="s">
        <v>97</v>
      </c>
    </row>
    <row r="59" spans="1:2" x14ac:dyDescent="0.25">
      <c r="A59" t="s">
        <v>98</v>
      </c>
      <c r="B59" t="s">
        <v>98</v>
      </c>
    </row>
    <row r="60" spans="1:2" x14ac:dyDescent="0.25">
      <c r="A60" t="s">
        <v>99</v>
      </c>
      <c r="B60" t="s">
        <v>99</v>
      </c>
    </row>
    <row r="61" spans="1:2" x14ac:dyDescent="0.25">
      <c r="A61" t="s">
        <v>100</v>
      </c>
      <c r="B61" t="s">
        <v>100</v>
      </c>
    </row>
    <row r="62" spans="1:2" x14ac:dyDescent="0.25">
      <c r="A62" t="s">
        <v>101</v>
      </c>
      <c r="B62" t="s">
        <v>101</v>
      </c>
    </row>
    <row r="63" spans="1:2" x14ac:dyDescent="0.25">
      <c r="A63" t="s">
        <v>102</v>
      </c>
      <c r="B63" t="s">
        <v>102</v>
      </c>
    </row>
    <row r="64" spans="1:2" x14ac:dyDescent="0.25">
      <c r="A64" t="s">
        <v>103</v>
      </c>
      <c r="B64" t="s">
        <v>103</v>
      </c>
    </row>
    <row r="65" spans="1:2" x14ac:dyDescent="0.25">
      <c r="A65" t="s">
        <v>104</v>
      </c>
      <c r="B65" t="s">
        <v>104</v>
      </c>
    </row>
    <row r="66" spans="1:2" x14ac:dyDescent="0.25">
      <c r="A66" t="s">
        <v>105</v>
      </c>
      <c r="B66" t="s">
        <v>105</v>
      </c>
    </row>
    <row r="67" spans="1:2" x14ac:dyDescent="0.25">
      <c r="A67" t="s">
        <v>106</v>
      </c>
      <c r="B67" t="s">
        <v>106</v>
      </c>
    </row>
    <row r="68" spans="1:2" x14ac:dyDescent="0.25">
      <c r="A68" t="s">
        <v>107</v>
      </c>
      <c r="B68" t="s">
        <v>107</v>
      </c>
    </row>
    <row r="69" spans="1:2" x14ac:dyDescent="0.25">
      <c r="A69" t="s">
        <v>108</v>
      </c>
      <c r="B69" t="s">
        <v>108</v>
      </c>
    </row>
    <row r="70" spans="1:2" x14ac:dyDescent="0.25">
      <c r="A70" t="s">
        <v>109</v>
      </c>
      <c r="B70" t="s">
        <v>109</v>
      </c>
    </row>
    <row r="71" spans="1:2" x14ac:dyDescent="0.25">
      <c r="A71" t="s">
        <v>110</v>
      </c>
      <c r="B71" t="s">
        <v>110</v>
      </c>
    </row>
    <row r="72" spans="1:2" x14ac:dyDescent="0.25">
      <c r="A72" t="s">
        <v>111</v>
      </c>
      <c r="B72" t="s">
        <v>111</v>
      </c>
    </row>
    <row r="73" spans="1:2" x14ac:dyDescent="0.25">
      <c r="A73" t="s">
        <v>112</v>
      </c>
      <c r="B73" t="s">
        <v>112</v>
      </c>
    </row>
    <row r="74" spans="1:2" x14ac:dyDescent="0.25">
      <c r="A74" t="s">
        <v>113</v>
      </c>
      <c r="B74" t="s">
        <v>113</v>
      </c>
    </row>
    <row r="75" spans="1:2" x14ac:dyDescent="0.25">
      <c r="A75" t="s">
        <v>114</v>
      </c>
      <c r="B75" t="s">
        <v>114</v>
      </c>
    </row>
    <row r="76" spans="1:2" x14ac:dyDescent="0.25">
      <c r="A76" t="s">
        <v>115</v>
      </c>
      <c r="B76" t="s">
        <v>115</v>
      </c>
    </row>
    <row r="77" spans="1:2" x14ac:dyDescent="0.25">
      <c r="A77" t="s">
        <v>116</v>
      </c>
      <c r="B77" t="s">
        <v>116</v>
      </c>
    </row>
    <row r="78" spans="1:2" x14ac:dyDescent="0.25">
      <c r="A78" t="s">
        <v>117</v>
      </c>
      <c r="B78" t="s">
        <v>117</v>
      </c>
    </row>
    <row r="79" spans="1:2" x14ac:dyDescent="0.25">
      <c r="A79" t="s">
        <v>118</v>
      </c>
      <c r="B79" t="s">
        <v>118</v>
      </c>
    </row>
    <row r="80" spans="1:2" x14ac:dyDescent="0.25">
      <c r="A80" t="s">
        <v>119</v>
      </c>
      <c r="B80" t="s">
        <v>119</v>
      </c>
    </row>
    <row r="81" spans="1:2" x14ac:dyDescent="0.25">
      <c r="A81" t="s">
        <v>120</v>
      </c>
      <c r="B81" t="s">
        <v>120</v>
      </c>
    </row>
    <row r="82" spans="1:2" x14ac:dyDescent="0.25">
      <c r="A82" t="s">
        <v>121</v>
      </c>
      <c r="B82" t="s">
        <v>121</v>
      </c>
    </row>
    <row r="83" spans="1:2" x14ac:dyDescent="0.25">
      <c r="A83" t="s">
        <v>122</v>
      </c>
      <c r="B83" t="s">
        <v>122</v>
      </c>
    </row>
    <row r="84" spans="1:2" x14ac:dyDescent="0.25">
      <c r="A84" t="s">
        <v>123</v>
      </c>
      <c r="B84" t="s">
        <v>123</v>
      </c>
    </row>
    <row r="85" spans="1:2" x14ac:dyDescent="0.25">
      <c r="A85" t="s">
        <v>124</v>
      </c>
      <c r="B85" t="s">
        <v>124</v>
      </c>
    </row>
    <row r="86" spans="1:2" x14ac:dyDescent="0.25">
      <c r="A86" t="s">
        <v>125</v>
      </c>
      <c r="B86" t="s">
        <v>125</v>
      </c>
    </row>
    <row r="87" spans="1:2" x14ac:dyDescent="0.25">
      <c r="A87" t="s">
        <v>126</v>
      </c>
      <c r="B87" t="s">
        <v>126</v>
      </c>
    </row>
    <row r="88" spans="1:2" x14ac:dyDescent="0.25">
      <c r="A88" t="s">
        <v>127</v>
      </c>
      <c r="B88" t="s">
        <v>127</v>
      </c>
    </row>
    <row r="89" spans="1:2" x14ac:dyDescent="0.25">
      <c r="A89" t="s">
        <v>128</v>
      </c>
      <c r="B89" t="s">
        <v>128</v>
      </c>
    </row>
    <row r="90" spans="1:2" x14ac:dyDescent="0.25">
      <c r="A90" t="s">
        <v>129</v>
      </c>
      <c r="B90" t="s">
        <v>129</v>
      </c>
    </row>
    <row r="91" spans="1:2" x14ac:dyDescent="0.25">
      <c r="A91" t="s">
        <v>130</v>
      </c>
      <c r="B91" t="s">
        <v>130</v>
      </c>
    </row>
    <row r="92" spans="1:2" x14ac:dyDescent="0.25">
      <c r="A92" t="s">
        <v>131</v>
      </c>
      <c r="B92" t="s">
        <v>131</v>
      </c>
    </row>
    <row r="93" spans="1:2" x14ac:dyDescent="0.25">
      <c r="A93" t="s">
        <v>132</v>
      </c>
      <c r="B93" t="s">
        <v>132</v>
      </c>
    </row>
    <row r="94" spans="1:2" x14ac:dyDescent="0.25">
      <c r="A94" t="s">
        <v>133</v>
      </c>
      <c r="B94" t="s">
        <v>133</v>
      </c>
    </row>
    <row r="95" spans="1:2" x14ac:dyDescent="0.25">
      <c r="A95" t="s">
        <v>134</v>
      </c>
      <c r="B95" t="s">
        <v>134</v>
      </c>
    </row>
    <row r="96" spans="1:2" x14ac:dyDescent="0.25">
      <c r="A96" t="s">
        <v>135</v>
      </c>
      <c r="B96" t="s">
        <v>135</v>
      </c>
    </row>
    <row r="97" spans="1:2" x14ac:dyDescent="0.25">
      <c r="A97" t="s">
        <v>136</v>
      </c>
      <c r="B97" t="s">
        <v>136</v>
      </c>
    </row>
    <row r="98" spans="1:2" x14ac:dyDescent="0.25">
      <c r="A98" t="s">
        <v>137</v>
      </c>
      <c r="B98" t="s">
        <v>137</v>
      </c>
    </row>
    <row r="99" spans="1:2" x14ac:dyDescent="0.25">
      <c r="A99" t="s">
        <v>138</v>
      </c>
      <c r="B99" t="s">
        <v>138</v>
      </c>
    </row>
    <row r="100" spans="1:2" x14ac:dyDescent="0.25">
      <c r="A100" t="s">
        <v>139</v>
      </c>
      <c r="B100" t="s">
        <v>139</v>
      </c>
    </row>
    <row r="101" spans="1:2" x14ac:dyDescent="0.25">
      <c r="A101" t="s">
        <v>140</v>
      </c>
      <c r="B101" t="s">
        <v>140</v>
      </c>
    </row>
    <row r="102" spans="1:2" x14ac:dyDescent="0.25">
      <c r="A102" t="s">
        <v>141</v>
      </c>
      <c r="B102" t="s">
        <v>141</v>
      </c>
    </row>
    <row r="103" spans="1:2" x14ac:dyDescent="0.25">
      <c r="A103" t="s">
        <v>142</v>
      </c>
      <c r="B103" t="s">
        <v>142</v>
      </c>
    </row>
    <row r="104" spans="1:2" x14ac:dyDescent="0.25">
      <c r="A104" t="s">
        <v>143</v>
      </c>
      <c r="B104" t="s">
        <v>143</v>
      </c>
    </row>
    <row r="105" spans="1:2" x14ac:dyDescent="0.25">
      <c r="A105" t="s">
        <v>144</v>
      </c>
      <c r="B105" t="s">
        <v>144</v>
      </c>
    </row>
    <row r="106" spans="1:2" x14ac:dyDescent="0.25">
      <c r="A106" t="s">
        <v>145</v>
      </c>
      <c r="B106" t="s">
        <v>145</v>
      </c>
    </row>
    <row r="107" spans="1:2" x14ac:dyDescent="0.25">
      <c r="A107" t="s">
        <v>146</v>
      </c>
      <c r="B107" t="s">
        <v>146</v>
      </c>
    </row>
    <row r="108" spans="1:2" x14ac:dyDescent="0.25">
      <c r="A108" t="s">
        <v>147</v>
      </c>
      <c r="B108" t="s">
        <v>147</v>
      </c>
    </row>
    <row r="109" spans="1:2" x14ac:dyDescent="0.25">
      <c r="A109" t="s">
        <v>148</v>
      </c>
      <c r="B109" t="s">
        <v>148</v>
      </c>
    </row>
    <row r="110" spans="1:2" x14ac:dyDescent="0.25">
      <c r="A110" t="s">
        <v>149</v>
      </c>
      <c r="B110" t="s">
        <v>149</v>
      </c>
    </row>
    <row r="111" spans="1:2" x14ac:dyDescent="0.25">
      <c r="A111" t="s">
        <v>150</v>
      </c>
      <c r="B111" t="s">
        <v>150</v>
      </c>
    </row>
    <row r="112" spans="1:2" x14ac:dyDescent="0.25">
      <c r="A112" t="s">
        <v>151</v>
      </c>
      <c r="B112" t="s">
        <v>151</v>
      </c>
    </row>
    <row r="113" spans="1:2" x14ac:dyDescent="0.25">
      <c r="A113" t="s">
        <v>152</v>
      </c>
      <c r="B113" t="s">
        <v>152</v>
      </c>
    </row>
    <row r="114" spans="1:2" x14ac:dyDescent="0.25">
      <c r="A114" t="s">
        <v>153</v>
      </c>
      <c r="B114" t="s">
        <v>153</v>
      </c>
    </row>
    <row r="115" spans="1:2" x14ac:dyDescent="0.25">
      <c r="A115" t="s">
        <v>154</v>
      </c>
      <c r="B115" t="s">
        <v>154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9.140625" defaultRowHeight="15" x14ac:dyDescent="0.25"/>
  <cols>
    <col min="1" max="1" width="0.7109375" customWidth="1"/>
    <col min="12" max="12" width="35.7109375" hidden="1" customWidth="1"/>
    <col min="13" max="18" width="0" hidden="1" customWidth="1"/>
  </cols>
  <sheetData>
    <row r="1" spans="1:18" x14ac:dyDescent="0.25">
      <c r="A1" t="str">
        <f>_xll.DBSetQuery(A2,"",B1)</f>
        <v xml:space="preserve">Env:MSSQL, (last result:)Set OLEDB; ListObject to (bgQuery= False, ): SELECT T1.Id, T1.GroupingId, T1.SettlementDays, T5.value CalendarLU, T6.value FrequencyLU, T7.value PaymentConventionLU, T8.value RuleNameLU, T9.value DayCounterLU, T10.value SettlesAccrualLU, T11.value PaysAtDefaultTimeLU_x000D_
FROM ORE.dbo.ConventionsCDS T1 LEFT JOIN _x000D_
ORE.dbo.TypesCalendar T5 ON T1.Calendar = T5.value LEFT JOIN _x000D_
ORE.dbo.TypesFrequencyType T6 ON T1.Frequency = T6.value LEFT JOIN _x000D_
ORE.dbo.TypesBusinessDayConvention T7 ON T1.PaymentConvention = T7.value LEFT JOIN _x000D_
ORE.dbo.TypesDateRule T8 ON T1.RuleName = T8.value LEFT JOIN _x000D_
ORE.dbo.TypesDayCounter T9 ON T1.DayCounter = T9.value LEFT JOIN _x000D_
ORE.dbo.TypesBool T10 ON T1.SettlesAccrual = T10.value LEFT JOIN _x000D_
ORE.dbo.TypesBool T11 ON T1.PaysAtDefaultTime = T11.value_x000D_
</v>
      </c>
      <c r="B1" s="2" t="s">
        <v>1320</v>
      </c>
      <c r="C1" s="2" t="s">
        <v>1321</v>
      </c>
      <c r="D1" s="2" t="s">
        <v>1384</v>
      </c>
      <c r="E1" s="2" t="s">
        <v>1385</v>
      </c>
      <c r="F1" s="2" t="s">
        <v>1386</v>
      </c>
      <c r="G1" s="2" t="s">
        <v>1387</v>
      </c>
      <c r="H1" s="2" t="s">
        <v>1388</v>
      </c>
      <c r="I1" s="2" t="s">
        <v>1389</v>
      </c>
      <c r="J1" s="2" t="s">
        <v>1390</v>
      </c>
      <c r="K1" s="2" t="s">
        <v>1391</v>
      </c>
      <c r="L1" s="2" t="s">
        <v>1393</v>
      </c>
      <c r="M1" s="2" t="s">
        <v>1394</v>
      </c>
      <c r="N1" s="2" t="s">
        <v>1395</v>
      </c>
      <c r="O1" s="2" t="s">
        <v>1396</v>
      </c>
      <c r="P1" s="2" t="s">
        <v>1397</v>
      </c>
      <c r="Q1" s="2" t="s">
        <v>1398</v>
      </c>
      <c r="R1" s="2" t="s">
        <v>1399</v>
      </c>
    </row>
    <row r="2" spans="1:18" x14ac:dyDescent="0.25">
      <c r="A2" s="1" t="s">
        <v>1348</v>
      </c>
      <c r="B2" s="3" t="s">
        <v>1392</v>
      </c>
      <c r="C2" s="3" t="s">
        <v>1332</v>
      </c>
      <c r="D2" s="3">
        <v>1</v>
      </c>
      <c r="E2" s="3" t="s">
        <v>148</v>
      </c>
      <c r="F2" s="3" t="s">
        <v>1361</v>
      </c>
      <c r="G2" s="3" t="s">
        <v>156</v>
      </c>
      <c r="H2" s="3" t="s">
        <v>1369</v>
      </c>
      <c r="I2" s="3" t="s">
        <v>13</v>
      </c>
      <c r="J2" s="3" t="s">
        <v>1381</v>
      </c>
      <c r="K2" s="3" t="s">
        <v>1381</v>
      </c>
      <c r="L2" s="3" t="str">
        <f>IF(Tabelle_ExterneDaten_13[[#This Row],[CalendarLU]]&lt;&gt;"",VLOOKUP(Tabelle_ExterneDaten_13[[#This Row],[CalendarLU]],CalendarLookup,2,FALSE),"")</f>
        <v>WeekendsOnly</v>
      </c>
      <c r="M2" s="3" t="str">
        <f>IF(Tabelle_ExterneDaten_13[[#This Row],[FrequencyLU]]&lt;&gt;"",VLOOKUP(Tabelle_ExterneDaten_13[[#This Row],[FrequencyLU]],FrequencyLookup,2,FALSE),"")</f>
        <v>Quarterly</v>
      </c>
      <c r="N2" s="3" t="str">
        <f>IF(Tabelle_ExterneDaten_13[[#This Row],[PaymentConventionLU]]&lt;&gt;"",VLOOKUP(Tabelle_ExterneDaten_13[[#This Row],[PaymentConventionLU]],PaymentConventionLookup,2,FALSE),"")</f>
        <v>Following</v>
      </c>
      <c r="O2" s="3" t="str">
        <f>IF(Tabelle_ExterneDaten_13[[#This Row],[RuleNameLU]]&lt;&gt;"",VLOOKUP(Tabelle_ExterneDaten_13[[#This Row],[RuleNameLU]],RuleNameLookup,2,FALSE),"")</f>
        <v>CDS2015</v>
      </c>
      <c r="P2" s="3" t="str">
        <f>IF(Tabelle_ExterneDaten_13[[#This Row],[DayCounterLU]]&lt;&gt;"",VLOOKUP(Tabelle_ExterneDaten_13[[#This Row],[DayCounterLU]],DayCounterLookup,2,FALSE),"")</f>
        <v>A360</v>
      </c>
      <c r="Q2" s="3" t="str">
        <f>IF(Tabelle_ExterneDaten_13[[#This Row],[SettlesAccrualLU]]&lt;&gt;"",VLOOKUP(Tabelle_ExterneDaten_13[[#This Row],[SettlesAccrualLU]],SettlesAccrualLookup,2,FALSE),"")</f>
        <v>TRUE</v>
      </c>
      <c r="R2" s="3" t="str">
        <f>IF(Tabelle_ExterneDaten_13[[#This Row],[PaysAtDefaultTimeLU]]&lt;&gt;"",VLOOKUP(Tabelle_ExterneDaten_13[[#This Row],[PaysAtDefaultTimeLU]],PaysAtDefaultTimeLookup,2,FALSE),"")</f>
        <v>TRUE</v>
      </c>
    </row>
  </sheetData>
  <dataValidations count="7">
    <dataValidation type="list" allowBlank="1" showInputMessage="1" showErrorMessage="1" sqref="E2" xr:uid="{496F41B8-2A1B-4BEA-B916-E4D17775A1ED}">
      <formula1>OFFSET(CalendarLookup,0,0,,1)</formula1>
    </dataValidation>
    <dataValidation type="list" allowBlank="1" showInputMessage="1" showErrorMessage="1" sqref="F2" xr:uid="{D2AAB8D8-245F-4000-94D5-7ED9209BE4C9}">
      <formula1>OFFSET(FrequencyLookup,0,0,,1)</formula1>
    </dataValidation>
    <dataValidation type="list" allowBlank="1" showInputMessage="1" showErrorMessage="1" sqref="G2" xr:uid="{E94DD289-5CD2-4831-8D5B-8687EB493F8F}">
      <formula1>OFFSET(PaymentConventionLookup,0,0,,1)</formula1>
    </dataValidation>
    <dataValidation type="list" allowBlank="1" showInputMessage="1" showErrorMessage="1" sqref="H2" xr:uid="{1240774A-9117-4F12-85C0-7F71B053A4C7}">
      <formula1>OFFSET(RuleNameLookup,0,0,,1)</formula1>
    </dataValidation>
    <dataValidation type="list" allowBlank="1" showInputMessage="1" showErrorMessage="1" sqref="I2" xr:uid="{020B1E0A-DFC1-4BBC-889E-A3FD567BD00C}">
      <formula1>OFFSET(DayCounterLookup,0,0,,1)</formula1>
    </dataValidation>
    <dataValidation type="list" allowBlank="1" showInputMessage="1" showErrorMessage="1" sqref="J2" xr:uid="{795FE1B3-FA1B-4D62-B3BA-FC4A3DE99F5B}">
      <formula1>OFFSET(SettlesAccrualLookup,0,0,,1)</formula1>
    </dataValidation>
    <dataValidation type="list" allowBlank="1" showInputMessage="1" showErrorMessage="1" sqref="K2" xr:uid="{48199BD5-54ED-493F-8812-9818E45CF34C}">
      <formula1>OFFSET(PaysAtDefaultTimeLookup,0,0,,1)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1959-36B3-45DB-ABAB-BE3A7C61365E}">
  <dimension ref="A1:J1147"/>
  <sheetViews>
    <sheetView workbookViewId="0"/>
  </sheetViews>
  <sheetFormatPr baseColWidth="10" defaultRowHeight="15" x14ac:dyDescent="0.25"/>
  <sheetData>
    <row r="1" spans="1:10" x14ac:dyDescent="0.25">
      <c r="A1" t="str">
        <f>_xll.DBListFetch(B1,"",SettlementCalendarLookup)</f>
        <v>Env:MSSQL, (last result:)Retrieved 114 records from: SELECT  T1.value SettlementCalendar, T1.value FROM ORE.dbo.TypesCalendar T1 ORDER BY value</v>
      </c>
      <c r="B1" s="1" t="s">
        <v>1400</v>
      </c>
      <c r="C1" t="str">
        <f>_xll.DBListFetch(D1,"",RollConventionLookup)</f>
        <v>Env:MSSQL, (last result:)Retrieved 19 records from: SELECT T1.value RollConvention,T1.value FROM ORE.dbo.TypesBusinessDayConvention T1 ORDER BY value</v>
      </c>
      <c r="D1" s="1" t="s">
        <v>1401</v>
      </c>
      <c r="E1" t="str">
        <f>_xll.DBListFetch(F1,"",FlatIndexLookup)</f>
        <v>Env:MSSQL, (last result:)Retrieved 1146 records from: SELECT T1.value FlatIndex,T1.value FROM ORE.dbo.TypesIndexName T1 ORDER BY value</v>
      </c>
      <c r="F1" s="1" t="s">
        <v>1402</v>
      </c>
      <c r="G1" t="str">
        <f>_xll.DBListFetch(H1,"",SpreadIndexLookup)</f>
        <v>Env:MSSQL, (last result:)Retrieved 1146 records from: SELECT T1.value SpreadIndex,T1.value FROM ORE.dbo.TypesIndexName T1 ORDER BY value</v>
      </c>
      <c r="H1" s="1" t="s">
        <v>1403</v>
      </c>
      <c r="I1" t="str">
        <f>_xll.DBListFetch(J1,"",EOMLookup)</f>
        <v>Env:MSSQL, (last result:)Retrieved 8 records from: SELECT T1.value EOM, T1.value FROM ORE.dbo.TypesBool T1 ORDER BY value</v>
      </c>
      <c r="J1" s="1" t="s">
        <v>1404</v>
      </c>
    </row>
    <row r="2" spans="1:10" x14ac:dyDescent="0.25">
      <c r="A2" t="s">
        <v>41</v>
      </c>
      <c r="B2" t="s">
        <v>41</v>
      </c>
      <c r="C2" t="s">
        <v>155</v>
      </c>
      <c r="D2" t="s">
        <v>155</v>
      </c>
      <c r="E2" t="s">
        <v>174</v>
      </c>
      <c r="F2" t="s">
        <v>174</v>
      </c>
      <c r="G2" t="s">
        <v>174</v>
      </c>
      <c r="H2" t="s">
        <v>174</v>
      </c>
      <c r="I2" t="s">
        <v>1376</v>
      </c>
      <c r="J2" t="s">
        <v>1376</v>
      </c>
    </row>
    <row r="3" spans="1:10" x14ac:dyDescent="0.25">
      <c r="A3" t="s">
        <v>42</v>
      </c>
      <c r="B3" t="s">
        <v>42</v>
      </c>
      <c r="C3" t="s">
        <v>156</v>
      </c>
      <c r="D3" t="s">
        <v>156</v>
      </c>
      <c r="E3" t="s">
        <v>175</v>
      </c>
      <c r="F3" t="s">
        <v>175</v>
      </c>
      <c r="G3" t="s">
        <v>175</v>
      </c>
      <c r="H3" t="s">
        <v>175</v>
      </c>
      <c r="I3" t="s">
        <v>1377</v>
      </c>
      <c r="J3" t="s">
        <v>1377</v>
      </c>
    </row>
    <row r="4" spans="1:10" x14ac:dyDescent="0.25">
      <c r="A4" t="s">
        <v>43</v>
      </c>
      <c r="B4" t="s">
        <v>43</v>
      </c>
      <c r="C4" t="s">
        <v>157</v>
      </c>
      <c r="D4" t="s">
        <v>157</v>
      </c>
      <c r="E4" t="s">
        <v>176</v>
      </c>
      <c r="F4" t="s">
        <v>176</v>
      </c>
      <c r="G4" t="s">
        <v>176</v>
      </c>
      <c r="H4" t="s">
        <v>176</v>
      </c>
      <c r="I4" t="s">
        <v>1378</v>
      </c>
      <c r="J4" t="s">
        <v>1378</v>
      </c>
    </row>
    <row r="5" spans="1:10" x14ac:dyDescent="0.25">
      <c r="A5" t="s">
        <v>44</v>
      </c>
      <c r="B5" t="s">
        <v>44</v>
      </c>
      <c r="C5" t="s">
        <v>158</v>
      </c>
      <c r="D5" t="s">
        <v>158</v>
      </c>
      <c r="E5" t="s">
        <v>177</v>
      </c>
      <c r="F5" t="s">
        <v>177</v>
      </c>
      <c r="G5" t="s">
        <v>177</v>
      </c>
      <c r="H5" t="s">
        <v>177</v>
      </c>
      <c r="I5" t="s">
        <v>1379</v>
      </c>
      <c r="J5" t="s">
        <v>1379</v>
      </c>
    </row>
    <row r="6" spans="1:10" x14ac:dyDescent="0.25">
      <c r="A6" t="s">
        <v>45</v>
      </c>
      <c r="B6" t="s">
        <v>45</v>
      </c>
      <c r="C6" t="s">
        <v>159</v>
      </c>
      <c r="D6" t="s">
        <v>159</v>
      </c>
      <c r="E6" t="s">
        <v>178</v>
      </c>
      <c r="F6" t="s">
        <v>178</v>
      </c>
      <c r="G6" t="s">
        <v>178</v>
      </c>
      <c r="H6" t="s">
        <v>178</v>
      </c>
      <c r="I6" t="s">
        <v>1380</v>
      </c>
      <c r="J6" t="s">
        <v>1380</v>
      </c>
    </row>
    <row r="7" spans="1:10" x14ac:dyDescent="0.25">
      <c r="A7" t="s">
        <v>46</v>
      </c>
      <c r="B7" t="s">
        <v>46</v>
      </c>
      <c r="C7" t="s">
        <v>160</v>
      </c>
      <c r="D7" t="s">
        <v>160</v>
      </c>
      <c r="E7" t="s">
        <v>179</v>
      </c>
      <c r="F7" t="s">
        <v>179</v>
      </c>
      <c r="G7" t="s">
        <v>179</v>
      </c>
      <c r="H7" t="s">
        <v>179</v>
      </c>
      <c r="I7" t="s">
        <v>1381</v>
      </c>
      <c r="J7" t="s">
        <v>1381</v>
      </c>
    </row>
    <row r="8" spans="1:10" x14ac:dyDescent="0.25">
      <c r="A8" t="s">
        <v>47</v>
      </c>
      <c r="B8" t="s">
        <v>47</v>
      </c>
      <c r="C8" t="s">
        <v>161</v>
      </c>
      <c r="D8" t="s">
        <v>161</v>
      </c>
      <c r="E8" t="s">
        <v>180</v>
      </c>
      <c r="F8" t="s">
        <v>180</v>
      </c>
      <c r="G8" t="s">
        <v>180</v>
      </c>
      <c r="H8" t="s">
        <v>180</v>
      </c>
      <c r="I8" t="s">
        <v>1382</v>
      </c>
      <c r="J8" t="s">
        <v>1382</v>
      </c>
    </row>
    <row r="9" spans="1:10" x14ac:dyDescent="0.25">
      <c r="A9" t="s">
        <v>48</v>
      </c>
      <c r="B9" t="s">
        <v>48</v>
      </c>
      <c r="C9" t="s">
        <v>162</v>
      </c>
      <c r="D9" t="s">
        <v>162</v>
      </c>
      <c r="E9" t="s">
        <v>181</v>
      </c>
      <c r="F9" t="s">
        <v>181</v>
      </c>
      <c r="G9" t="s">
        <v>181</v>
      </c>
      <c r="H9" t="s">
        <v>181</v>
      </c>
      <c r="I9" t="s">
        <v>1383</v>
      </c>
      <c r="J9" t="s">
        <v>1383</v>
      </c>
    </row>
    <row r="10" spans="1:10" x14ac:dyDescent="0.25">
      <c r="A10" t="s">
        <v>49</v>
      </c>
      <c r="B10" t="s">
        <v>49</v>
      </c>
      <c r="C10" t="s">
        <v>163</v>
      </c>
      <c r="D10" t="s">
        <v>163</v>
      </c>
      <c r="E10" t="s">
        <v>182</v>
      </c>
      <c r="F10" t="s">
        <v>182</v>
      </c>
      <c r="G10" t="s">
        <v>182</v>
      </c>
      <c r="H10" t="s">
        <v>182</v>
      </c>
    </row>
    <row r="11" spans="1:10" x14ac:dyDescent="0.25">
      <c r="A11" t="s">
        <v>50</v>
      </c>
      <c r="B11" t="s">
        <v>50</v>
      </c>
      <c r="C11" t="s">
        <v>164</v>
      </c>
      <c r="D11" t="s">
        <v>164</v>
      </c>
      <c r="E11" t="s">
        <v>183</v>
      </c>
      <c r="F11" t="s">
        <v>183</v>
      </c>
      <c r="G11" t="s">
        <v>183</v>
      </c>
      <c r="H11" t="s">
        <v>183</v>
      </c>
    </row>
    <row r="12" spans="1:10" x14ac:dyDescent="0.25">
      <c r="A12" t="s">
        <v>51</v>
      </c>
      <c r="B12" t="s">
        <v>51</v>
      </c>
      <c r="C12" t="s">
        <v>165</v>
      </c>
      <c r="D12" t="s">
        <v>165</v>
      </c>
      <c r="E12" t="s">
        <v>184</v>
      </c>
      <c r="F12" t="s">
        <v>184</v>
      </c>
      <c r="G12" t="s">
        <v>184</v>
      </c>
      <c r="H12" t="s">
        <v>184</v>
      </c>
    </row>
    <row r="13" spans="1:10" x14ac:dyDescent="0.25">
      <c r="A13" t="s">
        <v>52</v>
      </c>
      <c r="B13" t="s">
        <v>52</v>
      </c>
      <c r="C13" t="s">
        <v>166</v>
      </c>
      <c r="D13" t="s">
        <v>166</v>
      </c>
      <c r="E13" t="s">
        <v>185</v>
      </c>
      <c r="F13" t="s">
        <v>185</v>
      </c>
      <c r="G13" t="s">
        <v>185</v>
      </c>
      <c r="H13" t="s">
        <v>185</v>
      </c>
    </row>
    <row r="14" spans="1:10" x14ac:dyDescent="0.25">
      <c r="A14" t="s">
        <v>53</v>
      </c>
      <c r="B14" t="s">
        <v>53</v>
      </c>
      <c r="C14" t="s">
        <v>167</v>
      </c>
      <c r="D14" t="s">
        <v>167</v>
      </c>
      <c r="E14" t="s">
        <v>186</v>
      </c>
      <c r="F14" t="s">
        <v>186</v>
      </c>
      <c r="G14" t="s">
        <v>186</v>
      </c>
      <c r="H14" t="s">
        <v>186</v>
      </c>
    </row>
    <row r="15" spans="1:10" x14ac:dyDescent="0.25">
      <c r="A15" t="s">
        <v>54</v>
      </c>
      <c r="B15" t="s">
        <v>54</v>
      </c>
      <c r="C15" t="s">
        <v>168</v>
      </c>
      <c r="D15" t="s">
        <v>168</v>
      </c>
      <c r="E15" t="s">
        <v>187</v>
      </c>
      <c r="F15" t="s">
        <v>187</v>
      </c>
      <c r="G15" t="s">
        <v>187</v>
      </c>
      <c r="H15" t="s">
        <v>187</v>
      </c>
    </row>
    <row r="16" spans="1:10" x14ac:dyDescent="0.25">
      <c r="A16" t="s">
        <v>55</v>
      </c>
      <c r="B16" t="s">
        <v>55</v>
      </c>
      <c r="C16" t="s">
        <v>169</v>
      </c>
      <c r="D16" t="s">
        <v>169</v>
      </c>
      <c r="E16" t="s">
        <v>188</v>
      </c>
      <c r="F16" t="s">
        <v>188</v>
      </c>
      <c r="G16" t="s">
        <v>188</v>
      </c>
      <c r="H16" t="s">
        <v>188</v>
      </c>
    </row>
    <row r="17" spans="1:8" x14ac:dyDescent="0.25">
      <c r="A17" t="s">
        <v>56</v>
      </c>
      <c r="B17" t="s">
        <v>56</v>
      </c>
      <c r="C17" t="s">
        <v>170</v>
      </c>
      <c r="D17" t="s">
        <v>170</v>
      </c>
      <c r="E17" t="s">
        <v>189</v>
      </c>
      <c r="F17" t="s">
        <v>189</v>
      </c>
      <c r="G17" t="s">
        <v>189</v>
      </c>
      <c r="H17" t="s">
        <v>189</v>
      </c>
    </row>
    <row r="18" spans="1:8" x14ac:dyDescent="0.25">
      <c r="A18" t="s">
        <v>57</v>
      </c>
      <c r="B18" t="s">
        <v>57</v>
      </c>
      <c r="C18" t="s">
        <v>171</v>
      </c>
      <c r="D18" t="s">
        <v>171</v>
      </c>
      <c r="E18" t="s">
        <v>190</v>
      </c>
      <c r="F18" t="s">
        <v>190</v>
      </c>
      <c r="G18" t="s">
        <v>190</v>
      </c>
      <c r="H18" t="s">
        <v>190</v>
      </c>
    </row>
    <row r="19" spans="1:8" x14ac:dyDescent="0.25">
      <c r="A19" t="s">
        <v>58</v>
      </c>
      <c r="B19" t="s">
        <v>58</v>
      </c>
      <c r="C19" t="s">
        <v>172</v>
      </c>
      <c r="D19" t="s">
        <v>172</v>
      </c>
      <c r="E19" t="s">
        <v>191</v>
      </c>
      <c r="F19" t="s">
        <v>191</v>
      </c>
      <c r="G19" t="s">
        <v>191</v>
      </c>
      <c r="H19" t="s">
        <v>191</v>
      </c>
    </row>
    <row r="20" spans="1:8" x14ac:dyDescent="0.25">
      <c r="A20" t="s">
        <v>59</v>
      </c>
      <c r="B20" t="s">
        <v>59</v>
      </c>
      <c r="C20" t="s">
        <v>173</v>
      </c>
      <c r="D20" t="s">
        <v>173</v>
      </c>
      <c r="E20" t="s">
        <v>192</v>
      </c>
      <c r="F20" t="s">
        <v>192</v>
      </c>
      <c r="G20" t="s">
        <v>192</v>
      </c>
      <c r="H20" t="s">
        <v>192</v>
      </c>
    </row>
    <row r="21" spans="1:8" x14ac:dyDescent="0.25">
      <c r="A21" t="s">
        <v>60</v>
      </c>
      <c r="B21" t="s">
        <v>60</v>
      </c>
      <c r="E21" t="s">
        <v>193</v>
      </c>
      <c r="F21" t="s">
        <v>193</v>
      </c>
      <c r="G21" t="s">
        <v>193</v>
      </c>
      <c r="H21" t="s">
        <v>193</v>
      </c>
    </row>
    <row r="22" spans="1:8" x14ac:dyDescent="0.25">
      <c r="A22" t="s">
        <v>61</v>
      </c>
      <c r="B22" t="s">
        <v>61</v>
      </c>
      <c r="E22" t="s">
        <v>194</v>
      </c>
      <c r="F22" t="s">
        <v>194</v>
      </c>
      <c r="G22" t="s">
        <v>194</v>
      </c>
      <c r="H22" t="s">
        <v>194</v>
      </c>
    </row>
    <row r="23" spans="1:8" x14ac:dyDescent="0.25">
      <c r="A23" t="s">
        <v>62</v>
      </c>
      <c r="B23" t="s">
        <v>62</v>
      </c>
      <c r="E23" t="s">
        <v>195</v>
      </c>
      <c r="F23" t="s">
        <v>195</v>
      </c>
      <c r="G23" t="s">
        <v>195</v>
      </c>
      <c r="H23" t="s">
        <v>195</v>
      </c>
    </row>
    <row r="24" spans="1:8" x14ac:dyDescent="0.25">
      <c r="A24" t="s">
        <v>63</v>
      </c>
      <c r="B24" t="s">
        <v>63</v>
      </c>
      <c r="E24" t="s">
        <v>196</v>
      </c>
      <c r="F24" t="s">
        <v>196</v>
      </c>
      <c r="G24" t="s">
        <v>196</v>
      </c>
      <c r="H24" t="s">
        <v>196</v>
      </c>
    </row>
    <row r="25" spans="1:8" x14ac:dyDescent="0.25">
      <c r="A25" t="s">
        <v>64</v>
      </c>
      <c r="B25" t="s">
        <v>64</v>
      </c>
      <c r="E25" t="s">
        <v>197</v>
      </c>
      <c r="F25" t="s">
        <v>197</v>
      </c>
      <c r="G25" t="s">
        <v>197</v>
      </c>
      <c r="H25" t="s">
        <v>197</v>
      </c>
    </row>
    <row r="26" spans="1:8" x14ac:dyDescent="0.25">
      <c r="A26" t="s">
        <v>65</v>
      </c>
      <c r="B26" t="s">
        <v>65</v>
      </c>
      <c r="E26" t="s">
        <v>198</v>
      </c>
      <c r="F26" t="s">
        <v>198</v>
      </c>
      <c r="G26" t="s">
        <v>198</v>
      </c>
      <c r="H26" t="s">
        <v>198</v>
      </c>
    </row>
    <row r="27" spans="1:8" x14ac:dyDescent="0.25">
      <c r="A27" t="s">
        <v>66</v>
      </c>
      <c r="B27" t="s">
        <v>66</v>
      </c>
      <c r="E27" t="s">
        <v>199</v>
      </c>
      <c r="F27" t="s">
        <v>199</v>
      </c>
      <c r="G27" t="s">
        <v>199</v>
      </c>
      <c r="H27" t="s">
        <v>199</v>
      </c>
    </row>
    <row r="28" spans="1:8" x14ac:dyDescent="0.25">
      <c r="A28" t="s">
        <v>67</v>
      </c>
      <c r="B28" t="s">
        <v>67</v>
      </c>
      <c r="E28" t="s">
        <v>200</v>
      </c>
      <c r="F28" t="s">
        <v>200</v>
      </c>
      <c r="G28" t="s">
        <v>200</v>
      </c>
      <c r="H28" t="s">
        <v>200</v>
      </c>
    </row>
    <row r="29" spans="1:8" x14ac:dyDescent="0.25">
      <c r="A29" t="s">
        <v>68</v>
      </c>
      <c r="B29" t="s">
        <v>68</v>
      </c>
      <c r="E29" t="s">
        <v>201</v>
      </c>
      <c r="F29" t="s">
        <v>201</v>
      </c>
      <c r="G29" t="s">
        <v>201</v>
      </c>
      <c r="H29" t="s">
        <v>201</v>
      </c>
    </row>
    <row r="30" spans="1:8" x14ac:dyDescent="0.25">
      <c r="A30" t="s">
        <v>69</v>
      </c>
      <c r="B30" t="s">
        <v>69</v>
      </c>
      <c r="E30" t="s">
        <v>202</v>
      </c>
      <c r="F30" t="s">
        <v>202</v>
      </c>
      <c r="G30" t="s">
        <v>202</v>
      </c>
      <c r="H30" t="s">
        <v>202</v>
      </c>
    </row>
    <row r="31" spans="1:8" x14ac:dyDescent="0.25">
      <c r="A31" t="s">
        <v>70</v>
      </c>
      <c r="B31" t="s">
        <v>70</v>
      </c>
      <c r="E31" t="s">
        <v>203</v>
      </c>
      <c r="F31" t="s">
        <v>203</v>
      </c>
      <c r="G31" t="s">
        <v>203</v>
      </c>
      <c r="H31" t="s">
        <v>203</v>
      </c>
    </row>
    <row r="32" spans="1:8" x14ac:dyDescent="0.25">
      <c r="A32" t="s">
        <v>71</v>
      </c>
      <c r="B32" t="s">
        <v>71</v>
      </c>
      <c r="E32" t="s">
        <v>204</v>
      </c>
      <c r="F32" t="s">
        <v>204</v>
      </c>
      <c r="G32" t="s">
        <v>204</v>
      </c>
      <c r="H32" t="s">
        <v>204</v>
      </c>
    </row>
    <row r="33" spans="1:8" x14ac:dyDescent="0.25">
      <c r="A33" t="s">
        <v>72</v>
      </c>
      <c r="B33" t="s">
        <v>72</v>
      </c>
      <c r="E33" t="s">
        <v>205</v>
      </c>
      <c r="F33" t="s">
        <v>205</v>
      </c>
      <c r="G33" t="s">
        <v>205</v>
      </c>
      <c r="H33" t="s">
        <v>205</v>
      </c>
    </row>
    <row r="34" spans="1:8" x14ac:dyDescent="0.25">
      <c r="A34" t="s">
        <v>73</v>
      </c>
      <c r="B34" t="s">
        <v>73</v>
      </c>
      <c r="E34" t="s">
        <v>206</v>
      </c>
      <c r="F34" t="s">
        <v>206</v>
      </c>
      <c r="G34" t="s">
        <v>206</v>
      </c>
      <c r="H34" t="s">
        <v>206</v>
      </c>
    </row>
    <row r="35" spans="1:8" x14ac:dyDescent="0.25">
      <c r="A35" t="s">
        <v>74</v>
      </c>
      <c r="B35" t="s">
        <v>74</v>
      </c>
      <c r="E35" t="s">
        <v>207</v>
      </c>
      <c r="F35" t="s">
        <v>207</v>
      </c>
      <c r="G35" t="s">
        <v>207</v>
      </c>
      <c r="H35" t="s">
        <v>207</v>
      </c>
    </row>
    <row r="36" spans="1:8" x14ac:dyDescent="0.25">
      <c r="A36" t="s">
        <v>75</v>
      </c>
      <c r="B36" t="s">
        <v>75</v>
      </c>
      <c r="E36" t="s">
        <v>208</v>
      </c>
      <c r="F36" t="s">
        <v>208</v>
      </c>
      <c r="G36" t="s">
        <v>208</v>
      </c>
      <c r="H36" t="s">
        <v>208</v>
      </c>
    </row>
    <row r="37" spans="1:8" x14ac:dyDescent="0.25">
      <c r="A37" t="s">
        <v>76</v>
      </c>
      <c r="B37" t="s">
        <v>76</v>
      </c>
      <c r="E37" t="s">
        <v>209</v>
      </c>
      <c r="F37" t="s">
        <v>209</v>
      </c>
      <c r="G37" t="s">
        <v>209</v>
      </c>
      <c r="H37" t="s">
        <v>209</v>
      </c>
    </row>
    <row r="38" spans="1:8" x14ac:dyDescent="0.25">
      <c r="A38" t="s">
        <v>77</v>
      </c>
      <c r="B38" t="s">
        <v>77</v>
      </c>
      <c r="E38" t="s">
        <v>210</v>
      </c>
      <c r="F38" t="s">
        <v>210</v>
      </c>
      <c r="G38" t="s">
        <v>210</v>
      </c>
      <c r="H38" t="s">
        <v>210</v>
      </c>
    </row>
    <row r="39" spans="1:8" x14ac:dyDescent="0.25">
      <c r="A39" t="s">
        <v>78</v>
      </c>
      <c r="B39" t="s">
        <v>78</v>
      </c>
      <c r="E39" t="s">
        <v>211</v>
      </c>
      <c r="F39" t="s">
        <v>211</v>
      </c>
      <c r="G39" t="s">
        <v>211</v>
      </c>
      <c r="H39" t="s">
        <v>211</v>
      </c>
    </row>
    <row r="40" spans="1:8" x14ac:dyDescent="0.25">
      <c r="A40" t="s">
        <v>79</v>
      </c>
      <c r="B40" t="s">
        <v>79</v>
      </c>
      <c r="E40" t="s">
        <v>212</v>
      </c>
      <c r="F40" t="s">
        <v>212</v>
      </c>
      <c r="G40" t="s">
        <v>212</v>
      </c>
      <c r="H40" t="s">
        <v>212</v>
      </c>
    </row>
    <row r="41" spans="1:8" x14ac:dyDescent="0.25">
      <c r="A41" t="s">
        <v>80</v>
      </c>
      <c r="B41" t="s">
        <v>80</v>
      </c>
      <c r="E41" t="s">
        <v>213</v>
      </c>
      <c r="F41" t="s">
        <v>213</v>
      </c>
      <c r="G41" t="s">
        <v>213</v>
      </c>
      <c r="H41" t="s">
        <v>213</v>
      </c>
    </row>
    <row r="42" spans="1:8" x14ac:dyDescent="0.25">
      <c r="A42" t="s">
        <v>81</v>
      </c>
      <c r="B42" t="s">
        <v>81</v>
      </c>
      <c r="E42" t="s">
        <v>214</v>
      </c>
      <c r="F42" t="s">
        <v>214</v>
      </c>
      <c r="G42" t="s">
        <v>214</v>
      </c>
      <c r="H42" t="s">
        <v>214</v>
      </c>
    </row>
    <row r="43" spans="1:8" x14ac:dyDescent="0.25">
      <c r="A43" t="s">
        <v>82</v>
      </c>
      <c r="B43" t="s">
        <v>82</v>
      </c>
      <c r="E43" t="s">
        <v>215</v>
      </c>
      <c r="F43" t="s">
        <v>215</v>
      </c>
      <c r="G43" t="s">
        <v>215</v>
      </c>
      <c r="H43" t="s">
        <v>215</v>
      </c>
    </row>
    <row r="44" spans="1:8" x14ac:dyDescent="0.25">
      <c r="A44" t="s">
        <v>83</v>
      </c>
      <c r="B44" t="s">
        <v>83</v>
      </c>
      <c r="E44" t="s">
        <v>216</v>
      </c>
      <c r="F44" t="s">
        <v>216</v>
      </c>
      <c r="G44" t="s">
        <v>216</v>
      </c>
      <c r="H44" t="s">
        <v>216</v>
      </c>
    </row>
    <row r="45" spans="1:8" x14ac:dyDescent="0.25">
      <c r="A45" t="s">
        <v>84</v>
      </c>
      <c r="B45" t="s">
        <v>84</v>
      </c>
      <c r="E45" t="s">
        <v>217</v>
      </c>
      <c r="F45" t="s">
        <v>217</v>
      </c>
      <c r="G45" t="s">
        <v>217</v>
      </c>
      <c r="H45" t="s">
        <v>217</v>
      </c>
    </row>
    <row r="46" spans="1:8" x14ac:dyDescent="0.25">
      <c r="A46" t="s">
        <v>85</v>
      </c>
      <c r="B46" t="s">
        <v>85</v>
      </c>
      <c r="E46" t="s">
        <v>218</v>
      </c>
      <c r="F46" t="s">
        <v>218</v>
      </c>
      <c r="G46" t="s">
        <v>218</v>
      </c>
      <c r="H46" t="s">
        <v>218</v>
      </c>
    </row>
    <row r="47" spans="1:8" x14ac:dyDescent="0.25">
      <c r="A47" t="s">
        <v>86</v>
      </c>
      <c r="B47" t="s">
        <v>86</v>
      </c>
      <c r="E47" t="s">
        <v>219</v>
      </c>
      <c r="F47" t="s">
        <v>219</v>
      </c>
      <c r="G47" t="s">
        <v>219</v>
      </c>
      <c r="H47" t="s">
        <v>219</v>
      </c>
    </row>
    <row r="48" spans="1:8" x14ac:dyDescent="0.25">
      <c r="A48" t="s">
        <v>87</v>
      </c>
      <c r="B48" t="s">
        <v>87</v>
      </c>
      <c r="E48" t="s">
        <v>220</v>
      </c>
      <c r="F48" t="s">
        <v>220</v>
      </c>
      <c r="G48" t="s">
        <v>220</v>
      </c>
      <c r="H48" t="s">
        <v>220</v>
      </c>
    </row>
    <row r="49" spans="1:8" x14ac:dyDescent="0.25">
      <c r="A49" t="s">
        <v>88</v>
      </c>
      <c r="B49" t="s">
        <v>88</v>
      </c>
      <c r="E49" t="s">
        <v>221</v>
      </c>
      <c r="F49" t="s">
        <v>221</v>
      </c>
      <c r="G49" t="s">
        <v>221</v>
      </c>
      <c r="H49" t="s">
        <v>221</v>
      </c>
    </row>
    <row r="50" spans="1:8" x14ac:dyDescent="0.25">
      <c r="A50" t="s">
        <v>89</v>
      </c>
      <c r="B50" t="s">
        <v>89</v>
      </c>
      <c r="E50" t="s">
        <v>222</v>
      </c>
      <c r="F50" t="s">
        <v>222</v>
      </c>
      <c r="G50" t="s">
        <v>222</v>
      </c>
      <c r="H50" t="s">
        <v>222</v>
      </c>
    </row>
    <row r="51" spans="1:8" x14ac:dyDescent="0.25">
      <c r="A51" t="s">
        <v>90</v>
      </c>
      <c r="B51" t="s">
        <v>90</v>
      </c>
      <c r="E51" t="s">
        <v>223</v>
      </c>
      <c r="F51" t="s">
        <v>223</v>
      </c>
      <c r="G51" t="s">
        <v>223</v>
      </c>
      <c r="H51" t="s">
        <v>223</v>
      </c>
    </row>
    <row r="52" spans="1:8" x14ac:dyDescent="0.25">
      <c r="A52" t="s">
        <v>91</v>
      </c>
      <c r="B52" t="s">
        <v>91</v>
      </c>
      <c r="E52" t="s">
        <v>224</v>
      </c>
      <c r="F52" t="s">
        <v>224</v>
      </c>
      <c r="G52" t="s">
        <v>224</v>
      </c>
      <c r="H52" t="s">
        <v>224</v>
      </c>
    </row>
    <row r="53" spans="1:8" x14ac:dyDescent="0.25">
      <c r="A53" t="s">
        <v>92</v>
      </c>
      <c r="B53" t="s">
        <v>92</v>
      </c>
      <c r="E53" t="s">
        <v>225</v>
      </c>
      <c r="F53" t="s">
        <v>225</v>
      </c>
      <c r="G53" t="s">
        <v>225</v>
      </c>
      <c r="H53" t="s">
        <v>225</v>
      </c>
    </row>
    <row r="54" spans="1:8" x14ac:dyDescent="0.25">
      <c r="A54" t="s">
        <v>93</v>
      </c>
      <c r="B54" t="s">
        <v>93</v>
      </c>
      <c r="E54" t="s">
        <v>226</v>
      </c>
      <c r="F54" t="s">
        <v>226</v>
      </c>
      <c r="G54" t="s">
        <v>226</v>
      </c>
      <c r="H54" t="s">
        <v>226</v>
      </c>
    </row>
    <row r="55" spans="1:8" x14ac:dyDescent="0.25">
      <c r="A55" t="s">
        <v>94</v>
      </c>
      <c r="B55" t="s">
        <v>94</v>
      </c>
      <c r="E55" t="s">
        <v>227</v>
      </c>
      <c r="F55" t="s">
        <v>227</v>
      </c>
      <c r="G55" t="s">
        <v>227</v>
      </c>
      <c r="H55" t="s">
        <v>227</v>
      </c>
    </row>
    <row r="56" spans="1:8" x14ac:dyDescent="0.25">
      <c r="A56" t="s">
        <v>95</v>
      </c>
      <c r="B56" t="s">
        <v>95</v>
      </c>
      <c r="E56" t="s">
        <v>228</v>
      </c>
      <c r="F56" t="s">
        <v>228</v>
      </c>
      <c r="G56" t="s">
        <v>228</v>
      </c>
      <c r="H56" t="s">
        <v>228</v>
      </c>
    </row>
    <row r="57" spans="1:8" x14ac:dyDescent="0.25">
      <c r="A57" t="s">
        <v>96</v>
      </c>
      <c r="B57" t="s">
        <v>96</v>
      </c>
      <c r="E57" t="s">
        <v>229</v>
      </c>
      <c r="F57" t="s">
        <v>229</v>
      </c>
      <c r="G57" t="s">
        <v>229</v>
      </c>
      <c r="H57" t="s">
        <v>229</v>
      </c>
    </row>
    <row r="58" spans="1:8" x14ac:dyDescent="0.25">
      <c r="A58" t="s">
        <v>97</v>
      </c>
      <c r="B58" t="s">
        <v>97</v>
      </c>
      <c r="E58" t="s">
        <v>230</v>
      </c>
      <c r="F58" t="s">
        <v>230</v>
      </c>
      <c r="G58" t="s">
        <v>230</v>
      </c>
      <c r="H58" t="s">
        <v>230</v>
      </c>
    </row>
    <row r="59" spans="1:8" x14ac:dyDescent="0.25">
      <c r="A59" t="s">
        <v>98</v>
      </c>
      <c r="B59" t="s">
        <v>98</v>
      </c>
      <c r="E59" t="s">
        <v>231</v>
      </c>
      <c r="F59" t="s">
        <v>231</v>
      </c>
      <c r="G59" t="s">
        <v>231</v>
      </c>
      <c r="H59" t="s">
        <v>231</v>
      </c>
    </row>
    <row r="60" spans="1:8" x14ac:dyDescent="0.25">
      <c r="A60" t="s">
        <v>99</v>
      </c>
      <c r="B60" t="s">
        <v>99</v>
      </c>
      <c r="E60" t="s">
        <v>232</v>
      </c>
      <c r="F60" t="s">
        <v>232</v>
      </c>
      <c r="G60" t="s">
        <v>232</v>
      </c>
      <c r="H60" t="s">
        <v>232</v>
      </c>
    </row>
    <row r="61" spans="1:8" x14ac:dyDescent="0.25">
      <c r="A61" t="s">
        <v>100</v>
      </c>
      <c r="B61" t="s">
        <v>100</v>
      </c>
      <c r="E61" t="s">
        <v>233</v>
      </c>
      <c r="F61" t="s">
        <v>233</v>
      </c>
      <c r="G61" t="s">
        <v>233</v>
      </c>
      <c r="H61" t="s">
        <v>233</v>
      </c>
    </row>
    <row r="62" spans="1:8" x14ac:dyDescent="0.25">
      <c r="A62" t="s">
        <v>101</v>
      </c>
      <c r="B62" t="s">
        <v>101</v>
      </c>
      <c r="E62" t="s">
        <v>234</v>
      </c>
      <c r="F62" t="s">
        <v>234</v>
      </c>
      <c r="G62" t="s">
        <v>234</v>
      </c>
      <c r="H62" t="s">
        <v>234</v>
      </c>
    </row>
    <row r="63" spans="1:8" x14ac:dyDescent="0.25">
      <c r="A63" t="s">
        <v>102</v>
      </c>
      <c r="B63" t="s">
        <v>102</v>
      </c>
      <c r="E63" t="s">
        <v>235</v>
      </c>
      <c r="F63" t="s">
        <v>235</v>
      </c>
      <c r="G63" t="s">
        <v>235</v>
      </c>
      <c r="H63" t="s">
        <v>235</v>
      </c>
    </row>
    <row r="64" spans="1:8" x14ac:dyDescent="0.25">
      <c r="A64" t="s">
        <v>103</v>
      </c>
      <c r="B64" t="s">
        <v>103</v>
      </c>
      <c r="E64" t="s">
        <v>236</v>
      </c>
      <c r="F64" t="s">
        <v>236</v>
      </c>
      <c r="G64" t="s">
        <v>236</v>
      </c>
      <c r="H64" t="s">
        <v>236</v>
      </c>
    </row>
    <row r="65" spans="1:8" x14ac:dyDescent="0.25">
      <c r="A65" t="s">
        <v>104</v>
      </c>
      <c r="B65" t="s">
        <v>104</v>
      </c>
      <c r="E65" t="s">
        <v>237</v>
      </c>
      <c r="F65" t="s">
        <v>237</v>
      </c>
      <c r="G65" t="s">
        <v>237</v>
      </c>
      <c r="H65" t="s">
        <v>237</v>
      </c>
    </row>
    <row r="66" spans="1:8" x14ac:dyDescent="0.25">
      <c r="A66" t="s">
        <v>105</v>
      </c>
      <c r="B66" t="s">
        <v>105</v>
      </c>
      <c r="E66" t="s">
        <v>238</v>
      </c>
      <c r="F66" t="s">
        <v>238</v>
      </c>
      <c r="G66" t="s">
        <v>238</v>
      </c>
      <c r="H66" t="s">
        <v>238</v>
      </c>
    </row>
    <row r="67" spans="1:8" x14ac:dyDescent="0.25">
      <c r="A67" t="s">
        <v>106</v>
      </c>
      <c r="B67" t="s">
        <v>106</v>
      </c>
      <c r="E67" t="s">
        <v>239</v>
      </c>
      <c r="F67" t="s">
        <v>239</v>
      </c>
      <c r="G67" t="s">
        <v>239</v>
      </c>
      <c r="H67" t="s">
        <v>239</v>
      </c>
    </row>
    <row r="68" spans="1:8" x14ac:dyDescent="0.25">
      <c r="A68" t="s">
        <v>107</v>
      </c>
      <c r="B68" t="s">
        <v>107</v>
      </c>
      <c r="E68" t="s">
        <v>240</v>
      </c>
      <c r="F68" t="s">
        <v>240</v>
      </c>
      <c r="G68" t="s">
        <v>240</v>
      </c>
      <c r="H68" t="s">
        <v>240</v>
      </c>
    </row>
    <row r="69" spans="1:8" x14ac:dyDescent="0.25">
      <c r="A69" t="s">
        <v>108</v>
      </c>
      <c r="B69" t="s">
        <v>108</v>
      </c>
      <c r="E69" t="s">
        <v>241</v>
      </c>
      <c r="F69" t="s">
        <v>241</v>
      </c>
      <c r="G69" t="s">
        <v>241</v>
      </c>
      <c r="H69" t="s">
        <v>241</v>
      </c>
    </row>
    <row r="70" spans="1:8" x14ac:dyDescent="0.25">
      <c r="A70" t="s">
        <v>109</v>
      </c>
      <c r="B70" t="s">
        <v>109</v>
      </c>
      <c r="E70" t="s">
        <v>242</v>
      </c>
      <c r="F70" t="s">
        <v>242</v>
      </c>
      <c r="G70" t="s">
        <v>242</v>
      </c>
      <c r="H70" t="s">
        <v>242</v>
      </c>
    </row>
    <row r="71" spans="1:8" x14ac:dyDescent="0.25">
      <c r="A71" t="s">
        <v>110</v>
      </c>
      <c r="B71" t="s">
        <v>110</v>
      </c>
      <c r="E71" t="s">
        <v>243</v>
      </c>
      <c r="F71" t="s">
        <v>243</v>
      </c>
      <c r="G71" t="s">
        <v>243</v>
      </c>
      <c r="H71" t="s">
        <v>243</v>
      </c>
    </row>
    <row r="72" spans="1:8" x14ac:dyDescent="0.25">
      <c r="A72" t="s">
        <v>111</v>
      </c>
      <c r="B72" t="s">
        <v>111</v>
      </c>
      <c r="E72" t="s">
        <v>244</v>
      </c>
      <c r="F72" t="s">
        <v>244</v>
      </c>
      <c r="G72" t="s">
        <v>244</v>
      </c>
      <c r="H72" t="s">
        <v>244</v>
      </c>
    </row>
    <row r="73" spans="1:8" x14ac:dyDescent="0.25">
      <c r="A73" t="s">
        <v>112</v>
      </c>
      <c r="B73" t="s">
        <v>112</v>
      </c>
      <c r="E73" t="s">
        <v>245</v>
      </c>
      <c r="F73" t="s">
        <v>245</v>
      </c>
      <c r="G73" t="s">
        <v>245</v>
      </c>
      <c r="H73" t="s">
        <v>245</v>
      </c>
    </row>
    <row r="74" spans="1:8" x14ac:dyDescent="0.25">
      <c r="A74" t="s">
        <v>113</v>
      </c>
      <c r="B74" t="s">
        <v>113</v>
      </c>
      <c r="E74" t="s">
        <v>246</v>
      </c>
      <c r="F74" t="s">
        <v>246</v>
      </c>
      <c r="G74" t="s">
        <v>246</v>
      </c>
      <c r="H74" t="s">
        <v>246</v>
      </c>
    </row>
    <row r="75" spans="1:8" x14ac:dyDescent="0.25">
      <c r="A75" t="s">
        <v>114</v>
      </c>
      <c r="B75" t="s">
        <v>114</v>
      </c>
      <c r="E75" t="s">
        <v>247</v>
      </c>
      <c r="F75" t="s">
        <v>247</v>
      </c>
      <c r="G75" t="s">
        <v>247</v>
      </c>
      <c r="H75" t="s">
        <v>247</v>
      </c>
    </row>
    <row r="76" spans="1:8" x14ac:dyDescent="0.25">
      <c r="A76" t="s">
        <v>115</v>
      </c>
      <c r="B76" t="s">
        <v>115</v>
      </c>
      <c r="E76" t="s">
        <v>248</v>
      </c>
      <c r="F76" t="s">
        <v>248</v>
      </c>
      <c r="G76" t="s">
        <v>248</v>
      </c>
      <c r="H76" t="s">
        <v>248</v>
      </c>
    </row>
    <row r="77" spans="1:8" x14ac:dyDescent="0.25">
      <c r="A77" t="s">
        <v>116</v>
      </c>
      <c r="B77" t="s">
        <v>116</v>
      </c>
      <c r="E77" t="s">
        <v>249</v>
      </c>
      <c r="F77" t="s">
        <v>249</v>
      </c>
      <c r="G77" t="s">
        <v>249</v>
      </c>
      <c r="H77" t="s">
        <v>249</v>
      </c>
    </row>
    <row r="78" spans="1:8" x14ac:dyDescent="0.25">
      <c r="A78" t="s">
        <v>117</v>
      </c>
      <c r="B78" t="s">
        <v>117</v>
      </c>
      <c r="E78" t="s">
        <v>250</v>
      </c>
      <c r="F78" t="s">
        <v>250</v>
      </c>
      <c r="G78" t="s">
        <v>250</v>
      </c>
      <c r="H78" t="s">
        <v>250</v>
      </c>
    </row>
    <row r="79" spans="1:8" x14ac:dyDescent="0.25">
      <c r="A79" t="s">
        <v>118</v>
      </c>
      <c r="B79" t="s">
        <v>118</v>
      </c>
      <c r="E79" t="s">
        <v>251</v>
      </c>
      <c r="F79" t="s">
        <v>251</v>
      </c>
      <c r="G79" t="s">
        <v>251</v>
      </c>
      <c r="H79" t="s">
        <v>251</v>
      </c>
    </row>
    <row r="80" spans="1:8" x14ac:dyDescent="0.25">
      <c r="A80" t="s">
        <v>119</v>
      </c>
      <c r="B80" t="s">
        <v>119</v>
      </c>
      <c r="E80" t="s">
        <v>252</v>
      </c>
      <c r="F80" t="s">
        <v>252</v>
      </c>
      <c r="G80" t="s">
        <v>252</v>
      </c>
      <c r="H80" t="s">
        <v>252</v>
      </c>
    </row>
    <row r="81" spans="1:8" x14ac:dyDescent="0.25">
      <c r="A81" t="s">
        <v>120</v>
      </c>
      <c r="B81" t="s">
        <v>120</v>
      </c>
      <c r="E81" t="s">
        <v>253</v>
      </c>
      <c r="F81" t="s">
        <v>253</v>
      </c>
      <c r="G81" t="s">
        <v>253</v>
      </c>
      <c r="H81" t="s">
        <v>253</v>
      </c>
    </row>
    <row r="82" spans="1:8" x14ac:dyDescent="0.25">
      <c r="A82" t="s">
        <v>121</v>
      </c>
      <c r="B82" t="s">
        <v>121</v>
      </c>
      <c r="E82" t="s">
        <v>254</v>
      </c>
      <c r="F82" t="s">
        <v>254</v>
      </c>
      <c r="G82" t="s">
        <v>254</v>
      </c>
      <c r="H82" t="s">
        <v>254</v>
      </c>
    </row>
    <row r="83" spans="1:8" x14ac:dyDescent="0.25">
      <c r="A83" t="s">
        <v>122</v>
      </c>
      <c r="B83" t="s">
        <v>122</v>
      </c>
      <c r="E83" t="s">
        <v>255</v>
      </c>
      <c r="F83" t="s">
        <v>255</v>
      </c>
      <c r="G83" t="s">
        <v>255</v>
      </c>
      <c r="H83" t="s">
        <v>255</v>
      </c>
    </row>
    <row r="84" spans="1:8" x14ac:dyDescent="0.25">
      <c r="A84" t="s">
        <v>123</v>
      </c>
      <c r="B84" t="s">
        <v>123</v>
      </c>
      <c r="E84" t="s">
        <v>256</v>
      </c>
      <c r="F84" t="s">
        <v>256</v>
      </c>
      <c r="G84" t="s">
        <v>256</v>
      </c>
      <c r="H84" t="s">
        <v>256</v>
      </c>
    </row>
    <row r="85" spans="1:8" x14ac:dyDescent="0.25">
      <c r="A85" t="s">
        <v>124</v>
      </c>
      <c r="B85" t="s">
        <v>124</v>
      </c>
      <c r="E85" t="s">
        <v>257</v>
      </c>
      <c r="F85" t="s">
        <v>257</v>
      </c>
      <c r="G85" t="s">
        <v>257</v>
      </c>
      <c r="H85" t="s">
        <v>257</v>
      </c>
    </row>
    <row r="86" spans="1:8" x14ac:dyDescent="0.25">
      <c r="A86" t="s">
        <v>125</v>
      </c>
      <c r="B86" t="s">
        <v>125</v>
      </c>
      <c r="E86" t="s">
        <v>258</v>
      </c>
      <c r="F86" t="s">
        <v>258</v>
      </c>
      <c r="G86" t="s">
        <v>258</v>
      </c>
      <c r="H86" t="s">
        <v>258</v>
      </c>
    </row>
    <row r="87" spans="1:8" x14ac:dyDescent="0.25">
      <c r="A87" t="s">
        <v>126</v>
      </c>
      <c r="B87" t="s">
        <v>126</v>
      </c>
      <c r="E87" t="s">
        <v>259</v>
      </c>
      <c r="F87" t="s">
        <v>259</v>
      </c>
      <c r="G87" t="s">
        <v>259</v>
      </c>
      <c r="H87" t="s">
        <v>259</v>
      </c>
    </row>
    <row r="88" spans="1:8" x14ac:dyDescent="0.25">
      <c r="A88" t="s">
        <v>127</v>
      </c>
      <c r="B88" t="s">
        <v>127</v>
      </c>
      <c r="E88" t="s">
        <v>260</v>
      </c>
      <c r="F88" t="s">
        <v>260</v>
      </c>
      <c r="G88" t="s">
        <v>260</v>
      </c>
      <c r="H88" t="s">
        <v>260</v>
      </c>
    </row>
    <row r="89" spans="1:8" x14ac:dyDescent="0.25">
      <c r="A89" t="s">
        <v>128</v>
      </c>
      <c r="B89" t="s">
        <v>128</v>
      </c>
      <c r="E89" t="s">
        <v>261</v>
      </c>
      <c r="F89" t="s">
        <v>261</v>
      </c>
      <c r="G89" t="s">
        <v>261</v>
      </c>
      <c r="H89" t="s">
        <v>261</v>
      </c>
    </row>
    <row r="90" spans="1:8" x14ac:dyDescent="0.25">
      <c r="A90" t="s">
        <v>129</v>
      </c>
      <c r="B90" t="s">
        <v>129</v>
      </c>
      <c r="E90" t="s">
        <v>262</v>
      </c>
      <c r="F90" t="s">
        <v>262</v>
      </c>
      <c r="G90" t="s">
        <v>262</v>
      </c>
      <c r="H90" t="s">
        <v>262</v>
      </c>
    </row>
    <row r="91" spans="1:8" x14ac:dyDescent="0.25">
      <c r="A91" t="s">
        <v>130</v>
      </c>
      <c r="B91" t="s">
        <v>130</v>
      </c>
      <c r="E91" t="s">
        <v>263</v>
      </c>
      <c r="F91" t="s">
        <v>263</v>
      </c>
      <c r="G91" t="s">
        <v>263</v>
      </c>
      <c r="H91" t="s">
        <v>263</v>
      </c>
    </row>
    <row r="92" spans="1:8" x14ac:dyDescent="0.25">
      <c r="A92" t="s">
        <v>131</v>
      </c>
      <c r="B92" t="s">
        <v>131</v>
      </c>
      <c r="E92" t="s">
        <v>264</v>
      </c>
      <c r="F92" t="s">
        <v>264</v>
      </c>
      <c r="G92" t="s">
        <v>264</v>
      </c>
      <c r="H92" t="s">
        <v>264</v>
      </c>
    </row>
    <row r="93" spans="1:8" x14ac:dyDescent="0.25">
      <c r="A93" t="s">
        <v>132</v>
      </c>
      <c r="B93" t="s">
        <v>132</v>
      </c>
      <c r="E93" t="s">
        <v>265</v>
      </c>
      <c r="F93" t="s">
        <v>265</v>
      </c>
      <c r="G93" t="s">
        <v>265</v>
      </c>
      <c r="H93" t="s">
        <v>265</v>
      </c>
    </row>
    <row r="94" spans="1:8" x14ac:dyDescent="0.25">
      <c r="A94" t="s">
        <v>133</v>
      </c>
      <c r="B94" t="s">
        <v>133</v>
      </c>
      <c r="E94" t="s">
        <v>266</v>
      </c>
      <c r="F94" t="s">
        <v>266</v>
      </c>
      <c r="G94" t="s">
        <v>266</v>
      </c>
      <c r="H94" t="s">
        <v>266</v>
      </c>
    </row>
    <row r="95" spans="1:8" x14ac:dyDescent="0.25">
      <c r="A95" t="s">
        <v>134</v>
      </c>
      <c r="B95" t="s">
        <v>134</v>
      </c>
      <c r="E95" t="s">
        <v>267</v>
      </c>
      <c r="F95" t="s">
        <v>267</v>
      </c>
      <c r="G95" t="s">
        <v>267</v>
      </c>
      <c r="H95" t="s">
        <v>267</v>
      </c>
    </row>
    <row r="96" spans="1:8" x14ac:dyDescent="0.25">
      <c r="A96" t="s">
        <v>135</v>
      </c>
      <c r="B96" t="s">
        <v>135</v>
      </c>
      <c r="E96" t="s">
        <v>268</v>
      </c>
      <c r="F96" t="s">
        <v>268</v>
      </c>
      <c r="G96" t="s">
        <v>268</v>
      </c>
      <c r="H96" t="s">
        <v>268</v>
      </c>
    </row>
    <row r="97" spans="1:8" x14ac:dyDescent="0.25">
      <c r="A97" t="s">
        <v>136</v>
      </c>
      <c r="B97" t="s">
        <v>136</v>
      </c>
      <c r="E97" t="s">
        <v>269</v>
      </c>
      <c r="F97" t="s">
        <v>269</v>
      </c>
      <c r="G97" t="s">
        <v>269</v>
      </c>
      <c r="H97" t="s">
        <v>269</v>
      </c>
    </row>
    <row r="98" spans="1:8" x14ac:dyDescent="0.25">
      <c r="A98" t="s">
        <v>137</v>
      </c>
      <c r="B98" t="s">
        <v>137</v>
      </c>
      <c r="E98" t="s">
        <v>270</v>
      </c>
      <c r="F98" t="s">
        <v>270</v>
      </c>
      <c r="G98" t="s">
        <v>270</v>
      </c>
      <c r="H98" t="s">
        <v>270</v>
      </c>
    </row>
    <row r="99" spans="1:8" x14ac:dyDescent="0.25">
      <c r="A99" t="s">
        <v>138</v>
      </c>
      <c r="B99" t="s">
        <v>138</v>
      </c>
      <c r="E99" t="s">
        <v>271</v>
      </c>
      <c r="F99" t="s">
        <v>271</v>
      </c>
      <c r="G99" t="s">
        <v>271</v>
      </c>
      <c r="H99" t="s">
        <v>271</v>
      </c>
    </row>
    <row r="100" spans="1:8" x14ac:dyDescent="0.25">
      <c r="A100" t="s">
        <v>139</v>
      </c>
      <c r="B100" t="s">
        <v>139</v>
      </c>
      <c r="E100" t="s">
        <v>272</v>
      </c>
      <c r="F100" t="s">
        <v>272</v>
      </c>
      <c r="G100" t="s">
        <v>272</v>
      </c>
      <c r="H100" t="s">
        <v>272</v>
      </c>
    </row>
    <row r="101" spans="1:8" x14ac:dyDescent="0.25">
      <c r="A101" t="s">
        <v>140</v>
      </c>
      <c r="B101" t="s">
        <v>140</v>
      </c>
      <c r="E101" t="s">
        <v>273</v>
      </c>
      <c r="F101" t="s">
        <v>273</v>
      </c>
      <c r="G101" t="s">
        <v>273</v>
      </c>
      <c r="H101" t="s">
        <v>273</v>
      </c>
    </row>
    <row r="102" spans="1:8" x14ac:dyDescent="0.25">
      <c r="A102" t="s">
        <v>141</v>
      </c>
      <c r="B102" t="s">
        <v>141</v>
      </c>
      <c r="E102" t="s">
        <v>274</v>
      </c>
      <c r="F102" t="s">
        <v>274</v>
      </c>
      <c r="G102" t="s">
        <v>274</v>
      </c>
      <c r="H102" t="s">
        <v>274</v>
      </c>
    </row>
    <row r="103" spans="1:8" x14ac:dyDescent="0.25">
      <c r="A103" t="s">
        <v>142</v>
      </c>
      <c r="B103" t="s">
        <v>142</v>
      </c>
      <c r="E103" t="s">
        <v>275</v>
      </c>
      <c r="F103" t="s">
        <v>275</v>
      </c>
      <c r="G103" t="s">
        <v>275</v>
      </c>
      <c r="H103" t="s">
        <v>275</v>
      </c>
    </row>
    <row r="104" spans="1:8" x14ac:dyDescent="0.25">
      <c r="A104" t="s">
        <v>143</v>
      </c>
      <c r="B104" t="s">
        <v>143</v>
      </c>
      <c r="E104" t="s">
        <v>276</v>
      </c>
      <c r="F104" t="s">
        <v>276</v>
      </c>
      <c r="G104" t="s">
        <v>276</v>
      </c>
      <c r="H104" t="s">
        <v>276</v>
      </c>
    </row>
    <row r="105" spans="1:8" x14ac:dyDescent="0.25">
      <c r="A105" t="s">
        <v>144</v>
      </c>
      <c r="B105" t="s">
        <v>144</v>
      </c>
      <c r="E105" t="s">
        <v>277</v>
      </c>
      <c r="F105" t="s">
        <v>277</v>
      </c>
      <c r="G105" t="s">
        <v>277</v>
      </c>
      <c r="H105" t="s">
        <v>277</v>
      </c>
    </row>
    <row r="106" spans="1:8" x14ac:dyDescent="0.25">
      <c r="A106" t="s">
        <v>145</v>
      </c>
      <c r="B106" t="s">
        <v>145</v>
      </c>
      <c r="E106" t="s">
        <v>278</v>
      </c>
      <c r="F106" t="s">
        <v>278</v>
      </c>
      <c r="G106" t="s">
        <v>278</v>
      </c>
      <c r="H106" t="s">
        <v>278</v>
      </c>
    </row>
    <row r="107" spans="1:8" x14ac:dyDescent="0.25">
      <c r="A107" t="s">
        <v>146</v>
      </c>
      <c r="B107" t="s">
        <v>146</v>
      </c>
      <c r="E107" t="s">
        <v>279</v>
      </c>
      <c r="F107" t="s">
        <v>279</v>
      </c>
      <c r="G107" t="s">
        <v>279</v>
      </c>
      <c r="H107" t="s">
        <v>279</v>
      </c>
    </row>
    <row r="108" spans="1:8" x14ac:dyDescent="0.25">
      <c r="A108" t="s">
        <v>147</v>
      </c>
      <c r="B108" t="s">
        <v>147</v>
      </c>
      <c r="E108" t="s">
        <v>280</v>
      </c>
      <c r="F108" t="s">
        <v>280</v>
      </c>
      <c r="G108" t="s">
        <v>280</v>
      </c>
      <c r="H108" t="s">
        <v>280</v>
      </c>
    </row>
    <row r="109" spans="1:8" x14ac:dyDescent="0.25">
      <c r="A109" t="s">
        <v>148</v>
      </c>
      <c r="B109" t="s">
        <v>148</v>
      </c>
      <c r="E109" t="s">
        <v>281</v>
      </c>
      <c r="F109" t="s">
        <v>281</v>
      </c>
      <c r="G109" t="s">
        <v>281</v>
      </c>
      <c r="H109" t="s">
        <v>281</v>
      </c>
    </row>
    <row r="110" spans="1:8" x14ac:dyDescent="0.25">
      <c r="A110" t="s">
        <v>149</v>
      </c>
      <c r="B110" t="s">
        <v>149</v>
      </c>
      <c r="E110" t="s">
        <v>282</v>
      </c>
      <c r="F110" t="s">
        <v>282</v>
      </c>
      <c r="G110" t="s">
        <v>282</v>
      </c>
      <c r="H110" t="s">
        <v>282</v>
      </c>
    </row>
    <row r="111" spans="1:8" x14ac:dyDescent="0.25">
      <c r="A111" t="s">
        <v>150</v>
      </c>
      <c r="B111" t="s">
        <v>150</v>
      </c>
      <c r="E111" t="s">
        <v>283</v>
      </c>
      <c r="F111" t="s">
        <v>283</v>
      </c>
      <c r="G111" t="s">
        <v>283</v>
      </c>
      <c r="H111" t="s">
        <v>283</v>
      </c>
    </row>
    <row r="112" spans="1:8" x14ac:dyDescent="0.25">
      <c r="A112" t="s">
        <v>151</v>
      </c>
      <c r="B112" t="s">
        <v>151</v>
      </c>
      <c r="E112" t="s">
        <v>284</v>
      </c>
      <c r="F112" t="s">
        <v>284</v>
      </c>
      <c r="G112" t="s">
        <v>284</v>
      </c>
      <c r="H112" t="s">
        <v>284</v>
      </c>
    </row>
    <row r="113" spans="1:8" x14ac:dyDescent="0.25">
      <c r="A113" t="s">
        <v>152</v>
      </c>
      <c r="B113" t="s">
        <v>152</v>
      </c>
      <c r="E113" t="s">
        <v>285</v>
      </c>
      <c r="F113" t="s">
        <v>285</v>
      </c>
      <c r="G113" t="s">
        <v>285</v>
      </c>
      <c r="H113" t="s">
        <v>285</v>
      </c>
    </row>
    <row r="114" spans="1:8" x14ac:dyDescent="0.25">
      <c r="A114" t="s">
        <v>153</v>
      </c>
      <c r="B114" t="s">
        <v>153</v>
      </c>
      <c r="E114" t="s">
        <v>286</v>
      </c>
      <c r="F114" t="s">
        <v>286</v>
      </c>
      <c r="G114" t="s">
        <v>286</v>
      </c>
      <c r="H114" t="s">
        <v>286</v>
      </c>
    </row>
    <row r="115" spans="1:8" x14ac:dyDescent="0.25">
      <c r="A115" t="s">
        <v>154</v>
      </c>
      <c r="B115" t="s">
        <v>154</v>
      </c>
      <c r="E115" t="s">
        <v>287</v>
      </c>
      <c r="F115" t="s">
        <v>287</v>
      </c>
      <c r="G115" t="s">
        <v>287</v>
      </c>
      <c r="H115" t="s">
        <v>287</v>
      </c>
    </row>
    <row r="116" spans="1:8" x14ac:dyDescent="0.25">
      <c r="E116" t="s">
        <v>288</v>
      </c>
      <c r="F116" t="s">
        <v>288</v>
      </c>
      <c r="G116" t="s">
        <v>288</v>
      </c>
      <c r="H116" t="s">
        <v>288</v>
      </c>
    </row>
    <row r="117" spans="1:8" x14ac:dyDescent="0.25">
      <c r="E117" t="s">
        <v>289</v>
      </c>
      <c r="F117" t="s">
        <v>289</v>
      </c>
      <c r="G117" t="s">
        <v>289</v>
      </c>
      <c r="H117" t="s">
        <v>289</v>
      </c>
    </row>
    <row r="118" spans="1:8" x14ac:dyDescent="0.25">
      <c r="E118" t="s">
        <v>290</v>
      </c>
      <c r="F118" t="s">
        <v>290</v>
      </c>
      <c r="G118" t="s">
        <v>290</v>
      </c>
      <c r="H118" t="s">
        <v>290</v>
      </c>
    </row>
    <row r="119" spans="1:8" x14ac:dyDescent="0.25">
      <c r="E119" t="s">
        <v>291</v>
      </c>
      <c r="F119" t="s">
        <v>291</v>
      </c>
      <c r="G119" t="s">
        <v>291</v>
      </c>
      <c r="H119" t="s">
        <v>291</v>
      </c>
    </row>
    <row r="120" spans="1:8" x14ac:dyDescent="0.25">
      <c r="E120" t="s">
        <v>292</v>
      </c>
      <c r="F120" t="s">
        <v>292</v>
      </c>
      <c r="G120" t="s">
        <v>292</v>
      </c>
      <c r="H120" t="s">
        <v>292</v>
      </c>
    </row>
    <row r="121" spans="1:8" x14ac:dyDescent="0.25">
      <c r="E121" t="s">
        <v>293</v>
      </c>
      <c r="F121" t="s">
        <v>293</v>
      </c>
      <c r="G121" t="s">
        <v>293</v>
      </c>
      <c r="H121" t="s">
        <v>293</v>
      </c>
    </row>
    <row r="122" spans="1:8" x14ac:dyDescent="0.25">
      <c r="E122" t="s">
        <v>294</v>
      </c>
      <c r="F122" t="s">
        <v>294</v>
      </c>
      <c r="G122" t="s">
        <v>294</v>
      </c>
      <c r="H122" t="s">
        <v>294</v>
      </c>
    </row>
    <row r="123" spans="1:8" x14ac:dyDescent="0.25">
      <c r="E123" t="s">
        <v>295</v>
      </c>
      <c r="F123" t="s">
        <v>295</v>
      </c>
      <c r="G123" t="s">
        <v>295</v>
      </c>
      <c r="H123" t="s">
        <v>295</v>
      </c>
    </row>
    <row r="124" spans="1:8" x14ac:dyDescent="0.25">
      <c r="E124" t="s">
        <v>296</v>
      </c>
      <c r="F124" t="s">
        <v>296</v>
      </c>
      <c r="G124" t="s">
        <v>296</v>
      </c>
      <c r="H124" t="s">
        <v>296</v>
      </c>
    </row>
    <row r="125" spans="1:8" x14ac:dyDescent="0.25">
      <c r="E125" t="s">
        <v>297</v>
      </c>
      <c r="F125" t="s">
        <v>297</v>
      </c>
      <c r="G125" t="s">
        <v>297</v>
      </c>
      <c r="H125" t="s">
        <v>297</v>
      </c>
    </row>
    <row r="126" spans="1:8" x14ac:dyDescent="0.25">
      <c r="E126" t="s">
        <v>298</v>
      </c>
      <c r="F126" t="s">
        <v>298</v>
      </c>
      <c r="G126" t="s">
        <v>298</v>
      </c>
      <c r="H126" t="s">
        <v>298</v>
      </c>
    </row>
    <row r="127" spans="1:8" x14ac:dyDescent="0.25">
      <c r="E127" t="s">
        <v>299</v>
      </c>
      <c r="F127" t="s">
        <v>299</v>
      </c>
      <c r="G127" t="s">
        <v>299</v>
      </c>
      <c r="H127" t="s">
        <v>299</v>
      </c>
    </row>
    <row r="128" spans="1:8" x14ac:dyDescent="0.25">
      <c r="E128" t="s">
        <v>300</v>
      </c>
      <c r="F128" t="s">
        <v>300</v>
      </c>
      <c r="G128" t="s">
        <v>300</v>
      </c>
      <c r="H128" t="s">
        <v>300</v>
      </c>
    </row>
    <row r="129" spans="5:8" x14ac:dyDescent="0.25">
      <c r="E129" t="s">
        <v>301</v>
      </c>
      <c r="F129" t="s">
        <v>301</v>
      </c>
      <c r="G129" t="s">
        <v>301</v>
      </c>
      <c r="H129" t="s">
        <v>301</v>
      </c>
    </row>
    <row r="130" spans="5:8" x14ac:dyDescent="0.25">
      <c r="E130" t="s">
        <v>302</v>
      </c>
      <c r="F130" t="s">
        <v>302</v>
      </c>
      <c r="G130" t="s">
        <v>302</v>
      </c>
      <c r="H130" t="s">
        <v>302</v>
      </c>
    </row>
    <row r="131" spans="5:8" x14ac:dyDescent="0.25">
      <c r="E131" t="s">
        <v>303</v>
      </c>
      <c r="F131" t="s">
        <v>303</v>
      </c>
      <c r="G131" t="s">
        <v>303</v>
      </c>
      <c r="H131" t="s">
        <v>303</v>
      </c>
    </row>
    <row r="132" spans="5:8" x14ac:dyDescent="0.25">
      <c r="E132" t="s">
        <v>304</v>
      </c>
      <c r="F132" t="s">
        <v>304</v>
      </c>
      <c r="G132" t="s">
        <v>304</v>
      </c>
      <c r="H132" t="s">
        <v>304</v>
      </c>
    </row>
    <row r="133" spans="5:8" x14ac:dyDescent="0.25">
      <c r="E133" t="s">
        <v>305</v>
      </c>
      <c r="F133" t="s">
        <v>305</v>
      </c>
      <c r="G133" t="s">
        <v>305</v>
      </c>
      <c r="H133" t="s">
        <v>305</v>
      </c>
    </row>
    <row r="134" spans="5:8" x14ac:dyDescent="0.25">
      <c r="E134" t="s">
        <v>306</v>
      </c>
      <c r="F134" t="s">
        <v>306</v>
      </c>
      <c r="G134" t="s">
        <v>306</v>
      </c>
      <c r="H134" t="s">
        <v>306</v>
      </c>
    </row>
    <row r="135" spans="5:8" x14ac:dyDescent="0.25">
      <c r="E135" t="s">
        <v>307</v>
      </c>
      <c r="F135" t="s">
        <v>307</v>
      </c>
      <c r="G135" t="s">
        <v>307</v>
      </c>
      <c r="H135" t="s">
        <v>307</v>
      </c>
    </row>
    <row r="136" spans="5:8" x14ac:dyDescent="0.25">
      <c r="E136" t="s">
        <v>308</v>
      </c>
      <c r="F136" t="s">
        <v>308</v>
      </c>
      <c r="G136" t="s">
        <v>308</v>
      </c>
      <c r="H136" t="s">
        <v>308</v>
      </c>
    </row>
    <row r="137" spans="5:8" x14ac:dyDescent="0.25">
      <c r="E137" t="s">
        <v>309</v>
      </c>
      <c r="F137" t="s">
        <v>309</v>
      </c>
      <c r="G137" t="s">
        <v>309</v>
      </c>
      <c r="H137" t="s">
        <v>309</v>
      </c>
    </row>
    <row r="138" spans="5:8" x14ac:dyDescent="0.25">
      <c r="E138" t="s">
        <v>310</v>
      </c>
      <c r="F138" t="s">
        <v>310</v>
      </c>
      <c r="G138" t="s">
        <v>310</v>
      </c>
      <c r="H138" t="s">
        <v>310</v>
      </c>
    </row>
    <row r="139" spans="5:8" x14ac:dyDescent="0.25">
      <c r="E139" t="s">
        <v>311</v>
      </c>
      <c r="F139" t="s">
        <v>311</v>
      </c>
      <c r="G139" t="s">
        <v>311</v>
      </c>
      <c r="H139" t="s">
        <v>311</v>
      </c>
    </row>
    <row r="140" spans="5:8" x14ac:dyDescent="0.25">
      <c r="E140" t="s">
        <v>312</v>
      </c>
      <c r="F140" t="s">
        <v>312</v>
      </c>
      <c r="G140" t="s">
        <v>312</v>
      </c>
      <c r="H140" t="s">
        <v>312</v>
      </c>
    </row>
    <row r="141" spans="5:8" x14ac:dyDescent="0.25">
      <c r="E141" t="s">
        <v>313</v>
      </c>
      <c r="F141" t="s">
        <v>313</v>
      </c>
      <c r="G141" t="s">
        <v>313</v>
      </c>
      <c r="H141" t="s">
        <v>313</v>
      </c>
    </row>
    <row r="142" spans="5:8" x14ac:dyDescent="0.25">
      <c r="E142" t="s">
        <v>314</v>
      </c>
      <c r="F142" t="s">
        <v>314</v>
      </c>
      <c r="G142" t="s">
        <v>314</v>
      </c>
      <c r="H142" t="s">
        <v>314</v>
      </c>
    </row>
    <row r="143" spans="5:8" x14ac:dyDescent="0.25">
      <c r="E143" t="s">
        <v>315</v>
      </c>
      <c r="F143" t="s">
        <v>315</v>
      </c>
      <c r="G143" t="s">
        <v>315</v>
      </c>
      <c r="H143" t="s">
        <v>315</v>
      </c>
    </row>
    <row r="144" spans="5:8" x14ac:dyDescent="0.25">
      <c r="E144" t="s">
        <v>316</v>
      </c>
      <c r="F144" t="s">
        <v>316</v>
      </c>
      <c r="G144" t="s">
        <v>316</v>
      </c>
      <c r="H144" t="s">
        <v>316</v>
      </c>
    </row>
    <row r="145" spans="5:8" x14ac:dyDescent="0.25">
      <c r="E145" t="s">
        <v>317</v>
      </c>
      <c r="F145" t="s">
        <v>317</v>
      </c>
      <c r="G145" t="s">
        <v>317</v>
      </c>
      <c r="H145" t="s">
        <v>317</v>
      </c>
    </row>
    <row r="146" spans="5:8" x14ac:dyDescent="0.25">
      <c r="E146" t="s">
        <v>318</v>
      </c>
      <c r="F146" t="s">
        <v>318</v>
      </c>
      <c r="G146" t="s">
        <v>318</v>
      </c>
      <c r="H146" t="s">
        <v>318</v>
      </c>
    </row>
    <row r="147" spans="5:8" x14ac:dyDescent="0.25">
      <c r="E147" t="s">
        <v>319</v>
      </c>
      <c r="F147" t="s">
        <v>319</v>
      </c>
      <c r="G147" t="s">
        <v>319</v>
      </c>
      <c r="H147" t="s">
        <v>319</v>
      </c>
    </row>
    <row r="148" spans="5:8" x14ac:dyDescent="0.25">
      <c r="E148" t="s">
        <v>320</v>
      </c>
      <c r="F148" t="s">
        <v>320</v>
      </c>
      <c r="G148" t="s">
        <v>320</v>
      </c>
      <c r="H148" t="s">
        <v>320</v>
      </c>
    </row>
    <row r="149" spans="5:8" x14ac:dyDescent="0.25">
      <c r="E149" t="s">
        <v>321</v>
      </c>
      <c r="F149" t="s">
        <v>321</v>
      </c>
      <c r="G149" t="s">
        <v>321</v>
      </c>
      <c r="H149" t="s">
        <v>321</v>
      </c>
    </row>
    <row r="150" spans="5:8" x14ac:dyDescent="0.25">
      <c r="E150" t="s">
        <v>322</v>
      </c>
      <c r="F150" t="s">
        <v>322</v>
      </c>
      <c r="G150" t="s">
        <v>322</v>
      </c>
      <c r="H150" t="s">
        <v>322</v>
      </c>
    </row>
    <row r="151" spans="5:8" x14ac:dyDescent="0.25">
      <c r="E151" t="s">
        <v>323</v>
      </c>
      <c r="F151" t="s">
        <v>323</v>
      </c>
      <c r="G151" t="s">
        <v>323</v>
      </c>
      <c r="H151" t="s">
        <v>323</v>
      </c>
    </row>
    <row r="152" spans="5:8" x14ac:dyDescent="0.25">
      <c r="E152" t="s">
        <v>324</v>
      </c>
      <c r="F152" t="s">
        <v>324</v>
      </c>
      <c r="G152" t="s">
        <v>324</v>
      </c>
      <c r="H152" t="s">
        <v>324</v>
      </c>
    </row>
    <row r="153" spans="5:8" x14ac:dyDescent="0.25">
      <c r="E153" t="s">
        <v>325</v>
      </c>
      <c r="F153" t="s">
        <v>325</v>
      </c>
      <c r="G153" t="s">
        <v>325</v>
      </c>
      <c r="H153" t="s">
        <v>325</v>
      </c>
    </row>
    <row r="154" spans="5:8" x14ac:dyDescent="0.25">
      <c r="E154" t="s">
        <v>326</v>
      </c>
      <c r="F154" t="s">
        <v>326</v>
      </c>
      <c r="G154" t="s">
        <v>326</v>
      </c>
      <c r="H154" t="s">
        <v>326</v>
      </c>
    </row>
    <row r="155" spans="5:8" x14ac:dyDescent="0.25">
      <c r="E155" t="s">
        <v>327</v>
      </c>
      <c r="F155" t="s">
        <v>327</v>
      </c>
      <c r="G155" t="s">
        <v>327</v>
      </c>
      <c r="H155" t="s">
        <v>327</v>
      </c>
    </row>
    <row r="156" spans="5:8" x14ac:dyDescent="0.25">
      <c r="E156" t="s">
        <v>328</v>
      </c>
      <c r="F156" t="s">
        <v>328</v>
      </c>
      <c r="G156" t="s">
        <v>328</v>
      </c>
      <c r="H156" t="s">
        <v>328</v>
      </c>
    </row>
    <row r="157" spans="5:8" x14ac:dyDescent="0.25">
      <c r="E157" t="s">
        <v>329</v>
      </c>
      <c r="F157" t="s">
        <v>329</v>
      </c>
      <c r="G157" t="s">
        <v>329</v>
      </c>
      <c r="H157" t="s">
        <v>329</v>
      </c>
    </row>
    <row r="158" spans="5:8" x14ac:dyDescent="0.25">
      <c r="E158" t="s">
        <v>330</v>
      </c>
      <c r="F158" t="s">
        <v>330</v>
      </c>
      <c r="G158" t="s">
        <v>330</v>
      </c>
      <c r="H158" t="s">
        <v>330</v>
      </c>
    </row>
    <row r="159" spans="5:8" x14ac:dyDescent="0.25">
      <c r="E159" t="s">
        <v>331</v>
      </c>
      <c r="F159" t="s">
        <v>331</v>
      </c>
      <c r="G159" t="s">
        <v>331</v>
      </c>
      <c r="H159" t="s">
        <v>331</v>
      </c>
    </row>
    <row r="160" spans="5:8" x14ac:dyDescent="0.25">
      <c r="E160" t="s">
        <v>332</v>
      </c>
      <c r="F160" t="s">
        <v>332</v>
      </c>
      <c r="G160" t="s">
        <v>332</v>
      </c>
      <c r="H160" t="s">
        <v>332</v>
      </c>
    </row>
    <row r="161" spans="5:8" x14ac:dyDescent="0.25">
      <c r="E161" t="s">
        <v>333</v>
      </c>
      <c r="F161" t="s">
        <v>333</v>
      </c>
      <c r="G161" t="s">
        <v>333</v>
      </c>
      <c r="H161" t="s">
        <v>333</v>
      </c>
    </row>
    <row r="162" spans="5:8" x14ac:dyDescent="0.25">
      <c r="E162" t="s">
        <v>334</v>
      </c>
      <c r="F162" t="s">
        <v>334</v>
      </c>
      <c r="G162" t="s">
        <v>334</v>
      </c>
      <c r="H162" t="s">
        <v>334</v>
      </c>
    </row>
    <row r="163" spans="5:8" x14ac:dyDescent="0.25">
      <c r="E163" t="s">
        <v>335</v>
      </c>
      <c r="F163" t="s">
        <v>335</v>
      </c>
      <c r="G163" t="s">
        <v>335</v>
      </c>
      <c r="H163" t="s">
        <v>335</v>
      </c>
    </row>
    <row r="164" spans="5:8" x14ac:dyDescent="0.25">
      <c r="E164" t="s">
        <v>336</v>
      </c>
      <c r="F164" t="s">
        <v>336</v>
      </c>
      <c r="G164" t="s">
        <v>336</v>
      </c>
      <c r="H164" t="s">
        <v>336</v>
      </c>
    </row>
    <row r="165" spans="5:8" x14ac:dyDescent="0.25">
      <c r="E165" t="s">
        <v>337</v>
      </c>
      <c r="F165" t="s">
        <v>337</v>
      </c>
      <c r="G165" t="s">
        <v>337</v>
      </c>
      <c r="H165" t="s">
        <v>337</v>
      </c>
    </row>
    <row r="166" spans="5:8" x14ac:dyDescent="0.25">
      <c r="E166" t="s">
        <v>338</v>
      </c>
      <c r="F166" t="s">
        <v>338</v>
      </c>
      <c r="G166" t="s">
        <v>338</v>
      </c>
      <c r="H166" t="s">
        <v>338</v>
      </c>
    </row>
    <row r="167" spans="5:8" x14ac:dyDescent="0.25">
      <c r="E167" t="s">
        <v>339</v>
      </c>
      <c r="F167" t="s">
        <v>339</v>
      </c>
      <c r="G167" t="s">
        <v>339</v>
      </c>
      <c r="H167" t="s">
        <v>339</v>
      </c>
    </row>
    <row r="168" spans="5:8" x14ac:dyDescent="0.25">
      <c r="E168" t="s">
        <v>340</v>
      </c>
      <c r="F168" t="s">
        <v>340</v>
      </c>
      <c r="G168" t="s">
        <v>340</v>
      </c>
      <c r="H168" t="s">
        <v>340</v>
      </c>
    </row>
    <row r="169" spans="5:8" x14ac:dyDescent="0.25">
      <c r="E169" t="s">
        <v>341</v>
      </c>
      <c r="F169" t="s">
        <v>341</v>
      </c>
      <c r="G169" t="s">
        <v>341</v>
      </c>
      <c r="H169" t="s">
        <v>341</v>
      </c>
    </row>
    <row r="170" spans="5:8" x14ac:dyDescent="0.25">
      <c r="E170" t="s">
        <v>342</v>
      </c>
      <c r="F170" t="s">
        <v>342</v>
      </c>
      <c r="G170" t="s">
        <v>342</v>
      </c>
      <c r="H170" t="s">
        <v>342</v>
      </c>
    </row>
    <row r="171" spans="5:8" x14ac:dyDescent="0.25">
      <c r="E171" t="s">
        <v>343</v>
      </c>
      <c r="F171" t="s">
        <v>343</v>
      </c>
      <c r="G171" t="s">
        <v>343</v>
      </c>
      <c r="H171" t="s">
        <v>343</v>
      </c>
    </row>
    <row r="172" spans="5:8" x14ac:dyDescent="0.25">
      <c r="E172" t="s">
        <v>344</v>
      </c>
      <c r="F172" t="s">
        <v>344</v>
      </c>
      <c r="G172" t="s">
        <v>344</v>
      </c>
      <c r="H172" t="s">
        <v>344</v>
      </c>
    </row>
    <row r="173" spans="5:8" x14ac:dyDescent="0.25">
      <c r="E173" t="s">
        <v>345</v>
      </c>
      <c r="F173" t="s">
        <v>345</v>
      </c>
      <c r="G173" t="s">
        <v>345</v>
      </c>
      <c r="H173" t="s">
        <v>345</v>
      </c>
    </row>
    <row r="174" spans="5:8" x14ac:dyDescent="0.25">
      <c r="E174" t="s">
        <v>346</v>
      </c>
      <c r="F174" t="s">
        <v>346</v>
      </c>
      <c r="G174" t="s">
        <v>346</v>
      </c>
      <c r="H174" t="s">
        <v>346</v>
      </c>
    </row>
    <row r="175" spans="5:8" x14ac:dyDescent="0.25">
      <c r="E175" t="s">
        <v>347</v>
      </c>
      <c r="F175" t="s">
        <v>347</v>
      </c>
      <c r="G175" t="s">
        <v>347</v>
      </c>
      <c r="H175" t="s">
        <v>347</v>
      </c>
    </row>
    <row r="176" spans="5:8" x14ac:dyDescent="0.25">
      <c r="E176" t="s">
        <v>348</v>
      </c>
      <c r="F176" t="s">
        <v>348</v>
      </c>
      <c r="G176" t="s">
        <v>348</v>
      </c>
      <c r="H176" t="s">
        <v>348</v>
      </c>
    </row>
    <row r="177" spans="5:8" x14ac:dyDescent="0.25">
      <c r="E177" t="s">
        <v>349</v>
      </c>
      <c r="F177" t="s">
        <v>349</v>
      </c>
      <c r="G177" t="s">
        <v>349</v>
      </c>
      <c r="H177" t="s">
        <v>349</v>
      </c>
    </row>
    <row r="178" spans="5:8" x14ac:dyDescent="0.25">
      <c r="E178" t="s">
        <v>350</v>
      </c>
      <c r="F178" t="s">
        <v>350</v>
      </c>
      <c r="G178" t="s">
        <v>350</v>
      </c>
      <c r="H178" t="s">
        <v>350</v>
      </c>
    </row>
    <row r="179" spans="5:8" x14ac:dyDescent="0.25">
      <c r="E179" t="s">
        <v>351</v>
      </c>
      <c r="F179" t="s">
        <v>351</v>
      </c>
      <c r="G179" t="s">
        <v>351</v>
      </c>
      <c r="H179" t="s">
        <v>351</v>
      </c>
    </row>
    <row r="180" spans="5:8" x14ac:dyDescent="0.25">
      <c r="E180" t="s">
        <v>352</v>
      </c>
      <c r="F180" t="s">
        <v>352</v>
      </c>
      <c r="G180" t="s">
        <v>352</v>
      </c>
      <c r="H180" t="s">
        <v>352</v>
      </c>
    </row>
    <row r="181" spans="5:8" x14ac:dyDescent="0.25">
      <c r="E181" t="s">
        <v>353</v>
      </c>
      <c r="F181" t="s">
        <v>353</v>
      </c>
      <c r="G181" t="s">
        <v>353</v>
      </c>
      <c r="H181" t="s">
        <v>353</v>
      </c>
    </row>
    <row r="182" spans="5:8" x14ac:dyDescent="0.25">
      <c r="E182" t="s">
        <v>354</v>
      </c>
      <c r="F182" t="s">
        <v>354</v>
      </c>
      <c r="G182" t="s">
        <v>354</v>
      </c>
      <c r="H182" t="s">
        <v>354</v>
      </c>
    </row>
    <row r="183" spans="5:8" x14ac:dyDescent="0.25">
      <c r="E183" t="s">
        <v>355</v>
      </c>
      <c r="F183" t="s">
        <v>355</v>
      </c>
      <c r="G183" t="s">
        <v>355</v>
      </c>
      <c r="H183" t="s">
        <v>355</v>
      </c>
    </row>
    <row r="184" spans="5:8" x14ac:dyDescent="0.25">
      <c r="E184" t="s">
        <v>356</v>
      </c>
      <c r="F184" t="s">
        <v>356</v>
      </c>
      <c r="G184" t="s">
        <v>356</v>
      </c>
      <c r="H184" t="s">
        <v>356</v>
      </c>
    </row>
    <row r="185" spans="5:8" x14ac:dyDescent="0.25">
      <c r="E185" t="s">
        <v>357</v>
      </c>
      <c r="F185" t="s">
        <v>357</v>
      </c>
      <c r="G185" t="s">
        <v>357</v>
      </c>
      <c r="H185" t="s">
        <v>357</v>
      </c>
    </row>
    <row r="186" spans="5:8" x14ac:dyDescent="0.25">
      <c r="E186" t="s">
        <v>358</v>
      </c>
      <c r="F186" t="s">
        <v>358</v>
      </c>
      <c r="G186" t="s">
        <v>358</v>
      </c>
      <c r="H186" t="s">
        <v>358</v>
      </c>
    </row>
    <row r="187" spans="5:8" x14ac:dyDescent="0.25">
      <c r="E187" t="s">
        <v>359</v>
      </c>
      <c r="F187" t="s">
        <v>359</v>
      </c>
      <c r="G187" t="s">
        <v>359</v>
      </c>
      <c r="H187" t="s">
        <v>359</v>
      </c>
    </row>
    <row r="188" spans="5:8" x14ac:dyDescent="0.25">
      <c r="E188" t="s">
        <v>360</v>
      </c>
      <c r="F188" t="s">
        <v>360</v>
      </c>
      <c r="G188" t="s">
        <v>360</v>
      </c>
      <c r="H188" t="s">
        <v>360</v>
      </c>
    </row>
    <row r="189" spans="5:8" x14ac:dyDescent="0.25">
      <c r="E189" t="s">
        <v>361</v>
      </c>
      <c r="F189" t="s">
        <v>361</v>
      </c>
      <c r="G189" t="s">
        <v>361</v>
      </c>
      <c r="H189" t="s">
        <v>361</v>
      </c>
    </row>
    <row r="190" spans="5:8" x14ac:dyDescent="0.25">
      <c r="E190" t="s">
        <v>362</v>
      </c>
      <c r="F190" t="s">
        <v>362</v>
      </c>
      <c r="G190" t="s">
        <v>362</v>
      </c>
      <c r="H190" t="s">
        <v>362</v>
      </c>
    </row>
    <row r="191" spans="5:8" x14ac:dyDescent="0.25">
      <c r="E191" t="s">
        <v>363</v>
      </c>
      <c r="F191" t="s">
        <v>363</v>
      </c>
      <c r="G191" t="s">
        <v>363</v>
      </c>
      <c r="H191" t="s">
        <v>363</v>
      </c>
    </row>
    <row r="192" spans="5:8" x14ac:dyDescent="0.25">
      <c r="E192" t="s">
        <v>364</v>
      </c>
      <c r="F192" t="s">
        <v>364</v>
      </c>
      <c r="G192" t="s">
        <v>364</v>
      </c>
      <c r="H192" t="s">
        <v>364</v>
      </c>
    </row>
    <row r="193" spans="5:8" x14ac:dyDescent="0.25">
      <c r="E193" t="s">
        <v>365</v>
      </c>
      <c r="F193" t="s">
        <v>365</v>
      </c>
      <c r="G193" t="s">
        <v>365</v>
      </c>
      <c r="H193" t="s">
        <v>365</v>
      </c>
    </row>
    <row r="194" spans="5:8" x14ac:dyDescent="0.25">
      <c r="E194" t="s">
        <v>366</v>
      </c>
      <c r="F194" t="s">
        <v>366</v>
      </c>
      <c r="G194" t="s">
        <v>366</v>
      </c>
      <c r="H194" t="s">
        <v>366</v>
      </c>
    </row>
    <row r="195" spans="5:8" x14ac:dyDescent="0.25">
      <c r="E195" t="s">
        <v>367</v>
      </c>
      <c r="F195" t="s">
        <v>367</v>
      </c>
      <c r="G195" t="s">
        <v>367</v>
      </c>
      <c r="H195" t="s">
        <v>367</v>
      </c>
    </row>
    <row r="196" spans="5:8" x14ac:dyDescent="0.25">
      <c r="E196" t="s">
        <v>368</v>
      </c>
      <c r="F196" t="s">
        <v>368</v>
      </c>
      <c r="G196" t="s">
        <v>368</v>
      </c>
      <c r="H196" t="s">
        <v>368</v>
      </c>
    </row>
    <row r="197" spans="5:8" x14ac:dyDescent="0.25">
      <c r="E197" t="s">
        <v>369</v>
      </c>
      <c r="F197" t="s">
        <v>369</v>
      </c>
      <c r="G197" t="s">
        <v>369</v>
      </c>
      <c r="H197" t="s">
        <v>369</v>
      </c>
    </row>
    <row r="198" spans="5:8" x14ac:dyDescent="0.25">
      <c r="E198" t="s">
        <v>370</v>
      </c>
      <c r="F198" t="s">
        <v>370</v>
      </c>
      <c r="G198" t="s">
        <v>370</v>
      </c>
      <c r="H198" t="s">
        <v>370</v>
      </c>
    </row>
    <row r="199" spans="5:8" x14ac:dyDescent="0.25">
      <c r="E199" t="s">
        <v>371</v>
      </c>
      <c r="F199" t="s">
        <v>371</v>
      </c>
      <c r="G199" t="s">
        <v>371</v>
      </c>
      <c r="H199" t="s">
        <v>371</v>
      </c>
    </row>
    <row r="200" spans="5:8" x14ac:dyDescent="0.25">
      <c r="E200" t="s">
        <v>372</v>
      </c>
      <c r="F200" t="s">
        <v>372</v>
      </c>
      <c r="G200" t="s">
        <v>372</v>
      </c>
      <c r="H200" t="s">
        <v>372</v>
      </c>
    </row>
    <row r="201" spans="5:8" x14ac:dyDescent="0.25">
      <c r="E201" t="s">
        <v>373</v>
      </c>
      <c r="F201" t="s">
        <v>373</v>
      </c>
      <c r="G201" t="s">
        <v>373</v>
      </c>
      <c r="H201" t="s">
        <v>373</v>
      </c>
    </row>
    <row r="202" spans="5:8" x14ac:dyDescent="0.25">
      <c r="E202" t="s">
        <v>374</v>
      </c>
      <c r="F202" t="s">
        <v>374</v>
      </c>
      <c r="G202" t="s">
        <v>374</v>
      </c>
      <c r="H202" t="s">
        <v>374</v>
      </c>
    </row>
    <row r="203" spans="5:8" x14ac:dyDescent="0.25">
      <c r="E203" t="s">
        <v>375</v>
      </c>
      <c r="F203" t="s">
        <v>375</v>
      </c>
      <c r="G203" t="s">
        <v>375</v>
      </c>
      <c r="H203" t="s">
        <v>375</v>
      </c>
    </row>
    <row r="204" spans="5:8" x14ac:dyDescent="0.25">
      <c r="E204" t="s">
        <v>376</v>
      </c>
      <c r="F204" t="s">
        <v>376</v>
      </c>
      <c r="G204" t="s">
        <v>376</v>
      </c>
      <c r="H204" t="s">
        <v>376</v>
      </c>
    </row>
    <row r="205" spans="5:8" x14ac:dyDescent="0.25">
      <c r="E205" t="s">
        <v>377</v>
      </c>
      <c r="F205" t="s">
        <v>377</v>
      </c>
      <c r="G205" t="s">
        <v>377</v>
      </c>
      <c r="H205" t="s">
        <v>377</v>
      </c>
    </row>
    <row r="206" spans="5:8" x14ac:dyDescent="0.25">
      <c r="E206" t="s">
        <v>378</v>
      </c>
      <c r="F206" t="s">
        <v>378</v>
      </c>
      <c r="G206" t="s">
        <v>378</v>
      </c>
      <c r="H206" t="s">
        <v>378</v>
      </c>
    </row>
    <row r="207" spans="5:8" x14ac:dyDescent="0.25">
      <c r="E207" t="s">
        <v>379</v>
      </c>
      <c r="F207" t="s">
        <v>379</v>
      </c>
      <c r="G207" t="s">
        <v>379</v>
      </c>
      <c r="H207" t="s">
        <v>379</v>
      </c>
    </row>
    <row r="208" spans="5:8" x14ac:dyDescent="0.25">
      <c r="E208" t="s">
        <v>380</v>
      </c>
      <c r="F208" t="s">
        <v>380</v>
      </c>
      <c r="G208" t="s">
        <v>380</v>
      </c>
      <c r="H208" t="s">
        <v>380</v>
      </c>
    </row>
    <row r="209" spans="5:8" x14ac:dyDescent="0.25">
      <c r="E209" t="s">
        <v>381</v>
      </c>
      <c r="F209" t="s">
        <v>381</v>
      </c>
      <c r="G209" t="s">
        <v>381</v>
      </c>
      <c r="H209" t="s">
        <v>381</v>
      </c>
    </row>
    <row r="210" spans="5:8" x14ac:dyDescent="0.25">
      <c r="E210" t="s">
        <v>382</v>
      </c>
      <c r="F210" t="s">
        <v>382</v>
      </c>
      <c r="G210" t="s">
        <v>382</v>
      </c>
      <c r="H210" t="s">
        <v>382</v>
      </c>
    </row>
    <row r="211" spans="5:8" x14ac:dyDescent="0.25">
      <c r="E211" t="s">
        <v>383</v>
      </c>
      <c r="F211" t="s">
        <v>383</v>
      </c>
      <c r="G211" t="s">
        <v>383</v>
      </c>
      <c r="H211" t="s">
        <v>383</v>
      </c>
    </row>
    <row r="212" spans="5:8" x14ac:dyDescent="0.25">
      <c r="E212" t="s">
        <v>384</v>
      </c>
      <c r="F212" t="s">
        <v>384</v>
      </c>
      <c r="G212" t="s">
        <v>384</v>
      </c>
      <c r="H212" t="s">
        <v>384</v>
      </c>
    </row>
    <row r="213" spans="5:8" x14ac:dyDescent="0.25">
      <c r="E213" t="s">
        <v>385</v>
      </c>
      <c r="F213" t="s">
        <v>385</v>
      </c>
      <c r="G213" t="s">
        <v>385</v>
      </c>
      <c r="H213" t="s">
        <v>385</v>
      </c>
    </row>
    <row r="214" spans="5:8" x14ac:dyDescent="0.25">
      <c r="E214" t="s">
        <v>386</v>
      </c>
      <c r="F214" t="s">
        <v>386</v>
      </c>
      <c r="G214" t="s">
        <v>386</v>
      </c>
      <c r="H214" t="s">
        <v>386</v>
      </c>
    </row>
    <row r="215" spans="5:8" x14ac:dyDescent="0.25">
      <c r="E215" t="s">
        <v>387</v>
      </c>
      <c r="F215" t="s">
        <v>387</v>
      </c>
      <c r="G215" t="s">
        <v>387</v>
      </c>
      <c r="H215" t="s">
        <v>387</v>
      </c>
    </row>
    <row r="216" spans="5:8" x14ac:dyDescent="0.25">
      <c r="E216" t="s">
        <v>388</v>
      </c>
      <c r="F216" t="s">
        <v>388</v>
      </c>
      <c r="G216" t="s">
        <v>388</v>
      </c>
      <c r="H216" t="s">
        <v>388</v>
      </c>
    </row>
    <row r="217" spans="5:8" x14ac:dyDescent="0.25">
      <c r="E217" t="s">
        <v>389</v>
      </c>
      <c r="F217" t="s">
        <v>389</v>
      </c>
      <c r="G217" t="s">
        <v>389</v>
      </c>
      <c r="H217" t="s">
        <v>389</v>
      </c>
    </row>
    <row r="218" spans="5:8" x14ac:dyDescent="0.25">
      <c r="E218" t="s">
        <v>390</v>
      </c>
      <c r="F218" t="s">
        <v>390</v>
      </c>
      <c r="G218" t="s">
        <v>390</v>
      </c>
      <c r="H218" t="s">
        <v>390</v>
      </c>
    </row>
    <row r="219" spans="5:8" x14ac:dyDescent="0.25">
      <c r="E219" t="s">
        <v>391</v>
      </c>
      <c r="F219" t="s">
        <v>391</v>
      </c>
      <c r="G219" t="s">
        <v>391</v>
      </c>
      <c r="H219" t="s">
        <v>391</v>
      </c>
    </row>
    <row r="220" spans="5:8" x14ac:dyDescent="0.25">
      <c r="E220" t="s">
        <v>392</v>
      </c>
      <c r="F220" t="s">
        <v>392</v>
      </c>
      <c r="G220" t="s">
        <v>392</v>
      </c>
      <c r="H220" t="s">
        <v>392</v>
      </c>
    </row>
    <row r="221" spans="5:8" x14ac:dyDescent="0.25">
      <c r="E221" t="s">
        <v>393</v>
      </c>
      <c r="F221" t="s">
        <v>393</v>
      </c>
      <c r="G221" t="s">
        <v>393</v>
      </c>
      <c r="H221" t="s">
        <v>393</v>
      </c>
    </row>
    <row r="222" spans="5:8" x14ac:dyDescent="0.25">
      <c r="E222" t="s">
        <v>394</v>
      </c>
      <c r="F222" t="s">
        <v>394</v>
      </c>
      <c r="G222" t="s">
        <v>394</v>
      </c>
      <c r="H222" t="s">
        <v>394</v>
      </c>
    </row>
    <row r="223" spans="5:8" x14ac:dyDescent="0.25">
      <c r="E223" t="s">
        <v>395</v>
      </c>
      <c r="F223" t="s">
        <v>395</v>
      </c>
      <c r="G223" t="s">
        <v>395</v>
      </c>
      <c r="H223" t="s">
        <v>395</v>
      </c>
    </row>
    <row r="224" spans="5:8" x14ac:dyDescent="0.25">
      <c r="E224" t="s">
        <v>396</v>
      </c>
      <c r="F224" t="s">
        <v>396</v>
      </c>
      <c r="G224" t="s">
        <v>396</v>
      </c>
      <c r="H224" t="s">
        <v>396</v>
      </c>
    </row>
    <row r="225" spans="5:8" x14ac:dyDescent="0.25">
      <c r="E225" t="s">
        <v>397</v>
      </c>
      <c r="F225" t="s">
        <v>397</v>
      </c>
      <c r="G225" t="s">
        <v>397</v>
      </c>
      <c r="H225" t="s">
        <v>397</v>
      </c>
    </row>
    <row r="226" spans="5:8" x14ac:dyDescent="0.25">
      <c r="E226" t="s">
        <v>398</v>
      </c>
      <c r="F226" t="s">
        <v>398</v>
      </c>
      <c r="G226" t="s">
        <v>398</v>
      </c>
      <c r="H226" t="s">
        <v>398</v>
      </c>
    </row>
    <row r="227" spans="5:8" x14ac:dyDescent="0.25">
      <c r="E227" t="s">
        <v>399</v>
      </c>
      <c r="F227" t="s">
        <v>399</v>
      </c>
      <c r="G227" t="s">
        <v>399</v>
      </c>
      <c r="H227" t="s">
        <v>399</v>
      </c>
    </row>
    <row r="228" spans="5:8" x14ac:dyDescent="0.25">
      <c r="E228" t="s">
        <v>400</v>
      </c>
      <c r="F228" t="s">
        <v>400</v>
      </c>
      <c r="G228" t="s">
        <v>400</v>
      </c>
      <c r="H228" t="s">
        <v>400</v>
      </c>
    </row>
    <row r="229" spans="5:8" x14ac:dyDescent="0.25">
      <c r="E229" t="s">
        <v>401</v>
      </c>
      <c r="F229" t="s">
        <v>401</v>
      </c>
      <c r="G229" t="s">
        <v>401</v>
      </c>
      <c r="H229" t="s">
        <v>401</v>
      </c>
    </row>
    <row r="230" spans="5:8" x14ac:dyDescent="0.25">
      <c r="E230" t="s">
        <v>402</v>
      </c>
      <c r="F230" t="s">
        <v>402</v>
      </c>
      <c r="G230" t="s">
        <v>402</v>
      </c>
      <c r="H230" t="s">
        <v>402</v>
      </c>
    </row>
    <row r="231" spans="5:8" x14ac:dyDescent="0.25">
      <c r="E231" t="s">
        <v>403</v>
      </c>
      <c r="F231" t="s">
        <v>403</v>
      </c>
      <c r="G231" t="s">
        <v>403</v>
      </c>
      <c r="H231" t="s">
        <v>403</v>
      </c>
    </row>
    <row r="232" spans="5:8" x14ac:dyDescent="0.25">
      <c r="E232" t="s">
        <v>404</v>
      </c>
      <c r="F232" t="s">
        <v>404</v>
      </c>
      <c r="G232" t="s">
        <v>404</v>
      </c>
      <c r="H232" t="s">
        <v>404</v>
      </c>
    </row>
    <row r="233" spans="5:8" x14ac:dyDescent="0.25">
      <c r="E233" t="s">
        <v>405</v>
      </c>
      <c r="F233" t="s">
        <v>405</v>
      </c>
      <c r="G233" t="s">
        <v>405</v>
      </c>
      <c r="H233" t="s">
        <v>405</v>
      </c>
    </row>
    <row r="234" spans="5:8" x14ac:dyDescent="0.25">
      <c r="E234" t="s">
        <v>406</v>
      </c>
      <c r="F234" t="s">
        <v>406</v>
      </c>
      <c r="G234" t="s">
        <v>406</v>
      </c>
      <c r="H234" t="s">
        <v>406</v>
      </c>
    </row>
    <row r="235" spans="5:8" x14ac:dyDescent="0.25">
      <c r="E235" t="s">
        <v>407</v>
      </c>
      <c r="F235" t="s">
        <v>407</v>
      </c>
      <c r="G235" t="s">
        <v>407</v>
      </c>
      <c r="H235" t="s">
        <v>407</v>
      </c>
    </row>
    <row r="236" spans="5:8" x14ac:dyDescent="0.25">
      <c r="E236" t="s">
        <v>408</v>
      </c>
      <c r="F236" t="s">
        <v>408</v>
      </c>
      <c r="G236" t="s">
        <v>408</v>
      </c>
      <c r="H236" t="s">
        <v>408</v>
      </c>
    </row>
    <row r="237" spans="5:8" x14ac:dyDescent="0.25">
      <c r="E237" t="s">
        <v>409</v>
      </c>
      <c r="F237" t="s">
        <v>409</v>
      </c>
      <c r="G237" t="s">
        <v>409</v>
      </c>
      <c r="H237" t="s">
        <v>409</v>
      </c>
    </row>
    <row r="238" spans="5:8" x14ac:dyDescent="0.25">
      <c r="E238" t="s">
        <v>410</v>
      </c>
      <c r="F238" t="s">
        <v>410</v>
      </c>
      <c r="G238" t="s">
        <v>410</v>
      </c>
      <c r="H238" t="s">
        <v>410</v>
      </c>
    </row>
    <row r="239" spans="5:8" x14ac:dyDescent="0.25">
      <c r="E239" t="s">
        <v>411</v>
      </c>
      <c r="F239" t="s">
        <v>411</v>
      </c>
      <c r="G239" t="s">
        <v>411</v>
      </c>
      <c r="H239" t="s">
        <v>411</v>
      </c>
    </row>
    <row r="240" spans="5:8" x14ac:dyDescent="0.25">
      <c r="E240" t="s">
        <v>412</v>
      </c>
      <c r="F240" t="s">
        <v>412</v>
      </c>
      <c r="G240" t="s">
        <v>412</v>
      </c>
      <c r="H240" t="s">
        <v>412</v>
      </c>
    </row>
    <row r="241" spans="5:8" x14ac:dyDescent="0.25">
      <c r="E241" t="s">
        <v>413</v>
      </c>
      <c r="F241" t="s">
        <v>413</v>
      </c>
      <c r="G241" t="s">
        <v>413</v>
      </c>
      <c r="H241" t="s">
        <v>413</v>
      </c>
    </row>
    <row r="242" spans="5:8" x14ac:dyDescent="0.25">
      <c r="E242" t="s">
        <v>414</v>
      </c>
      <c r="F242" t="s">
        <v>414</v>
      </c>
      <c r="G242" t="s">
        <v>414</v>
      </c>
      <c r="H242" t="s">
        <v>414</v>
      </c>
    </row>
    <row r="243" spans="5:8" x14ac:dyDescent="0.25">
      <c r="E243" t="s">
        <v>415</v>
      </c>
      <c r="F243" t="s">
        <v>415</v>
      </c>
      <c r="G243" t="s">
        <v>415</v>
      </c>
      <c r="H243" t="s">
        <v>415</v>
      </c>
    </row>
    <row r="244" spans="5:8" x14ac:dyDescent="0.25">
      <c r="E244" t="s">
        <v>416</v>
      </c>
      <c r="F244" t="s">
        <v>416</v>
      </c>
      <c r="G244" t="s">
        <v>416</v>
      </c>
      <c r="H244" t="s">
        <v>416</v>
      </c>
    </row>
    <row r="245" spans="5:8" x14ac:dyDescent="0.25">
      <c r="E245" t="s">
        <v>417</v>
      </c>
      <c r="F245" t="s">
        <v>417</v>
      </c>
      <c r="G245" t="s">
        <v>417</v>
      </c>
      <c r="H245" t="s">
        <v>417</v>
      </c>
    </row>
    <row r="246" spans="5:8" x14ac:dyDescent="0.25">
      <c r="E246" t="s">
        <v>418</v>
      </c>
      <c r="F246" t="s">
        <v>418</v>
      </c>
      <c r="G246" t="s">
        <v>418</v>
      </c>
      <c r="H246" t="s">
        <v>418</v>
      </c>
    </row>
    <row r="247" spans="5:8" x14ac:dyDescent="0.25">
      <c r="E247" t="s">
        <v>419</v>
      </c>
      <c r="F247" t="s">
        <v>419</v>
      </c>
      <c r="G247" t="s">
        <v>419</v>
      </c>
      <c r="H247" t="s">
        <v>419</v>
      </c>
    </row>
    <row r="248" spans="5:8" x14ac:dyDescent="0.25">
      <c r="E248" t="s">
        <v>420</v>
      </c>
      <c r="F248" t="s">
        <v>420</v>
      </c>
      <c r="G248" t="s">
        <v>420</v>
      </c>
      <c r="H248" t="s">
        <v>420</v>
      </c>
    </row>
    <row r="249" spans="5:8" x14ac:dyDescent="0.25">
      <c r="E249" t="s">
        <v>421</v>
      </c>
      <c r="F249" t="s">
        <v>421</v>
      </c>
      <c r="G249" t="s">
        <v>421</v>
      </c>
      <c r="H249" t="s">
        <v>421</v>
      </c>
    </row>
    <row r="250" spans="5:8" x14ac:dyDescent="0.25">
      <c r="E250" t="s">
        <v>422</v>
      </c>
      <c r="F250" t="s">
        <v>422</v>
      </c>
      <c r="G250" t="s">
        <v>422</v>
      </c>
      <c r="H250" t="s">
        <v>422</v>
      </c>
    </row>
    <row r="251" spans="5:8" x14ac:dyDescent="0.25">
      <c r="E251" t="s">
        <v>423</v>
      </c>
      <c r="F251" t="s">
        <v>423</v>
      </c>
      <c r="G251" t="s">
        <v>423</v>
      </c>
      <c r="H251" t="s">
        <v>423</v>
      </c>
    </row>
    <row r="252" spans="5:8" x14ac:dyDescent="0.25">
      <c r="E252" t="s">
        <v>424</v>
      </c>
      <c r="F252" t="s">
        <v>424</v>
      </c>
      <c r="G252" t="s">
        <v>424</v>
      </c>
      <c r="H252" t="s">
        <v>424</v>
      </c>
    </row>
    <row r="253" spans="5:8" x14ac:dyDescent="0.25">
      <c r="E253" t="s">
        <v>425</v>
      </c>
      <c r="F253" t="s">
        <v>425</v>
      </c>
      <c r="G253" t="s">
        <v>425</v>
      </c>
      <c r="H253" t="s">
        <v>425</v>
      </c>
    </row>
    <row r="254" spans="5:8" x14ac:dyDescent="0.25">
      <c r="E254" t="s">
        <v>426</v>
      </c>
      <c r="F254" t="s">
        <v>426</v>
      </c>
      <c r="G254" t="s">
        <v>426</v>
      </c>
      <c r="H254" t="s">
        <v>426</v>
      </c>
    </row>
    <row r="255" spans="5:8" x14ac:dyDescent="0.25">
      <c r="E255" t="s">
        <v>427</v>
      </c>
      <c r="F255" t="s">
        <v>427</v>
      </c>
      <c r="G255" t="s">
        <v>427</v>
      </c>
      <c r="H255" t="s">
        <v>427</v>
      </c>
    </row>
    <row r="256" spans="5:8" x14ac:dyDescent="0.25">
      <c r="E256" t="s">
        <v>428</v>
      </c>
      <c r="F256" t="s">
        <v>428</v>
      </c>
      <c r="G256" t="s">
        <v>428</v>
      </c>
      <c r="H256" t="s">
        <v>428</v>
      </c>
    </row>
    <row r="257" spans="5:8" x14ac:dyDescent="0.25">
      <c r="E257" t="s">
        <v>429</v>
      </c>
      <c r="F257" t="s">
        <v>429</v>
      </c>
      <c r="G257" t="s">
        <v>429</v>
      </c>
      <c r="H257" t="s">
        <v>429</v>
      </c>
    </row>
    <row r="258" spans="5:8" x14ac:dyDescent="0.25">
      <c r="E258" t="s">
        <v>430</v>
      </c>
      <c r="F258" t="s">
        <v>430</v>
      </c>
      <c r="G258" t="s">
        <v>430</v>
      </c>
      <c r="H258" t="s">
        <v>430</v>
      </c>
    </row>
    <row r="259" spans="5:8" x14ac:dyDescent="0.25">
      <c r="E259" t="s">
        <v>431</v>
      </c>
      <c r="F259" t="s">
        <v>431</v>
      </c>
      <c r="G259" t="s">
        <v>431</v>
      </c>
      <c r="H259" t="s">
        <v>431</v>
      </c>
    </row>
    <row r="260" spans="5:8" x14ac:dyDescent="0.25">
      <c r="E260" t="s">
        <v>432</v>
      </c>
      <c r="F260" t="s">
        <v>432</v>
      </c>
      <c r="G260" t="s">
        <v>432</v>
      </c>
      <c r="H260" t="s">
        <v>432</v>
      </c>
    </row>
    <row r="261" spans="5:8" x14ac:dyDescent="0.25">
      <c r="E261" t="s">
        <v>433</v>
      </c>
      <c r="F261" t="s">
        <v>433</v>
      </c>
      <c r="G261" t="s">
        <v>433</v>
      </c>
      <c r="H261" t="s">
        <v>433</v>
      </c>
    </row>
    <row r="262" spans="5:8" x14ac:dyDescent="0.25">
      <c r="E262" t="s">
        <v>434</v>
      </c>
      <c r="F262" t="s">
        <v>434</v>
      </c>
      <c r="G262" t="s">
        <v>434</v>
      </c>
      <c r="H262" t="s">
        <v>434</v>
      </c>
    </row>
    <row r="263" spans="5:8" x14ac:dyDescent="0.25">
      <c r="E263" t="s">
        <v>435</v>
      </c>
      <c r="F263" t="s">
        <v>435</v>
      </c>
      <c r="G263" t="s">
        <v>435</v>
      </c>
      <c r="H263" t="s">
        <v>435</v>
      </c>
    </row>
    <row r="264" spans="5:8" x14ac:dyDescent="0.25">
      <c r="E264" t="s">
        <v>436</v>
      </c>
      <c r="F264" t="s">
        <v>436</v>
      </c>
      <c r="G264" t="s">
        <v>436</v>
      </c>
      <c r="H264" t="s">
        <v>436</v>
      </c>
    </row>
    <row r="265" spans="5:8" x14ac:dyDescent="0.25">
      <c r="E265" t="s">
        <v>437</v>
      </c>
      <c r="F265" t="s">
        <v>437</v>
      </c>
      <c r="G265" t="s">
        <v>437</v>
      </c>
      <c r="H265" t="s">
        <v>437</v>
      </c>
    </row>
    <row r="266" spans="5:8" x14ac:dyDescent="0.25">
      <c r="E266" t="s">
        <v>438</v>
      </c>
      <c r="F266" t="s">
        <v>438</v>
      </c>
      <c r="G266" t="s">
        <v>438</v>
      </c>
      <c r="H266" t="s">
        <v>438</v>
      </c>
    </row>
    <row r="267" spans="5:8" x14ac:dyDescent="0.25">
      <c r="E267" t="s">
        <v>439</v>
      </c>
      <c r="F267" t="s">
        <v>439</v>
      </c>
      <c r="G267" t="s">
        <v>439</v>
      </c>
      <c r="H267" t="s">
        <v>439</v>
      </c>
    </row>
    <row r="268" spans="5:8" x14ac:dyDescent="0.25">
      <c r="E268" t="s">
        <v>440</v>
      </c>
      <c r="F268" t="s">
        <v>440</v>
      </c>
      <c r="G268" t="s">
        <v>440</v>
      </c>
      <c r="H268" t="s">
        <v>440</v>
      </c>
    </row>
    <row r="269" spans="5:8" x14ac:dyDescent="0.25">
      <c r="E269" t="s">
        <v>441</v>
      </c>
      <c r="F269" t="s">
        <v>441</v>
      </c>
      <c r="G269" t="s">
        <v>441</v>
      </c>
      <c r="H269" t="s">
        <v>441</v>
      </c>
    </row>
    <row r="270" spans="5:8" x14ac:dyDescent="0.25">
      <c r="E270" t="s">
        <v>442</v>
      </c>
      <c r="F270" t="s">
        <v>442</v>
      </c>
      <c r="G270" t="s">
        <v>442</v>
      </c>
      <c r="H270" t="s">
        <v>442</v>
      </c>
    </row>
    <row r="271" spans="5:8" x14ac:dyDescent="0.25">
      <c r="E271" t="s">
        <v>443</v>
      </c>
      <c r="F271" t="s">
        <v>443</v>
      </c>
      <c r="G271" t="s">
        <v>443</v>
      </c>
      <c r="H271" t="s">
        <v>443</v>
      </c>
    </row>
    <row r="272" spans="5:8" x14ac:dyDescent="0.25">
      <c r="E272" t="s">
        <v>444</v>
      </c>
      <c r="F272" t="s">
        <v>444</v>
      </c>
      <c r="G272" t="s">
        <v>444</v>
      </c>
      <c r="H272" t="s">
        <v>444</v>
      </c>
    </row>
    <row r="273" spans="5:8" x14ac:dyDescent="0.25">
      <c r="E273" t="s">
        <v>445</v>
      </c>
      <c r="F273" t="s">
        <v>445</v>
      </c>
      <c r="G273" t="s">
        <v>445</v>
      </c>
      <c r="H273" t="s">
        <v>445</v>
      </c>
    </row>
    <row r="274" spans="5:8" x14ac:dyDescent="0.25">
      <c r="E274" t="s">
        <v>446</v>
      </c>
      <c r="F274" t="s">
        <v>446</v>
      </c>
      <c r="G274" t="s">
        <v>446</v>
      </c>
      <c r="H274" t="s">
        <v>446</v>
      </c>
    </row>
    <row r="275" spans="5:8" x14ac:dyDescent="0.25">
      <c r="E275" t="s">
        <v>447</v>
      </c>
      <c r="F275" t="s">
        <v>447</v>
      </c>
      <c r="G275" t="s">
        <v>447</v>
      </c>
      <c r="H275" t="s">
        <v>447</v>
      </c>
    </row>
    <row r="276" spans="5:8" x14ac:dyDescent="0.25">
      <c r="E276" t="s">
        <v>448</v>
      </c>
      <c r="F276" t="s">
        <v>448</v>
      </c>
      <c r="G276" t="s">
        <v>448</v>
      </c>
      <c r="H276" t="s">
        <v>448</v>
      </c>
    </row>
    <row r="277" spans="5:8" x14ac:dyDescent="0.25">
      <c r="E277" t="s">
        <v>449</v>
      </c>
      <c r="F277" t="s">
        <v>449</v>
      </c>
      <c r="G277" t="s">
        <v>449</v>
      </c>
      <c r="H277" t="s">
        <v>449</v>
      </c>
    </row>
    <row r="278" spans="5:8" x14ac:dyDescent="0.25">
      <c r="E278" t="s">
        <v>450</v>
      </c>
      <c r="F278" t="s">
        <v>450</v>
      </c>
      <c r="G278" t="s">
        <v>450</v>
      </c>
      <c r="H278" t="s">
        <v>450</v>
      </c>
    </row>
    <row r="279" spans="5:8" x14ac:dyDescent="0.25">
      <c r="E279" t="s">
        <v>451</v>
      </c>
      <c r="F279" t="s">
        <v>451</v>
      </c>
      <c r="G279" t="s">
        <v>451</v>
      </c>
      <c r="H279" t="s">
        <v>451</v>
      </c>
    </row>
    <row r="280" spans="5:8" x14ac:dyDescent="0.25">
      <c r="E280" t="s">
        <v>452</v>
      </c>
      <c r="F280" t="s">
        <v>452</v>
      </c>
      <c r="G280" t="s">
        <v>452</v>
      </c>
      <c r="H280" t="s">
        <v>452</v>
      </c>
    </row>
    <row r="281" spans="5:8" x14ac:dyDescent="0.25">
      <c r="E281" t="s">
        <v>453</v>
      </c>
      <c r="F281" t="s">
        <v>453</v>
      </c>
      <c r="G281" t="s">
        <v>453</v>
      </c>
      <c r="H281" t="s">
        <v>453</v>
      </c>
    </row>
    <row r="282" spans="5:8" x14ac:dyDescent="0.25">
      <c r="E282" t="s">
        <v>454</v>
      </c>
      <c r="F282" t="s">
        <v>454</v>
      </c>
      <c r="G282" t="s">
        <v>454</v>
      </c>
      <c r="H282" t="s">
        <v>454</v>
      </c>
    </row>
    <row r="283" spans="5:8" x14ac:dyDescent="0.25">
      <c r="E283" t="s">
        <v>455</v>
      </c>
      <c r="F283" t="s">
        <v>455</v>
      </c>
      <c r="G283" t="s">
        <v>455</v>
      </c>
      <c r="H283" t="s">
        <v>455</v>
      </c>
    </row>
    <row r="284" spans="5:8" x14ac:dyDescent="0.25">
      <c r="E284" t="s">
        <v>456</v>
      </c>
      <c r="F284" t="s">
        <v>456</v>
      </c>
      <c r="G284" t="s">
        <v>456</v>
      </c>
      <c r="H284" t="s">
        <v>456</v>
      </c>
    </row>
    <row r="285" spans="5:8" x14ac:dyDescent="0.25">
      <c r="E285" t="s">
        <v>457</v>
      </c>
      <c r="F285" t="s">
        <v>457</v>
      </c>
      <c r="G285" t="s">
        <v>457</v>
      </c>
      <c r="H285" t="s">
        <v>457</v>
      </c>
    </row>
    <row r="286" spans="5:8" x14ac:dyDescent="0.25">
      <c r="E286" t="s">
        <v>458</v>
      </c>
      <c r="F286" t="s">
        <v>458</v>
      </c>
      <c r="G286" t="s">
        <v>458</v>
      </c>
      <c r="H286" t="s">
        <v>458</v>
      </c>
    </row>
    <row r="287" spans="5:8" x14ac:dyDescent="0.25">
      <c r="E287" t="s">
        <v>459</v>
      </c>
      <c r="F287" t="s">
        <v>459</v>
      </c>
      <c r="G287" t="s">
        <v>459</v>
      </c>
      <c r="H287" t="s">
        <v>459</v>
      </c>
    </row>
    <row r="288" spans="5:8" x14ac:dyDescent="0.25">
      <c r="E288" t="s">
        <v>460</v>
      </c>
      <c r="F288" t="s">
        <v>460</v>
      </c>
      <c r="G288" t="s">
        <v>460</v>
      </c>
      <c r="H288" t="s">
        <v>460</v>
      </c>
    </row>
    <row r="289" spans="5:8" x14ac:dyDescent="0.25">
      <c r="E289" t="s">
        <v>461</v>
      </c>
      <c r="F289" t="s">
        <v>461</v>
      </c>
      <c r="G289" t="s">
        <v>461</v>
      </c>
      <c r="H289" t="s">
        <v>461</v>
      </c>
    </row>
    <row r="290" spans="5:8" x14ac:dyDescent="0.25">
      <c r="E290" t="s">
        <v>462</v>
      </c>
      <c r="F290" t="s">
        <v>462</v>
      </c>
      <c r="G290" t="s">
        <v>462</v>
      </c>
      <c r="H290" t="s">
        <v>462</v>
      </c>
    </row>
    <row r="291" spans="5:8" x14ac:dyDescent="0.25">
      <c r="E291" t="s">
        <v>463</v>
      </c>
      <c r="F291" t="s">
        <v>463</v>
      </c>
      <c r="G291" t="s">
        <v>463</v>
      </c>
      <c r="H291" t="s">
        <v>463</v>
      </c>
    </row>
    <row r="292" spans="5:8" x14ac:dyDescent="0.25">
      <c r="E292" t="s">
        <v>464</v>
      </c>
      <c r="F292" t="s">
        <v>464</v>
      </c>
      <c r="G292" t="s">
        <v>464</v>
      </c>
      <c r="H292" t="s">
        <v>464</v>
      </c>
    </row>
    <row r="293" spans="5:8" x14ac:dyDescent="0.25">
      <c r="E293" t="s">
        <v>465</v>
      </c>
      <c r="F293" t="s">
        <v>465</v>
      </c>
      <c r="G293" t="s">
        <v>465</v>
      </c>
      <c r="H293" t="s">
        <v>465</v>
      </c>
    </row>
    <row r="294" spans="5:8" x14ac:dyDescent="0.25">
      <c r="E294" t="s">
        <v>466</v>
      </c>
      <c r="F294" t="s">
        <v>466</v>
      </c>
      <c r="G294" t="s">
        <v>466</v>
      </c>
      <c r="H294" t="s">
        <v>466</v>
      </c>
    </row>
    <row r="295" spans="5:8" x14ac:dyDescent="0.25">
      <c r="E295" t="s">
        <v>467</v>
      </c>
      <c r="F295" t="s">
        <v>467</v>
      </c>
      <c r="G295" t="s">
        <v>467</v>
      </c>
      <c r="H295" t="s">
        <v>467</v>
      </c>
    </row>
    <row r="296" spans="5:8" x14ac:dyDescent="0.25">
      <c r="E296" t="s">
        <v>468</v>
      </c>
      <c r="F296" t="s">
        <v>468</v>
      </c>
      <c r="G296" t="s">
        <v>468</v>
      </c>
      <c r="H296" t="s">
        <v>468</v>
      </c>
    </row>
    <row r="297" spans="5:8" x14ac:dyDescent="0.25">
      <c r="E297" t="s">
        <v>469</v>
      </c>
      <c r="F297" t="s">
        <v>469</v>
      </c>
      <c r="G297" t="s">
        <v>469</v>
      </c>
      <c r="H297" t="s">
        <v>469</v>
      </c>
    </row>
    <row r="298" spans="5:8" x14ac:dyDescent="0.25">
      <c r="E298" t="s">
        <v>470</v>
      </c>
      <c r="F298" t="s">
        <v>470</v>
      </c>
      <c r="G298" t="s">
        <v>470</v>
      </c>
      <c r="H298" t="s">
        <v>470</v>
      </c>
    </row>
    <row r="299" spans="5:8" x14ac:dyDescent="0.25">
      <c r="E299" t="s">
        <v>471</v>
      </c>
      <c r="F299" t="s">
        <v>471</v>
      </c>
      <c r="G299" t="s">
        <v>471</v>
      </c>
      <c r="H299" t="s">
        <v>471</v>
      </c>
    </row>
    <row r="300" spans="5:8" x14ac:dyDescent="0.25">
      <c r="E300" t="s">
        <v>472</v>
      </c>
      <c r="F300" t="s">
        <v>472</v>
      </c>
      <c r="G300" t="s">
        <v>472</v>
      </c>
      <c r="H300" t="s">
        <v>472</v>
      </c>
    </row>
    <row r="301" spans="5:8" x14ac:dyDescent="0.25">
      <c r="E301" t="s">
        <v>473</v>
      </c>
      <c r="F301" t="s">
        <v>473</v>
      </c>
      <c r="G301" t="s">
        <v>473</v>
      </c>
      <c r="H301" t="s">
        <v>473</v>
      </c>
    </row>
    <row r="302" spans="5:8" x14ac:dyDescent="0.25">
      <c r="E302" t="s">
        <v>474</v>
      </c>
      <c r="F302" t="s">
        <v>474</v>
      </c>
      <c r="G302" t="s">
        <v>474</v>
      </c>
      <c r="H302" t="s">
        <v>474</v>
      </c>
    </row>
    <row r="303" spans="5:8" x14ac:dyDescent="0.25">
      <c r="E303" t="s">
        <v>475</v>
      </c>
      <c r="F303" t="s">
        <v>475</v>
      </c>
      <c r="G303" t="s">
        <v>475</v>
      </c>
      <c r="H303" t="s">
        <v>475</v>
      </c>
    </row>
    <row r="304" spans="5:8" x14ac:dyDescent="0.25">
      <c r="E304" t="s">
        <v>476</v>
      </c>
      <c r="F304" t="s">
        <v>476</v>
      </c>
      <c r="G304" t="s">
        <v>476</v>
      </c>
      <c r="H304" t="s">
        <v>476</v>
      </c>
    </row>
    <row r="305" spans="5:8" x14ac:dyDescent="0.25">
      <c r="E305" t="s">
        <v>477</v>
      </c>
      <c r="F305" t="s">
        <v>477</v>
      </c>
      <c r="G305" t="s">
        <v>477</v>
      </c>
      <c r="H305" t="s">
        <v>477</v>
      </c>
    </row>
    <row r="306" spans="5:8" x14ac:dyDescent="0.25">
      <c r="E306" t="s">
        <v>478</v>
      </c>
      <c r="F306" t="s">
        <v>478</v>
      </c>
      <c r="G306" t="s">
        <v>478</v>
      </c>
      <c r="H306" t="s">
        <v>478</v>
      </c>
    </row>
    <row r="307" spans="5:8" x14ac:dyDescent="0.25">
      <c r="E307" t="s">
        <v>479</v>
      </c>
      <c r="F307" t="s">
        <v>479</v>
      </c>
      <c r="G307" t="s">
        <v>479</v>
      </c>
      <c r="H307" t="s">
        <v>479</v>
      </c>
    </row>
    <row r="308" spans="5:8" x14ac:dyDescent="0.25">
      <c r="E308" t="s">
        <v>480</v>
      </c>
      <c r="F308" t="s">
        <v>480</v>
      </c>
      <c r="G308" t="s">
        <v>480</v>
      </c>
      <c r="H308" t="s">
        <v>480</v>
      </c>
    </row>
    <row r="309" spans="5:8" x14ac:dyDescent="0.25">
      <c r="E309" t="s">
        <v>481</v>
      </c>
      <c r="F309" t="s">
        <v>481</v>
      </c>
      <c r="G309" t="s">
        <v>481</v>
      </c>
      <c r="H309" t="s">
        <v>481</v>
      </c>
    </row>
    <row r="310" spans="5:8" x14ac:dyDescent="0.25">
      <c r="E310" t="s">
        <v>482</v>
      </c>
      <c r="F310" t="s">
        <v>482</v>
      </c>
      <c r="G310" t="s">
        <v>482</v>
      </c>
      <c r="H310" t="s">
        <v>482</v>
      </c>
    </row>
    <row r="311" spans="5:8" x14ac:dyDescent="0.25">
      <c r="E311" t="s">
        <v>483</v>
      </c>
      <c r="F311" t="s">
        <v>483</v>
      </c>
      <c r="G311" t="s">
        <v>483</v>
      </c>
      <c r="H311" t="s">
        <v>483</v>
      </c>
    </row>
    <row r="312" spans="5:8" x14ac:dyDescent="0.25">
      <c r="E312" t="s">
        <v>484</v>
      </c>
      <c r="F312" t="s">
        <v>484</v>
      </c>
      <c r="G312" t="s">
        <v>484</v>
      </c>
      <c r="H312" t="s">
        <v>484</v>
      </c>
    </row>
    <row r="313" spans="5:8" x14ac:dyDescent="0.25">
      <c r="E313" t="s">
        <v>485</v>
      </c>
      <c r="F313" t="s">
        <v>485</v>
      </c>
      <c r="G313" t="s">
        <v>485</v>
      </c>
      <c r="H313" t="s">
        <v>485</v>
      </c>
    </row>
    <row r="314" spans="5:8" x14ac:dyDescent="0.25">
      <c r="E314" t="s">
        <v>486</v>
      </c>
      <c r="F314" t="s">
        <v>486</v>
      </c>
      <c r="G314" t="s">
        <v>486</v>
      </c>
      <c r="H314" t="s">
        <v>486</v>
      </c>
    </row>
    <row r="315" spans="5:8" x14ac:dyDescent="0.25">
      <c r="E315" t="s">
        <v>487</v>
      </c>
      <c r="F315" t="s">
        <v>487</v>
      </c>
      <c r="G315" t="s">
        <v>487</v>
      </c>
      <c r="H315" t="s">
        <v>487</v>
      </c>
    </row>
    <row r="316" spans="5:8" x14ac:dyDescent="0.25">
      <c r="E316" t="s">
        <v>488</v>
      </c>
      <c r="F316" t="s">
        <v>488</v>
      </c>
      <c r="G316" t="s">
        <v>488</v>
      </c>
      <c r="H316" t="s">
        <v>488</v>
      </c>
    </row>
    <row r="317" spans="5:8" x14ac:dyDescent="0.25">
      <c r="E317" t="s">
        <v>489</v>
      </c>
      <c r="F317" t="s">
        <v>489</v>
      </c>
      <c r="G317" t="s">
        <v>489</v>
      </c>
      <c r="H317" t="s">
        <v>489</v>
      </c>
    </row>
    <row r="318" spans="5:8" x14ac:dyDescent="0.25">
      <c r="E318" t="s">
        <v>490</v>
      </c>
      <c r="F318" t="s">
        <v>490</v>
      </c>
      <c r="G318" t="s">
        <v>490</v>
      </c>
      <c r="H318" t="s">
        <v>490</v>
      </c>
    </row>
    <row r="319" spans="5:8" x14ac:dyDescent="0.25">
      <c r="E319" t="s">
        <v>491</v>
      </c>
      <c r="F319" t="s">
        <v>491</v>
      </c>
      <c r="G319" t="s">
        <v>491</v>
      </c>
      <c r="H319" t="s">
        <v>491</v>
      </c>
    </row>
    <row r="320" spans="5:8" x14ac:dyDescent="0.25">
      <c r="E320" t="s">
        <v>492</v>
      </c>
      <c r="F320" t="s">
        <v>492</v>
      </c>
      <c r="G320" t="s">
        <v>492</v>
      </c>
      <c r="H320" t="s">
        <v>492</v>
      </c>
    </row>
    <row r="321" spans="5:8" x14ac:dyDescent="0.25">
      <c r="E321" t="s">
        <v>493</v>
      </c>
      <c r="F321" t="s">
        <v>493</v>
      </c>
      <c r="G321" t="s">
        <v>493</v>
      </c>
      <c r="H321" t="s">
        <v>493</v>
      </c>
    </row>
    <row r="322" spans="5:8" x14ac:dyDescent="0.25">
      <c r="E322" t="s">
        <v>494</v>
      </c>
      <c r="F322" t="s">
        <v>494</v>
      </c>
      <c r="G322" t="s">
        <v>494</v>
      </c>
      <c r="H322" t="s">
        <v>494</v>
      </c>
    </row>
    <row r="323" spans="5:8" x14ac:dyDescent="0.25">
      <c r="E323" t="s">
        <v>495</v>
      </c>
      <c r="F323" t="s">
        <v>495</v>
      </c>
      <c r="G323" t="s">
        <v>495</v>
      </c>
      <c r="H323" t="s">
        <v>495</v>
      </c>
    </row>
    <row r="324" spans="5:8" x14ac:dyDescent="0.25">
      <c r="E324" t="s">
        <v>496</v>
      </c>
      <c r="F324" t="s">
        <v>496</v>
      </c>
      <c r="G324" t="s">
        <v>496</v>
      </c>
      <c r="H324" t="s">
        <v>496</v>
      </c>
    </row>
    <row r="325" spans="5:8" x14ac:dyDescent="0.25">
      <c r="E325" t="s">
        <v>497</v>
      </c>
      <c r="F325" t="s">
        <v>497</v>
      </c>
      <c r="G325" t="s">
        <v>497</v>
      </c>
      <c r="H325" t="s">
        <v>497</v>
      </c>
    </row>
    <row r="326" spans="5:8" x14ac:dyDescent="0.25">
      <c r="E326" t="s">
        <v>498</v>
      </c>
      <c r="F326" t="s">
        <v>498</v>
      </c>
      <c r="G326" t="s">
        <v>498</v>
      </c>
      <c r="H326" t="s">
        <v>498</v>
      </c>
    </row>
    <row r="327" spans="5:8" x14ac:dyDescent="0.25">
      <c r="E327" t="s">
        <v>499</v>
      </c>
      <c r="F327" t="s">
        <v>499</v>
      </c>
      <c r="G327" t="s">
        <v>499</v>
      </c>
      <c r="H327" t="s">
        <v>499</v>
      </c>
    </row>
    <row r="328" spans="5:8" x14ac:dyDescent="0.25">
      <c r="E328" t="s">
        <v>500</v>
      </c>
      <c r="F328" t="s">
        <v>500</v>
      </c>
      <c r="G328" t="s">
        <v>500</v>
      </c>
      <c r="H328" t="s">
        <v>500</v>
      </c>
    </row>
    <row r="329" spans="5:8" x14ac:dyDescent="0.25">
      <c r="E329" t="s">
        <v>501</v>
      </c>
      <c r="F329" t="s">
        <v>501</v>
      </c>
      <c r="G329" t="s">
        <v>501</v>
      </c>
      <c r="H329" t="s">
        <v>501</v>
      </c>
    </row>
    <row r="330" spans="5:8" x14ac:dyDescent="0.25">
      <c r="E330" t="s">
        <v>502</v>
      </c>
      <c r="F330" t="s">
        <v>502</v>
      </c>
      <c r="G330" t="s">
        <v>502</v>
      </c>
      <c r="H330" t="s">
        <v>502</v>
      </c>
    </row>
    <row r="331" spans="5:8" x14ac:dyDescent="0.25">
      <c r="E331" t="s">
        <v>503</v>
      </c>
      <c r="F331" t="s">
        <v>503</v>
      </c>
      <c r="G331" t="s">
        <v>503</v>
      </c>
      <c r="H331" t="s">
        <v>503</v>
      </c>
    </row>
    <row r="332" spans="5:8" x14ac:dyDescent="0.25">
      <c r="E332" t="s">
        <v>504</v>
      </c>
      <c r="F332" t="s">
        <v>504</v>
      </c>
      <c r="G332" t="s">
        <v>504</v>
      </c>
      <c r="H332" t="s">
        <v>504</v>
      </c>
    </row>
    <row r="333" spans="5:8" x14ac:dyDescent="0.25">
      <c r="E333" t="s">
        <v>505</v>
      </c>
      <c r="F333" t="s">
        <v>505</v>
      </c>
      <c r="G333" t="s">
        <v>505</v>
      </c>
      <c r="H333" t="s">
        <v>505</v>
      </c>
    </row>
    <row r="334" spans="5:8" x14ac:dyDescent="0.25">
      <c r="E334" t="s">
        <v>506</v>
      </c>
      <c r="F334" t="s">
        <v>506</v>
      </c>
      <c r="G334" t="s">
        <v>506</v>
      </c>
      <c r="H334" t="s">
        <v>506</v>
      </c>
    </row>
    <row r="335" spans="5:8" x14ac:dyDescent="0.25">
      <c r="E335" t="s">
        <v>507</v>
      </c>
      <c r="F335" t="s">
        <v>507</v>
      </c>
      <c r="G335" t="s">
        <v>507</v>
      </c>
      <c r="H335" t="s">
        <v>507</v>
      </c>
    </row>
    <row r="336" spans="5:8" x14ac:dyDescent="0.25">
      <c r="E336" t="s">
        <v>508</v>
      </c>
      <c r="F336" t="s">
        <v>508</v>
      </c>
      <c r="G336" t="s">
        <v>508</v>
      </c>
      <c r="H336" t="s">
        <v>508</v>
      </c>
    </row>
    <row r="337" spans="5:8" x14ac:dyDescent="0.25">
      <c r="E337" t="s">
        <v>509</v>
      </c>
      <c r="F337" t="s">
        <v>509</v>
      </c>
      <c r="G337" t="s">
        <v>509</v>
      </c>
      <c r="H337" t="s">
        <v>509</v>
      </c>
    </row>
    <row r="338" spans="5:8" x14ac:dyDescent="0.25">
      <c r="E338" t="s">
        <v>510</v>
      </c>
      <c r="F338" t="s">
        <v>510</v>
      </c>
      <c r="G338" t="s">
        <v>510</v>
      </c>
      <c r="H338" t="s">
        <v>510</v>
      </c>
    </row>
    <row r="339" spans="5:8" x14ac:dyDescent="0.25">
      <c r="E339" t="s">
        <v>511</v>
      </c>
      <c r="F339" t="s">
        <v>511</v>
      </c>
      <c r="G339" t="s">
        <v>511</v>
      </c>
      <c r="H339" t="s">
        <v>511</v>
      </c>
    </row>
    <row r="340" spans="5:8" x14ac:dyDescent="0.25">
      <c r="E340" t="s">
        <v>512</v>
      </c>
      <c r="F340" t="s">
        <v>512</v>
      </c>
      <c r="G340" t="s">
        <v>512</v>
      </c>
      <c r="H340" t="s">
        <v>512</v>
      </c>
    </row>
    <row r="341" spans="5:8" x14ac:dyDescent="0.25">
      <c r="E341" t="s">
        <v>513</v>
      </c>
      <c r="F341" t="s">
        <v>513</v>
      </c>
      <c r="G341" t="s">
        <v>513</v>
      </c>
      <c r="H341" t="s">
        <v>513</v>
      </c>
    </row>
    <row r="342" spans="5:8" x14ac:dyDescent="0.25">
      <c r="E342" t="s">
        <v>514</v>
      </c>
      <c r="F342" t="s">
        <v>514</v>
      </c>
      <c r="G342" t="s">
        <v>514</v>
      </c>
      <c r="H342" t="s">
        <v>514</v>
      </c>
    </row>
    <row r="343" spans="5:8" x14ac:dyDescent="0.25">
      <c r="E343" t="s">
        <v>515</v>
      </c>
      <c r="F343" t="s">
        <v>515</v>
      </c>
      <c r="G343" t="s">
        <v>515</v>
      </c>
      <c r="H343" t="s">
        <v>515</v>
      </c>
    </row>
    <row r="344" spans="5:8" x14ac:dyDescent="0.25">
      <c r="E344" t="s">
        <v>516</v>
      </c>
      <c r="F344" t="s">
        <v>516</v>
      </c>
      <c r="G344" t="s">
        <v>516</v>
      </c>
      <c r="H344" t="s">
        <v>516</v>
      </c>
    </row>
    <row r="345" spans="5:8" x14ac:dyDescent="0.25">
      <c r="E345" t="s">
        <v>517</v>
      </c>
      <c r="F345" t="s">
        <v>517</v>
      </c>
      <c r="G345" t="s">
        <v>517</v>
      </c>
      <c r="H345" t="s">
        <v>517</v>
      </c>
    </row>
    <row r="346" spans="5:8" x14ac:dyDescent="0.25">
      <c r="E346" t="s">
        <v>518</v>
      </c>
      <c r="F346" t="s">
        <v>518</v>
      </c>
      <c r="G346" t="s">
        <v>518</v>
      </c>
      <c r="H346" t="s">
        <v>518</v>
      </c>
    </row>
    <row r="347" spans="5:8" x14ac:dyDescent="0.25">
      <c r="E347" t="s">
        <v>519</v>
      </c>
      <c r="F347" t="s">
        <v>519</v>
      </c>
      <c r="G347" t="s">
        <v>519</v>
      </c>
      <c r="H347" t="s">
        <v>519</v>
      </c>
    </row>
    <row r="348" spans="5:8" x14ac:dyDescent="0.25">
      <c r="E348" t="s">
        <v>520</v>
      </c>
      <c r="F348" t="s">
        <v>520</v>
      </c>
      <c r="G348" t="s">
        <v>520</v>
      </c>
      <c r="H348" t="s">
        <v>520</v>
      </c>
    </row>
    <row r="349" spans="5:8" x14ac:dyDescent="0.25">
      <c r="E349" t="s">
        <v>521</v>
      </c>
      <c r="F349" t="s">
        <v>521</v>
      </c>
      <c r="G349" t="s">
        <v>521</v>
      </c>
      <c r="H349" t="s">
        <v>521</v>
      </c>
    </row>
    <row r="350" spans="5:8" x14ac:dyDescent="0.25">
      <c r="E350" t="s">
        <v>522</v>
      </c>
      <c r="F350" t="s">
        <v>522</v>
      </c>
      <c r="G350" t="s">
        <v>522</v>
      </c>
      <c r="H350" t="s">
        <v>522</v>
      </c>
    </row>
    <row r="351" spans="5:8" x14ac:dyDescent="0.25">
      <c r="E351" t="s">
        <v>523</v>
      </c>
      <c r="F351" t="s">
        <v>523</v>
      </c>
      <c r="G351" t="s">
        <v>523</v>
      </c>
      <c r="H351" t="s">
        <v>523</v>
      </c>
    </row>
    <row r="352" spans="5:8" x14ac:dyDescent="0.25">
      <c r="E352" t="s">
        <v>524</v>
      </c>
      <c r="F352" t="s">
        <v>524</v>
      </c>
      <c r="G352" t="s">
        <v>524</v>
      </c>
      <c r="H352" t="s">
        <v>524</v>
      </c>
    </row>
    <row r="353" spans="5:8" x14ac:dyDescent="0.25">
      <c r="E353" t="s">
        <v>525</v>
      </c>
      <c r="F353" t="s">
        <v>525</v>
      </c>
      <c r="G353" t="s">
        <v>525</v>
      </c>
      <c r="H353" t="s">
        <v>525</v>
      </c>
    </row>
    <row r="354" spans="5:8" x14ac:dyDescent="0.25">
      <c r="E354" t="s">
        <v>526</v>
      </c>
      <c r="F354" t="s">
        <v>526</v>
      </c>
      <c r="G354" t="s">
        <v>526</v>
      </c>
      <c r="H354" t="s">
        <v>526</v>
      </c>
    </row>
    <row r="355" spans="5:8" x14ac:dyDescent="0.25">
      <c r="E355" t="s">
        <v>527</v>
      </c>
      <c r="F355" t="s">
        <v>527</v>
      </c>
      <c r="G355" t="s">
        <v>527</v>
      </c>
      <c r="H355" t="s">
        <v>527</v>
      </c>
    </row>
    <row r="356" spans="5:8" x14ac:dyDescent="0.25">
      <c r="E356" t="s">
        <v>528</v>
      </c>
      <c r="F356" t="s">
        <v>528</v>
      </c>
      <c r="G356" t="s">
        <v>528</v>
      </c>
      <c r="H356" t="s">
        <v>528</v>
      </c>
    </row>
    <row r="357" spans="5:8" x14ac:dyDescent="0.25">
      <c r="E357" t="s">
        <v>529</v>
      </c>
      <c r="F357" t="s">
        <v>529</v>
      </c>
      <c r="G357" t="s">
        <v>529</v>
      </c>
      <c r="H357" t="s">
        <v>529</v>
      </c>
    </row>
    <row r="358" spans="5:8" x14ac:dyDescent="0.25">
      <c r="E358" t="s">
        <v>530</v>
      </c>
      <c r="F358" t="s">
        <v>530</v>
      </c>
      <c r="G358" t="s">
        <v>530</v>
      </c>
      <c r="H358" t="s">
        <v>530</v>
      </c>
    </row>
    <row r="359" spans="5:8" x14ac:dyDescent="0.25">
      <c r="E359" t="s">
        <v>531</v>
      </c>
      <c r="F359" t="s">
        <v>531</v>
      </c>
      <c r="G359" t="s">
        <v>531</v>
      </c>
      <c r="H359" t="s">
        <v>531</v>
      </c>
    </row>
    <row r="360" spans="5:8" x14ac:dyDescent="0.25">
      <c r="E360" t="s">
        <v>532</v>
      </c>
      <c r="F360" t="s">
        <v>532</v>
      </c>
      <c r="G360" t="s">
        <v>532</v>
      </c>
      <c r="H360" t="s">
        <v>532</v>
      </c>
    </row>
    <row r="361" spans="5:8" x14ac:dyDescent="0.25">
      <c r="E361" t="s">
        <v>533</v>
      </c>
      <c r="F361" t="s">
        <v>533</v>
      </c>
      <c r="G361" t="s">
        <v>533</v>
      </c>
      <c r="H361" t="s">
        <v>533</v>
      </c>
    </row>
    <row r="362" spans="5:8" x14ac:dyDescent="0.25">
      <c r="E362" t="s">
        <v>534</v>
      </c>
      <c r="F362" t="s">
        <v>534</v>
      </c>
      <c r="G362" t="s">
        <v>534</v>
      </c>
      <c r="H362" t="s">
        <v>534</v>
      </c>
    </row>
    <row r="363" spans="5:8" x14ac:dyDescent="0.25">
      <c r="E363" t="s">
        <v>535</v>
      </c>
      <c r="F363" t="s">
        <v>535</v>
      </c>
      <c r="G363" t="s">
        <v>535</v>
      </c>
      <c r="H363" t="s">
        <v>535</v>
      </c>
    </row>
    <row r="364" spans="5:8" x14ac:dyDescent="0.25">
      <c r="E364" t="s">
        <v>536</v>
      </c>
      <c r="F364" t="s">
        <v>536</v>
      </c>
      <c r="G364" t="s">
        <v>536</v>
      </c>
      <c r="H364" t="s">
        <v>536</v>
      </c>
    </row>
    <row r="365" spans="5:8" x14ac:dyDescent="0.25">
      <c r="E365" t="s">
        <v>537</v>
      </c>
      <c r="F365" t="s">
        <v>537</v>
      </c>
      <c r="G365" t="s">
        <v>537</v>
      </c>
      <c r="H365" t="s">
        <v>537</v>
      </c>
    </row>
    <row r="366" spans="5:8" x14ac:dyDescent="0.25">
      <c r="E366" t="s">
        <v>538</v>
      </c>
      <c r="F366" t="s">
        <v>538</v>
      </c>
      <c r="G366" t="s">
        <v>538</v>
      </c>
      <c r="H366" t="s">
        <v>538</v>
      </c>
    </row>
    <row r="367" spans="5:8" x14ac:dyDescent="0.25">
      <c r="E367" t="s">
        <v>539</v>
      </c>
      <c r="F367" t="s">
        <v>539</v>
      </c>
      <c r="G367" t="s">
        <v>539</v>
      </c>
      <c r="H367" t="s">
        <v>539</v>
      </c>
    </row>
    <row r="368" spans="5:8" x14ac:dyDescent="0.25">
      <c r="E368" t="s">
        <v>540</v>
      </c>
      <c r="F368" t="s">
        <v>540</v>
      </c>
      <c r="G368" t="s">
        <v>540</v>
      </c>
      <c r="H368" t="s">
        <v>540</v>
      </c>
    </row>
    <row r="369" spans="5:8" x14ac:dyDescent="0.25">
      <c r="E369" t="s">
        <v>541</v>
      </c>
      <c r="F369" t="s">
        <v>541</v>
      </c>
      <c r="G369" t="s">
        <v>541</v>
      </c>
      <c r="H369" t="s">
        <v>541</v>
      </c>
    </row>
    <row r="370" spans="5:8" x14ac:dyDescent="0.25">
      <c r="E370" t="s">
        <v>542</v>
      </c>
      <c r="F370" t="s">
        <v>542</v>
      </c>
      <c r="G370" t="s">
        <v>542</v>
      </c>
      <c r="H370" t="s">
        <v>542</v>
      </c>
    </row>
    <row r="371" spans="5:8" x14ac:dyDescent="0.25">
      <c r="E371" t="s">
        <v>543</v>
      </c>
      <c r="F371" t="s">
        <v>543</v>
      </c>
      <c r="G371" t="s">
        <v>543</v>
      </c>
      <c r="H371" t="s">
        <v>543</v>
      </c>
    </row>
    <row r="372" spans="5:8" x14ac:dyDescent="0.25">
      <c r="E372" t="s">
        <v>544</v>
      </c>
      <c r="F372" t="s">
        <v>544</v>
      </c>
      <c r="G372" t="s">
        <v>544</v>
      </c>
      <c r="H372" t="s">
        <v>544</v>
      </c>
    </row>
    <row r="373" spans="5:8" x14ac:dyDescent="0.25">
      <c r="E373" t="s">
        <v>545</v>
      </c>
      <c r="F373" t="s">
        <v>545</v>
      </c>
      <c r="G373" t="s">
        <v>545</v>
      </c>
      <c r="H373" t="s">
        <v>545</v>
      </c>
    </row>
    <row r="374" spans="5:8" x14ac:dyDescent="0.25">
      <c r="E374" t="s">
        <v>546</v>
      </c>
      <c r="F374" t="s">
        <v>546</v>
      </c>
      <c r="G374" t="s">
        <v>546</v>
      </c>
      <c r="H374" t="s">
        <v>546</v>
      </c>
    </row>
    <row r="375" spans="5:8" x14ac:dyDescent="0.25">
      <c r="E375" t="s">
        <v>547</v>
      </c>
      <c r="F375" t="s">
        <v>547</v>
      </c>
      <c r="G375" t="s">
        <v>547</v>
      </c>
      <c r="H375" t="s">
        <v>547</v>
      </c>
    </row>
    <row r="376" spans="5:8" x14ac:dyDescent="0.25">
      <c r="E376" t="s">
        <v>548</v>
      </c>
      <c r="F376" t="s">
        <v>548</v>
      </c>
      <c r="G376" t="s">
        <v>548</v>
      </c>
      <c r="H376" t="s">
        <v>548</v>
      </c>
    </row>
    <row r="377" spans="5:8" x14ac:dyDescent="0.25">
      <c r="E377" t="s">
        <v>549</v>
      </c>
      <c r="F377" t="s">
        <v>549</v>
      </c>
      <c r="G377" t="s">
        <v>549</v>
      </c>
      <c r="H377" t="s">
        <v>549</v>
      </c>
    </row>
    <row r="378" spans="5:8" x14ac:dyDescent="0.25">
      <c r="E378" t="s">
        <v>550</v>
      </c>
      <c r="F378" t="s">
        <v>550</v>
      </c>
      <c r="G378" t="s">
        <v>550</v>
      </c>
      <c r="H378" t="s">
        <v>550</v>
      </c>
    </row>
    <row r="379" spans="5:8" x14ac:dyDescent="0.25">
      <c r="E379" t="s">
        <v>551</v>
      </c>
      <c r="F379" t="s">
        <v>551</v>
      </c>
      <c r="G379" t="s">
        <v>551</v>
      </c>
      <c r="H379" t="s">
        <v>551</v>
      </c>
    </row>
    <row r="380" spans="5:8" x14ac:dyDescent="0.25">
      <c r="E380" t="s">
        <v>552</v>
      </c>
      <c r="F380" t="s">
        <v>552</v>
      </c>
      <c r="G380" t="s">
        <v>552</v>
      </c>
      <c r="H380" t="s">
        <v>552</v>
      </c>
    </row>
    <row r="381" spans="5:8" x14ac:dyDescent="0.25">
      <c r="E381" t="s">
        <v>553</v>
      </c>
      <c r="F381" t="s">
        <v>553</v>
      </c>
      <c r="G381" t="s">
        <v>553</v>
      </c>
      <c r="H381" t="s">
        <v>553</v>
      </c>
    </row>
    <row r="382" spans="5:8" x14ac:dyDescent="0.25">
      <c r="E382" t="s">
        <v>554</v>
      </c>
      <c r="F382" t="s">
        <v>554</v>
      </c>
      <c r="G382" t="s">
        <v>554</v>
      </c>
      <c r="H382" t="s">
        <v>554</v>
      </c>
    </row>
    <row r="383" spans="5:8" x14ac:dyDescent="0.25">
      <c r="E383" t="s">
        <v>555</v>
      </c>
      <c r="F383" t="s">
        <v>555</v>
      </c>
      <c r="G383" t="s">
        <v>555</v>
      </c>
      <c r="H383" t="s">
        <v>555</v>
      </c>
    </row>
    <row r="384" spans="5:8" x14ac:dyDescent="0.25">
      <c r="E384" t="s">
        <v>556</v>
      </c>
      <c r="F384" t="s">
        <v>556</v>
      </c>
      <c r="G384" t="s">
        <v>556</v>
      </c>
      <c r="H384" t="s">
        <v>556</v>
      </c>
    </row>
    <row r="385" spans="5:8" x14ac:dyDescent="0.25">
      <c r="E385" t="s">
        <v>557</v>
      </c>
      <c r="F385" t="s">
        <v>557</v>
      </c>
      <c r="G385" t="s">
        <v>557</v>
      </c>
      <c r="H385" t="s">
        <v>557</v>
      </c>
    </row>
    <row r="386" spans="5:8" x14ac:dyDescent="0.25">
      <c r="E386" t="s">
        <v>558</v>
      </c>
      <c r="F386" t="s">
        <v>558</v>
      </c>
      <c r="G386" t="s">
        <v>558</v>
      </c>
      <c r="H386" t="s">
        <v>558</v>
      </c>
    </row>
    <row r="387" spans="5:8" x14ac:dyDescent="0.25">
      <c r="E387" t="s">
        <v>559</v>
      </c>
      <c r="F387" t="s">
        <v>559</v>
      </c>
      <c r="G387" t="s">
        <v>559</v>
      </c>
      <c r="H387" t="s">
        <v>559</v>
      </c>
    </row>
    <row r="388" spans="5:8" x14ac:dyDescent="0.25">
      <c r="E388" t="s">
        <v>560</v>
      </c>
      <c r="F388" t="s">
        <v>560</v>
      </c>
      <c r="G388" t="s">
        <v>560</v>
      </c>
      <c r="H388" t="s">
        <v>560</v>
      </c>
    </row>
    <row r="389" spans="5:8" x14ac:dyDescent="0.25">
      <c r="E389" t="s">
        <v>561</v>
      </c>
      <c r="F389" t="s">
        <v>561</v>
      </c>
      <c r="G389" t="s">
        <v>561</v>
      </c>
      <c r="H389" t="s">
        <v>561</v>
      </c>
    </row>
    <row r="390" spans="5:8" x14ac:dyDescent="0.25">
      <c r="E390" t="s">
        <v>562</v>
      </c>
      <c r="F390" t="s">
        <v>562</v>
      </c>
      <c r="G390" t="s">
        <v>562</v>
      </c>
      <c r="H390" t="s">
        <v>562</v>
      </c>
    </row>
    <row r="391" spans="5:8" x14ac:dyDescent="0.25">
      <c r="E391" t="s">
        <v>563</v>
      </c>
      <c r="F391" t="s">
        <v>563</v>
      </c>
      <c r="G391" t="s">
        <v>563</v>
      </c>
      <c r="H391" t="s">
        <v>563</v>
      </c>
    </row>
    <row r="392" spans="5:8" x14ac:dyDescent="0.25">
      <c r="E392" t="s">
        <v>564</v>
      </c>
      <c r="F392" t="s">
        <v>564</v>
      </c>
      <c r="G392" t="s">
        <v>564</v>
      </c>
      <c r="H392" t="s">
        <v>564</v>
      </c>
    </row>
    <row r="393" spans="5:8" x14ac:dyDescent="0.25">
      <c r="E393" t="s">
        <v>565</v>
      </c>
      <c r="F393" t="s">
        <v>565</v>
      </c>
      <c r="G393" t="s">
        <v>565</v>
      </c>
      <c r="H393" t="s">
        <v>565</v>
      </c>
    </row>
    <row r="394" spans="5:8" x14ac:dyDescent="0.25">
      <c r="E394" t="s">
        <v>566</v>
      </c>
      <c r="F394" t="s">
        <v>566</v>
      </c>
      <c r="G394" t="s">
        <v>566</v>
      </c>
      <c r="H394" t="s">
        <v>566</v>
      </c>
    </row>
    <row r="395" spans="5:8" x14ac:dyDescent="0.25">
      <c r="E395" t="s">
        <v>567</v>
      </c>
      <c r="F395" t="s">
        <v>567</v>
      </c>
      <c r="G395" t="s">
        <v>567</v>
      </c>
      <c r="H395" t="s">
        <v>567</v>
      </c>
    </row>
    <row r="396" spans="5:8" x14ac:dyDescent="0.25">
      <c r="E396" t="s">
        <v>568</v>
      </c>
      <c r="F396" t="s">
        <v>568</v>
      </c>
      <c r="G396" t="s">
        <v>568</v>
      </c>
      <c r="H396" t="s">
        <v>568</v>
      </c>
    </row>
    <row r="397" spans="5:8" x14ac:dyDescent="0.25">
      <c r="E397" t="s">
        <v>569</v>
      </c>
      <c r="F397" t="s">
        <v>569</v>
      </c>
      <c r="G397" t="s">
        <v>569</v>
      </c>
      <c r="H397" t="s">
        <v>569</v>
      </c>
    </row>
    <row r="398" spans="5:8" x14ac:dyDescent="0.25">
      <c r="E398" t="s">
        <v>570</v>
      </c>
      <c r="F398" t="s">
        <v>570</v>
      </c>
      <c r="G398" t="s">
        <v>570</v>
      </c>
      <c r="H398" t="s">
        <v>570</v>
      </c>
    </row>
    <row r="399" spans="5:8" x14ac:dyDescent="0.25">
      <c r="E399" t="s">
        <v>571</v>
      </c>
      <c r="F399" t="s">
        <v>571</v>
      </c>
      <c r="G399" t="s">
        <v>571</v>
      </c>
      <c r="H399" t="s">
        <v>571</v>
      </c>
    </row>
    <row r="400" spans="5:8" x14ac:dyDescent="0.25">
      <c r="E400" t="s">
        <v>572</v>
      </c>
      <c r="F400" t="s">
        <v>572</v>
      </c>
      <c r="G400" t="s">
        <v>572</v>
      </c>
      <c r="H400" t="s">
        <v>572</v>
      </c>
    </row>
    <row r="401" spans="5:8" x14ac:dyDescent="0.25">
      <c r="E401" t="s">
        <v>573</v>
      </c>
      <c r="F401" t="s">
        <v>573</v>
      </c>
      <c r="G401" t="s">
        <v>573</v>
      </c>
      <c r="H401" t="s">
        <v>573</v>
      </c>
    </row>
    <row r="402" spans="5:8" x14ac:dyDescent="0.25">
      <c r="E402" t="s">
        <v>574</v>
      </c>
      <c r="F402" t="s">
        <v>574</v>
      </c>
      <c r="G402" t="s">
        <v>574</v>
      </c>
      <c r="H402" t="s">
        <v>574</v>
      </c>
    </row>
    <row r="403" spans="5:8" x14ac:dyDescent="0.25">
      <c r="E403" t="s">
        <v>575</v>
      </c>
      <c r="F403" t="s">
        <v>575</v>
      </c>
      <c r="G403" t="s">
        <v>575</v>
      </c>
      <c r="H403" t="s">
        <v>575</v>
      </c>
    </row>
    <row r="404" spans="5:8" x14ac:dyDescent="0.25">
      <c r="E404" t="s">
        <v>576</v>
      </c>
      <c r="F404" t="s">
        <v>576</v>
      </c>
      <c r="G404" t="s">
        <v>576</v>
      </c>
      <c r="H404" t="s">
        <v>576</v>
      </c>
    </row>
    <row r="405" spans="5:8" x14ac:dyDescent="0.25">
      <c r="E405" t="s">
        <v>577</v>
      </c>
      <c r="F405" t="s">
        <v>577</v>
      </c>
      <c r="G405" t="s">
        <v>577</v>
      </c>
      <c r="H405" t="s">
        <v>577</v>
      </c>
    </row>
    <row r="406" spans="5:8" x14ac:dyDescent="0.25">
      <c r="E406" t="s">
        <v>578</v>
      </c>
      <c r="F406" t="s">
        <v>578</v>
      </c>
      <c r="G406" t="s">
        <v>578</v>
      </c>
      <c r="H406" t="s">
        <v>578</v>
      </c>
    </row>
    <row r="407" spans="5:8" x14ac:dyDescent="0.25">
      <c r="E407" t="s">
        <v>579</v>
      </c>
      <c r="F407" t="s">
        <v>579</v>
      </c>
      <c r="G407" t="s">
        <v>579</v>
      </c>
      <c r="H407" t="s">
        <v>579</v>
      </c>
    </row>
    <row r="408" spans="5:8" x14ac:dyDescent="0.25">
      <c r="E408" t="s">
        <v>580</v>
      </c>
      <c r="F408" t="s">
        <v>580</v>
      </c>
      <c r="G408" t="s">
        <v>580</v>
      </c>
      <c r="H408" t="s">
        <v>580</v>
      </c>
    </row>
    <row r="409" spans="5:8" x14ac:dyDescent="0.25">
      <c r="E409" t="s">
        <v>581</v>
      </c>
      <c r="F409" t="s">
        <v>581</v>
      </c>
      <c r="G409" t="s">
        <v>581</v>
      </c>
      <c r="H409" t="s">
        <v>581</v>
      </c>
    </row>
    <row r="410" spans="5:8" x14ac:dyDescent="0.25">
      <c r="E410" t="s">
        <v>582</v>
      </c>
      <c r="F410" t="s">
        <v>582</v>
      </c>
      <c r="G410" t="s">
        <v>582</v>
      </c>
      <c r="H410" t="s">
        <v>582</v>
      </c>
    </row>
    <row r="411" spans="5:8" x14ac:dyDescent="0.25">
      <c r="E411" t="s">
        <v>583</v>
      </c>
      <c r="F411" t="s">
        <v>583</v>
      </c>
      <c r="G411" t="s">
        <v>583</v>
      </c>
      <c r="H411" t="s">
        <v>583</v>
      </c>
    </row>
    <row r="412" spans="5:8" x14ac:dyDescent="0.25">
      <c r="E412" t="s">
        <v>584</v>
      </c>
      <c r="F412" t="s">
        <v>584</v>
      </c>
      <c r="G412" t="s">
        <v>584</v>
      </c>
      <c r="H412" t="s">
        <v>584</v>
      </c>
    </row>
    <row r="413" spans="5:8" x14ac:dyDescent="0.25">
      <c r="E413" t="s">
        <v>585</v>
      </c>
      <c r="F413" t="s">
        <v>585</v>
      </c>
      <c r="G413" t="s">
        <v>585</v>
      </c>
      <c r="H413" t="s">
        <v>585</v>
      </c>
    </row>
    <row r="414" spans="5:8" x14ac:dyDescent="0.25">
      <c r="E414" t="s">
        <v>586</v>
      </c>
      <c r="F414" t="s">
        <v>586</v>
      </c>
      <c r="G414" t="s">
        <v>586</v>
      </c>
      <c r="H414" t="s">
        <v>586</v>
      </c>
    </row>
    <row r="415" spans="5:8" x14ac:dyDescent="0.25">
      <c r="E415" t="s">
        <v>587</v>
      </c>
      <c r="F415" t="s">
        <v>587</v>
      </c>
      <c r="G415" t="s">
        <v>587</v>
      </c>
      <c r="H415" t="s">
        <v>587</v>
      </c>
    </row>
    <row r="416" spans="5:8" x14ac:dyDescent="0.25">
      <c r="E416" t="s">
        <v>588</v>
      </c>
      <c r="F416" t="s">
        <v>588</v>
      </c>
      <c r="G416" t="s">
        <v>588</v>
      </c>
      <c r="H416" t="s">
        <v>588</v>
      </c>
    </row>
    <row r="417" spans="5:8" x14ac:dyDescent="0.25">
      <c r="E417" t="s">
        <v>589</v>
      </c>
      <c r="F417" t="s">
        <v>589</v>
      </c>
      <c r="G417" t="s">
        <v>589</v>
      </c>
      <c r="H417" t="s">
        <v>589</v>
      </c>
    </row>
    <row r="418" spans="5:8" x14ac:dyDescent="0.25">
      <c r="E418" t="s">
        <v>590</v>
      </c>
      <c r="F418" t="s">
        <v>590</v>
      </c>
      <c r="G418" t="s">
        <v>590</v>
      </c>
      <c r="H418" t="s">
        <v>590</v>
      </c>
    </row>
    <row r="419" spans="5:8" x14ac:dyDescent="0.25">
      <c r="E419" t="s">
        <v>591</v>
      </c>
      <c r="F419" t="s">
        <v>591</v>
      </c>
      <c r="G419" t="s">
        <v>591</v>
      </c>
      <c r="H419" t="s">
        <v>591</v>
      </c>
    </row>
    <row r="420" spans="5:8" x14ac:dyDescent="0.25">
      <c r="E420" t="s">
        <v>592</v>
      </c>
      <c r="F420" t="s">
        <v>592</v>
      </c>
      <c r="G420" t="s">
        <v>592</v>
      </c>
      <c r="H420" t="s">
        <v>592</v>
      </c>
    </row>
    <row r="421" spans="5:8" x14ac:dyDescent="0.25">
      <c r="E421" t="s">
        <v>593</v>
      </c>
      <c r="F421" t="s">
        <v>593</v>
      </c>
      <c r="G421" t="s">
        <v>593</v>
      </c>
      <c r="H421" t="s">
        <v>593</v>
      </c>
    </row>
    <row r="422" spans="5:8" x14ac:dyDescent="0.25">
      <c r="E422" t="s">
        <v>594</v>
      </c>
      <c r="F422" t="s">
        <v>594</v>
      </c>
      <c r="G422" t="s">
        <v>594</v>
      </c>
      <c r="H422" t="s">
        <v>594</v>
      </c>
    </row>
    <row r="423" spans="5:8" x14ac:dyDescent="0.25">
      <c r="E423" t="s">
        <v>595</v>
      </c>
      <c r="F423" t="s">
        <v>595</v>
      </c>
      <c r="G423" t="s">
        <v>595</v>
      </c>
      <c r="H423" t="s">
        <v>595</v>
      </c>
    </row>
    <row r="424" spans="5:8" x14ac:dyDescent="0.25">
      <c r="E424" t="s">
        <v>596</v>
      </c>
      <c r="F424" t="s">
        <v>596</v>
      </c>
      <c r="G424" t="s">
        <v>596</v>
      </c>
      <c r="H424" t="s">
        <v>596</v>
      </c>
    </row>
    <row r="425" spans="5:8" x14ac:dyDescent="0.25">
      <c r="E425" t="s">
        <v>597</v>
      </c>
      <c r="F425" t="s">
        <v>597</v>
      </c>
      <c r="G425" t="s">
        <v>597</v>
      </c>
      <c r="H425" t="s">
        <v>597</v>
      </c>
    </row>
    <row r="426" spans="5:8" x14ac:dyDescent="0.25">
      <c r="E426" t="s">
        <v>598</v>
      </c>
      <c r="F426" t="s">
        <v>598</v>
      </c>
      <c r="G426" t="s">
        <v>598</v>
      </c>
      <c r="H426" t="s">
        <v>598</v>
      </c>
    </row>
    <row r="427" spans="5:8" x14ac:dyDescent="0.25">
      <c r="E427" t="s">
        <v>599</v>
      </c>
      <c r="F427" t="s">
        <v>599</v>
      </c>
      <c r="G427" t="s">
        <v>599</v>
      </c>
      <c r="H427" t="s">
        <v>599</v>
      </c>
    </row>
    <row r="428" spans="5:8" x14ac:dyDescent="0.25">
      <c r="E428" t="s">
        <v>600</v>
      </c>
      <c r="F428" t="s">
        <v>600</v>
      </c>
      <c r="G428" t="s">
        <v>600</v>
      </c>
      <c r="H428" t="s">
        <v>600</v>
      </c>
    </row>
    <row r="429" spans="5:8" x14ac:dyDescent="0.25">
      <c r="E429" t="s">
        <v>601</v>
      </c>
      <c r="F429" t="s">
        <v>601</v>
      </c>
      <c r="G429" t="s">
        <v>601</v>
      </c>
      <c r="H429" t="s">
        <v>601</v>
      </c>
    </row>
    <row r="430" spans="5:8" x14ac:dyDescent="0.25">
      <c r="E430" t="s">
        <v>602</v>
      </c>
      <c r="F430" t="s">
        <v>602</v>
      </c>
      <c r="G430" t="s">
        <v>602</v>
      </c>
      <c r="H430" t="s">
        <v>602</v>
      </c>
    </row>
    <row r="431" spans="5:8" x14ac:dyDescent="0.25">
      <c r="E431" t="s">
        <v>603</v>
      </c>
      <c r="F431" t="s">
        <v>603</v>
      </c>
      <c r="G431" t="s">
        <v>603</v>
      </c>
      <c r="H431" t="s">
        <v>603</v>
      </c>
    </row>
    <row r="432" spans="5:8" x14ac:dyDescent="0.25">
      <c r="E432" t="s">
        <v>604</v>
      </c>
      <c r="F432" t="s">
        <v>604</v>
      </c>
      <c r="G432" t="s">
        <v>604</v>
      </c>
      <c r="H432" t="s">
        <v>604</v>
      </c>
    </row>
    <row r="433" spans="5:8" x14ac:dyDescent="0.25">
      <c r="E433" t="s">
        <v>605</v>
      </c>
      <c r="F433" t="s">
        <v>605</v>
      </c>
      <c r="G433" t="s">
        <v>605</v>
      </c>
      <c r="H433" t="s">
        <v>605</v>
      </c>
    </row>
    <row r="434" spans="5:8" x14ac:dyDescent="0.25">
      <c r="E434" t="s">
        <v>606</v>
      </c>
      <c r="F434" t="s">
        <v>606</v>
      </c>
      <c r="G434" t="s">
        <v>606</v>
      </c>
      <c r="H434" t="s">
        <v>606</v>
      </c>
    </row>
    <row r="435" spans="5:8" x14ac:dyDescent="0.25">
      <c r="E435" t="s">
        <v>607</v>
      </c>
      <c r="F435" t="s">
        <v>607</v>
      </c>
      <c r="G435" t="s">
        <v>607</v>
      </c>
      <c r="H435" t="s">
        <v>607</v>
      </c>
    </row>
    <row r="436" spans="5:8" x14ac:dyDescent="0.25">
      <c r="E436" t="s">
        <v>608</v>
      </c>
      <c r="F436" t="s">
        <v>608</v>
      </c>
      <c r="G436" t="s">
        <v>608</v>
      </c>
      <c r="H436" t="s">
        <v>608</v>
      </c>
    </row>
    <row r="437" spans="5:8" x14ac:dyDescent="0.25">
      <c r="E437" t="s">
        <v>609</v>
      </c>
      <c r="F437" t="s">
        <v>609</v>
      </c>
      <c r="G437" t="s">
        <v>609</v>
      </c>
      <c r="H437" t="s">
        <v>609</v>
      </c>
    </row>
    <row r="438" spans="5:8" x14ac:dyDescent="0.25">
      <c r="E438" t="s">
        <v>610</v>
      </c>
      <c r="F438" t="s">
        <v>610</v>
      </c>
      <c r="G438" t="s">
        <v>610</v>
      </c>
      <c r="H438" t="s">
        <v>610</v>
      </c>
    </row>
    <row r="439" spans="5:8" x14ac:dyDescent="0.25">
      <c r="E439" t="s">
        <v>611</v>
      </c>
      <c r="F439" t="s">
        <v>611</v>
      </c>
      <c r="G439" t="s">
        <v>611</v>
      </c>
      <c r="H439" t="s">
        <v>611</v>
      </c>
    </row>
    <row r="440" spans="5:8" x14ac:dyDescent="0.25">
      <c r="E440" t="s">
        <v>612</v>
      </c>
      <c r="F440" t="s">
        <v>612</v>
      </c>
      <c r="G440" t="s">
        <v>612</v>
      </c>
      <c r="H440" t="s">
        <v>612</v>
      </c>
    </row>
    <row r="441" spans="5:8" x14ac:dyDescent="0.25">
      <c r="E441" t="s">
        <v>613</v>
      </c>
      <c r="F441" t="s">
        <v>613</v>
      </c>
      <c r="G441" t="s">
        <v>613</v>
      </c>
      <c r="H441" t="s">
        <v>613</v>
      </c>
    </row>
    <row r="442" spans="5:8" x14ac:dyDescent="0.25">
      <c r="E442" t="s">
        <v>614</v>
      </c>
      <c r="F442" t="s">
        <v>614</v>
      </c>
      <c r="G442" t="s">
        <v>614</v>
      </c>
      <c r="H442" t="s">
        <v>614</v>
      </c>
    </row>
    <row r="443" spans="5:8" x14ac:dyDescent="0.25">
      <c r="E443" t="s">
        <v>615</v>
      </c>
      <c r="F443" t="s">
        <v>615</v>
      </c>
      <c r="G443" t="s">
        <v>615</v>
      </c>
      <c r="H443" t="s">
        <v>615</v>
      </c>
    </row>
    <row r="444" spans="5:8" x14ac:dyDescent="0.25">
      <c r="E444" t="s">
        <v>616</v>
      </c>
      <c r="F444" t="s">
        <v>616</v>
      </c>
      <c r="G444" t="s">
        <v>616</v>
      </c>
      <c r="H444" t="s">
        <v>616</v>
      </c>
    </row>
    <row r="445" spans="5:8" x14ac:dyDescent="0.25">
      <c r="E445" t="s">
        <v>617</v>
      </c>
      <c r="F445" t="s">
        <v>617</v>
      </c>
      <c r="G445" t="s">
        <v>617</v>
      </c>
      <c r="H445" t="s">
        <v>617</v>
      </c>
    </row>
    <row r="446" spans="5:8" x14ac:dyDescent="0.25">
      <c r="E446" t="s">
        <v>618</v>
      </c>
      <c r="F446" t="s">
        <v>618</v>
      </c>
      <c r="G446" t="s">
        <v>618</v>
      </c>
      <c r="H446" t="s">
        <v>618</v>
      </c>
    </row>
    <row r="447" spans="5:8" x14ac:dyDescent="0.25">
      <c r="E447" t="s">
        <v>619</v>
      </c>
      <c r="F447" t="s">
        <v>619</v>
      </c>
      <c r="G447" t="s">
        <v>619</v>
      </c>
      <c r="H447" t="s">
        <v>619</v>
      </c>
    </row>
    <row r="448" spans="5:8" x14ac:dyDescent="0.25">
      <c r="E448" t="s">
        <v>620</v>
      </c>
      <c r="F448" t="s">
        <v>620</v>
      </c>
      <c r="G448" t="s">
        <v>620</v>
      </c>
      <c r="H448" t="s">
        <v>620</v>
      </c>
    </row>
    <row r="449" spans="5:8" x14ac:dyDescent="0.25">
      <c r="E449" t="s">
        <v>621</v>
      </c>
      <c r="F449" t="s">
        <v>621</v>
      </c>
      <c r="G449" t="s">
        <v>621</v>
      </c>
      <c r="H449" t="s">
        <v>621</v>
      </c>
    </row>
    <row r="450" spans="5:8" x14ac:dyDescent="0.25">
      <c r="E450" t="s">
        <v>622</v>
      </c>
      <c r="F450" t="s">
        <v>622</v>
      </c>
      <c r="G450" t="s">
        <v>622</v>
      </c>
      <c r="H450" t="s">
        <v>622</v>
      </c>
    </row>
    <row r="451" spans="5:8" x14ac:dyDescent="0.25">
      <c r="E451" t="s">
        <v>623</v>
      </c>
      <c r="F451" t="s">
        <v>623</v>
      </c>
      <c r="G451" t="s">
        <v>623</v>
      </c>
      <c r="H451" t="s">
        <v>623</v>
      </c>
    </row>
    <row r="452" spans="5:8" x14ac:dyDescent="0.25">
      <c r="E452" t="s">
        <v>624</v>
      </c>
      <c r="F452" t="s">
        <v>624</v>
      </c>
      <c r="G452" t="s">
        <v>624</v>
      </c>
      <c r="H452" t="s">
        <v>624</v>
      </c>
    </row>
    <row r="453" spans="5:8" x14ac:dyDescent="0.25">
      <c r="E453" t="s">
        <v>625</v>
      </c>
      <c r="F453" t="s">
        <v>625</v>
      </c>
      <c r="G453" t="s">
        <v>625</v>
      </c>
      <c r="H453" t="s">
        <v>625</v>
      </c>
    </row>
    <row r="454" spans="5:8" x14ac:dyDescent="0.25">
      <c r="E454" t="s">
        <v>626</v>
      </c>
      <c r="F454" t="s">
        <v>626</v>
      </c>
      <c r="G454" t="s">
        <v>626</v>
      </c>
      <c r="H454" t="s">
        <v>626</v>
      </c>
    </row>
    <row r="455" spans="5:8" x14ac:dyDescent="0.25">
      <c r="E455" t="s">
        <v>627</v>
      </c>
      <c r="F455" t="s">
        <v>627</v>
      </c>
      <c r="G455" t="s">
        <v>627</v>
      </c>
      <c r="H455" t="s">
        <v>627</v>
      </c>
    </row>
    <row r="456" spans="5:8" x14ac:dyDescent="0.25">
      <c r="E456" t="s">
        <v>628</v>
      </c>
      <c r="F456" t="s">
        <v>628</v>
      </c>
      <c r="G456" t="s">
        <v>628</v>
      </c>
      <c r="H456" t="s">
        <v>628</v>
      </c>
    </row>
    <row r="457" spans="5:8" x14ac:dyDescent="0.25">
      <c r="E457" t="s">
        <v>629</v>
      </c>
      <c r="F457" t="s">
        <v>629</v>
      </c>
      <c r="G457" t="s">
        <v>629</v>
      </c>
      <c r="H457" t="s">
        <v>629</v>
      </c>
    </row>
    <row r="458" spans="5:8" x14ac:dyDescent="0.25">
      <c r="E458" t="s">
        <v>630</v>
      </c>
      <c r="F458" t="s">
        <v>630</v>
      </c>
      <c r="G458" t="s">
        <v>630</v>
      </c>
      <c r="H458" t="s">
        <v>630</v>
      </c>
    </row>
    <row r="459" spans="5:8" x14ac:dyDescent="0.25">
      <c r="E459" t="s">
        <v>631</v>
      </c>
      <c r="F459" t="s">
        <v>631</v>
      </c>
      <c r="G459" t="s">
        <v>631</v>
      </c>
      <c r="H459" t="s">
        <v>631</v>
      </c>
    </row>
    <row r="460" spans="5:8" x14ac:dyDescent="0.25">
      <c r="E460" t="s">
        <v>632</v>
      </c>
      <c r="F460" t="s">
        <v>632</v>
      </c>
      <c r="G460" t="s">
        <v>632</v>
      </c>
      <c r="H460" t="s">
        <v>632</v>
      </c>
    </row>
    <row r="461" spans="5:8" x14ac:dyDescent="0.25">
      <c r="E461" t="s">
        <v>633</v>
      </c>
      <c r="F461" t="s">
        <v>633</v>
      </c>
      <c r="G461" t="s">
        <v>633</v>
      </c>
      <c r="H461" t="s">
        <v>633</v>
      </c>
    </row>
    <row r="462" spans="5:8" x14ac:dyDescent="0.25">
      <c r="E462" t="s">
        <v>634</v>
      </c>
      <c r="F462" t="s">
        <v>634</v>
      </c>
      <c r="G462" t="s">
        <v>634</v>
      </c>
      <c r="H462" t="s">
        <v>634</v>
      </c>
    </row>
    <row r="463" spans="5:8" x14ac:dyDescent="0.25">
      <c r="E463" t="s">
        <v>635</v>
      </c>
      <c r="F463" t="s">
        <v>635</v>
      </c>
      <c r="G463" t="s">
        <v>635</v>
      </c>
      <c r="H463" t="s">
        <v>635</v>
      </c>
    </row>
    <row r="464" spans="5:8" x14ac:dyDescent="0.25">
      <c r="E464" t="s">
        <v>636</v>
      </c>
      <c r="F464" t="s">
        <v>636</v>
      </c>
      <c r="G464" t="s">
        <v>636</v>
      </c>
      <c r="H464" t="s">
        <v>636</v>
      </c>
    </row>
    <row r="465" spans="5:8" x14ac:dyDescent="0.25">
      <c r="E465" t="s">
        <v>637</v>
      </c>
      <c r="F465" t="s">
        <v>637</v>
      </c>
      <c r="G465" t="s">
        <v>637</v>
      </c>
      <c r="H465" t="s">
        <v>637</v>
      </c>
    </row>
    <row r="466" spans="5:8" x14ac:dyDescent="0.25">
      <c r="E466" t="s">
        <v>638</v>
      </c>
      <c r="F466" t="s">
        <v>638</v>
      </c>
      <c r="G466" t="s">
        <v>638</v>
      </c>
      <c r="H466" t="s">
        <v>638</v>
      </c>
    </row>
    <row r="467" spans="5:8" x14ac:dyDescent="0.25">
      <c r="E467" t="s">
        <v>639</v>
      </c>
      <c r="F467" t="s">
        <v>639</v>
      </c>
      <c r="G467" t="s">
        <v>639</v>
      </c>
      <c r="H467" t="s">
        <v>639</v>
      </c>
    </row>
    <row r="468" spans="5:8" x14ac:dyDescent="0.25">
      <c r="E468" t="s">
        <v>640</v>
      </c>
      <c r="F468" t="s">
        <v>640</v>
      </c>
      <c r="G468" t="s">
        <v>640</v>
      </c>
      <c r="H468" t="s">
        <v>640</v>
      </c>
    </row>
    <row r="469" spans="5:8" x14ac:dyDescent="0.25">
      <c r="E469" t="s">
        <v>641</v>
      </c>
      <c r="F469" t="s">
        <v>641</v>
      </c>
      <c r="G469" t="s">
        <v>641</v>
      </c>
      <c r="H469" t="s">
        <v>641</v>
      </c>
    </row>
    <row r="470" spans="5:8" x14ac:dyDescent="0.25">
      <c r="E470" t="s">
        <v>642</v>
      </c>
      <c r="F470" t="s">
        <v>642</v>
      </c>
      <c r="G470" t="s">
        <v>642</v>
      </c>
      <c r="H470" t="s">
        <v>642</v>
      </c>
    </row>
    <row r="471" spans="5:8" x14ac:dyDescent="0.25">
      <c r="E471" t="s">
        <v>643</v>
      </c>
      <c r="F471" t="s">
        <v>643</v>
      </c>
      <c r="G471" t="s">
        <v>643</v>
      </c>
      <c r="H471" t="s">
        <v>643</v>
      </c>
    </row>
    <row r="472" spans="5:8" x14ac:dyDescent="0.25">
      <c r="E472" t="s">
        <v>644</v>
      </c>
      <c r="F472" t="s">
        <v>644</v>
      </c>
      <c r="G472" t="s">
        <v>644</v>
      </c>
      <c r="H472" t="s">
        <v>644</v>
      </c>
    </row>
    <row r="473" spans="5:8" x14ac:dyDescent="0.25">
      <c r="E473" t="s">
        <v>645</v>
      </c>
      <c r="F473" t="s">
        <v>645</v>
      </c>
      <c r="G473" t="s">
        <v>645</v>
      </c>
      <c r="H473" t="s">
        <v>645</v>
      </c>
    </row>
    <row r="474" spans="5:8" x14ac:dyDescent="0.25">
      <c r="E474" t="s">
        <v>646</v>
      </c>
      <c r="F474" t="s">
        <v>646</v>
      </c>
      <c r="G474" t="s">
        <v>646</v>
      </c>
      <c r="H474" t="s">
        <v>646</v>
      </c>
    </row>
    <row r="475" spans="5:8" x14ac:dyDescent="0.25">
      <c r="E475" t="s">
        <v>647</v>
      </c>
      <c r="F475" t="s">
        <v>647</v>
      </c>
      <c r="G475" t="s">
        <v>647</v>
      </c>
      <c r="H475" t="s">
        <v>647</v>
      </c>
    </row>
    <row r="476" spans="5:8" x14ac:dyDescent="0.25">
      <c r="E476" t="s">
        <v>648</v>
      </c>
      <c r="F476" t="s">
        <v>648</v>
      </c>
      <c r="G476" t="s">
        <v>648</v>
      </c>
      <c r="H476" t="s">
        <v>648</v>
      </c>
    </row>
    <row r="477" spans="5:8" x14ac:dyDescent="0.25">
      <c r="E477" t="s">
        <v>649</v>
      </c>
      <c r="F477" t="s">
        <v>649</v>
      </c>
      <c r="G477" t="s">
        <v>649</v>
      </c>
      <c r="H477" t="s">
        <v>649</v>
      </c>
    </row>
    <row r="478" spans="5:8" x14ac:dyDescent="0.25">
      <c r="E478" t="s">
        <v>650</v>
      </c>
      <c r="F478" t="s">
        <v>650</v>
      </c>
      <c r="G478" t="s">
        <v>650</v>
      </c>
      <c r="H478" t="s">
        <v>650</v>
      </c>
    </row>
    <row r="479" spans="5:8" x14ac:dyDescent="0.25">
      <c r="E479" t="s">
        <v>651</v>
      </c>
      <c r="F479" t="s">
        <v>651</v>
      </c>
      <c r="G479" t="s">
        <v>651</v>
      </c>
      <c r="H479" t="s">
        <v>651</v>
      </c>
    </row>
    <row r="480" spans="5:8" x14ac:dyDescent="0.25">
      <c r="E480" t="s">
        <v>652</v>
      </c>
      <c r="F480" t="s">
        <v>652</v>
      </c>
      <c r="G480" t="s">
        <v>652</v>
      </c>
      <c r="H480" t="s">
        <v>652</v>
      </c>
    </row>
    <row r="481" spans="5:8" x14ac:dyDescent="0.25">
      <c r="E481" t="s">
        <v>653</v>
      </c>
      <c r="F481" t="s">
        <v>653</v>
      </c>
      <c r="G481" t="s">
        <v>653</v>
      </c>
      <c r="H481" t="s">
        <v>653</v>
      </c>
    </row>
    <row r="482" spans="5:8" x14ac:dyDescent="0.25">
      <c r="E482" t="s">
        <v>654</v>
      </c>
      <c r="F482" t="s">
        <v>654</v>
      </c>
      <c r="G482" t="s">
        <v>654</v>
      </c>
      <c r="H482" t="s">
        <v>654</v>
      </c>
    </row>
    <row r="483" spans="5:8" x14ac:dyDescent="0.25">
      <c r="E483" t="s">
        <v>655</v>
      </c>
      <c r="F483" t="s">
        <v>655</v>
      </c>
      <c r="G483" t="s">
        <v>655</v>
      </c>
      <c r="H483" t="s">
        <v>655</v>
      </c>
    </row>
    <row r="484" spans="5:8" x14ac:dyDescent="0.25">
      <c r="E484" t="s">
        <v>656</v>
      </c>
      <c r="F484" t="s">
        <v>656</v>
      </c>
      <c r="G484" t="s">
        <v>656</v>
      </c>
      <c r="H484" t="s">
        <v>656</v>
      </c>
    </row>
    <row r="485" spans="5:8" x14ac:dyDescent="0.25">
      <c r="E485" t="s">
        <v>657</v>
      </c>
      <c r="F485" t="s">
        <v>657</v>
      </c>
      <c r="G485" t="s">
        <v>657</v>
      </c>
      <c r="H485" t="s">
        <v>657</v>
      </c>
    </row>
    <row r="486" spans="5:8" x14ac:dyDescent="0.25">
      <c r="E486" t="s">
        <v>658</v>
      </c>
      <c r="F486" t="s">
        <v>658</v>
      </c>
      <c r="G486" t="s">
        <v>658</v>
      </c>
      <c r="H486" t="s">
        <v>658</v>
      </c>
    </row>
    <row r="487" spans="5:8" x14ac:dyDescent="0.25">
      <c r="E487" t="s">
        <v>659</v>
      </c>
      <c r="F487" t="s">
        <v>659</v>
      </c>
      <c r="G487" t="s">
        <v>659</v>
      </c>
      <c r="H487" t="s">
        <v>659</v>
      </c>
    </row>
    <row r="488" spans="5:8" x14ac:dyDescent="0.25">
      <c r="E488" t="s">
        <v>660</v>
      </c>
      <c r="F488" t="s">
        <v>660</v>
      </c>
      <c r="G488" t="s">
        <v>660</v>
      </c>
      <c r="H488" t="s">
        <v>660</v>
      </c>
    </row>
    <row r="489" spans="5:8" x14ac:dyDescent="0.25">
      <c r="E489" t="s">
        <v>661</v>
      </c>
      <c r="F489" t="s">
        <v>661</v>
      </c>
      <c r="G489" t="s">
        <v>661</v>
      </c>
      <c r="H489" t="s">
        <v>661</v>
      </c>
    </row>
    <row r="490" spans="5:8" x14ac:dyDescent="0.25">
      <c r="E490" t="s">
        <v>662</v>
      </c>
      <c r="F490" t="s">
        <v>662</v>
      </c>
      <c r="G490" t="s">
        <v>662</v>
      </c>
      <c r="H490" t="s">
        <v>662</v>
      </c>
    </row>
    <row r="491" spans="5:8" x14ac:dyDescent="0.25">
      <c r="E491" t="s">
        <v>663</v>
      </c>
      <c r="F491" t="s">
        <v>663</v>
      </c>
      <c r="G491" t="s">
        <v>663</v>
      </c>
      <c r="H491" t="s">
        <v>663</v>
      </c>
    </row>
    <row r="492" spans="5:8" x14ac:dyDescent="0.25">
      <c r="E492" t="s">
        <v>664</v>
      </c>
      <c r="F492" t="s">
        <v>664</v>
      </c>
      <c r="G492" t="s">
        <v>664</v>
      </c>
      <c r="H492" t="s">
        <v>664</v>
      </c>
    </row>
    <row r="493" spans="5:8" x14ac:dyDescent="0.25">
      <c r="E493" t="s">
        <v>665</v>
      </c>
      <c r="F493" t="s">
        <v>665</v>
      </c>
      <c r="G493" t="s">
        <v>665</v>
      </c>
      <c r="H493" t="s">
        <v>665</v>
      </c>
    </row>
    <row r="494" spans="5:8" x14ac:dyDescent="0.25">
      <c r="E494" t="s">
        <v>666</v>
      </c>
      <c r="F494" t="s">
        <v>666</v>
      </c>
      <c r="G494" t="s">
        <v>666</v>
      </c>
      <c r="H494" t="s">
        <v>666</v>
      </c>
    </row>
    <row r="495" spans="5:8" x14ac:dyDescent="0.25">
      <c r="E495" t="s">
        <v>667</v>
      </c>
      <c r="F495" t="s">
        <v>667</v>
      </c>
      <c r="G495" t="s">
        <v>667</v>
      </c>
      <c r="H495" t="s">
        <v>667</v>
      </c>
    </row>
    <row r="496" spans="5:8" x14ac:dyDescent="0.25">
      <c r="E496" t="s">
        <v>668</v>
      </c>
      <c r="F496" t="s">
        <v>668</v>
      </c>
      <c r="G496" t="s">
        <v>668</v>
      </c>
      <c r="H496" t="s">
        <v>668</v>
      </c>
    </row>
    <row r="497" spans="5:8" x14ac:dyDescent="0.25">
      <c r="E497" t="s">
        <v>669</v>
      </c>
      <c r="F497" t="s">
        <v>669</v>
      </c>
      <c r="G497" t="s">
        <v>669</v>
      </c>
      <c r="H497" t="s">
        <v>669</v>
      </c>
    </row>
    <row r="498" spans="5:8" x14ac:dyDescent="0.25">
      <c r="E498" t="s">
        <v>670</v>
      </c>
      <c r="F498" t="s">
        <v>670</v>
      </c>
      <c r="G498" t="s">
        <v>670</v>
      </c>
      <c r="H498" t="s">
        <v>670</v>
      </c>
    </row>
    <row r="499" spans="5:8" x14ac:dyDescent="0.25">
      <c r="E499" t="s">
        <v>671</v>
      </c>
      <c r="F499" t="s">
        <v>671</v>
      </c>
      <c r="G499" t="s">
        <v>671</v>
      </c>
      <c r="H499" t="s">
        <v>671</v>
      </c>
    </row>
    <row r="500" spans="5:8" x14ac:dyDescent="0.25">
      <c r="E500" t="s">
        <v>672</v>
      </c>
      <c r="F500" t="s">
        <v>672</v>
      </c>
      <c r="G500" t="s">
        <v>672</v>
      </c>
      <c r="H500" t="s">
        <v>672</v>
      </c>
    </row>
    <row r="501" spans="5:8" x14ac:dyDescent="0.25">
      <c r="E501" t="s">
        <v>673</v>
      </c>
      <c r="F501" t="s">
        <v>673</v>
      </c>
      <c r="G501" t="s">
        <v>673</v>
      </c>
      <c r="H501" t="s">
        <v>673</v>
      </c>
    </row>
    <row r="502" spans="5:8" x14ac:dyDescent="0.25">
      <c r="E502" t="s">
        <v>674</v>
      </c>
      <c r="F502" t="s">
        <v>674</v>
      </c>
      <c r="G502" t="s">
        <v>674</v>
      </c>
      <c r="H502" t="s">
        <v>674</v>
      </c>
    </row>
    <row r="503" spans="5:8" x14ac:dyDescent="0.25">
      <c r="E503" t="s">
        <v>675</v>
      </c>
      <c r="F503" t="s">
        <v>675</v>
      </c>
      <c r="G503" t="s">
        <v>675</v>
      </c>
      <c r="H503" t="s">
        <v>675</v>
      </c>
    </row>
    <row r="504" spans="5:8" x14ac:dyDescent="0.25">
      <c r="E504" t="s">
        <v>676</v>
      </c>
      <c r="F504" t="s">
        <v>676</v>
      </c>
      <c r="G504" t="s">
        <v>676</v>
      </c>
      <c r="H504" t="s">
        <v>676</v>
      </c>
    </row>
    <row r="505" spans="5:8" x14ac:dyDescent="0.25">
      <c r="E505" t="s">
        <v>677</v>
      </c>
      <c r="F505" t="s">
        <v>677</v>
      </c>
      <c r="G505" t="s">
        <v>677</v>
      </c>
      <c r="H505" t="s">
        <v>677</v>
      </c>
    </row>
    <row r="506" spans="5:8" x14ac:dyDescent="0.25">
      <c r="E506" t="s">
        <v>678</v>
      </c>
      <c r="F506" t="s">
        <v>678</v>
      </c>
      <c r="G506" t="s">
        <v>678</v>
      </c>
      <c r="H506" t="s">
        <v>678</v>
      </c>
    </row>
    <row r="507" spans="5:8" x14ac:dyDescent="0.25">
      <c r="E507" t="s">
        <v>679</v>
      </c>
      <c r="F507" t="s">
        <v>679</v>
      </c>
      <c r="G507" t="s">
        <v>679</v>
      </c>
      <c r="H507" t="s">
        <v>679</v>
      </c>
    </row>
    <row r="508" spans="5:8" x14ac:dyDescent="0.25">
      <c r="E508" t="s">
        <v>680</v>
      </c>
      <c r="F508" t="s">
        <v>680</v>
      </c>
      <c r="G508" t="s">
        <v>680</v>
      </c>
      <c r="H508" t="s">
        <v>680</v>
      </c>
    </row>
    <row r="509" spans="5:8" x14ac:dyDescent="0.25">
      <c r="E509" t="s">
        <v>681</v>
      </c>
      <c r="F509" t="s">
        <v>681</v>
      </c>
      <c r="G509" t="s">
        <v>681</v>
      </c>
      <c r="H509" t="s">
        <v>681</v>
      </c>
    </row>
    <row r="510" spans="5:8" x14ac:dyDescent="0.25">
      <c r="E510" t="s">
        <v>682</v>
      </c>
      <c r="F510" t="s">
        <v>682</v>
      </c>
      <c r="G510" t="s">
        <v>682</v>
      </c>
      <c r="H510" t="s">
        <v>682</v>
      </c>
    </row>
    <row r="511" spans="5:8" x14ac:dyDescent="0.25">
      <c r="E511" t="s">
        <v>683</v>
      </c>
      <c r="F511" t="s">
        <v>683</v>
      </c>
      <c r="G511" t="s">
        <v>683</v>
      </c>
      <c r="H511" t="s">
        <v>683</v>
      </c>
    </row>
    <row r="512" spans="5:8" x14ac:dyDescent="0.25">
      <c r="E512" t="s">
        <v>684</v>
      </c>
      <c r="F512" t="s">
        <v>684</v>
      </c>
      <c r="G512" t="s">
        <v>684</v>
      </c>
      <c r="H512" t="s">
        <v>684</v>
      </c>
    </row>
    <row r="513" spans="5:8" x14ac:dyDescent="0.25">
      <c r="E513" t="s">
        <v>685</v>
      </c>
      <c r="F513" t="s">
        <v>685</v>
      </c>
      <c r="G513" t="s">
        <v>685</v>
      </c>
      <c r="H513" t="s">
        <v>685</v>
      </c>
    </row>
    <row r="514" spans="5:8" x14ac:dyDescent="0.25">
      <c r="E514" t="s">
        <v>686</v>
      </c>
      <c r="F514" t="s">
        <v>686</v>
      </c>
      <c r="G514" t="s">
        <v>686</v>
      </c>
      <c r="H514" t="s">
        <v>686</v>
      </c>
    </row>
    <row r="515" spans="5:8" x14ac:dyDescent="0.25">
      <c r="E515" t="s">
        <v>687</v>
      </c>
      <c r="F515" t="s">
        <v>687</v>
      </c>
      <c r="G515" t="s">
        <v>687</v>
      </c>
      <c r="H515" t="s">
        <v>687</v>
      </c>
    </row>
    <row r="516" spans="5:8" x14ac:dyDescent="0.25">
      <c r="E516" t="s">
        <v>688</v>
      </c>
      <c r="F516" t="s">
        <v>688</v>
      </c>
      <c r="G516" t="s">
        <v>688</v>
      </c>
      <c r="H516" t="s">
        <v>688</v>
      </c>
    </row>
    <row r="517" spans="5:8" x14ac:dyDescent="0.25">
      <c r="E517" t="s">
        <v>689</v>
      </c>
      <c r="F517" t="s">
        <v>689</v>
      </c>
      <c r="G517" t="s">
        <v>689</v>
      </c>
      <c r="H517" t="s">
        <v>689</v>
      </c>
    </row>
    <row r="518" spans="5:8" x14ac:dyDescent="0.25">
      <c r="E518" t="s">
        <v>690</v>
      </c>
      <c r="F518" t="s">
        <v>690</v>
      </c>
      <c r="G518" t="s">
        <v>690</v>
      </c>
      <c r="H518" t="s">
        <v>690</v>
      </c>
    </row>
    <row r="519" spans="5:8" x14ac:dyDescent="0.25">
      <c r="E519" t="s">
        <v>691</v>
      </c>
      <c r="F519" t="s">
        <v>691</v>
      </c>
      <c r="G519" t="s">
        <v>691</v>
      </c>
      <c r="H519" t="s">
        <v>691</v>
      </c>
    </row>
    <row r="520" spans="5:8" x14ac:dyDescent="0.25">
      <c r="E520" t="s">
        <v>692</v>
      </c>
      <c r="F520" t="s">
        <v>692</v>
      </c>
      <c r="G520" t="s">
        <v>692</v>
      </c>
      <c r="H520" t="s">
        <v>692</v>
      </c>
    </row>
    <row r="521" spans="5:8" x14ac:dyDescent="0.25">
      <c r="E521" t="s">
        <v>693</v>
      </c>
      <c r="F521" t="s">
        <v>693</v>
      </c>
      <c r="G521" t="s">
        <v>693</v>
      </c>
      <c r="H521" t="s">
        <v>693</v>
      </c>
    </row>
    <row r="522" spans="5:8" x14ac:dyDescent="0.25">
      <c r="E522" t="s">
        <v>694</v>
      </c>
      <c r="F522" t="s">
        <v>694</v>
      </c>
      <c r="G522" t="s">
        <v>694</v>
      </c>
      <c r="H522" t="s">
        <v>694</v>
      </c>
    </row>
    <row r="523" spans="5:8" x14ac:dyDescent="0.25">
      <c r="E523" t="s">
        <v>695</v>
      </c>
      <c r="F523" t="s">
        <v>695</v>
      </c>
      <c r="G523" t="s">
        <v>695</v>
      </c>
      <c r="H523" t="s">
        <v>695</v>
      </c>
    </row>
    <row r="524" spans="5:8" x14ac:dyDescent="0.25">
      <c r="E524" t="s">
        <v>696</v>
      </c>
      <c r="F524" t="s">
        <v>696</v>
      </c>
      <c r="G524" t="s">
        <v>696</v>
      </c>
      <c r="H524" t="s">
        <v>696</v>
      </c>
    </row>
    <row r="525" spans="5:8" x14ac:dyDescent="0.25">
      <c r="E525" t="s">
        <v>697</v>
      </c>
      <c r="F525" t="s">
        <v>697</v>
      </c>
      <c r="G525" t="s">
        <v>697</v>
      </c>
      <c r="H525" t="s">
        <v>697</v>
      </c>
    </row>
    <row r="526" spans="5:8" x14ac:dyDescent="0.25">
      <c r="E526" t="s">
        <v>698</v>
      </c>
      <c r="F526" t="s">
        <v>698</v>
      </c>
      <c r="G526" t="s">
        <v>698</v>
      </c>
      <c r="H526" t="s">
        <v>698</v>
      </c>
    </row>
    <row r="527" spans="5:8" x14ac:dyDescent="0.25">
      <c r="E527" t="s">
        <v>699</v>
      </c>
      <c r="F527" t="s">
        <v>699</v>
      </c>
      <c r="G527" t="s">
        <v>699</v>
      </c>
      <c r="H527" t="s">
        <v>699</v>
      </c>
    </row>
    <row r="528" spans="5:8" x14ac:dyDescent="0.25">
      <c r="E528" t="s">
        <v>700</v>
      </c>
      <c r="F528" t="s">
        <v>700</v>
      </c>
      <c r="G528" t="s">
        <v>700</v>
      </c>
      <c r="H528" t="s">
        <v>700</v>
      </c>
    </row>
    <row r="529" spans="5:8" x14ac:dyDescent="0.25">
      <c r="E529" t="s">
        <v>701</v>
      </c>
      <c r="F529" t="s">
        <v>701</v>
      </c>
      <c r="G529" t="s">
        <v>701</v>
      </c>
      <c r="H529" t="s">
        <v>701</v>
      </c>
    </row>
    <row r="530" spans="5:8" x14ac:dyDescent="0.25">
      <c r="E530" t="s">
        <v>702</v>
      </c>
      <c r="F530" t="s">
        <v>702</v>
      </c>
      <c r="G530" t="s">
        <v>702</v>
      </c>
      <c r="H530" t="s">
        <v>702</v>
      </c>
    </row>
    <row r="531" spans="5:8" x14ac:dyDescent="0.25">
      <c r="E531" t="s">
        <v>703</v>
      </c>
      <c r="F531" t="s">
        <v>703</v>
      </c>
      <c r="G531" t="s">
        <v>703</v>
      </c>
      <c r="H531" t="s">
        <v>703</v>
      </c>
    </row>
    <row r="532" spans="5:8" x14ac:dyDescent="0.25">
      <c r="E532" t="s">
        <v>704</v>
      </c>
      <c r="F532" t="s">
        <v>704</v>
      </c>
      <c r="G532" t="s">
        <v>704</v>
      </c>
      <c r="H532" t="s">
        <v>704</v>
      </c>
    </row>
    <row r="533" spans="5:8" x14ac:dyDescent="0.25">
      <c r="E533" t="s">
        <v>705</v>
      </c>
      <c r="F533" t="s">
        <v>705</v>
      </c>
      <c r="G533" t="s">
        <v>705</v>
      </c>
      <c r="H533" t="s">
        <v>705</v>
      </c>
    </row>
    <row r="534" spans="5:8" x14ac:dyDescent="0.25">
      <c r="E534" t="s">
        <v>706</v>
      </c>
      <c r="F534" t="s">
        <v>706</v>
      </c>
      <c r="G534" t="s">
        <v>706</v>
      </c>
      <c r="H534" t="s">
        <v>706</v>
      </c>
    </row>
    <row r="535" spans="5:8" x14ac:dyDescent="0.25">
      <c r="E535" t="s">
        <v>707</v>
      </c>
      <c r="F535" t="s">
        <v>707</v>
      </c>
      <c r="G535" t="s">
        <v>707</v>
      </c>
      <c r="H535" t="s">
        <v>707</v>
      </c>
    </row>
    <row r="536" spans="5:8" x14ac:dyDescent="0.25">
      <c r="E536" t="s">
        <v>708</v>
      </c>
      <c r="F536" t="s">
        <v>708</v>
      </c>
      <c r="G536" t="s">
        <v>708</v>
      </c>
      <c r="H536" t="s">
        <v>708</v>
      </c>
    </row>
    <row r="537" spans="5:8" x14ac:dyDescent="0.25">
      <c r="E537" t="s">
        <v>709</v>
      </c>
      <c r="F537" t="s">
        <v>709</v>
      </c>
      <c r="G537" t="s">
        <v>709</v>
      </c>
      <c r="H537" t="s">
        <v>709</v>
      </c>
    </row>
    <row r="538" spans="5:8" x14ac:dyDescent="0.25">
      <c r="E538" t="s">
        <v>710</v>
      </c>
      <c r="F538" t="s">
        <v>710</v>
      </c>
      <c r="G538" t="s">
        <v>710</v>
      </c>
      <c r="H538" t="s">
        <v>710</v>
      </c>
    </row>
    <row r="539" spans="5:8" x14ac:dyDescent="0.25">
      <c r="E539" t="s">
        <v>711</v>
      </c>
      <c r="F539" t="s">
        <v>711</v>
      </c>
      <c r="G539" t="s">
        <v>711</v>
      </c>
      <c r="H539" t="s">
        <v>711</v>
      </c>
    </row>
    <row r="540" spans="5:8" x14ac:dyDescent="0.25">
      <c r="E540" t="s">
        <v>712</v>
      </c>
      <c r="F540" t="s">
        <v>712</v>
      </c>
      <c r="G540" t="s">
        <v>712</v>
      </c>
      <c r="H540" t="s">
        <v>712</v>
      </c>
    </row>
    <row r="541" spans="5:8" x14ac:dyDescent="0.25">
      <c r="E541" t="s">
        <v>713</v>
      </c>
      <c r="F541" t="s">
        <v>713</v>
      </c>
      <c r="G541" t="s">
        <v>713</v>
      </c>
      <c r="H541" t="s">
        <v>713</v>
      </c>
    </row>
    <row r="542" spans="5:8" x14ac:dyDescent="0.25">
      <c r="E542" t="s">
        <v>714</v>
      </c>
      <c r="F542" t="s">
        <v>714</v>
      </c>
      <c r="G542" t="s">
        <v>714</v>
      </c>
      <c r="H542" t="s">
        <v>714</v>
      </c>
    </row>
    <row r="543" spans="5:8" x14ac:dyDescent="0.25">
      <c r="E543" t="s">
        <v>715</v>
      </c>
      <c r="F543" t="s">
        <v>715</v>
      </c>
      <c r="G543" t="s">
        <v>715</v>
      </c>
      <c r="H543" t="s">
        <v>715</v>
      </c>
    </row>
    <row r="544" spans="5:8" x14ac:dyDescent="0.25">
      <c r="E544" t="s">
        <v>716</v>
      </c>
      <c r="F544" t="s">
        <v>716</v>
      </c>
      <c r="G544" t="s">
        <v>716</v>
      </c>
      <c r="H544" t="s">
        <v>716</v>
      </c>
    </row>
    <row r="545" spans="5:8" x14ac:dyDescent="0.25">
      <c r="E545" t="s">
        <v>717</v>
      </c>
      <c r="F545" t="s">
        <v>717</v>
      </c>
      <c r="G545" t="s">
        <v>717</v>
      </c>
      <c r="H545" t="s">
        <v>717</v>
      </c>
    </row>
    <row r="546" spans="5:8" x14ac:dyDescent="0.25">
      <c r="E546" t="s">
        <v>718</v>
      </c>
      <c r="F546" t="s">
        <v>718</v>
      </c>
      <c r="G546" t="s">
        <v>718</v>
      </c>
      <c r="H546" t="s">
        <v>718</v>
      </c>
    </row>
    <row r="547" spans="5:8" x14ac:dyDescent="0.25">
      <c r="E547" t="s">
        <v>719</v>
      </c>
      <c r="F547" t="s">
        <v>719</v>
      </c>
      <c r="G547" t="s">
        <v>719</v>
      </c>
      <c r="H547" t="s">
        <v>719</v>
      </c>
    </row>
    <row r="548" spans="5:8" x14ac:dyDescent="0.25">
      <c r="E548" t="s">
        <v>720</v>
      </c>
      <c r="F548" t="s">
        <v>720</v>
      </c>
      <c r="G548" t="s">
        <v>720</v>
      </c>
      <c r="H548" t="s">
        <v>720</v>
      </c>
    </row>
    <row r="549" spans="5:8" x14ac:dyDescent="0.25">
      <c r="E549" t="s">
        <v>721</v>
      </c>
      <c r="F549" t="s">
        <v>721</v>
      </c>
      <c r="G549" t="s">
        <v>721</v>
      </c>
      <c r="H549" t="s">
        <v>721</v>
      </c>
    </row>
    <row r="550" spans="5:8" x14ac:dyDescent="0.25">
      <c r="E550" t="s">
        <v>722</v>
      </c>
      <c r="F550" t="s">
        <v>722</v>
      </c>
      <c r="G550" t="s">
        <v>722</v>
      </c>
      <c r="H550" t="s">
        <v>722</v>
      </c>
    </row>
    <row r="551" spans="5:8" x14ac:dyDescent="0.25">
      <c r="E551" t="s">
        <v>723</v>
      </c>
      <c r="F551" t="s">
        <v>723</v>
      </c>
      <c r="G551" t="s">
        <v>723</v>
      </c>
      <c r="H551" t="s">
        <v>723</v>
      </c>
    </row>
    <row r="552" spans="5:8" x14ac:dyDescent="0.25">
      <c r="E552" t="s">
        <v>724</v>
      </c>
      <c r="F552" t="s">
        <v>724</v>
      </c>
      <c r="G552" t="s">
        <v>724</v>
      </c>
      <c r="H552" t="s">
        <v>724</v>
      </c>
    </row>
    <row r="553" spans="5:8" x14ac:dyDescent="0.25">
      <c r="E553" t="s">
        <v>725</v>
      </c>
      <c r="F553" t="s">
        <v>725</v>
      </c>
      <c r="G553" t="s">
        <v>725</v>
      </c>
      <c r="H553" t="s">
        <v>725</v>
      </c>
    </row>
    <row r="554" spans="5:8" x14ac:dyDescent="0.25">
      <c r="E554" t="s">
        <v>726</v>
      </c>
      <c r="F554" t="s">
        <v>726</v>
      </c>
      <c r="G554" t="s">
        <v>726</v>
      </c>
      <c r="H554" t="s">
        <v>726</v>
      </c>
    </row>
    <row r="555" spans="5:8" x14ac:dyDescent="0.25">
      <c r="E555" t="s">
        <v>727</v>
      </c>
      <c r="F555" t="s">
        <v>727</v>
      </c>
      <c r="G555" t="s">
        <v>727</v>
      </c>
      <c r="H555" t="s">
        <v>727</v>
      </c>
    </row>
    <row r="556" spans="5:8" x14ac:dyDescent="0.25">
      <c r="E556" t="s">
        <v>728</v>
      </c>
      <c r="F556" t="s">
        <v>728</v>
      </c>
      <c r="G556" t="s">
        <v>728</v>
      </c>
      <c r="H556" t="s">
        <v>728</v>
      </c>
    </row>
    <row r="557" spans="5:8" x14ac:dyDescent="0.25">
      <c r="E557" t="s">
        <v>729</v>
      </c>
      <c r="F557" t="s">
        <v>729</v>
      </c>
      <c r="G557" t="s">
        <v>729</v>
      </c>
      <c r="H557" t="s">
        <v>729</v>
      </c>
    </row>
    <row r="558" spans="5:8" x14ac:dyDescent="0.25">
      <c r="E558" t="s">
        <v>730</v>
      </c>
      <c r="F558" t="s">
        <v>730</v>
      </c>
      <c r="G558" t="s">
        <v>730</v>
      </c>
      <c r="H558" t="s">
        <v>730</v>
      </c>
    </row>
    <row r="559" spans="5:8" x14ac:dyDescent="0.25">
      <c r="E559" t="s">
        <v>731</v>
      </c>
      <c r="F559" t="s">
        <v>731</v>
      </c>
      <c r="G559" t="s">
        <v>731</v>
      </c>
      <c r="H559" t="s">
        <v>731</v>
      </c>
    </row>
    <row r="560" spans="5:8" x14ac:dyDescent="0.25">
      <c r="E560" t="s">
        <v>732</v>
      </c>
      <c r="F560" t="s">
        <v>732</v>
      </c>
      <c r="G560" t="s">
        <v>732</v>
      </c>
      <c r="H560" t="s">
        <v>732</v>
      </c>
    </row>
    <row r="561" spans="5:8" x14ac:dyDescent="0.25">
      <c r="E561" t="s">
        <v>733</v>
      </c>
      <c r="F561" t="s">
        <v>733</v>
      </c>
      <c r="G561" t="s">
        <v>733</v>
      </c>
      <c r="H561" t="s">
        <v>733</v>
      </c>
    </row>
    <row r="562" spans="5:8" x14ac:dyDescent="0.25">
      <c r="E562" t="s">
        <v>734</v>
      </c>
      <c r="F562" t="s">
        <v>734</v>
      </c>
      <c r="G562" t="s">
        <v>734</v>
      </c>
      <c r="H562" t="s">
        <v>734</v>
      </c>
    </row>
    <row r="563" spans="5:8" x14ac:dyDescent="0.25">
      <c r="E563" t="s">
        <v>735</v>
      </c>
      <c r="F563" t="s">
        <v>735</v>
      </c>
      <c r="G563" t="s">
        <v>735</v>
      </c>
      <c r="H563" t="s">
        <v>735</v>
      </c>
    </row>
    <row r="564" spans="5:8" x14ac:dyDescent="0.25">
      <c r="E564" t="s">
        <v>736</v>
      </c>
      <c r="F564" t="s">
        <v>736</v>
      </c>
      <c r="G564" t="s">
        <v>736</v>
      </c>
      <c r="H564" t="s">
        <v>736</v>
      </c>
    </row>
    <row r="565" spans="5:8" x14ac:dyDescent="0.25">
      <c r="E565" t="s">
        <v>737</v>
      </c>
      <c r="F565" t="s">
        <v>737</v>
      </c>
      <c r="G565" t="s">
        <v>737</v>
      </c>
      <c r="H565" t="s">
        <v>737</v>
      </c>
    </row>
    <row r="566" spans="5:8" x14ac:dyDescent="0.25">
      <c r="E566" t="s">
        <v>738</v>
      </c>
      <c r="F566" t="s">
        <v>738</v>
      </c>
      <c r="G566" t="s">
        <v>738</v>
      </c>
      <c r="H566" t="s">
        <v>738</v>
      </c>
    </row>
    <row r="567" spans="5:8" x14ac:dyDescent="0.25">
      <c r="E567" t="s">
        <v>739</v>
      </c>
      <c r="F567" t="s">
        <v>739</v>
      </c>
      <c r="G567" t="s">
        <v>739</v>
      </c>
      <c r="H567" t="s">
        <v>739</v>
      </c>
    </row>
    <row r="568" spans="5:8" x14ac:dyDescent="0.25">
      <c r="E568" t="s">
        <v>740</v>
      </c>
      <c r="F568" t="s">
        <v>740</v>
      </c>
      <c r="G568" t="s">
        <v>740</v>
      </c>
      <c r="H568" t="s">
        <v>740</v>
      </c>
    </row>
    <row r="569" spans="5:8" x14ac:dyDescent="0.25">
      <c r="E569" t="s">
        <v>741</v>
      </c>
      <c r="F569" t="s">
        <v>741</v>
      </c>
      <c r="G569" t="s">
        <v>741</v>
      </c>
      <c r="H569" t="s">
        <v>741</v>
      </c>
    </row>
    <row r="570" spans="5:8" x14ac:dyDescent="0.25">
      <c r="E570" t="s">
        <v>742</v>
      </c>
      <c r="F570" t="s">
        <v>742</v>
      </c>
      <c r="G570" t="s">
        <v>742</v>
      </c>
      <c r="H570" t="s">
        <v>742</v>
      </c>
    </row>
    <row r="571" spans="5:8" x14ac:dyDescent="0.25">
      <c r="E571" t="s">
        <v>743</v>
      </c>
      <c r="F571" t="s">
        <v>743</v>
      </c>
      <c r="G571" t="s">
        <v>743</v>
      </c>
      <c r="H571" t="s">
        <v>743</v>
      </c>
    </row>
    <row r="572" spans="5:8" x14ac:dyDescent="0.25">
      <c r="E572" t="s">
        <v>744</v>
      </c>
      <c r="F572" t="s">
        <v>744</v>
      </c>
      <c r="G572" t="s">
        <v>744</v>
      </c>
      <c r="H572" t="s">
        <v>744</v>
      </c>
    </row>
    <row r="573" spans="5:8" x14ac:dyDescent="0.25">
      <c r="E573" t="s">
        <v>745</v>
      </c>
      <c r="F573" t="s">
        <v>745</v>
      </c>
      <c r="G573" t="s">
        <v>745</v>
      </c>
      <c r="H573" t="s">
        <v>745</v>
      </c>
    </row>
    <row r="574" spans="5:8" x14ac:dyDescent="0.25">
      <c r="E574" t="s">
        <v>746</v>
      </c>
      <c r="F574" t="s">
        <v>746</v>
      </c>
      <c r="G574" t="s">
        <v>746</v>
      </c>
      <c r="H574" t="s">
        <v>746</v>
      </c>
    </row>
    <row r="575" spans="5:8" x14ac:dyDescent="0.25">
      <c r="E575" t="s">
        <v>747</v>
      </c>
      <c r="F575" t="s">
        <v>747</v>
      </c>
      <c r="G575" t="s">
        <v>747</v>
      </c>
      <c r="H575" t="s">
        <v>747</v>
      </c>
    </row>
    <row r="576" spans="5:8" x14ac:dyDescent="0.25">
      <c r="E576" t="s">
        <v>748</v>
      </c>
      <c r="F576" t="s">
        <v>748</v>
      </c>
      <c r="G576" t="s">
        <v>748</v>
      </c>
      <c r="H576" t="s">
        <v>748</v>
      </c>
    </row>
    <row r="577" spans="5:8" x14ac:dyDescent="0.25">
      <c r="E577" t="s">
        <v>749</v>
      </c>
      <c r="F577" t="s">
        <v>749</v>
      </c>
      <c r="G577" t="s">
        <v>749</v>
      </c>
      <c r="H577" t="s">
        <v>749</v>
      </c>
    </row>
    <row r="578" spans="5:8" x14ac:dyDescent="0.25">
      <c r="E578" t="s">
        <v>750</v>
      </c>
      <c r="F578" t="s">
        <v>750</v>
      </c>
      <c r="G578" t="s">
        <v>750</v>
      </c>
      <c r="H578" t="s">
        <v>750</v>
      </c>
    </row>
    <row r="579" spans="5:8" x14ac:dyDescent="0.25">
      <c r="E579" t="s">
        <v>751</v>
      </c>
      <c r="F579" t="s">
        <v>751</v>
      </c>
      <c r="G579" t="s">
        <v>751</v>
      </c>
      <c r="H579" t="s">
        <v>751</v>
      </c>
    </row>
    <row r="580" spans="5:8" x14ac:dyDescent="0.25">
      <c r="E580" t="s">
        <v>752</v>
      </c>
      <c r="F580" t="s">
        <v>752</v>
      </c>
      <c r="G580" t="s">
        <v>752</v>
      </c>
      <c r="H580" t="s">
        <v>752</v>
      </c>
    </row>
    <row r="581" spans="5:8" x14ac:dyDescent="0.25">
      <c r="E581" t="s">
        <v>753</v>
      </c>
      <c r="F581" t="s">
        <v>753</v>
      </c>
      <c r="G581" t="s">
        <v>753</v>
      </c>
      <c r="H581" t="s">
        <v>753</v>
      </c>
    </row>
    <row r="582" spans="5:8" x14ac:dyDescent="0.25">
      <c r="E582" t="s">
        <v>754</v>
      </c>
      <c r="F582" t="s">
        <v>754</v>
      </c>
      <c r="G582" t="s">
        <v>754</v>
      </c>
      <c r="H582" t="s">
        <v>754</v>
      </c>
    </row>
    <row r="583" spans="5:8" x14ac:dyDescent="0.25">
      <c r="E583" t="s">
        <v>755</v>
      </c>
      <c r="F583" t="s">
        <v>755</v>
      </c>
      <c r="G583" t="s">
        <v>755</v>
      </c>
      <c r="H583" t="s">
        <v>755</v>
      </c>
    </row>
    <row r="584" spans="5:8" x14ac:dyDescent="0.25">
      <c r="E584" t="s">
        <v>756</v>
      </c>
      <c r="F584" t="s">
        <v>756</v>
      </c>
      <c r="G584" t="s">
        <v>756</v>
      </c>
      <c r="H584" t="s">
        <v>756</v>
      </c>
    </row>
    <row r="585" spans="5:8" x14ac:dyDescent="0.25">
      <c r="E585" t="s">
        <v>757</v>
      </c>
      <c r="F585" t="s">
        <v>757</v>
      </c>
      <c r="G585" t="s">
        <v>757</v>
      </c>
      <c r="H585" t="s">
        <v>757</v>
      </c>
    </row>
    <row r="586" spans="5:8" x14ac:dyDescent="0.25">
      <c r="E586" t="s">
        <v>758</v>
      </c>
      <c r="F586" t="s">
        <v>758</v>
      </c>
      <c r="G586" t="s">
        <v>758</v>
      </c>
      <c r="H586" t="s">
        <v>758</v>
      </c>
    </row>
    <row r="587" spans="5:8" x14ac:dyDescent="0.25">
      <c r="E587" t="s">
        <v>759</v>
      </c>
      <c r="F587" t="s">
        <v>759</v>
      </c>
      <c r="G587" t="s">
        <v>759</v>
      </c>
      <c r="H587" t="s">
        <v>759</v>
      </c>
    </row>
    <row r="588" spans="5:8" x14ac:dyDescent="0.25">
      <c r="E588" t="s">
        <v>760</v>
      </c>
      <c r="F588" t="s">
        <v>760</v>
      </c>
      <c r="G588" t="s">
        <v>760</v>
      </c>
      <c r="H588" t="s">
        <v>760</v>
      </c>
    </row>
    <row r="589" spans="5:8" x14ac:dyDescent="0.25">
      <c r="E589" t="s">
        <v>761</v>
      </c>
      <c r="F589" t="s">
        <v>761</v>
      </c>
      <c r="G589" t="s">
        <v>761</v>
      </c>
      <c r="H589" t="s">
        <v>761</v>
      </c>
    </row>
    <row r="590" spans="5:8" x14ac:dyDescent="0.25">
      <c r="E590" t="s">
        <v>762</v>
      </c>
      <c r="F590" t="s">
        <v>762</v>
      </c>
      <c r="G590" t="s">
        <v>762</v>
      </c>
      <c r="H590" t="s">
        <v>762</v>
      </c>
    </row>
    <row r="591" spans="5:8" x14ac:dyDescent="0.25">
      <c r="E591" t="s">
        <v>763</v>
      </c>
      <c r="F591" t="s">
        <v>763</v>
      </c>
      <c r="G591" t="s">
        <v>763</v>
      </c>
      <c r="H591" t="s">
        <v>763</v>
      </c>
    </row>
    <row r="592" spans="5:8" x14ac:dyDescent="0.25">
      <c r="E592" t="s">
        <v>764</v>
      </c>
      <c r="F592" t="s">
        <v>764</v>
      </c>
      <c r="G592" t="s">
        <v>764</v>
      </c>
      <c r="H592" t="s">
        <v>764</v>
      </c>
    </row>
    <row r="593" spans="5:8" x14ac:dyDescent="0.25">
      <c r="E593" t="s">
        <v>765</v>
      </c>
      <c r="F593" t="s">
        <v>765</v>
      </c>
      <c r="G593" t="s">
        <v>765</v>
      </c>
      <c r="H593" t="s">
        <v>765</v>
      </c>
    </row>
    <row r="594" spans="5:8" x14ac:dyDescent="0.25">
      <c r="E594" t="s">
        <v>766</v>
      </c>
      <c r="F594" t="s">
        <v>766</v>
      </c>
      <c r="G594" t="s">
        <v>766</v>
      </c>
      <c r="H594" t="s">
        <v>766</v>
      </c>
    </row>
    <row r="595" spans="5:8" x14ac:dyDescent="0.25">
      <c r="E595" t="s">
        <v>767</v>
      </c>
      <c r="F595" t="s">
        <v>767</v>
      </c>
      <c r="G595" t="s">
        <v>767</v>
      </c>
      <c r="H595" t="s">
        <v>767</v>
      </c>
    </row>
    <row r="596" spans="5:8" x14ac:dyDescent="0.25">
      <c r="E596" t="s">
        <v>768</v>
      </c>
      <c r="F596" t="s">
        <v>768</v>
      </c>
      <c r="G596" t="s">
        <v>768</v>
      </c>
      <c r="H596" t="s">
        <v>768</v>
      </c>
    </row>
    <row r="597" spans="5:8" x14ac:dyDescent="0.25">
      <c r="E597" t="s">
        <v>769</v>
      </c>
      <c r="F597" t="s">
        <v>769</v>
      </c>
      <c r="G597" t="s">
        <v>769</v>
      </c>
      <c r="H597" t="s">
        <v>769</v>
      </c>
    </row>
    <row r="598" spans="5:8" x14ac:dyDescent="0.25">
      <c r="E598" t="s">
        <v>770</v>
      </c>
      <c r="F598" t="s">
        <v>770</v>
      </c>
      <c r="G598" t="s">
        <v>770</v>
      </c>
      <c r="H598" t="s">
        <v>770</v>
      </c>
    </row>
    <row r="599" spans="5:8" x14ac:dyDescent="0.25">
      <c r="E599" t="s">
        <v>771</v>
      </c>
      <c r="F599" t="s">
        <v>771</v>
      </c>
      <c r="G599" t="s">
        <v>771</v>
      </c>
      <c r="H599" t="s">
        <v>771</v>
      </c>
    </row>
    <row r="600" spans="5:8" x14ac:dyDescent="0.25">
      <c r="E600" t="s">
        <v>772</v>
      </c>
      <c r="F600" t="s">
        <v>772</v>
      </c>
      <c r="G600" t="s">
        <v>772</v>
      </c>
      <c r="H600" t="s">
        <v>772</v>
      </c>
    </row>
    <row r="601" spans="5:8" x14ac:dyDescent="0.25">
      <c r="E601" t="s">
        <v>773</v>
      </c>
      <c r="F601" t="s">
        <v>773</v>
      </c>
      <c r="G601" t="s">
        <v>773</v>
      </c>
      <c r="H601" t="s">
        <v>773</v>
      </c>
    </row>
    <row r="602" spans="5:8" x14ac:dyDescent="0.25">
      <c r="E602" t="s">
        <v>774</v>
      </c>
      <c r="F602" t="s">
        <v>774</v>
      </c>
      <c r="G602" t="s">
        <v>774</v>
      </c>
      <c r="H602" t="s">
        <v>774</v>
      </c>
    </row>
    <row r="603" spans="5:8" x14ac:dyDescent="0.25">
      <c r="E603" t="s">
        <v>775</v>
      </c>
      <c r="F603" t="s">
        <v>775</v>
      </c>
      <c r="G603" t="s">
        <v>775</v>
      </c>
      <c r="H603" t="s">
        <v>775</v>
      </c>
    </row>
    <row r="604" spans="5:8" x14ac:dyDescent="0.25">
      <c r="E604" t="s">
        <v>776</v>
      </c>
      <c r="F604" t="s">
        <v>776</v>
      </c>
      <c r="G604" t="s">
        <v>776</v>
      </c>
      <c r="H604" t="s">
        <v>776</v>
      </c>
    </row>
    <row r="605" spans="5:8" x14ac:dyDescent="0.25">
      <c r="E605" t="s">
        <v>777</v>
      </c>
      <c r="F605" t="s">
        <v>777</v>
      </c>
      <c r="G605" t="s">
        <v>777</v>
      </c>
      <c r="H605" t="s">
        <v>777</v>
      </c>
    </row>
    <row r="606" spans="5:8" x14ac:dyDescent="0.25">
      <c r="E606" t="s">
        <v>778</v>
      </c>
      <c r="F606" t="s">
        <v>778</v>
      </c>
      <c r="G606" t="s">
        <v>778</v>
      </c>
      <c r="H606" t="s">
        <v>778</v>
      </c>
    </row>
    <row r="607" spans="5:8" x14ac:dyDescent="0.25">
      <c r="E607" t="s">
        <v>779</v>
      </c>
      <c r="F607" t="s">
        <v>779</v>
      </c>
      <c r="G607" t="s">
        <v>779</v>
      </c>
      <c r="H607" t="s">
        <v>779</v>
      </c>
    </row>
    <row r="608" spans="5:8" x14ac:dyDescent="0.25">
      <c r="E608" t="s">
        <v>780</v>
      </c>
      <c r="F608" t="s">
        <v>780</v>
      </c>
      <c r="G608" t="s">
        <v>780</v>
      </c>
      <c r="H608" t="s">
        <v>780</v>
      </c>
    </row>
    <row r="609" spans="5:8" x14ac:dyDescent="0.25">
      <c r="E609" t="s">
        <v>781</v>
      </c>
      <c r="F609" t="s">
        <v>781</v>
      </c>
      <c r="G609" t="s">
        <v>781</v>
      </c>
      <c r="H609" t="s">
        <v>781</v>
      </c>
    </row>
    <row r="610" spans="5:8" x14ac:dyDescent="0.25">
      <c r="E610" t="s">
        <v>782</v>
      </c>
      <c r="F610" t="s">
        <v>782</v>
      </c>
      <c r="G610" t="s">
        <v>782</v>
      </c>
      <c r="H610" t="s">
        <v>782</v>
      </c>
    </row>
    <row r="611" spans="5:8" x14ac:dyDescent="0.25">
      <c r="E611" t="s">
        <v>783</v>
      </c>
      <c r="F611" t="s">
        <v>783</v>
      </c>
      <c r="G611" t="s">
        <v>783</v>
      </c>
      <c r="H611" t="s">
        <v>783</v>
      </c>
    </row>
    <row r="612" spans="5:8" x14ac:dyDescent="0.25">
      <c r="E612" t="s">
        <v>784</v>
      </c>
      <c r="F612" t="s">
        <v>784</v>
      </c>
      <c r="G612" t="s">
        <v>784</v>
      </c>
      <c r="H612" t="s">
        <v>784</v>
      </c>
    </row>
    <row r="613" spans="5:8" x14ac:dyDescent="0.25">
      <c r="E613" t="s">
        <v>785</v>
      </c>
      <c r="F613" t="s">
        <v>785</v>
      </c>
      <c r="G613" t="s">
        <v>785</v>
      </c>
      <c r="H613" t="s">
        <v>785</v>
      </c>
    </row>
    <row r="614" spans="5:8" x14ac:dyDescent="0.25">
      <c r="E614" t="s">
        <v>786</v>
      </c>
      <c r="F614" t="s">
        <v>786</v>
      </c>
      <c r="G614" t="s">
        <v>786</v>
      </c>
      <c r="H614" t="s">
        <v>786</v>
      </c>
    </row>
    <row r="615" spans="5:8" x14ac:dyDescent="0.25">
      <c r="E615" t="s">
        <v>787</v>
      </c>
      <c r="F615" t="s">
        <v>787</v>
      </c>
      <c r="G615" t="s">
        <v>787</v>
      </c>
      <c r="H615" t="s">
        <v>787</v>
      </c>
    </row>
    <row r="616" spans="5:8" x14ac:dyDescent="0.25">
      <c r="E616" t="s">
        <v>788</v>
      </c>
      <c r="F616" t="s">
        <v>788</v>
      </c>
      <c r="G616" t="s">
        <v>788</v>
      </c>
      <c r="H616" t="s">
        <v>788</v>
      </c>
    </row>
    <row r="617" spans="5:8" x14ac:dyDescent="0.25">
      <c r="E617" t="s">
        <v>789</v>
      </c>
      <c r="F617" t="s">
        <v>789</v>
      </c>
      <c r="G617" t="s">
        <v>789</v>
      </c>
      <c r="H617" t="s">
        <v>789</v>
      </c>
    </row>
    <row r="618" spans="5:8" x14ac:dyDescent="0.25">
      <c r="E618" t="s">
        <v>790</v>
      </c>
      <c r="F618" t="s">
        <v>790</v>
      </c>
      <c r="G618" t="s">
        <v>790</v>
      </c>
      <c r="H618" t="s">
        <v>790</v>
      </c>
    </row>
    <row r="619" spans="5:8" x14ac:dyDescent="0.25">
      <c r="E619" t="s">
        <v>791</v>
      </c>
      <c r="F619" t="s">
        <v>791</v>
      </c>
      <c r="G619" t="s">
        <v>791</v>
      </c>
      <c r="H619" t="s">
        <v>791</v>
      </c>
    </row>
    <row r="620" spans="5:8" x14ac:dyDescent="0.25">
      <c r="E620" t="s">
        <v>792</v>
      </c>
      <c r="F620" t="s">
        <v>792</v>
      </c>
      <c r="G620" t="s">
        <v>792</v>
      </c>
      <c r="H620" t="s">
        <v>792</v>
      </c>
    </row>
    <row r="621" spans="5:8" x14ac:dyDescent="0.25">
      <c r="E621" t="s">
        <v>793</v>
      </c>
      <c r="F621" t="s">
        <v>793</v>
      </c>
      <c r="G621" t="s">
        <v>793</v>
      </c>
      <c r="H621" t="s">
        <v>793</v>
      </c>
    </row>
    <row r="622" spans="5:8" x14ac:dyDescent="0.25">
      <c r="E622" t="s">
        <v>794</v>
      </c>
      <c r="F622" t="s">
        <v>794</v>
      </c>
      <c r="G622" t="s">
        <v>794</v>
      </c>
      <c r="H622" t="s">
        <v>794</v>
      </c>
    </row>
    <row r="623" spans="5:8" x14ac:dyDescent="0.25">
      <c r="E623" t="s">
        <v>795</v>
      </c>
      <c r="F623" t="s">
        <v>795</v>
      </c>
      <c r="G623" t="s">
        <v>795</v>
      </c>
      <c r="H623" t="s">
        <v>795</v>
      </c>
    </row>
    <row r="624" spans="5:8" x14ac:dyDescent="0.25">
      <c r="E624" t="s">
        <v>796</v>
      </c>
      <c r="F624" t="s">
        <v>796</v>
      </c>
      <c r="G624" t="s">
        <v>796</v>
      </c>
      <c r="H624" t="s">
        <v>796</v>
      </c>
    </row>
    <row r="625" spans="5:8" x14ac:dyDescent="0.25">
      <c r="E625" t="s">
        <v>797</v>
      </c>
      <c r="F625" t="s">
        <v>797</v>
      </c>
      <c r="G625" t="s">
        <v>797</v>
      </c>
      <c r="H625" t="s">
        <v>797</v>
      </c>
    </row>
    <row r="626" spans="5:8" x14ac:dyDescent="0.25">
      <c r="E626" t="s">
        <v>798</v>
      </c>
      <c r="F626" t="s">
        <v>798</v>
      </c>
      <c r="G626" t="s">
        <v>798</v>
      </c>
      <c r="H626" t="s">
        <v>798</v>
      </c>
    </row>
    <row r="627" spans="5:8" x14ac:dyDescent="0.25">
      <c r="E627" t="s">
        <v>799</v>
      </c>
      <c r="F627" t="s">
        <v>799</v>
      </c>
      <c r="G627" t="s">
        <v>799</v>
      </c>
      <c r="H627" t="s">
        <v>799</v>
      </c>
    </row>
    <row r="628" spans="5:8" x14ac:dyDescent="0.25">
      <c r="E628" t="s">
        <v>800</v>
      </c>
      <c r="F628" t="s">
        <v>800</v>
      </c>
      <c r="G628" t="s">
        <v>800</v>
      </c>
      <c r="H628" t="s">
        <v>800</v>
      </c>
    </row>
    <row r="629" spans="5:8" x14ac:dyDescent="0.25">
      <c r="E629" t="s">
        <v>801</v>
      </c>
      <c r="F629" t="s">
        <v>801</v>
      </c>
      <c r="G629" t="s">
        <v>801</v>
      </c>
      <c r="H629" t="s">
        <v>801</v>
      </c>
    </row>
    <row r="630" spans="5:8" x14ac:dyDescent="0.25">
      <c r="E630" t="s">
        <v>802</v>
      </c>
      <c r="F630" t="s">
        <v>802</v>
      </c>
      <c r="G630" t="s">
        <v>802</v>
      </c>
      <c r="H630" t="s">
        <v>802</v>
      </c>
    </row>
    <row r="631" spans="5:8" x14ac:dyDescent="0.25">
      <c r="E631" t="s">
        <v>803</v>
      </c>
      <c r="F631" t="s">
        <v>803</v>
      </c>
      <c r="G631" t="s">
        <v>803</v>
      </c>
      <c r="H631" t="s">
        <v>803</v>
      </c>
    </row>
    <row r="632" spans="5:8" x14ac:dyDescent="0.25">
      <c r="E632" t="s">
        <v>804</v>
      </c>
      <c r="F632" t="s">
        <v>804</v>
      </c>
      <c r="G632" t="s">
        <v>804</v>
      </c>
      <c r="H632" t="s">
        <v>804</v>
      </c>
    </row>
    <row r="633" spans="5:8" x14ac:dyDescent="0.25">
      <c r="E633" t="s">
        <v>805</v>
      </c>
      <c r="F633" t="s">
        <v>805</v>
      </c>
      <c r="G633" t="s">
        <v>805</v>
      </c>
      <c r="H633" t="s">
        <v>805</v>
      </c>
    </row>
    <row r="634" spans="5:8" x14ac:dyDescent="0.25">
      <c r="E634" t="s">
        <v>806</v>
      </c>
      <c r="F634" t="s">
        <v>806</v>
      </c>
      <c r="G634" t="s">
        <v>806</v>
      </c>
      <c r="H634" t="s">
        <v>806</v>
      </c>
    </row>
    <row r="635" spans="5:8" x14ac:dyDescent="0.25">
      <c r="E635" t="s">
        <v>807</v>
      </c>
      <c r="F635" t="s">
        <v>807</v>
      </c>
      <c r="G635" t="s">
        <v>807</v>
      </c>
      <c r="H635" t="s">
        <v>807</v>
      </c>
    </row>
    <row r="636" spans="5:8" x14ac:dyDescent="0.25">
      <c r="E636" t="s">
        <v>808</v>
      </c>
      <c r="F636" t="s">
        <v>808</v>
      </c>
      <c r="G636" t="s">
        <v>808</v>
      </c>
      <c r="H636" t="s">
        <v>808</v>
      </c>
    </row>
    <row r="637" spans="5:8" x14ac:dyDescent="0.25">
      <c r="E637" t="s">
        <v>809</v>
      </c>
      <c r="F637" t="s">
        <v>809</v>
      </c>
      <c r="G637" t="s">
        <v>809</v>
      </c>
      <c r="H637" t="s">
        <v>809</v>
      </c>
    </row>
    <row r="638" spans="5:8" x14ac:dyDescent="0.25">
      <c r="E638" t="s">
        <v>810</v>
      </c>
      <c r="F638" t="s">
        <v>810</v>
      </c>
      <c r="G638" t="s">
        <v>810</v>
      </c>
      <c r="H638" t="s">
        <v>810</v>
      </c>
    </row>
    <row r="639" spans="5:8" x14ac:dyDescent="0.25">
      <c r="E639" t="s">
        <v>811</v>
      </c>
      <c r="F639" t="s">
        <v>811</v>
      </c>
      <c r="G639" t="s">
        <v>811</v>
      </c>
      <c r="H639" t="s">
        <v>811</v>
      </c>
    </row>
    <row r="640" spans="5:8" x14ac:dyDescent="0.25">
      <c r="E640" t="s">
        <v>812</v>
      </c>
      <c r="F640" t="s">
        <v>812</v>
      </c>
      <c r="G640" t="s">
        <v>812</v>
      </c>
      <c r="H640" t="s">
        <v>812</v>
      </c>
    </row>
    <row r="641" spans="5:8" x14ac:dyDescent="0.25">
      <c r="E641" t="s">
        <v>813</v>
      </c>
      <c r="F641" t="s">
        <v>813</v>
      </c>
      <c r="G641" t="s">
        <v>813</v>
      </c>
      <c r="H641" t="s">
        <v>813</v>
      </c>
    </row>
    <row r="642" spans="5:8" x14ac:dyDescent="0.25">
      <c r="E642" t="s">
        <v>814</v>
      </c>
      <c r="F642" t="s">
        <v>814</v>
      </c>
      <c r="G642" t="s">
        <v>814</v>
      </c>
      <c r="H642" t="s">
        <v>814</v>
      </c>
    </row>
    <row r="643" spans="5:8" x14ac:dyDescent="0.25">
      <c r="E643" t="s">
        <v>815</v>
      </c>
      <c r="F643" t="s">
        <v>815</v>
      </c>
      <c r="G643" t="s">
        <v>815</v>
      </c>
      <c r="H643" t="s">
        <v>815</v>
      </c>
    </row>
    <row r="644" spans="5:8" x14ac:dyDescent="0.25">
      <c r="E644" t="s">
        <v>816</v>
      </c>
      <c r="F644" t="s">
        <v>816</v>
      </c>
      <c r="G644" t="s">
        <v>816</v>
      </c>
      <c r="H644" t="s">
        <v>816</v>
      </c>
    </row>
    <row r="645" spans="5:8" x14ac:dyDescent="0.25">
      <c r="E645" t="s">
        <v>817</v>
      </c>
      <c r="F645" t="s">
        <v>817</v>
      </c>
      <c r="G645" t="s">
        <v>817</v>
      </c>
      <c r="H645" t="s">
        <v>817</v>
      </c>
    </row>
    <row r="646" spans="5:8" x14ac:dyDescent="0.25">
      <c r="E646" t="s">
        <v>818</v>
      </c>
      <c r="F646" t="s">
        <v>818</v>
      </c>
      <c r="G646" t="s">
        <v>818</v>
      </c>
      <c r="H646" t="s">
        <v>818</v>
      </c>
    </row>
    <row r="647" spans="5:8" x14ac:dyDescent="0.25">
      <c r="E647" t="s">
        <v>819</v>
      </c>
      <c r="F647" t="s">
        <v>819</v>
      </c>
      <c r="G647" t="s">
        <v>819</v>
      </c>
      <c r="H647" t="s">
        <v>819</v>
      </c>
    </row>
    <row r="648" spans="5:8" x14ac:dyDescent="0.25">
      <c r="E648" t="s">
        <v>820</v>
      </c>
      <c r="F648" t="s">
        <v>820</v>
      </c>
      <c r="G648" t="s">
        <v>820</v>
      </c>
      <c r="H648" t="s">
        <v>820</v>
      </c>
    </row>
    <row r="649" spans="5:8" x14ac:dyDescent="0.25">
      <c r="E649" t="s">
        <v>821</v>
      </c>
      <c r="F649" t="s">
        <v>821</v>
      </c>
      <c r="G649" t="s">
        <v>821</v>
      </c>
      <c r="H649" t="s">
        <v>821</v>
      </c>
    </row>
    <row r="650" spans="5:8" x14ac:dyDescent="0.25">
      <c r="E650" t="s">
        <v>822</v>
      </c>
      <c r="F650" t="s">
        <v>822</v>
      </c>
      <c r="G650" t="s">
        <v>822</v>
      </c>
      <c r="H650" t="s">
        <v>822</v>
      </c>
    </row>
    <row r="651" spans="5:8" x14ac:dyDescent="0.25">
      <c r="E651" t="s">
        <v>823</v>
      </c>
      <c r="F651" t="s">
        <v>823</v>
      </c>
      <c r="G651" t="s">
        <v>823</v>
      </c>
      <c r="H651" t="s">
        <v>823</v>
      </c>
    </row>
    <row r="652" spans="5:8" x14ac:dyDescent="0.25">
      <c r="E652" t="s">
        <v>824</v>
      </c>
      <c r="F652" t="s">
        <v>824</v>
      </c>
      <c r="G652" t="s">
        <v>824</v>
      </c>
      <c r="H652" t="s">
        <v>824</v>
      </c>
    </row>
    <row r="653" spans="5:8" x14ac:dyDescent="0.25">
      <c r="E653" t="s">
        <v>825</v>
      </c>
      <c r="F653" t="s">
        <v>825</v>
      </c>
      <c r="G653" t="s">
        <v>825</v>
      </c>
      <c r="H653" t="s">
        <v>825</v>
      </c>
    </row>
    <row r="654" spans="5:8" x14ac:dyDescent="0.25">
      <c r="E654" t="s">
        <v>826</v>
      </c>
      <c r="F654" t="s">
        <v>826</v>
      </c>
      <c r="G654" t="s">
        <v>826</v>
      </c>
      <c r="H654" t="s">
        <v>826</v>
      </c>
    </row>
    <row r="655" spans="5:8" x14ac:dyDescent="0.25">
      <c r="E655" t="s">
        <v>827</v>
      </c>
      <c r="F655" t="s">
        <v>827</v>
      </c>
      <c r="G655" t="s">
        <v>827</v>
      </c>
      <c r="H655" t="s">
        <v>827</v>
      </c>
    </row>
    <row r="656" spans="5:8" x14ac:dyDescent="0.25">
      <c r="E656" t="s">
        <v>828</v>
      </c>
      <c r="F656" t="s">
        <v>828</v>
      </c>
      <c r="G656" t="s">
        <v>828</v>
      </c>
      <c r="H656" t="s">
        <v>828</v>
      </c>
    </row>
    <row r="657" spans="5:8" x14ac:dyDescent="0.25">
      <c r="E657" t="s">
        <v>829</v>
      </c>
      <c r="F657" t="s">
        <v>829</v>
      </c>
      <c r="G657" t="s">
        <v>829</v>
      </c>
      <c r="H657" t="s">
        <v>829</v>
      </c>
    </row>
    <row r="658" spans="5:8" x14ac:dyDescent="0.25">
      <c r="E658" t="s">
        <v>830</v>
      </c>
      <c r="F658" t="s">
        <v>830</v>
      </c>
      <c r="G658" t="s">
        <v>830</v>
      </c>
      <c r="H658" t="s">
        <v>830</v>
      </c>
    </row>
    <row r="659" spans="5:8" x14ac:dyDescent="0.25">
      <c r="E659" t="s">
        <v>831</v>
      </c>
      <c r="F659" t="s">
        <v>831</v>
      </c>
      <c r="G659" t="s">
        <v>831</v>
      </c>
      <c r="H659" t="s">
        <v>831</v>
      </c>
    </row>
    <row r="660" spans="5:8" x14ac:dyDescent="0.25">
      <c r="E660" t="s">
        <v>832</v>
      </c>
      <c r="F660" t="s">
        <v>832</v>
      </c>
      <c r="G660" t="s">
        <v>832</v>
      </c>
      <c r="H660" t="s">
        <v>832</v>
      </c>
    </row>
    <row r="661" spans="5:8" x14ac:dyDescent="0.25">
      <c r="E661" t="s">
        <v>833</v>
      </c>
      <c r="F661" t="s">
        <v>833</v>
      </c>
      <c r="G661" t="s">
        <v>833</v>
      </c>
      <c r="H661" t="s">
        <v>833</v>
      </c>
    </row>
    <row r="662" spans="5:8" x14ac:dyDescent="0.25">
      <c r="E662" t="s">
        <v>834</v>
      </c>
      <c r="F662" t="s">
        <v>834</v>
      </c>
      <c r="G662" t="s">
        <v>834</v>
      </c>
      <c r="H662" t="s">
        <v>834</v>
      </c>
    </row>
    <row r="663" spans="5:8" x14ac:dyDescent="0.25">
      <c r="E663" t="s">
        <v>835</v>
      </c>
      <c r="F663" t="s">
        <v>835</v>
      </c>
      <c r="G663" t="s">
        <v>835</v>
      </c>
      <c r="H663" t="s">
        <v>835</v>
      </c>
    </row>
    <row r="664" spans="5:8" x14ac:dyDescent="0.25">
      <c r="E664" t="s">
        <v>836</v>
      </c>
      <c r="F664" t="s">
        <v>836</v>
      </c>
      <c r="G664" t="s">
        <v>836</v>
      </c>
      <c r="H664" t="s">
        <v>836</v>
      </c>
    </row>
    <row r="665" spans="5:8" x14ac:dyDescent="0.25">
      <c r="E665" t="s">
        <v>837</v>
      </c>
      <c r="F665" t="s">
        <v>837</v>
      </c>
      <c r="G665" t="s">
        <v>837</v>
      </c>
      <c r="H665" t="s">
        <v>837</v>
      </c>
    </row>
    <row r="666" spans="5:8" x14ac:dyDescent="0.25">
      <c r="E666" t="s">
        <v>838</v>
      </c>
      <c r="F666" t="s">
        <v>838</v>
      </c>
      <c r="G666" t="s">
        <v>838</v>
      </c>
      <c r="H666" t="s">
        <v>838</v>
      </c>
    </row>
    <row r="667" spans="5:8" x14ac:dyDescent="0.25">
      <c r="E667" t="s">
        <v>839</v>
      </c>
      <c r="F667" t="s">
        <v>839</v>
      </c>
      <c r="G667" t="s">
        <v>839</v>
      </c>
      <c r="H667" t="s">
        <v>839</v>
      </c>
    </row>
    <row r="668" spans="5:8" x14ac:dyDescent="0.25">
      <c r="E668" t="s">
        <v>840</v>
      </c>
      <c r="F668" t="s">
        <v>840</v>
      </c>
      <c r="G668" t="s">
        <v>840</v>
      </c>
      <c r="H668" t="s">
        <v>840</v>
      </c>
    </row>
    <row r="669" spans="5:8" x14ac:dyDescent="0.25">
      <c r="E669" t="s">
        <v>841</v>
      </c>
      <c r="F669" t="s">
        <v>841</v>
      </c>
      <c r="G669" t="s">
        <v>841</v>
      </c>
      <c r="H669" t="s">
        <v>841</v>
      </c>
    </row>
    <row r="670" spans="5:8" x14ac:dyDescent="0.25">
      <c r="E670" t="s">
        <v>842</v>
      </c>
      <c r="F670" t="s">
        <v>842</v>
      </c>
      <c r="G670" t="s">
        <v>842</v>
      </c>
      <c r="H670" t="s">
        <v>842</v>
      </c>
    </row>
    <row r="671" spans="5:8" x14ac:dyDescent="0.25">
      <c r="E671" t="s">
        <v>843</v>
      </c>
      <c r="F671" t="s">
        <v>843</v>
      </c>
      <c r="G671" t="s">
        <v>843</v>
      </c>
      <c r="H671" t="s">
        <v>843</v>
      </c>
    </row>
    <row r="672" spans="5:8" x14ac:dyDescent="0.25">
      <c r="E672" t="s">
        <v>844</v>
      </c>
      <c r="F672" t="s">
        <v>844</v>
      </c>
      <c r="G672" t="s">
        <v>844</v>
      </c>
      <c r="H672" t="s">
        <v>844</v>
      </c>
    </row>
    <row r="673" spans="5:8" x14ac:dyDescent="0.25">
      <c r="E673" t="s">
        <v>845</v>
      </c>
      <c r="F673" t="s">
        <v>845</v>
      </c>
      <c r="G673" t="s">
        <v>845</v>
      </c>
      <c r="H673" t="s">
        <v>845</v>
      </c>
    </row>
    <row r="674" spans="5:8" x14ac:dyDescent="0.25">
      <c r="E674" t="s">
        <v>846</v>
      </c>
      <c r="F674" t="s">
        <v>846</v>
      </c>
      <c r="G674" t="s">
        <v>846</v>
      </c>
      <c r="H674" t="s">
        <v>846</v>
      </c>
    </row>
    <row r="675" spans="5:8" x14ac:dyDescent="0.25">
      <c r="E675" t="s">
        <v>847</v>
      </c>
      <c r="F675" t="s">
        <v>847</v>
      </c>
      <c r="G675" t="s">
        <v>847</v>
      </c>
      <c r="H675" t="s">
        <v>847</v>
      </c>
    </row>
    <row r="676" spans="5:8" x14ac:dyDescent="0.25">
      <c r="E676" t="s">
        <v>848</v>
      </c>
      <c r="F676" t="s">
        <v>848</v>
      </c>
      <c r="G676" t="s">
        <v>848</v>
      </c>
      <c r="H676" t="s">
        <v>848</v>
      </c>
    </row>
    <row r="677" spans="5:8" x14ac:dyDescent="0.25">
      <c r="E677" t="s">
        <v>849</v>
      </c>
      <c r="F677" t="s">
        <v>849</v>
      </c>
      <c r="G677" t="s">
        <v>849</v>
      </c>
      <c r="H677" t="s">
        <v>849</v>
      </c>
    </row>
    <row r="678" spans="5:8" x14ac:dyDescent="0.25">
      <c r="E678" t="s">
        <v>850</v>
      </c>
      <c r="F678" t="s">
        <v>850</v>
      </c>
      <c r="G678" t="s">
        <v>850</v>
      </c>
      <c r="H678" t="s">
        <v>850</v>
      </c>
    </row>
    <row r="679" spans="5:8" x14ac:dyDescent="0.25">
      <c r="E679" t="s">
        <v>851</v>
      </c>
      <c r="F679" t="s">
        <v>851</v>
      </c>
      <c r="G679" t="s">
        <v>851</v>
      </c>
      <c r="H679" t="s">
        <v>851</v>
      </c>
    </row>
    <row r="680" spans="5:8" x14ac:dyDescent="0.25">
      <c r="E680" t="s">
        <v>852</v>
      </c>
      <c r="F680" t="s">
        <v>852</v>
      </c>
      <c r="G680" t="s">
        <v>852</v>
      </c>
      <c r="H680" t="s">
        <v>852</v>
      </c>
    </row>
    <row r="681" spans="5:8" x14ac:dyDescent="0.25">
      <c r="E681" t="s">
        <v>853</v>
      </c>
      <c r="F681" t="s">
        <v>853</v>
      </c>
      <c r="G681" t="s">
        <v>853</v>
      </c>
      <c r="H681" t="s">
        <v>853</v>
      </c>
    </row>
    <row r="682" spans="5:8" x14ac:dyDescent="0.25">
      <c r="E682" t="s">
        <v>854</v>
      </c>
      <c r="F682" t="s">
        <v>854</v>
      </c>
      <c r="G682" t="s">
        <v>854</v>
      </c>
      <c r="H682" t="s">
        <v>854</v>
      </c>
    </row>
    <row r="683" spans="5:8" x14ac:dyDescent="0.25">
      <c r="E683" t="s">
        <v>855</v>
      </c>
      <c r="F683" t="s">
        <v>855</v>
      </c>
      <c r="G683" t="s">
        <v>855</v>
      </c>
      <c r="H683" t="s">
        <v>855</v>
      </c>
    </row>
    <row r="684" spans="5:8" x14ac:dyDescent="0.25">
      <c r="E684" t="s">
        <v>856</v>
      </c>
      <c r="F684" t="s">
        <v>856</v>
      </c>
      <c r="G684" t="s">
        <v>856</v>
      </c>
      <c r="H684" t="s">
        <v>856</v>
      </c>
    </row>
    <row r="685" spans="5:8" x14ac:dyDescent="0.25">
      <c r="E685" t="s">
        <v>857</v>
      </c>
      <c r="F685" t="s">
        <v>857</v>
      </c>
      <c r="G685" t="s">
        <v>857</v>
      </c>
      <c r="H685" t="s">
        <v>857</v>
      </c>
    </row>
    <row r="686" spans="5:8" x14ac:dyDescent="0.25">
      <c r="E686" t="s">
        <v>858</v>
      </c>
      <c r="F686" t="s">
        <v>858</v>
      </c>
      <c r="G686" t="s">
        <v>858</v>
      </c>
      <c r="H686" t="s">
        <v>858</v>
      </c>
    </row>
    <row r="687" spans="5:8" x14ac:dyDescent="0.25">
      <c r="E687" t="s">
        <v>859</v>
      </c>
      <c r="F687" t="s">
        <v>859</v>
      </c>
      <c r="G687" t="s">
        <v>859</v>
      </c>
      <c r="H687" t="s">
        <v>859</v>
      </c>
    </row>
    <row r="688" spans="5:8" x14ac:dyDescent="0.25">
      <c r="E688" t="s">
        <v>860</v>
      </c>
      <c r="F688" t="s">
        <v>860</v>
      </c>
      <c r="G688" t="s">
        <v>860</v>
      </c>
      <c r="H688" t="s">
        <v>860</v>
      </c>
    </row>
    <row r="689" spans="5:8" x14ac:dyDescent="0.25">
      <c r="E689" t="s">
        <v>861</v>
      </c>
      <c r="F689" t="s">
        <v>861</v>
      </c>
      <c r="G689" t="s">
        <v>861</v>
      </c>
      <c r="H689" t="s">
        <v>861</v>
      </c>
    </row>
    <row r="690" spans="5:8" x14ac:dyDescent="0.25">
      <c r="E690" t="s">
        <v>862</v>
      </c>
      <c r="F690" t="s">
        <v>862</v>
      </c>
      <c r="G690" t="s">
        <v>862</v>
      </c>
      <c r="H690" t="s">
        <v>862</v>
      </c>
    </row>
    <row r="691" spans="5:8" x14ac:dyDescent="0.25">
      <c r="E691" t="s">
        <v>863</v>
      </c>
      <c r="F691" t="s">
        <v>863</v>
      </c>
      <c r="G691" t="s">
        <v>863</v>
      </c>
      <c r="H691" t="s">
        <v>863</v>
      </c>
    </row>
    <row r="692" spans="5:8" x14ac:dyDescent="0.25">
      <c r="E692" t="s">
        <v>864</v>
      </c>
      <c r="F692" t="s">
        <v>864</v>
      </c>
      <c r="G692" t="s">
        <v>864</v>
      </c>
      <c r="H692" t="s">
        <v>864</v>
      </c>
    </row>
    <row r="693" spans="5:8" x14ac:dyDescent="0.25">
      <c r="E693" t="s">
        <v>865</v>
      </c>
      <c r="F693" t="s">
        <v>865</v>
      </c>
      <c r="G693" t="s">
        <v>865</v>
      </c>
      <c r="H693" t="s">
        <v>865</v>
      </c>
    </row>
    <row r="694" spans="5:8" x14ac:dyDescent="0.25">
      <c r="E694" t="s">
        <v>866</v>
      </c>
      <c r="F694" t="s">
        <v>866</v>
      </c>
      <c r="G694" t="s">
        <v>866</v>
      </c>
      <c r="H694" t="s">
        <v>866</v>
      </c>
    </row>
    <row r="695" spans="5:8" x14ac:dyDescent="0.25">
      <c r="E695" t="s">
        <v>867</v>
      </c>
      <c r="F695" t="s">
        <v>867</v>
      </c>
      <c r="G695" t="s">
        <v>867</v>
      </c>
      <c r="H695" t="s">
        <v>867</v>
      </c>
    </row>
    <row r="696" spans="5:8" x14ac:dyDescent="0.25">
      <c r="E696" t="s">
        <v>868</v>
      </c>
      <c r="F696" t="s">
        <v>868</v>
      </c>
      <c r="G696" t="s">
        <v>868</v>
      </c>
      <c r="H696" t="s">
        <v>868</v>
      </c>
    </row>
    <row r="697" spans="5:8" x14ac:dyDescent="0.25">
      <c r="E697" t="s">
        <v>869</v>
      </c>
      <c r="F697" t="s">
        <v>869</v>
      </c>
      <c r="G697" t="s">
        <v>869</v>
      </c>
      <c r="H697" t="s">
        <v>869</v>
      </c>
    </row>
    <row r="698" spans="5:8" x14ac:dyDescent="0.25">
      <c r="E698" t="s">
        <v>870</v>
      </c>
      <c r="F698" t="s">
        <v>870</v>
      </c>
      <c r="G698" t="s">
        <v>870</v>
      </c>
      <c r="H698" t="s">
        <v>870</v>
      </c>
    </row>
    <row r="699" spans="5:8" x14ac:dyDescent="0.25">
      <c r="E699" t="s">
        <v>871</v>
      </c>
      <c r="F699" t="s">
        <v>871</v>
      </c>
      <c r="G699" t="s">
        <v>871</v>
      </c>
      <c r="H699" t="s">
        <v>871</v>
      </c>
    </row>
    <row r="700" spans="5:8" x14ac:dyDescent="0.25">
      <c r="E700" t="s">
        <v>872</v>
      </c>
      <c r="F700" t="s">
        <v>872</v>
      </c>
      <c r="G700" t="s">
        <v>872</v>
      </c>
      <c r="H700" t="s">
        <v>872</v>
      </c>
    </row>
    <row r="701" spans="5:8" x14ac:dyDescent="0.25">
      <c r="E701" t="s">
        <v>873</v>
      </c>
      <c r="F701" t="s">
        <v>873</v>
      </c>
      <c r="G701" t="s">
        <v>873</v>
      </c>
      <c r="H701" t="s">
        <v>873</v>
      </c>
    </row>
    <row r="702" spans="5:8" x14ac:dyDescent="0.25">
      <c r="E702" t="s">
        <v>874</v>
      </c>
      <c r="F702" t="s">
        <v>874</v>
      </c>
      <c r="G702" t="s">
        <v>874</v>
      </c>
      <c r="H702" t="s">
        <v>874</v>
      </c>
    </row>
    <row r="703" spans="5:8" x14ac:dyDescent="0.25">
      <c r="E703" t="s">
        <v>875</v>
      </c>
      <c r="F703" t="s">
        <v>875</v>
      </c>
      <c r="G703" t="s">
        <v>875</v>
      </c>
      <c r="H703" t="s">
        <v>875</v>
      </c>
    </row>
    <row r="704" spans="5:8" x14ac:dyDescent="0.25">
      <c r="E704" t="s">
        <v>876</v>
      </c>
      <c r="F704" t="s">
        <v>876</v>
      </c>
      <c r="G704" t="s">
        <v>876</v>
      </c>
      <c r="H704" t="s">
        <v>876</v>
      </c>
    </row>
    <row r="705" spans="5:8" x14ac:dyDescent="0.25">
      <c r="E705" t="s">
        <v>877</v>
      </c>
      <c r="F705" t="s">
        <v>877</v>
      </c>
      <c r="G705" t="s">
        <v>877</v>
      </c>
      <c r="H705" t="s">
        <v>877</v>
      </c>
    </row>
    <row r="706" spans="5:8" x14ac:dyDescent="0.25">
      <c r="E706" t="s">
        <v>878</v>
      </c>
      <c r="F706" t="s">
        <v>878</v>
      </c>
      <c r="G706" t="s">
        <v>878</v>
      </c>
      <c r="H706" t="s">
        <v>878</v>
      </c>
    </row>
    <row r="707" spans="5:8" x14ac:dyDescent="0.25">
      <c r="E707" t="s">
        <v>879</v>
      </c>
      <c r="F707" t="s">
        <v>879</v>
      </c>
      <c r="G707" t="s">
        <v>879</v>
      </c>
      <c r="H707" t="s">
        <v>879</v>
      </c>
    </row>
    <row r="708" spans="5:8" x14ac:dyDescent="0.25">
      <c r="E708" t="s">
        <v>880</v>
      </c>
      <c r="F708" t="s">
        <v>880</v>
      </c>
      <c r="G708" t="s">
        <v>880</v>
      </c>
      <c r="H708" t="s">
        <v>880</v>
      </c>
    </row>
    <row r="709" spans="5:8" x14ac:dyDescent="0.25">
      <c r="E709" t="s">
        <v>881</v>
      </c>
      <c r="F709" t="s">
        <v>881</v>
      </c>
      <c r="G709" t="s">
        <v>881</v>
      </c>
      <c r="H709" t="s">
        <v>881</v>
      </c>
    </row>
    <row r="710" spans="5:8" x14ac:dyDescent="0.25">
      <c r="E710" t="s">
        <v>882</v>
      </c>
      <c r="F710" t="s">
        <v>882</v>
      </c>
      <c r="G710" t="s">
        <v>882</v>
      </c>
      <c r="H710" t="s">
        <v>882</v>
      </c>
    </row>
    <row r="711" spans="5:8" x14ac:dyDescent="0.25">
      <c r="E711" t="s">
        <v>883</v>
      </c>
      <c r="F711" t="s">
        <v>883</v>
      </c>
      <c r="G711" t="s">
        <v>883</v>
      </c>
      <c r="H711" t="s">
        <v>883</v>
      </c>
    </row>
    <row r="712" spans="5:8" x14ac:dyDescent="0.25">
      <c r="E712" t="s">
        <v>884</v>
      </c>
      <c r="F712" t="s">
        <v>884</v>
      </c>
      <c r="G712" t="s">
        <v>884</v>
      </c>
      <c r="H712" t="s">
        <v>884</v>
      </c>
    </row>
    <row r="713" spans="5:8" x14ac:dyDescent="0.25">
      <c r="E713" t="s">
        <v>885</v>
      </c>
      <c r="F713" t="s">
        <v>885</v>
      </c>
      <c r="G713" t="s">
        <v>885</v>
      </c>
      <c r="H713" t="s">
        <v>885</v>
      </c>
    </row>
    <row r="714" spans="5:8" x14ac:dyDescent="0.25">
      <c r="E714" t="s">
        <v>886</v>
      </c>
      <c r="F714" t="s">
        <v>886</v>
      </c>
      <c r="G714" t="s">
        <v>886</v>
      </c>
      <c r="H714" t="s">
        <v>886</v>
      </c>
    </row>
    <row r="715" spans="5:8" x14ac:dyDescent="0.25">
      <c r="E715" t="s">
        <v>887</v>
      </c>
      <c r="F715" t="s">
        <v>887</v>
      </c>
      <c r="G715" t="s">
        <v>887</v>
      </c>
      <c r="H715" t="s">
        <v>887</v>
      </c>
    </row>
    <row r="716" spans="5:8" x14ac:dyDescent="0.25">
      <c r="E716" t="s">
        <v>888</v>
      </c>
      <c r="F716" t="s">
        <v>888</v>
      </c>
      <c r="G716" t="s">
        <v>888</v>
      </c>
      <c r="H716" t="s">
        <v>888</v>
      </c>
    </row>
    <row r="717" spans="5:8" x14ac:dyDescent="0.25">
      <c r="E717" t="s">
        <v>889</v>
      </c>
      <c r="F717" t="s">
        <v>889</v>
      </c>
      <c r="G717" t="s">
        <v>889</v>
      </c>
      <c r="H717" t="s">
        <v>889</v>
      </c>
    </row>
    <row r="718" spans="5:8" x14ac:dyDescent="0.25">
      <c r="E718" t="s">
        <v>890</v>
      </c>
      <c r="F718" t="s">
        <v>890</v>
      </c>
      <c r="G718" t="s">
        <v>890</v>
      </c>
      <c r="H718" t="s">
        <v>890</v>
      </c>
    </row>
    <row r="719" spans="5:8" x14ac:dyDescent="0.25">
      <c r="E719" t="s">
        <v>891</v>
      </c>
      <c r="F719" t="s">
        <v>891</v>
      </c>
      <c r="G719" t="s">
        <v>891</v>
      </c>
      <c r="H719" t="s">
        <v>891</v>
      </c>
    </row>
    <row r="720" spans="5:8" x14ac:dyDescent="0.25">
      <c r="E720" t="s">
        <v>892</v>
      </c>
      <c r="F720" t="s">
        <v>892</v>
      </c>
      <c r="G720" t="s">
        <v>892</v>
      </c>
      <c r="H720" t="s">
        <v>892</v>
      </c>
    </row>
    <row r="721" spans="5:8" x14ac:dyDescent="0.25">
      <c r="E721" t="s">
        <v>893</v>
      </c>
      <c r="F721" t="s">
        <v>893</v>
      </c>
      <c r="G721" t="s">
        <v>893</v>
      </c>
      <c r="H721" t="s">
        <v>893</v>
      </c>
    </row>
    <row r="722" spans="5:8" x14ac:dyDescent="0.25">
      <c r="E722" t="s">
        <v>894</v>
      </c>
      <c r="F722" t="s">
        <v>894</v>
      </c>
      <c r="G722" t="s">
        <v>894</v>
      </c>
      <c r="H722" t="s">
        <v>894</v>
      </c>
    </row>
    <row r="723" spans="5:8" x14ac:dyDescent="0.25">
      <c r="E723" t="s">
        <v>895</v>
      </c>
      <c r="F723" t="s">
        <v>895</v>
      </c>
      <c r="G723" t="s">
        <v>895</v>
      </c>
      <c r="H723" t="s">
        <v>895</v>
      </c>
    </row>
    <row r="724" spans="5:8" x14ac:dyDescent="0.25">
      <c r="E724" t="s">
        <v>896</v>
      </c>
      <c r="F724" t="s">
        <v>896</v>
      </c>
      <c r="G724" t="s">
        <v>896</v>
      </c>
      <c r="H724" t="s">
        <v>896</v>
      </c>
    </row>
    <row r="725" spans="5:8" x14ac:dyDescent="0.25">
      <c r="E725" t="s">
        <v>897</v>
      </c>
      <c r="F725" t="s">
        <v>897</v>
      </c>
      <c r="G725" t="s">
        <v>897</v>
      </c>
      <c r="H725" t="s">
        <v>897</v>
      </c>
    </row>
    <row r="726" spans="5:8" x14ac:dyDescent="0.25">
      <c r="E726" t="s">
        <v>898</v>
      </c>
      <c r="F726" t="s">
        <v>898</v>
      </c>
      <c r="G726" t="s">
        <v>898</v>
      </c>
      <c r="H726" t="s">
        <v>898</v>
      </c>
    </row>
    <row r="727" spans="5:8" x14ac:dyDescent="0.25">
      <c r="E727" t="s">
        <v>899</v>
      </c>
      <c r="F727" t="s">
        <v>899</v>
      </c>
      <c r="G727" t="s">
        <v>899</v>
      </c>
      <c r="H727" t="s">
        <v>899</v>
      </c>
    </row>
    <row r="728" spans="5:8" x14ac:dyDescent="0.25">
      <c r="E728" t="s">
        <v>900</v>
      </c>
      <c r="F728" t="s">
        <v>900</v>
      </c>
      <c r="G728" t="s">
        <v>900</v>
      </c>
      <c r="H728" t="s">
        <v>900</v>
      </c>
    </row>
    <row r="729" spans="5:8" x14ac:dyDescent="0.25">
      <c r="E729" t="s">
        <v>901</v>
      </c>
      <c r="F729" t="s">
        <v>901</v>
      </c>
      <c r="G729" t="s">
        <v>901</v>
      </c>
      <c r="H729" t="s">
        <v>901</v>
      </c>
    </row>
    <row r="730" spans="5:8" x14ac:dyDescent="0.25">
      <c r="E730" t="s">
        <v>902</v>
      </c>
      <c r="F730" t="s">
        <v>902</v>
      </c>
      <c r="G730" t="s">
        <v>902</v>
      </c>
      <c r="H730" t="s">
        <v>902</v>
      </c>
    </row>
    <row r="731" spans="5:8" x14ac:dyDescent="0.25">
      <c r="E731" t="s">
        <v>903</v>
      </c>
      <c r="F731" t="s">
        <v>903</v>
      </c>
      <c r="G731" t="s">
        <v>903</v>
      </c>
      <c r="H731" t="s">
        <v>903</v>
      </c>
    </row>
    <row r="732" spans="5:8" x14ac:dyDescent="0.25">
      <c r="E732" t="s">
        <v>904</v>
      </c>
      <c r="F732" t="s">
        <v>904</v>
      </c>
      <c r="G732" t="s">
        <v>904</v>
      </c>
      <c r="H732" t="s">
        <v>904</v>
      </c>
    </row>
    <row r="733" spans="5:8" x14ac:dyDescent="0.25">
      <c r="E733" t="s">
        <v>905</v>
      </c>
      <c r="F733" t="s">
        <v>905</v>
      </c>
      <c r="G733" t="s">
        <v>905</v>
      </c>
      <c r="H733" t="s">
        <v>905</v>
      </c>
    </row>
    <row r="734" spans="5:8" x14ac:dyDescent="0.25">
      <c r="E734" t="s">
        <v>906</v>
      </c>
      <c r="F734" t="s">
        <v>906</v>
      </c>
      <c r="G734" t="s">
        <v>906</v>
      </c>
      <c r="H734" t="s">
        <v>906</v>
      </c>
    </row>
    <row r="735" spans="5:8" x14ac:dyDescent="0.25">
      <c r="E735" t="s">
        <v>907</v>
      </c>
      <c r="F735" t="s">
        <v>907</v>
      </c>
      <c r="G735" t="s">
        <v>907</v>
      </c>
      <c r="H735" t="s">
        <v>907</v>
      </c>
    </row>
    <row r="736" spans="5:8" x14ac:dyDescent="0.25">
      <c r="E736" t="s">
        <v>908</v>
      </c>
      <c r="F736" t="s">
        <v>908</v>
      </c>
      <c r="G736" t="s">
        <v>908</v>
      </c>
      <c r="H736" t="s">
        <v>908</v>
      </c>
    </row>
    <row r="737" spans="5:8" x14ac:dyDescent="0.25">
      <c r="E737" t="s">
        <v>909</v>
      </c>
      <c r="F737" t="s">
        <v>909</v>
      </c>
      <c r="G737" t="s">
        <v>909</v>
      </c>
      <c r="H737" t="s">
        <v>909</v>
      </c>
    </row>
    <row r="738" spans="5:8" x14ac:dyDescent="0.25">
      <c r="E738" t="s">
        <v>910</v>
      </c>
      <c r="F738" t="s">
        <v>910</v>
      </c>
      <c r="G738" t="s">
        <v>910</v>
      </c>
      <c r="H738" t="s">
        <v>910</v>
      </c>
    </row>
    <row r="739" spans="5:8" x14ac:dyDescent="0.25">
      <c r="E739" t="s">
        <v>911</v>
      </c>
      <c r="F739" t="s">
        <v>911</v>
      </c>
      <c r="G739" t="s">
        <v>911</v>
      </c>
      <c r="H739" t="s">
        <v>911</v>
      </c>
    </row>
    <row r="740" spans="5:8" x14ac:dyDescent="0.25">
      <c r="E740" t="s">
        <v>912</v>
      </c>
      <c r="F740" t="s">
        <v>912</v>
      </c>
      <c r="G740" t="s">
        <v>912</v>
      </c>
      <c r="H740" t="s">
        <v>912</v>
      </c>
    </row>
    <row r="741" spans="5:8" x14ac:dyDescent="0.25">
      <c r="E741" t="s">
        <v>913</v>
      </c>
      <c r="F741" t="s">
        <v>913</v>
      </c>
      <c r="G741" t="s">
        <v>913</v>
      </c>
      <c r="H741" t="s">
        <v>913</v>
      </c>
    </row>
    <row r="742" spans="5:8" x14ac:dyDescent="0.25">
      <c r="E742" t="s">
        <v>914</v>
      </c>
      <c r="F742" t="s">
        <v>914</v>
      </c>
      <c r="G742" t="s">
        <v>914</v>
      </c>
      <c r="H742" t="s">
        <v>914</v>
      </c>
    </row>
    <row r="743" spans="5:8" x14ac:dyDescent="0.25">
      <c r="E743" t="s">
        <v>915</v>
      </c>
      <c r="F743" t="s">
        <v>915</v>
      </c>
      <c r="G743" t="s">
        <v>915</v>
      </c>
      <c r="H743" t="s">
        <v>915</v>
      </c>
    </row>
    <row r="744" spans="5:8" x14ac:dyDescent="0.25">
      <c r="E744" t="s">
        <v>916</v>
      </c>
      <c r="F744" t="s">
        <v>916</v>
      </c>
      <c r="G744" t="s">
        <v>916</v>
      </c>
      <c r="H744" t="s">
        <v>916</v>
      </c>
    </row>
    <row r="745" spans="5:8" x14ac:dyDescent="0.25">
      <c r="E745" t="s">
        <v>917</v>
      </c>
      <c r="F745" t="s">
        <v>917</v>
      </c>
      <c r="G745" t="s">
        <v>917</v>
      </c>
      <c r="H745" t="s">
        <v>917</v>
      </c>
    </row>
    <row r="746" spans="5:8" x14ac:dyDescent="0.25">
      <c r="E746" t="s">
        <v>918</v>
      </c>
      <c r="F746" t="s">
        <v>918</v>
      </c>
      <c r="G746" t="s">
        <v>918</v>
      </c>
      <c r="H746" t="s">
        <v>918</v>
      </c>
    </row>
    <row r="747" spans="5:8" x14ac:dyDescent="0.25">
      <c r="E747" t="s">
        <v>919</v>
      </c>
      <c r="F747" t="s">
        <v>919</v>
      </c>
      <c r="G747" t="s">
        <v>919</v>
      </c>
      <c r="H747" t="s">
        <v>919</v>
      </c>
    </row>
    <row r="748" spans="5:8" x14ac:dyDescent="0.25">
      <c r="E748" t="s">
        <v>920</v>
      </c>
      <c r="F748" t="s">
        <v>920</v>
      </c>
      <c r="G748" t="s">
        <v>920</v>
      </c>
      <c r="H748" t="s">
        <v>920</v>
      </c>
    </row>
    <row r="749" spans="5:8" x14ac:dyDescent="0.25">
      <c r="E749" t="s">
        <v>921</v>
      </c>
      <c r="F749" t="s">
        <v>921</v>
      </c>
      <c r="G749" t="s">
        <v>921</v>
      </c>
      <c r="H749" t="s">
        <v>921</v>
      </c>
    </row>
    <row r="750" spans="5:8" x14ac:dyDescent="0.25">
      <c r="E750" t="s">
        <v>922</v>
      </c>
      <c r="F750" t="s">
        <v>922</v>
      </c>
      <c r="G750" t="s">
        <v>922</v>
      </c>
      <c r="H750" t="s">
        <v>922</v>
      </c>
    </row>
    <row r="751" spans="5:8" x14ac:dyDescent="0.25">
      <c r="E751" t="s">
        <v>923</v>
      </c>
      <c r="F751" t="s">
        <v>923</v>
      </c>
      <c r="G751" t="s">
        <v>923</v>
      </c>
      <c r="H751" t="s">
        <v>923</v>
      </c>
    </row>
    <row r="752" spans="5:8" x14ac:dyDescent="0.25">
      <c r="E752" t="s">
        <v>924</v>
      </c>
      <c r="F752" t="s">
        <v>924</v>
      </c>
      <c r="G752" t="s">
        <v>924</v>
      </c>
      <c r="H752" t="s">
        <v>924</v>
      </c>
    </row>
    <row r="753" spans="5:8" x14ac:dyDescent="0.25">
      <c r="E753" t="s">
        <v>925</v>
      </c>
      <c r="F753" t="s">
        <v>925</v>
      </c>
      <c r="G753" t="s">
        <v>925</v>
      </c>
      <c r="H753" t="s">
        <v>925</v>
      </c>
    </row>
    <row r="754" spans="5:8" x14ac:dyDescent="0.25">
      <c r="E754" t="s">
        <v>926</v>
      </c>
      <c r="F754" t="s">
        <v>926</v>
      </c>
      <c r="G754" t="s">
        <v>926</v>
      </c>
      <c r="H754" t="s">
        <v>926</v>
      </c>
    </row>
    <row r="755" spans="5:8" x14ac:dyDescent="0.25">
      <c r="E755" t="s">
        <v>927</v>
      </c>
      <c r="F755" t="s">
        <v>927</v>
      </c>
      <c r="G755" t="s">
        <v>927</v>
      </c>
      <c r="H755" t="s">
        <v>927</v>
      </c>
    </row>
    <row r="756" spans="5:8" x14ac:dyDescent="0.25">
      <c r="E756" t="s">
        <v>928</v>
      </c>
      <c r="F756" t="s">
        <v>928</v>
      </c>
      <c r="G756" t="s">
        <v>928</v>
      </c>
      <c r="H756" t="s">
        <v>928</v>
      </c>
    </row>
    <row r="757" spans="5:8" x14ac:dyDescent="0.25">
      <c r="E757" t="s">
        <v>929</v>
      </c>
      <c r="F757" t="s">
        <v>929</v>
      </c>
      <c r="G757" t="s">
        <v>929</v>
      </c>
      <c r="H757" t="s">
        <v>929</v>
      </c>
    </row>
    <row r="758" spans="5:8" x14ac:dyDescent="0.25">
      <c r="E758" t="s">
        <v>930</v>
      </c>
      <c r="F758" t="s">
        <v>930</v>
      </c>
      <c r="G758" t="s">
        <v>930</v>
      </c>
      <c r="H758" t="s">
        <v>930</v>
      </c>
    </row>
    <row r="759" spans="5:8" x14ac:dyDescent="0.25">
      <c r="E759" t="s">
        <v>931</v>
      </c>
      <c r="F759" t="s">
        <v>931</v>
      </c>
      <c r="G759" t="s">
        <v>931</v>
      </c>
      <c r="H759" t="s">
        <v>931</v>
      </c>
    </row>
    <row r="760" spans="5:8" x14ac:dyDescent="0.25">
      <c r="E760" t="s">
        <v>932</v>
      </c>
      <c r="F760" t="s">
        <v>932</v>
      </c>
      <c r="G760" t="s">
        <v>932</v>
      </c>
      <c r="H760" t="s">
        <v>932</v>
      </c>
    </row>
    <row r="761" spans="5:8" x14ac:dyDescent="0.25">
      <c r="E761" t="s">
        <v>933</v>
      </c>
      <c r="F761" t="s">
        <v>933</v>
      </c>
      <c r="G761" t="s">
        <v>933</v>
      </c>
      <c r="H761" t="s">
        <v>933</v>
      </c>
    </row>
    <row r="762" spans="5:8" x14ac:dyDescent="0.25">
      <c r="E762" t="s">
        <v>934</v>
      </c>
      <c r="F762" t="s">
        <v>934</v>
      </c>
      <c r="G762" t="s">
        <v>934</v>
      </c>
      <c r="H762" t="s">
        <v>934</v>
      </c>
    </row>
    <row r="763" spans="5:8" x14ac:dyDescent="0.25">
      <c r="E763" t="s">
        <v>935</v>
      </c>
      <c r="F763" t="s">
        <v>935</v>
      </c>
      <c r="G763" t="s">
        <v>935</v>
      </c>
      <c r="H763" t="s">
        <v>935</v>
      </c>
    </row>
    <row r="764" spans="5:8" x14ac:dyDescent="0.25">
      <c r="E764" t="s">
        <v>936</v>
      </c>
      <c r="F764" t="s">
        <v>936</v>
      </c>
      <c r="G764" t="s">
        <v>936</v>
      </c>
      <c r="H764" t="s">
        <v>936</v>
      </c>
    </row>
    <row r="765" spans="5:8" x14ac:dyDescent="0.25">
      <c r="E765" t="s">
        <v>937</v>
      </c>
      <c r="F765" t="s">
        <v>937</v>
      </c>
      <c r="G765" t="s">
        <v>937</v>
      </c>
      <c r="H765" t="s">
        <v>937</v>
      </c>
    </row>
    <row r="766" spans="5:8" x14ac:dyDescent="0.25">
      <c r="E766" t="s">
        <v>938</v>
      </c>
      <c r="F766" t="s">
        <v>938</v>
      </c>
      <c r="G766" t="s">
        <v>938</v>
      </c>
      <c r="H766" t="s">
        <v>938</v>
      </c>
    </row>
    <row r="767" spans="5:8" x14ac:dyDescent="0.25">
      <c r="E767" t="s">
        <v>939</v>
      </c>
      <c r="F767" t="s">
        <v>939</v>
      </c>
      <c r="G767" t="s">
        <v>939</v>
      </c>
      <c r="H767" t="s">
        <v>939</v>
      </c>
    </row>
    <row r="768" spans="5:8" x14ac:dyDescent="0.25">
      <c r="E768" t="s">
        <v>940</v>
      </c>
      <c r="F768" t="s">
        <v>940</v>
      </c>
      <c r="G768" t="s">
        <v>940</v>
      </c>
      <c r="H768" t="s">
        <v>940</v>
      </c>
    </row>
    <row r="769" spans="5:8" x14ac:dyDescent="0.25">
      <c r="E769" t="s">
        <v>941</v>
      </c>
      <c r="F769" t="s">
        <v>941</v>
      </c>
      <c r="G769" t="s">
        <v>941</v>
      </c>
      <c r="H769" t="s">
        <v>941</v>
      </c>
    </row>
    <row r="770" spans="5:8" x14ac:dyDescent="0.25">
      <c r="E770" t="s">
        <v>942</v>
      </c>
      <c r="F770" t="s">
        <v>942</v>
      </c>
      <c r="G770" t="s">
        <v>942</v>
      </c>
      <c r="H770" t="s">
        <v>942</v>
      </c>
    </row>
    <row r="771" spans="5:8" x14ac:dyDescent="0.25">
      <c r="E771" t="s">
        <v>943</v>
      </c>
      <c r="F771" t="s">
        <v>943</v>
      </c>
      <c r="G771" t="s">
        <v>943</v>
      </c>
      <c r="H771" t="s">
        <v>943</v>
      </c>
    </row>
    <row r="772" spans="5:8" x14ac:dyDescent="0.25">
      <c r="E772" t="s">
        <v>944</v>
      </c>
      <c r="F772" t="s">
        <v>944</v>
      </c>
      <c r="G772" t="s">
        <v>944</v>
      </c>
      <c r="H772" t="s">
        <v>944</v>
      </c>
    </row>
    <row r="773" spans="5:8" x14ac:dyDescent="0.25">
      <c r="E773" t="s">
        <v>945</v>
      </c>
      <c r="F773" t="s">
        <v>945</v>
      </c>
      <c r="G773" t="s">
        <v>945</v>
      </c>
      <c r="H773" t="s">
        <v>945</v>
      </c>
    </row>
    <row r="774" spans="5:8" x14ac:dyDescent="0.25">
      <c r="E774" t="s">
        <v>946</v>
      </c>
      <c r="F774" t="s">
        <v>946</v>
      </c>
      <c r="G774" t="s">
        <v>946</v>
      </c>
      <c r="H774" t="s">
        <v>946</v>
      </c>
    </row>
    <row r="775" spans="5:8" x14ac:dyDescent="0.25">
      <c r="E775" t="s">
        <v>947</v>
      </c>
      <c r="F775" t="s">
        <v>947</v>
      </c>
      <c r="G775" t="s">
        <v>947</v>
      </c>
      <c r="H775" t="s">
        <v>947</v>
      </c>
    </row>
    <row r="776" spans="5:8" x14ac:dyDescent="0.25">
      <c r="E776" t="s">
        <v>948</v>
      </c>
      <c r="F776" t="s">
        <v>948</v>
      </c>
      <c r="G776" t="s">
        <v>948</v>
      </c>
      <c r="H776" t="s">
        <v>948</v>
      </c>
    </row>
    <row r="777" spans="5:8" x14ac:dyDescent="0.25">
      <c r="E777" t="s">
        <v>949</v>
      </c>
      <c r="F777" t="s">
        <v>949</v>
      </c>
      <c r="G777" t="s">
        <v>949</v>
      </c>
      <c r="H777" t="s">
        <v>949</v>
      </c>
    </row>
    <row r="778" spans="5:8" x14ac:dyDescent="0.25">
      <c r="E778" t="s">
        <v>950</v>
      </c>
      <c r="F778" t="s">
        <v>950</v>
      </c>
      <c r="G778" t="s">
        <v>950</v>
      </c>
      <c r="H778" t="s">
        <v>950</v>
      </c>
    </row>
    <row r="779" spans="5:8" x14ac:dyDescent="0.25">
      <c r="E779" t="s">
        <v>951</v>
      </c>
      <c r="F779" t="s">
        <v>951</v>
      </c>
      <c r="G779" t="s">
        <v>951</v>
      </c>
      <c r="H779" t="s">
        <v>951</v>
      </c>
    </row>
    <row r="780" spans="5:8" x14ac:dyDescent="0.25">
      <c r="E780" t="s">
        <v>952</v>
      </c>
      <c r="F780" t="s">
        <v>952</v>
      </c>
      <c r="G780" t="s">
        <v>952</v>
      </c>
      <c r="H780" t="s">
        <v>952</v>
      </c>
    </row>
    <row r="781" spans="5:8" x14ac:dyDescent="0.25">
      <c r="E781" t="s">
        <v>953</v>
      </c>
      <c r="F781" t="s">
        <v>953</v>
      </c>
      <c r="G781" t="s">
        <v>953</v>
      </c>
      <c r="H781" t="s">
        <v>953</v>
      </c>
    </row>
    <row r="782" spans="5:8" x14ac:dyDescent="0.25">
      <c r="E782" t="s">
        <v>954</v>
      </c>
      <c r="F782" t="s">
        <v>954</v>
      </c>
      <c r="G782" t="s">
        <v>954</v>
      </c>
      <c r="H782" t="s">
        <v>954</v>
      </c>
    </row>
    <row r="783" spans="5:8" x14ac:dyDescent="0.25">
      <c r="E783" t="s">
        <v>955</v>
      </c>
      <c r="F783" t="s">
        <v>955</v>
      </c>
      <c r="G783" t="s">
        <v>955</v>
      </c>
      <c r="H783" t="s">
        <v>955</v>
      </c>
    </row>
    <row r="784" spans="5:8" x14ac:dyDescent="0.25">
      <c r="E784" t="s">
        <v>956</v>
      </c>
      <c r="F784" t="s">
        <v>956</v>
      </c>
      <c r="G784" t="s">
        <v>956</v>
      </c>
      <c r="H784" t="s">
        <v>956</v>
      </c>
    </row>
    <row r="785" spans="5:8" x14ac:dyDescent="0.25">
      <c r="E785" t="s">
        <v>957</v>
      </c>
      <c r="F785" t="s">
        <v>957</v>
      </c>
      <c r="G785" t="s">
        <v>957</v>
      </c>
      <c r="H785" t="s">
        <v>957</v>
      </c>
    </row>
    <row r="786" spans="5:8" x14ac:dyDescent="0.25">
      <c r="E786" t="s">
        <v>958</v>
      </c>
      <c r="F786" t="s">
        <v>958</v>
      </c>
      <c r="G786" t="s">
        <v>958</v>
      </c>
      <c r="H786" t="s">
        <v>958</v>
      </c>
    </row>
    <row r="787" spans="5:8" x14ac:dyDescent="0.25">
      <c r="E787" t="s">
        <v>959</v>
      </c>
      <c r="F787" t="s">
        <v>959</v>
      </c>
      <c r="G787" t="s">
        <v>959</v>
      </c>
      <c r="H787" t="s">
        <v>959</v>
      </c>
    </row>
    <row r="788" spans="5:8" x14ac:dyDescent="0.25">
      <c r="E788" t="s">
        <v>960</v>
      </c>
      <c r="F788" t="s">
        <v>960</v>
      </c>
      <c r="G788" t="s">
        <v>960</v>
      </c>
      <c r="H788" t="s">
        <v>960</v>
      </c>
    </row>
    <row r="789" spans="5:8" x14ac:dyDescent="0.25">
      <c r="E789" t="s">
        <v>961</v>
      </c>
      <c r="F789" t="s">
        <v>961</v>
      </c>
      <c r="G789" t="s">
        <v>961</v>
      </c>
      <c r="H789" t="s">
        <v>961</v>
      </c>
    </row>
    <row r="790" spans="5:8" x14ac:dyDescent="0.25">
      <c r="E790" t="s">
        <v>962</v>
      </c>
      <c r="F790" t="s">
        <v>962</v>
      </c>
      <c r="G790" t="s">
        <v>962</v>
      </c>
      <c r="H790" t="s">
        <v>962</v>
      </c>
    </row>
    <row r="791" spans="5:8" x14ac:dyDescent="0.25">
      <c r="E791" t="s">
        <v>963</v>
      </c>
      <c r="F791" t="s">
        <v>963</v>
      </c>
      <c r="G791" t="s">
        <v>963</v>
      </c>
      <c r="H791" t="s">
        <v>963</v>
      </c>
    </row>
    <row r="792" spans="5:8" x14ac:dyDescent="0.25">
      <c r="E792" t="s">
        <v>964</v>
      </c>
      <c r="F792" t="s">
        <v>964</v>
      </c>
      <c r="G792" t="s">
        <v>964</v>
      </c>
      <c r="H792" t="s">
        <v>964</v>
      </c>
    </row>
    <row r="793" spans="5:8" x14ac:dyDescent="0.25">
      <c r="E793" t="s">
        <v>965</v>
      </c>
      <c r="F793" t="s">
        <v>965</v>
      </c>
      <c r="G793" t="s">
        <v>965</v>
      </c>
      <c r="H793" t="s">
        <v>965</v>
      </c>
    </row>
    <row r="794" spans="5:8" x14ac:dyDescent="0.25">
      <c r="E794" t="s">
        <v>966</v>
      </c>
      <c r="F794" t="s">
        <v>966</v>
      </c>
      <c r="G794" t="s">
        <v>966</v>
      </c>
      <c r="H794" t="s">
        <v>966</v>
      </c>
    </row>
    <row r="795" spans="5:8" x14ac:dyDescent="0.25">
      <c r="E795" t="s">
        <v>967</v>
      </c>
      <c r="F795" t="s">
        <v>967</v>
      </c>
      <c r="G795" t="s">
        <v>967</v>
      </c>
      <c r="H795" t="s">
        <v>967</v>
      </c>
    </row>
    <row r="796" spans="5:8" x14ac:dyDescent="0.25">
      <c r="E796" t="s">
        <v>968</v>
      </c>
      <c r="F796" t="s">
        <v>968</v>
      </c>
      <c r="G796" t="s">
        <v>968</v>
      </c>
      <c r="H796" t="s">
        <v>968</v>
      </c>
    </row>
    <row r="797" spans="5:8" x14ac:dyDescent="0.25">
      <c r="E797" t="s">
        <v>969</v>
      </c>
      <c r="F797" t="s">
        <v>969</v>
      </c>
      <c r="G797" t="s">
        <v>969</v>
      </c>
      <c r="H797" t="s">
        <v>969</v>
      </c>
    </row>
    <row r="798" spans="5:8" x14ac:dyDescent="0.25">
      <c r="E798" t="s">
        <v>970</v>
      </c>
      <c r="F798" t="s">
        <v>970</v>
      </c>
      <c r="G798" t="s">
        <v>970</v>
      </c>
      <c r="H798" t="s">
        <v>970</v>
      </c>
    </row>
    <row r="799" spans="5:8" x14ac:dyDescent="0.25">
      <c r="E799" t="s">
        <v>971</v>
      </c>
      <c r="F799" t="s">
        <v>971</v>
      </c>
      <c r="G799" t="s">
        <v>971</v>
      </c>
      <c r="H799" t="s">
        <v>971</v>
      </c>
    </row>
    <row r="800" spans="5:8" x14ac:dyDescent="0.25">
      <c r="E800" t="s">
        <v>972</v>
      </c>
      <c r="F800" t="s">
        <v>972</v>
      </c>
      <c r="G800" t="s">
        <v>972</v>
      </c>
      <c r="H800" t="s">
        <v>972</v>
      </c>
    </row>
    <row r="801" spans="5:8" x14ac:dyDescent="0.25">
      <c r="E801" t="s">
        <v>973</v>
      </c>
      <c r="F801" t="s">
        <v>973</v>
      </c>
      <c r="G801" t="s">
        <v>973</v>
      </c>
      <c r="H801" t="s">
        <v>973</v>
      </c>
    </row>
    <row r="802" spans="5:8" x14ac:dyDescent="0.25">
      <c r="E802" t="s">
        <v>974</v>
      </c>
      <c r="F802" t="s">
        <v>974</v>
      </c>
      <c r="G802" t="s">
        <v>974</v>
      </c>
      <c r="H802" t="s">
        <v>974</v>
      </c>
    </row>
    <row r="803" spans="5:8" x14ac:dyDescent="0.25">
      <c r="E803" t="s">
        <v>975</v>
      </c>
      <c r="F803" t="s">
        <v>975</v>
      </c>
      <c r="G803" t="s">
        <v>975</v>
      </c>
      <c r="H803" t="s">
        <v>975</v>
      </c>
    </row>
    <row r="804" spans="5:8" x14ac:dyDescent="0.25">
      <c r="E804" t="s">
        <v>976</v>
      </c>
      <c r="F804" t="s">
        <v>976</v>
      </c>
      <c r="G804" t="s">
        <v>976</v>
      </c>
      <c r="H804" t="s">
        <v>976</v>
      </c>
    </row>
    <row r="805" spans="5:8" x14ac:dyDescent="0.25">
      <c r="E805" t="s">
        <v>977</v>
      </c>
      <c r="F805" t="s">
        <v>977</v>
      </c>
      <c r="G805" t="s">
        <v>977</v>
      </c>
      <c r="H805" t="s">
        <v>977</v>
      </c>
    </row>
    <row r="806" spans="5:8" x14ac:dyDescent="0.25">
      <c r="E806" t="s">
        <v>978</v>
      </c>
      <c r="F806" t="s">
        <v>978</v>
      </c>
      <c r="G806" t="s">
        <v>978</v>
      </c>
      <c r="H806" t="s">
        <v>978</v>
      </c>
    </row>
    <row r="807" spans="5:8" x14ac:dyDescent="0.25">
      <c r="E807" t="s">
        <v>979</v>
      </c>
      <c r="F807" t="s">
        <v>979</v>
      </c>
      <c r="G807" t="s">
        <v>979</v>
      </c>
      <c r="H807" t="s">
        <v>979</v>
      </c>
    </row>
    <row r="808" spans="5:8" x14ac:dyDescent="0.25">
      <c r="E808" t="s">
        <v>980</v>
      </c>
      <c r="F808" t="s">
        <v>980</v>
      </c>
      <c r="G808" t="s">
        <v>980</v>
      </c>
      <c r="H808" t="s">
        <v>980</v>
      </c>
    </row>
    <row r="809" spans="5:8" x14ac:dyDescent="0.25">
      <c r="E809" t="s">
        <v>981</v>
      </c>
      <c r="F809" t="s">
        <v>981</v>
      </c>
      <c r="G809" t="s">
        <v>981</v>
      </c>
      <c r="H809" t="s">
        <v>981</v>
      </c>
    </row>
    <row r="810" spans="5:8" x14ac:dyDescent="0.25">
      <c r="E810" t="s">
        <v>982</v>
      </c>
      <c r="F810" t="s">
        <v>982</v>
      </c>
      <c r="G810" t="s">
        <v>982</v>
      </c>
      <c r="H810" t="s">
        <v>982</v>
      </c>
    </row>
    <row r="811" spans="5:8" x14ac:dyDescent="0.25">
      <c r="E811" t="s">
        <v>983</v>
      </c>
      <c r="F811" t="s">
        <v>983</v>
      </c>
      <c r="G811" t="s">
        <v>983</v>
      </c>
      <c r="H811" t="s">
        <v>983</v>
      </c>
    </row>
    <row r="812" spans="5:8" x14ac:dyDescent="0.25">
      <c r="E812" t="s">
        <v>984</v>
      </c>
      <c r="F812" t="s">
        <v>984</v>
      </c>
      <c r="G812" t="s">
        <v>984</v>
      </c>
      <c r="H812" t="s">
        <v>984</v>
      </c>
    </row>
    <row r="813" spans="5:8" x14ac:dyDescent="0.25">
      <c r="E813" t="s">
        <v>985</v>
      </c>
      <c r="F813" t="s">
        <v>985</v>
      </c>
      <c r="G813" t="s">
        <v>985</v>
      </c>
      <c r="H813" t="s">
        <v>985</v>
      </c>
    </row>
    <row r="814" spans="5:8" x14ac:dyDescent="0.25">
      <c r="E814" t="s">
        <v>986</v>
      </c>
      <c r="F814" t="s">
        <v>986</v>
      </c>
      <c r="G814" t="s">
        <v>986</v>
      </c>
      <c r="H814" t="s">
        <v>986</v>
      </c>
    </row>
    <row r="815" spans="5:8" x14ac:dyDescent="0.25">
      <c r="E815" t="s">
        <v>987</v>
      </c>
      <c r="F815" t="s">
        <v>987</v>
      </c>
      <c r="G815" t="s">
        <v>987</v>
      </c>
      <c r="H815" t="s">
        <v>987</v>
      </c>
    </row>
    <row r="816" spans="5:8" x14ac:dyDescent="0.25">
      <c r="E816" t="s">
        <v>988</v>
      </c>
      <c r="F816" t="s">
        <v>988</v>
      </c>
      <c r="G816" t="s">
        <v>988</v>
      </c>
      <c r="H816" t="s">
        <v>988</v>
      </c>
    </row>
    <row r="817" spans="5:8" x14ac:dyDescent="0.25">
      <c r="E817" t="s">
        <v>989</v>
      </c>
      <c r="F817" t="s">
        <v>989</v>
      </c>
      <c r="G817" t="s">
        <v>989</v>
      </c>
      <c r="H817" t="s">
        <v>989</v>
      </c>
    </row>
    <row r="818" spans="5:8" x14ac:dyDescent="0.25">
      <c r="E818" t="s">
        <v>990</v>
      </c>
      <c r="F818" t="s">
        <v>990</v>
      </c>
      <c r="G818" t="s">
        <v>990</v>
      </c>
      <c r="H818" t="s">
        <v>990</v>
      </c>
    </row>
    <row r="819" spans="5:8" x14ac:dyDescent="0.25">
      <c r="E819" t="s">
        <v>991</v>
      </c>
      <c r="F819" t="s">
        <v>991</v>
      </c>
      <c r="G819" t="s">
        <v>991</v>
      </c>
      <c r="H819" t="s">
        <v>991</v>
      </c>
    </row>
    <row r="820" spans="5:8" x14ac:dyDescent="0.25">
      <c r="E820" t="s">
        <v>992</v>
      </c>
      <c r="F820" t="s">
        <v>992</v>
      </c>
      <c r="G820" t="s">
        <v>992</v>
      </c>
      <c r="H820" t="s">
        <v>992</v>
      </c>
    </row>
    <row r="821" spans="5:8" x14ac:dyDescent="0.25">
      <c r="E821" t="s">
        <v>993</v>
      </c>
      <c r="F821" t="s">
        <v>993</v>
      </c>
      <c r="G821" t="s">
        <v>993</v>
      </c>
      <c r="H821" t="s">
        <v>993</v>
      </c>
    </row>
    <row r="822" spans="5:8" x14ac:dyDescent="0.25">
      <c r="E822" t="s">
        <v>994</v>
      </c>
      <c r="F822" t="s">
        <v>994</v>
      </c>
      <c r="G822" t="s">
        <v>994</v>
      </c>
      <c r="H822" t="s">
        <v>994</v>
      </c>
    </row>
    <row r="823" spans="5:8" x14ac:dyDescent="0.25">
      <c r="E823" t="s">
        <v>995</v>
      </c>
      <c r="F823" t="s">
        <v>995</v>
      </c>
      <c r="G823" t="s">
        <v>995</v>
      </c>
      <c r="H823" t="s">
        <v>995</v>
      </c>
    </row>
    <row r="824" spans="5:8" x14ac:dyDescent="0.25">
      <c r="E824" t="s">
        <v>996</v>
      </c>
      <c r="F824" t="s">
        <v>996</v>
      </c>
      <c r="G824" t="s">
        <v>996</v>
      </c>
      <c r="H824" t="s">
        <v>996</v>
      </c>
    </row>
    <row r="825" spans="5:8" x14ac:dyDescent="0.25">
      <c r="E825" t="s">
        <v>997</v>
      </c>
      <c r="F825" t="s">
        <v>997</v>
      </c>
      <c r="G825" t="s">
        <v>997</v>
      </c>
      <c r="H825" t="s">
        <v>997</v>
      </c>
    </row>
    <row r="826" spans="5:8" x14ac:dyDescent="0.25">
      <c r="E826" t="s">
        <v>998</v>
      </c>
      <c r="F826" t="s">
        <v>998</v>
      </c>
      <c r="G826" t="s">
        <v>998</v>
      </c>
      <c r="H826" t="s">
        <v>998</v>
      </c>
    </row>
    <row r="827" spans="5:8" x14ac:dyDescent="0.25">
      <c r="E827" t="s">
        <v>999</v>
      </c>
      <c r="F827" t="s">
        <v>999</v>
      </c>
      <c r="G827" t="s">
        <v>999</v>
      </c>
      <c r="H827" t="s">
        <v>999</v>
      </c>
    </row>
    <row r="828" spans="5:8" x14ac:dyDescent="0.25">
      <c r="E828" t="s">
        <v>1000</v>
      </c>
      <c r="F828" t="s">
        <v>1000</v>
      </c>
      <c r="G828" t="s">
        <v>1000</v>
      </c>
      <c r="H828" t="s">
        <v>1000</v>
      </c>
    </row>
    <row r="829" spans="5:8" x14ac:dyDescent="0.25">
      <c r="E829" t="s">
        <v>1001</v>
      </c>
      <c r="F829" t="s">
        <v>1001</v>
      </c>
      <c r="G829" t="s">
        <v>1001</v>
      </c>
      <c r="H829" t="s">
        <v>1001</v>
      </c>
    </row>
    <row r="830" spans="5:8" x14ac:dyDescent="0.25">
      <c r="E830" t="s">
        <v>1002</v>
      </c>
      <c r="F830" t="s">
        <v>1002</v>
      </c>
      <c r="G830" t="s">
        <v>1002</v>
      </c>
      <c r="H830" t="s">
        <v>1002</v>
      </c>
    </row>
    <row r="831" spans="5:8" x14ac:dyDescent="0.25">
      <c r="E831" t="s">
        <v>1003</v>
      </c>
      <c r="F831" t="s">
        <v>1003</v>
      </c>
      <c r="G831" t="s">
        <v>1003</v>
      </c>
      <c r="H831" t="s">
        <v>1003</v>
      </c>
    </row>
    <row r="832" spans="5:8" x14ac:dyDescent="0.25">
      <c r="E832" t="s">
        <v>1004</v>
      </c>
      <c r="F832" t="s">
        <v>1004</v>
      </c>
      <c r="G832" t="s">
        <v>1004</v>
      </c>
      <c r="H832" t="s">
        <v>1004</v>
      </c>
    </row>
    <row r="833" spans="5:8" x14ac:dyDescent="0.25">
      <c r="E833" t="s">
        <v>1005</v>
      </c>
      <c r="F833" t="s">
        <v>1005</v>
      </c>
      <c r="G833" t="s">
        <v>1005</v>
      </c>
      <c r="H833" t="s">
        <v>1005</v>
      </c>
    </row>
    <row r="834" spans="5:8" x14ac:dyDescent="0.25">
      <c r="E834" t="s">
        <v>1006</v>
      </c>
      <c r="F834" t="s">
        <v>1006</v>
      </c>
      <c r="G834" t="s">
        <v>1006</v>
      </c>
      <c r="H834" t="s">
        <v>1006</v>
      </c>
    </row>
    <row r="835" spans="5:8" x14ac:dyDescent="0.25">
      <c r="E835" t="s">
        <v>1007</v>
      </c>
      <c r="F835" t="s">
        <v>1007</v>
      </c>
      <c r="G835" t="s">
        <v>1007</v>
      </c>
      <c r="H835" t="s">
        <v>1007</v>
      </c>
    </row>
    <row r="836" spans="5:8" x14ac:dyDescent="0.25">
      <c r="E836" t="s">
        <v>1008</v>
      </c>
      <c r="F836" t="s">
        <v>1008</v>
      </c>
      <c r="G836" t="s">
        <v>1008</v>
      </c>
      <c r="H836" t="s">
        <v>1008</v>
      </c>
    </row>
    <row r="837" spans="5:8" x14ac:dyDescent="0.25">
      <c r="E837" t="s">
        <v>1009</v>
      </c>
      <c r="F837" t="s">
        <v>1009</v>
      </c>
      <c r="G837" t="s">
        <v>1009</v>
      </c>
      <c r="H837" t="s">
        <v>1009</v>
      </c>
    </row>
    <row r="838" spans="5:8" x14ac:dyDescent="0.25">
      <c r="E838" t="s">
        <v>1010</v>
      </c>
      <c r="F838" t="s">
        <v>1010</v>
      </c>
      <c r="G838" t="s">
        <v>1010</v>
      </c>
      <c r="H838" t="s">
        <v>1010</v>
      </c>
    </row>
    <row r="839" spans="5:8" x14ac:dyDescent="0.25">
      <c r="E839" t="s">
        <v>1011</v>
      </c>
      <c r="F839" t="s">
        <v>1011</v>
      </c>
      <c r="G839" t="s">
        <v>1011</v>
      </c>
      <c r="H839" t="s">
        <v>1011</v>
      </c>
    </row>
    <row r="840" spans="5:8" x14ac:dyDescent="0.25">
      <c r="E840" t="s">
        <v>1012</v>
      </c>
      <c r="F840" t="s">
        <v>1012</v>
      </c>
      <c r="G840" t="s">
        <v>1012</v>
      </c>
      <c r="H840" t="s">
        <v>1012</v>
      </c>
    </row>
    <row r="841" spans="5:8" x14ac:dyDescent="0.25">
      <c r="E841" t="s">
        <v>1013</v>
      </c>
      <c r="F841" t="s">
        <v>1013</v>
      </c>
      <c r="G841" t="s">
        <v>1013</v>
      </c>
      <c r="H841" t="s">
        <v>1013</v>
      </c>
    </row>
    <row r="842" spans="5:8" x14ac:dyDescent="0.25">
      <c r="E842" t="s">
        <v>1014</v>
      </c>
      <c r="F842" t="s">
        <v>1014</v>
      </c>
      <c r="G842" t="s">
        <v>1014</v>
      </c>
      <c r="H842" t="s">
        <v>1014</v>
      </c>
    </row>
    <row r="843" spans="5:8" x14ac:dyDescent="0.25">
      <c r="E843" t="s">
        <v>1015</v>
      </c>
      <c r="F843" t="s">
        <v>1015</v>
      </c>
      <c r="G843" t="s">
        <v>1015</v>
      </c>
      <c r="H843" t="s">
        <v>1015</v>
      </c>
    </row>
    <row r="844" spans="5:8" x14ac:dyDescent="0.25">
      <c r="E844" t="s">
        <v>1016</v>
      </c>
      <c r="F844" t="s">
        <v>1016</v>
      </c>
      <c r="G844" t="s">
        <v>1016</v>
      </c>
      <c r="H844" t="s">
        <v>1016</v>
      </c>
    </row>
    <row r="845" spans="5:8" x14ac:dyDescent="0.25">
      <c r="E845" t="s">
        <v>1017</v>
      </c>
      <c r="F845" t="s">
        <v>1017</v>
      </c>
      <c r="G845" t="s">
        <v>1017</v>
      </c>
      <c r="H845" t="s">
        <v>1017</v>
      </c>
    </row>
    <row r="846" spans="5:8" x14ac:dyDescent="0.25">
      <c r="E846" t="s">
        <v>1018</v>
      </c>
      <c r="F846" t="s">
        <v>1018</v>
      </c>
      <c r="G846" t="s">
        <v>1018</v>
      </c>
      <c r="H846" t="s">
        <v>1018</v>
      </c>
    </row>
    <row r="847" spans="5:8" x14ac:dyDescent="0.25">
      <c r="E847" t="s">
        <v>1019</v>
      </c>
      <c r="F847" t="s">
        <v>1019</v>
      </c>
      <c r="G847" t="s">
        <v>1019</v>
      </c>
      <c r="H847" t="s">
        <v>1019</v>
      </c>
    </row>
    <row r="848" spans="5:8" x14ac:dyDescent="0.25">
      <c r="E848" t="s">
        <v>1020</v>
      </c>
      <c r="F848" t="s">
        <v>1020</v>
      </c>
      <c r="G848" t="s">
        <v>1020</v>
      </c>
      <c r="H848" t="s">
        <v>1020</v>
      </c>
    </row>
    <row r="849" spans="5:8" x14ac:dyDescent="0.25">
      <c r="E849" t="s">
        <v>1021</v>
      </c>
      <c r="F849" t="s">
        <v>1021</v>
      </c>
      <c r="G849" t="s">
        <v>1021</v>
      </c>
      <c r="H849" t="s">
        <v>1021</v>
      </c>
    </row>
    <row r="850" spans="5:8" x14ac:dyDescent="0.25">
      <c r="E850" t="s">
        <v>1022</v>
      </c>
      <c r="F850" t="s">
        <v>1022</v>
      </c>
      <c r="G850" t="s">
        <v>1022</v>
      </c>
      <c r="H850" t="s">
        <v>1022</v>
      </c>
    </row>
    <row r="851" spans="5:8" x14ac:dyDescent="0.25">
      <c r="E851" t="s">
        <v>1023</v>
      </c>
      <c r="F851" t="s">
        <v>1023</v>
      </c>
      <c r="G851" t="s">
        <v>1023</v>
      </c>
      <c r="H851" t="s">
        <v>1023</v>
      </c>
    </row>
    <row r="852" spans="5:8" x14ac:dyDescent="0.25">
      <c r="E852" t="s">
        <v>1024</v>
      </c>
      <c r="F852" t="s">
        <v>1024</v>
      </c>
      <c r="G852" t="s">
        <v>1024</v>
      </c>
      <c r="H852" t="s">
        <v>1024</v>
      </c>
    </row>
    <row r="853" spans="5:8" x14ac:dyDescent="0.25">
      <c r="E853" t="s">
        <v>1025</v>
      </c>
      <c r="F853" t="s">
        <v>1025</v>
      </c>
      <c r="G853" t="s">
        <v>1025</v>
      </c>
      <c r="H853" t="s">
        <v>1025</v>
      </c>
    </row>
    <row r="854" spans="5:8" x14ac:dyDescent="0.25">
      <c r="E854" t="s">
        <v>1026</v>
      </c>
      <c r="F854" t="s">
        <v>1026</v>
      </c>
      <c r="G854" t="s">
        <v>1026</v>
      </c>
      <c r="H854" t="s">
        <v>1026</v>
      </c>
    </row>
    <row r="855" spans="5:8" x14ac:dyDescent="0.25">
      <c r="E855" t="s">
        <v>1027</v>
      </c>
      <c r="F855" t="s">
        <v>1027</v>
      </c>
      <c r="G855" t="s">
        <v>1027</v>
      </c>
      <c r="H855" t="s">
        <v>1027</v>
      </c>
    </row>
    <row r="856" spans="5:8" x14ac:dyDescent="0.25">
      <c r="E856" t="s">
        <v>1028</v>
      </c>
      <c r="F856" t="s">
        <v>1028</v>
      </c>
      <c r="G856" t="s">
        <v>1028</v>
      </c>
      <c r="H856" t="s">
        <v>1028</v>
      </c>
    </row>
    <row r="857" spans="5:8" x14ac:dyDescent="0.25">
      <c r="E857" t="s">
        <v>1029</v>
      </c>
      <c r="F857" t="s">
        <v>1029</v>
      </c>
      <c r="G857" t="s">
        <v>1029</v>
      </c>
      <c r="H857" t="s">
        <v>1029</v>
      </c>
    </row>
    <row r="858" spans="5:8" x14ac:dyDescent="0.25">
      <c r="E858" t="s">
        <v>1030</v>
      </c>
      <c r="F858" t="s">
        <v>1030</v>
      </c>
      <c r="G858" t="s">
        <v>1030</v>
      </c>
      <c r="H858" t="s">
        <v>1030</v>
      </c>
    </row>
    <row r="859" spans="5:8" x14ac:dyDescent="0.25">
      <c r="E859" t="s">
        <v>1031</v>
      </c>
      <c r="F859" t="s">
        <v>1031</v>
      </c>
      <c r="G859" t="s">
        <v>1031</v>
      </c>
      <c r="H859" t="s">
        <v>1031</v>
      </c>
    </row>
    <row r="860" spans="5:8" x14ac:dyDescent="0.25">
      <c r="E860" t="s">
        <v>1032</v>
      </c>
      <c r="F860" t="s">
        <v>1032</v>
      </c>
      <c r="G860" t="s">
        <v>1032</v>
      </c>
      <c r="H860" t="s">
        <v>1032</v>
      </c>
    </row>
    <row r="861" spans="5:8" x14ac:dyDescent="0.25">
      <c r="E861" t="s">
        <v>1033</v>
      </c>
      <c r="F861" t="s">
        <v>1033</v>
      </c>
      <c r="G861" t="s">
        <v>1033</v>
      </c>
      <c r="H861" t="s">
        <v>1033</v>
      </c>
    </row>
    <row r="862" spans="5:8" x14ac:dyDescent="0.25">
      <c r="E862" t="s">
        <v>1034</v>
      </c>
      <c r="F862" t="s">
        <v>1034</v>
      </c>
      <c r="G862" t="s">
        <v>1034</v>
      </c>
      <c r="H862" t="s">
        <v>1034</v>
      </c>
    </row>
    <row r="863" spans="5:8" x14ac:dyDescent="0.25">
      <c r="E863" t="s">
        <v>1035</v>
      </c>
      <c r="F863" t="s">
        <v>1035</v>
      </c>
      <c r="G863" t="s">
        <v>1035</v>
      </c>
      <c r="H863" t="s">
        <v>1035</v>
      </c>
    </row>
    <row r="864" spans="5:8" x14ac:dyDescent="0.25">
      <c r="E864" t="s">
        <v>1036</v>
      </c>
      <c r="F864" t="s">
        <v>1036</v>
      </c>
      <c r="G864" t="s">
        <v>1036</v>
      </c>
      <c r="H864" t="s">
        <v>1036</v>
      </c>
    </row>
    <row r="865" spans="5:8" x14ac:dyDescent="0.25">
      <c r="E865" t="s">
        <v>1037</v>
      </c>
      <c r="F865" t="s">
        <v>1037</v>
      </c>
      <c r="G865" t="s">
        <v>1037</v>
      </c>
      <c r="H865" t="s">
        <v>1037</v>
      </c>
    </row>
    <row r="866" spans="5:8" x14ac:dyDescent="0.25">
      <c r="E866" t="s">
        <v>1038</v>
      </c>
      <c r="F866" t="s">
        <v>1038</v>
      </c>
      <c r="G866" t="s">
        <v>1038</v>
      </c>
      <c r="H866" t="s">
        <v>1038</v>
      </c>
    </row>
    <row r="867" spans="5:8" x14ac:dyDescent="0.25">
      <c r="E867" t="s">
        <v>1039</v>
      </c>
      <c r="F867" t="s">
        <v>1039</v>
      </c>
      <c r="G867" t="s">
        <v>1039</v>
      </c>
      <c r="H867" t="s">
        <v>1039</v>
      </c>
    </row>
    <row r="868" spans="5:8" x14ac:dyDescent="0.25">
      <c r="E868" t="s">
        <v>1040</v>
      </c>
      <c r="F868" t="s">
        <v>1040</v>
      </c>
      <c r="G868" t="s">
        <v>1040</v>
      </c>
      <c r="H868" t="s">
        <v>1040</v>
      </c>
    </row>
    <row r="869" spans="5:8" x14ac:dyDescent="0.25">
      <c r="E869" t="s">
        <v>1041</v>
      </c>
      <c r="F869" t="s">
        <v>1041</v>
      </c>
      <c r="G869" t="s">
        <v>1041</v>
      </c>
      <c r="H869" t="s">
        <v>1041</v>
      </c>
    </row>
    <row r="870" spans="5:8" x14ac:dyDescent="0.25">
      <c r="E870" t="s">
        <v>1042</v>
      </c>
      <c r="F870" t="s">
        <v>1042</v>
      </c>
      <c r="G870" t="s">
        <v>1042</v>
      </c>
      <c r="H870" t="s">
        <v>1042</v>
      </c>
    </row>
    <row r="871" spans="5:8" x14ac:dyDescent="0.25">
      <c r="E871" t="s">
        <v>1043</v>
      </c>
      <c r="F871" t="s">
        <v>1043</v>
      </c>
      <c r="G871" t="s">
        <v>1043</v>
      </c>
      <c r="H871" t="s">
        <v>1043</v>
      </c>
    </row>
    <row r="872" spans="5:8" x14ac:dyDescent="0.25">
      <c r="E872" t="s">
        <v>1044</v>
      </c>
      <c r="F872" t="s">
        <v>1044</v>
      </c>
      <c r="G872" t="s">
        <v>1044</v>
      </c>
      <c r="H872" t="s">
        <v>1044</v>
      </c>
    </row>
    <row r="873" spans="5:8" x14ac:dyDescent="0.25">
      <c r="E873" t="s">
        <v>1045</v>
      </c>
      <c r="F873" t="s">
        <v>1045</v>
      </c>
      <c r="G873" t="s">
        <v>1045</v>
      </c>
      <c r="H873" t="s">
        <v>1045</v>
      </c>
    </row>
    <row r="874" spans="5:8" x14ac:dyDescent="0.25">
      <c r="E874" t="s">
        <v>1046</v>
      </c>
      <c r="F874" t="s">
        <v>1046</v>
      </c>
      <c r="G874" t="s">
        <v>1046</v>
      </c>
      <c r="H874" t="s">
        <v>1046</v>
      </c>
    </row>
    <row r="875" spans="5:8" x14ac:dyDescent="0.25">
      <c r="E875" t="s">
        <v>1047</v>
      </c>
      <c r="F875" t="s">
        <v>1047</v>
      </c>
      <c r="G875" t="s">
        <v>1047</v>
      </c>
      <c r="H875" t="s">
        <v>1047</v>
      </c>
    </row>
    <row r="876" spans="5:8" x14ac:dyDescent="0.25">
      <c r="E876" t="s">
        <v>1048</v>
      </c>
      <c r="F876" t="s">
        <v>1048</v>
      </c>
      <c r="G876" t="s">
        <v>1048</v>
      </c>
      <c r="H876" t="s">
        <v>1048</v>
      </c>
    </row>
    <row r="877" spans="5:8" x14ac:dyDescent="0.25">
      <c r="E877" t="s">
        <v>1049</v>
      </c>
      <c r="F877" t="s">
        <v>1049</v>
      </c>
      <c r="G877" t="s">
        <v>1049</v>
      </c>
      <c r="H877" t="s">
        <v>1049</v>
      </c>
    </row>
    <row r="878" spans="5:8" x14ac:dyDescent="0.25">
      <c r="E878" t="s">
        <v>1050</v>
      </c>
      <c r="F878" t="s">
        <v>1050</v>
      </c>
      <c r="G878" t="s">
        <v>1050</v>
      </c>
      <c r="H878" t="s">
        <v>1050</v>
      </c>
    </row>
    <row r="879" spans="5:8" x14ac:dyDescent="0.25">
      <c r="E879" t="s">
        <v>1051</v>
      </c>
      <c r="F879" t="s">
        <v>1051</v>
      </c>
      <c r="G879" t="s">
        <v>1051</v>
      </c>
      <c r="H879" t="s">
        <v>1051</v>
      </c>
    </row>
    <row r="880" spans="5:8" x14ac:dyDescent="0.25">
      <c r="E880" t="s">
        <v>1052</v>
      </c>
      <c r="F880" t="s">
        <v>1052</v>
      </c>
      <c r="G880" t="s">
        <v>1052</v>
      </c>
      <c r="H880" t="s">
        <v>1052</v>
      </c>
    </row>
    <row r="881" spans="5:8" x14ac:dyDescent="0.25">
      <c r="E881" t="s">
        <v>1053</v>
      </c>
      <c r="F881" t="s">
        <v>1053</v>
      </c>
      <c r="G881" t="s">
        <v>1053</v>
      </c>
      <c r="H881" t="s">
        <v>1053</v>
      </c>
    </row>
    <row r="882" spans="5:8" x14ac:dyDescent="0.25">
      <c r="E882" t="s">
        <v>1054</v>
      </c>
      <c r="F882" t="s">
        <v>1054</v>
      </c>
      <c r="G882" t="s">
        <v>1054</v>
      </c>
      <c r="H882" t="s">
        <v>1054</v>
      </c>
    </row>
    <row r="883" spans="5:8" x14ac:dyDescent="0.25">
      <c r="E883" t="s">
        <v>1055</v>
      </c>
      <c r="F883" t="s">
        <v>1055</v>
      </c>
      <c r="G883" t="s">
        <v>1055</v>
      </c>
      <c r="H883" t="s">
        <v>1055</v>
      </c>
    </row>
    <row r="884" spans="5:8" x14ac:dyDescent="0.25">
      <c r="E884" t="s">
        <v>1056</v>
      </c>
      <c r="F884" t="s">
        <v>1056</v>
      </c>
      <c r="G884" t="s">
        <v>1056</v>
      </c>
      <c r="H884" t="s">
        <v>1056</v>
      </c>
    </row>
    <row r="885" spans="5:8" x14ac:dyDescent="0.25">
      <c r="E885" t="s">
        <v>1057</v>
      </c>
      <c r="F885" t="s">
        <v>1057</v>
      </c>
      <c r="G885" t="s">
        <v>1057</v>
      </c>
      <c r="H885" t="s">
        <v>1057</v>
      </c>
    </row>
    <row r="886" spans="5:8" x14ac:dyDescent="0.25">
      <c r="E886" t="s">
        <v>1058</v>
      </c>
      <c r="F886" t="s">
        <v>1058</v>
      </c>
      <c r="G886" t="s">
        <v>1058</v>
      </c>
      <c r="H886" t="s">
        <v>1058</v>
      </c>
    </row>
    <row r="887" spans="5:8" x14ac:dyDescent="0.25">
      <c r="E887" t="s">
        <v>1059</v>
      </c>
      <c r="F887" t="s">
        <v>1059</v>
      </c>
      <c r="G887" t="s">
        <v>1059</v>
      </c>
      <c r="H887" t="s">
        <v>1059</v>
      </c>
    </row>
    <row r="888" spans="5:8" x14ac:dyDescent="0.25">
      <c r="E888" t="s">
        <v>1060</v>
      </c>
      <c r="F888" t="s">
        <v>1060</v>
      </c>
      <c r="G888" t="s">
        <v>1060</v>
      </c>
      <c r="H888" t="s">
        <v>1060</v>
      </c>
    </row>
    <row r="889" spans="5:8" x14ac:dyDescent="0.25">
      <c r="E889" t="s">
        <v>1061</v>
      </c>
      <c r="F889" t="s">
        <v>1061</v>
      </c>
      <c r="G889" t="s">
        <v>1061</v>
      </c>
      <c r="H889" t="s">
        <v>1061</v>
      </c>
    </row>
    <row r="890" spans="5:8" x14ac:dyDescent="0.25">
      <c r="E890" t="s">
        <v>1062</v>
      </c>
      <c r="F890" t="s">
        <v>1062</v>
      </c>
      <c r="G890" t="s">
        <v>1062</v>
      </c>
      <c r="H890" t="s">
        <v>1062</v>
      </c>
    </row>
    <row r="891" spans="5:8" x14ac:dyDescent="0.25">
      <c r="E891" t="s">
        <v>1063</v>
      </c>
      <c r="F891" t="s">
        <v>1063</v>
      </c>
      <c r="G891" t="s">
        <v>1063</v>
      </c>
      <c r="H891" t="s">
        <v>1063</v>
      </c>
    </row>
    <row r="892" spans="5:8" x14ac:dyDescent="0.25">
      <c r="E892" t="s">
        <v>1064</v>
      </c>
      <c r="F892" t="s">
        <v>1064</v>
      </c>
      <c r="G892" t="s">
        <v>1064</v>
      </c>
      <c r="H892" t="s">
        <v>1064</v>
      </c>
    </row>
    <row r="893" spans="5:8" x14ac:dyDescent="0.25">
      <c r="E893" t="s">
        <v>1065</v>
      </c>
      <c r="F893" t="s">
        <v>1065</v>
      </c>
      <c r="G893" t="s">
        <v>1065</v>
      </c>
      <c r="H893" t="s">
        <v>1065</v>
      </c>
    </row>
    <row r="894" spans="5:8" x14ac:dyDescent="0.25">
      <c r="E894" t="s">
        <v>1066</v>
      </c>
      <c r="F894" t="s">
        <v>1066</v>
      </c>
      <c r="G894" t="s">
        <v>1066</v>
      </c>
      <c r="H894" t="s">
        <v>1066</v>
      </c>
    </row>
    <row r="895" spans="5:8" x14ac:dyDescent="0.25">
      <c r="E895" t="s">
        <v>1067</v>
      </c>
      <c r="F895" t="s">
        <v>1067</v>
      </c>
      <c r="G895" t="s">
        <v>1067</v>
      </c>
      <c r="H895" t="s">
        <v>1067</v>
      </c>
    </row>
    <row r="896" spans="5:8" x14ac:dyDescent="0.25">
      <c r="E896" t="s">
        <v>1068</v>
      </c>
      <c r="F896" t="s">
        <v>1068</v>
      </c>
      <c r="G896" t="s">
        <v>1068</v>
      </c>
      <c r="H896" t="s">
        <v>1068</v>
      </c>
    </row>
    <row r="897" spans="5:8" x14ac:dyDescent="0.25">
      <c r="E897" t="s">
        <v>1069</v>
      </c>
      <c r="F897" t="s">
        <v>1069</v>
      </c>
      <c r="G897" t="s">
        <v>1069</v>
      </c>
      <c r="H897" t="s">
        <v>1069</v>
      </c>
    </row>
    <row r="898" spans="5:8" x14ac:dyDescent="0.25">
      <c r="E898" t="s">
        <v>1070</v>
      </c>
      <c r="F898" t="s">
        <v>1070</v>
      </c>
      <c r="G898" t="s">
        <v>1070</v>
      </c>
      <c r="H898" t="s">
        <v>1070</v>
      </c>
    </row>
    <row r="899" spans="5:8" x14ac:dyDescent="0.25">
      <c r="E899" t="s">
        <v>1071</v>
      </c>
      <c r="F899" t="s">
        <v>1071</v>
      </c>
      <c r="G899" t="s">
        <v>1071</v>
      </c>
      <c r="H899" t="s">
        <v>1071</v>
      </c>
    </row>
    <row r="900" spans="5:8" x14ac:dyDescent="0.25">
      <c r="E900" t="s">
        <v>1072</v>
      </c>
      <c r="F900" t="s">
        <v>1072</v>
      </c>
      <c r="G900" t="s">
        <v>1072</v>
      </c>
      <c r="H900" t="s">
        <v>1072</v>
      </c>
    </row>
    <row r="901" spans="5:8" x14ac:dyDescent="0.25">
      <c r="E901" t="s">
        <v>1073</v>
      </c>
      <c r="F901" t="s">
        <v>1073</v>
      </c>
      <c r="G901" t="s">
        <v>1073</v>
      </c>
      <c r="H901" t="s">
        <v>1073</v>
      </c>
    </row>
    <row r="902" spans="5:8" x14ac:dyDescent="0.25">
      <c r="E902" t="s">
        <v>1074</v>
      </c>
      <c r="F902" t="s">
        <v>1074</v>
      </c>
      <c r="G902" t="s">
        <v>1074</v>
      </c>
      <c r="H902" t="s">
        <v>1074</v>
      </c>
    </row>
    <row r="903" spans="5:8" x14ac:dyDescent="0.25">
      <c r="E903" t="s">
        <v>1075</v>
      </c>
      <c r="F903" t="s">
        <v>1075</v>
      </c>
      <c r="G903" t="s">
        <v>1075</v>
      </c>
      <c r="H903" t="s">
        <v>1075</v>
      </c>
    </row>
    <row r="904" spans="5:8" x14ac:dyDescent="0.25">
      <c r="E904" t="s">
        <v>1076</v>
      </c>
      <c r="F904" t="s">
        <v>1076</v>
      </c>
      <c r="G904" t="s">
        <v>1076</v>
      </c>
      <c r="H904" t="s">
        <v>1076</v>
      </c>
    </row>
    <row r="905" spans="5:8" x14ac:dyDescent="0.25">
      <c r="E905" t="s">
        <v>1077</v>
      </c>
      <c r="F905" t="s">
        <v>1077</v>
      </c>
      <c r="G905" t="s">
        <v>1077</v>
      </c>
      <c r="H905" t="s">
        <v>1077</v>
      </c>
    </row>
    <row r="906" spans="5:8" x14ac:dyDescent="0.25">
      <c r="E906" t="s">
        <v>1078</v>
      </c>
      <c r="F906" t="s">
        <v>1078</v>
      </c>
      <c r="G906" t="s">
        <v>1078</v>
      </c>
      <c r="H906" t="s">
        <v>1078</v>
      </c>
    </row>
    <row r="907" spans="5:8" x14ac:dyDescent="0.25">
      <c r="E907" t="s">
        <v>1079</v>
      </c>
      <c r="F907" t="s">
        <v>1079</v>
      </c>
      <c r="G907" t="s">
        <v>1079</v>
      </c>
      <c r="H907" t="s">
        <v>1079</v>
      </c>
    </row>
    <row r="908" spans="5:8" x14ac:dyDescent="0.25">
      <c r="E908" t="s">
        <v>1080</v>
      </c>
      <c r="F908" t="s">
        <v>1080</v>
      </c>
      <c r="G908" t="s">
        <v>1080</v>
      </c>
      <c r="H908" t="s">
        <v>1080</v>
      </c>
    </row>
    <row r="909" spans="5:8" x14ac:dyDescent="0.25">
      <c r="E909" t="s">
        <v>1081</v>
      </c>
      <c r="F909" t="s">
        <v>1081</v>
      </c>
      <c r="G909" t="s">
        <v>1081</v>
      </c>
      <c r="H909" t="s">
        <v>1081</v>
      </c>
    </row>
    <row r="910" spans="5:8" x14ac:dyDescent="0.25">
      <c r="E910" t="s">
        <v>1082</v>
      </c>
      <c r="F910" t="s">
        <v>1082</v>
      </c>
      <c r="G910" t="s">
        <v>1082</v>
      </c>
      <c r="H910" t="s">
        <v>1082</v>
      </c>
    </row>
    <row r="911" spans="5:8" x14ac:dyDescent="0.25">
      <c r="E911" t="s">
        <v>1083</v>
      </c>
      <c r="F911" t="s">
        <v>1083</v>
      </c>
      <c r="G911" t="s">
        <v>1083</v>
      </c>
      <c r="H911" t="s">
        <v>1083</v>
      </c>
    </row>
    <row r="912" spans="5:8" x14ac:dyDescent="0.25">
      <c r="E912" t="s">
        <v>1084</v>
      </c>
      <c r="F912" t="s">
        <v>1084</v>
      </c>
      <c r="G912" t="s">
        <v>1084</v>
      </c>
      <c r="H912" t="s">
        <v>1084</v>
      </c>
    </row>
    <row r="913" spans="5:8" x14ac:dyDescent="0.25">
      <c r="E913" t="s">
        <v>1085</v>
      </c>
      <c r="F913" t="s">
        <v>1085</v>
      </c>
      <c r="G913" t="s">
        <v>1085</v>
      </c>
      <c r="H913" t="s">
        <v>1085</v>
      </c>
    </row>
    <row r="914" spans="5:8" x14ac:dyDescent="0.25">
      <c r="E914" t="s">
        <v>1086</v>
      </c>
      <c r="F914" t="s">
        <v>1086</v>
      </c>
      <c r="G914" t="s">
        <v>1086</v>
      </c>
      <c r="H914" t="s">
        <v>1086</v>
      </c>
    </row>
    <row r="915" spans="5:8" x14ac:dyDescent="0.25">
      <c r="E915" t="s">
        <v>1087</v>
      </c>
      <c r="F915" t="s">
        <v>1087</v>
      </c>
      <c r="G915" t="s">
        <v>1087</v>
      </c>
      <c r="H915" t="s">
        <v>1087</v>
      </c>
    </row>
    <row r="916" spans="5:8" x14ac:dyDescent="0.25">
      <c r="E916" t="s">
        <v>1088</v>
      </c>
      <c r="F916" t="s">
        <v>1088</v>
      </c>
      <c r="G916" t="s">
        <v>1088</v>
      </c>
      <c r="H916" t="s">
        <v>1088</v>
      </c>
    </row>
    <row r="917" spans="5:8" x14ac:dyDescent="0.25">
      <c r="E917" t="s">
        <v>1089</v>
      </c>
      <c r="F917" t="s">
        <v>1089</v>
      </c>
      <c r="G917" t="s">
        <v>1089</v>
      </c>
      <c r="H917" t="s">
        <v>1089</v>
      </c>
    </row>
    <row r="918" spans="5:8" x14ac:dyDescent="0.25">
      <c r="E918" t="s">
        <v>1090</v>
      </c>
      <c r="F918" t="s">
        <v>1090</v>
      </c>
      <c r="G918" t="s">
        <v>1090</v>
      </c>
      <c r="H918" t="s">
        <v>1090</v>
      </c>
    </row>
    <row r="919" spans="5:8" x14ac:dyDescent="0.25">
      <c r="E919" t="s">
        <v>1091</v>
      </c>
      <c r="F919" t="s">
        <v>1091</v>
      </c>
      <c r="G919" t="s">
        <v>1091</v>
      </c>
      <c r="H919" t="s">
        <v>1091</v>
      </c>
    </row>
    <row r="920" spans="5:8" x14ac:dyDescent="0.25">
      <c r="E920" t="s">
        <v>1092</v>
      </c>
      <c r="F920" t="s">
        <v>1092</v>
      </c>
      <c r="G920" t="s">
        <v>1092</v>
      </c>
      <c r="H920" t="s">
        <v>1092</v>
      </c>
    </row>
    <row r="921" spans="5:8" x14ac:dyDescent="0.25">
      <c r="E921" t="s">
        <v>1093</v>
      </c>
      <c r="F921" t="s">
        <v>1093</v>
      </c>
      <c r="G921" t="s">
        <v>1093</v>
      </c>
      <c r="H921" t="s">
        <v>1093</v>
      </c>
    </row>
    <row r="922" spans="5:8" x14ac:dyDescent="0.25">
      <c r="E922" t="s">
        <v>1094</v>
      </c>
      <c r="F922" t="s">
        <v>1094</v>
      </c>
      <c r="G922" t="s">
        <v>1094</v>
      </c>
      <c r="H922" t="s">
        <v>1094</v>
      </c>
    </row>
    <row r="923" spans="5:8" x14ac:dyDescent="0.25">
      <c r="E923" t="s">
        <v>1095</v>
      </c>
      <c r="F923" t="s">
        <v>1095</v>
      </c>
      <c r="G923" t="s">
        <v>1095</v>
      </c>
      <c r="H923" t="s">
        <v>1095</v>
      </c>
    </row>
    <row r="924" spans="5:8" x14ac:dyDescent="0.25">
      <c r="E924" t="s">
        <v>1096</v>
      </c>
      <c r="F924" t="s">
        <v>1096</v>
      </c>
      <c r="G924" t="s">
        <v>1096</v>
      </c>
      <c r="H924" t="s">
        <v>1096</v>
      </c>
    </row>
    <row r="925" spans="5:8" x14ac:dyDescent="0.25">
      <c r="E925" t="s">
        <v>1097</v>
      </c>
      <c r="F925" t="s">
        <v>1097</v>
      </c>
      <c r="G925" t="s">
        <v>1097</v>
      </c>
      <c r="H925" t="s">
        <v>1097</v>
      </c>
    </row>
    <row r="926" spans="5:8" x14ac:dyDescent="0.25">
      <c r="E926" t="s">
        <v>1098</v>
      </c>
      <c r="F926" t="s">
        <v>1098</v>
      </c>
      <c r="G926" t="s">
        <v>1098</v>
      </c>
      <c r="H926" t="s">
        <v>1098</v>
      </c>
    </row>
    <row r="927" spans="5:8" x14ac:dyDescent="0.25">
      <c r="E927" t="s">
        <v>1099</v>
      </c>
      <c r="F927" t="s">
        <v>1099</v>
      </c>
      <c r="G927" t="s">
        <v>1099</v>
      </c>
      <c r="H927" t="s">
        <v>1099</v>
      </c>
    </row>
    <row r="928" spans="5:8" x14ac:dyDescent="0.25">
      <c r="E928" t="s">
        <v>1100</v>
      </c>
      <c r="F928" t="s">
        <v>1100</v>
      </c>
      <c r="G928" t="s">
        <v>1100</v>
      </c>
      <c r="H928" t="s">
        <v>1100</v>
      </c>
    </row>
    <row r="929" spans="5:8" x14ac:dyDescent="0.25">
      <c r="E929" t="s">
        <v>1101</v>
      </c>
      <c r="F929" t="s">
        <v>1101</v>
      </c>
      <c r="G929" t="s">
        <v>1101</v>
      </c>
      <c r="H929" t="s">
        <v>1101</v>
      </c>
    </row>
    <row r="930" spans="5:8" x14ac:dyDescent="0.25">
      <c r="E930" t="s">
        <v>1102</v>
      </c>
      <c r="F930" t="s">
        <v>1102</v>
      </c>
      <c r="G930" t="s">
        <v>1102</v>
      </c>
      <c r="H930" t="s">
        <v>1102</v>
      </c>
    </row>
    <row r="931" spans="5:8" x14ac:dyDescent="0.25">
      <c r="E931" t="s">
        <v>1103</v>
      </c>
      <c r="F931" t="s">
        <v>1103</v>
      </c>
      <c r="G931" t="s">
        <v>1103</v>
      </c>
      <c r="H931" t="s">
        <v>1103</v>
      </c>
    </row>
    <row r="932" spans="5:8" x14ac:dyDescent="0.25">
      <c r="E932" t="s">
        <v>1104</v>
      </c>
      <c r="F932" t="s">
        <v>1104</v>
      </c>
      <c r="G932" t="s">
        <v>1104</v>
      </c>
      <c r="H932" t="s">
        <v>1104</v>
      </c>
    </row>
    <row r="933" spans="5:8" x14ac:dyDescent="0.25">
      <c r="E933" t="s">
        <v>1105</v>
      </c>
      <c r="F933" t="s">
        <v>1105</v>
      </c>
      <c r="G933" t="s">
        <v>1105</v>
      </c>
      <c r="H933" t="s">
        <v>1105</v>
      </c>
    </row>
    <row r="934" spans="5:8" x14ac:dyDescent="0.25">
      <c r="E934" t="s">
        <v>1106</v>
      </c>
      <c r="F934" t="s">
        <v>1106</v>
      </c>
      <c r="G934" t="s">
        <v>1106</v>
      </c>
      <c r="H934" t="s">
        <v>1106</v>
      </c>
    </row>
    <row r="935" spans="5:8" x14ac:dyDescent="0.25">
      <c r="E935" t="s">
        <v>1107</v>
      </c>
      <c r="F935" t="s">
        <v>1107</v>
      </c>
      <c r="G935" t="s">
        <v>1107</v>
      </c>
      <c r="H935" t="s">
        <v>1107</v>
      </c>
    </row>
    <row r="936" spans="5:8" x14ac:dyDescent="0.25">
      <c r="E936" t="s">
        <v>1108</v>
      </c>
      <c r="F936" t="s">
        <v>1108</v>
      </c>
      <c r="G936" t="s">
        <v>1108</v>
      </c>
      <c r="H936" t="s">
        <v>1108</v>
      </c>
    </row>
    <row r="937" spans="5:8" x14ac:dyDescent="0.25">
      <c r="E937" t="s">
        <v>1109</v>
      </c>
      <c r="F937" t="s">
        <v>1109</v>
      </c>
      <c r="G937" t="s">
        <v>1109</v>
      </c>
      <c r="H937" t="s">
        <v>1109</v>
      </c>
    </row>
    <row r="938" spans="5:8" x14ac:dyDescent="0.25">
      <c r="E938" t="s">
        <v>1110</v>
      </c>
      <c r="F938" t="s">
        <v>1110</v>
      </c>
      <c r="G938" t="s">
        <v>1110</v>
      </c>
      <c r="H938" t="s">
        <v>1110</v>
      </c>
    </row>
    <row r="939" spans="5:8" x14ac:dyDescent="0.25">
      <c r="E939" t="s">
        <v>1111</v>
      </c>
      <c r="F939" t="s">
        <v>1111</v>
      </c>
      <c r="G939" t="s">
        <v>1111</v>
      </c>
      <c r="H939" t="s">
        <v>1111</v>
      </c>
    </row>
    <row r="940" spans="5:8" x14ac:dyDescent="0.25">
      <c r="E940" t="s">
        <v>1112</v>
      </c>
      <c r="F940" t="s">
        <v>1112</v>
      </c>
      <c r="G940" t="s">
        <v>1112</v>
      </c>
      <c r="H940" t="s">
        <v>1112</v>
      </c>
    </row>
    <row r="941" spans="5:8" x14ac:dyDescent="0.25">
      <c r="E941" t="s">
        <v>1113</v>
      </c>
      <c r="F941" t="s">
        <v>1113</v>
      </c>
      <c r="G941" t="s">
        <v>1113</v>
      </c>
      <c r="H941" t="s">
        <v>1113</v>
      </c>
    </row>
    <row r="942" spans="5:8" x14ac:dyDescent="0.25">
      <c r="E942" t="s">
        <v>1114</v>
      </c>
      <c r="F942" t="s">
        <v>1114</v>
      </c>
      <c r="G942" t="s">
        <v>1114</v>
      </c>
      <c r="H942" t="s">
        <v>1114</v>
      </c>
    </row>
    <row r="943" spans="5:8" x14ac:dyDescent="0.25">
      <c r="E943" t="s">
        <v>1115</v>
      </c>
      <c r="F943" t="s">
        <v>1115</v>
      </c>
      <c r="G943" t="s">
        <v>1115</v>
      </c>
      <c r="H943" t="s">
        <v>1115</v>
      </c>
    </row>
    <row r="944" spans="5:8" x14ac:dyDescent="0.25">
      <c r="E944" t="s">
        <v>1116</v>
      </c>
      <c r="F944" t="s">
        <v>1116</v>
      </c>
      <c r="G944" t="s">
        <v>1116</v>
      </c>
      <c r="H944" t="s">
        <v>1116</v>
      </c>
    </row>
    <row r="945" spans="5:8" x14ac:dyDescent="0.25">
      <c r="E945" t="s">
        <v>1117</v>
      </c>
      <c r="F945" t="s">
        <v>1117</v>
      </c>
      <c r="G945" t="s">
        <v>1117</v>
      </c>
      <c r="H945" t="s">
        <v>1117</v>
      </c>
    </row>
    <row r="946" spans="5:8" x14ac:dyDescent="0.25">
      <c r="E946" t="s">
        <v>1118</v>
      </c>
      <c r="F946" t="s">
        <v>1118</v>
      </c>
      <c r="G946" t="s">
        <v>1118</v>
      </c>
      <c r="H946" t="s">
        <v>1118</v>
      </c>
    </row>
    <row r="947" spans="5:8" x14ac:dyDescent="0.25">
      <c r="E947" t="s">
        <v>1119</v>
      </c>
      <c r="F947" t="s">
        <v>1119</v>
      </c>
      <c r="G947" t="s">
        <v>1119</v>
      </c>
      <c r="H947" t="s">
        <v>1119</v>
      </c>
    </row>
    <row r="948" spans="5:8" x14ac:dyDescent="0.25">
      <c r="E948" t="s">
        <v>1120</v>
      </c>
      <c r="F948" t="s">
        <v>1120</v>
      </c>
      <c r="G948" t="s">
        <v>1120</v>
      </c>
      <c r="H948" t="s">
        <v>1120</v>
      </c>
    </row>
    <row r="949" spans="5:8" x14ac:dyDescent="0.25">
      <c r="E949" t="s">
        <v>1121</v>
      </c>
      <c r="F949" t="s">
        <v>1121</v>
      </c>
      <c r="G949" t="s">
        <v>1121</v>
      </c>
      <c r="H949" t="s">
        <v>1121</v>
      </c>
    </row>
    <row r="950" spans="5:8" x14ac:dyDescent="0.25">
      <c r="E950" t="s">
        <v>1122</v>
      </c>
      <c r="F950" t="s">
        <v>1122</v>
      </c>
      <c r="G950" t="s">
        <v>1122</v>
      </c>
      <c r="H950" t="s">
        <v>1122</v>
      </c>
    </row>
    <row r="951" spans="5:8" x14ac:dyDescent="0.25">
      <c r="E951" t="s">
        <v>1123</v>
      </c>
      <c r="F951" t="s">
        <v>1123</v>
      </c>
      <c r="G951" t="s">
        <v>1123</v>
      </c>
      <c r="H951" t="s">
        <v>1123</v>
      </c>
    </row>
    <row r="952" spans="5:8" x14ac:dyDescent="0.25">
      <c r="E952" t="s">
        <v>1124</v>
      </c>
      <c r="F952" t="s">
        <v>1124</v>
      </c>
      <c r="G952" t="s">
        <v>1124</v>
      </c>
      <c r="H952" t="s">
        <v>1124</v>
      </c>
    </row>
    <row r="953" spans="5:8" x14ac:dyDescent="0.25">
      <c r="E953" t="s">
        <v>1125</v>
      </c>
      <c r="F953" t="s">
        <v>1125</v>
      </c>
      <c r="G953" t="s">
        <v>1125</v>
      </c>
      <c r="H953" t="s">
        <v>1125</v>
      </c>
    </row>
    <row r="954" spans="5:8" x14ac:dyDescent="0.25">
      <c r="E954" t="s">
        <v>1126</v>
      </c>
      <c r="F954" t="s">
        <v>1126</v>
      </c>
      <c r="G954" t="s">
        <v>1126</v>
      </c>
      <c r="H954" t="s">
        <v>1126</v>
      </c>
    </row>
    <row r="955" spans="5:8" x14ac:dyDescent="0.25">
      <c r="E955" t="s">
        <v>1127</v>
      </c>
      <c r="F955" t="s">
        <v>1127</v>
      </c>
      <c r="G955" t="s">
        <v>1127</v>
      </c>
      <c r="H955" t="s">
        <v>1127</v>
      </c>
    </row>
    <row r="956" spans="5:8" x14ac:dyDescent="0.25">
      <c r="E956" t="s">
        <v>1128</v>
      </c>
      <c r="F956" t="s">
        <v>1128</v>
      </c>
      <c r="G956" t="s">
        <v>1128</v>
      </c>
      <c r="H956" t="s">
        <v>1128</v>
      </c>
    </row>
    <row r="957" spans="5:8" x14ac:dyDescent="0.25">
      <c r="E957" t="s">
        <v>1129</v>
      </c>
      <c r="F957" t="s">
        <v>1129</v>
      </c>
      <c r="G957" t="s">
        <v>1129</v>
      </c>
      <c r="H957" t="s">
        <v>1129</v>
      </c>
    </row>
    <row r="958" spans="5:8" x14ac:dyDescent="0.25">
      <c r="E958" t="s">
        <v>1130</v>
      </c>
      <c r="F958" t="s">
        <v>1130</v>
      </c>
      <c r="G958" t="s">
        <v>1130</v>
      </c>
      <c r="H958" t="s">
        <v>1130</v>
      </c>
    </row>
    <row r="959" spans="5:8" x14ac:dyDescent="0.25">
      <c r="E959" t="s">
        <v>1131</v>
      </c>
      <c r="F959" t="s">
        <v>1131</v>
      </c>
      <c r="G959" t="s">
        <v>1131</v>
      </c>
      <c r="H959" t="s">
        <v>1131</v>
      </c>
    </row>
    <row r="960" spans="5:8" x14ac:dyDescent="0.25">
      <c r="E960" t="s">
        <v>1132</v>
      </c>
      <c r="F960" t="s">
        <v>1132</v>
      </c>
      <c r="G960" t="s">
        <v>1132</v>
      </c>
      <c r="H960" t="s">
        <v>1132</v>
      </c>
    </row>
    <row r="961" spans="5:8" x14ac:dyDescent="0.25">
      <c r="E961" t="s">
        <v>1133</v>
      </c>
      <c r="F961" t="s">
        <v>1133</v>
      </c>
      <c r="G961" t="s">
        <v>1133</v>
      </c>
      <c r="H961" t="s">
        <v>1133</v>
      </c>
    </row>
    <row r="962" spans="5:8" x14ac:dyDescent="0.25">
      <c r="E962" t="s">
        <v>1134</v>
      </c>
      <c r="F962" t="s">
        <v>1134</v>
      </c>
      <c r="G962" t="s">
        <v>1134</v>
      </c>
      <c r="H962" t="s">
        <v>1134</v>
      </c>
    </row>
    <row r="963" spans="5:8" x14ac:dyDescent="0.25">
      <c r="E963" t="s">
        <v>1135</v>
      </c>
      <c r="F963" t="s">
        <v>1135</v>
      </c>
      <c r="G963" t="s">
        <v>1135</v>
      </c>
      <c r="H963" t="s">
        <v>1135</v>
      </c>
    </row>
    <row r="964" spans="5:8" x14ac:dyDescent="0.25">
      <c r="E964" t="s">
        <v>1136</v>
      </c>
      <c r="F964" t="s">
        <v>1136</v>
      </c>
      <c r="G964" t="s">
        <v>1136</v>
      </c>
      <c r="H964" t="s">
        <v>1136</v>
      </c>
    </row>
    <row r="965" spans="5:8" x14ac:dyDescent="0.25">
      <c r="E965" t="s">
        <v>1137</v>
      </c>
      <c r="F965" t="s">
        <v>1137</v>
      </c>
      <c r="G965" t="s">
        <v>1137</v>
      </c>
      <c r="H965" t="s">
        <v>1137</v>
      </c>
    </row>
    <row r="966" spans="5:8" x14ac:dyDescent="0.25">
      <c r="E966" t="s">
        <v>1138</v>
      </c>
      <c r="F966" t="s">
        <v>1138</v>
      </c>
      <c r="G966" t="s">
        <v>1138</v>
      </c>
      <c r="H966" t="s">
        <v>1138</v>
      </c>
    </row>
    <row r="967" spans="5:8" x14ac:dyDescent="0.25">
      <c r="E967" t="s">
        <v>1139</v>
      </c>
      <c r="F967" t="s">
        <v>1139</v>
      </c>
      <c r="G967" t="s">
        <v>1139</v>
      </c>
      <c r="H967" t="s">
        <v>1139</v>
      </c>
    </row>
    <row r="968" spans="5:8" x14ac:dyDescent="0.25">
      <c r="E968" t="s">
        <v>1140</v>
      </c>
      <c r="F968" t="s">
        <v>1140</v>
      </c>
      <c r="G968" t="s">
        <v>1140</v>
      </c>
      <c r="H968" t="s">
        <v>1140</v>
      </c>
    </row>
    <row r="969" spans="5:8" x14ac:dyDescent="0.25">
      <c r="E969" t="s">
        <v>1141</v>
      </c>
      <c r="F969" t="s">
        <v>1141</v>
      </c>
      <c r="G969" t="s">
        <v>1141</v>
      </c>
      <c r="H969" t="s">
        <v>1141</v>
      </c>
    </row>
    <row r="970" spans="5:8" x14ac:dyDescent="0.25">
      <c r="E970" t="s">
        <v>1142</v>
      </c>
      <c r="F970" t="s">
        <v>1142</v>
      </c>
      <c r="G970" t="s">
        <v>1142</v>
      </c>
      <c r="H970" t="s">
        <v>1142</v>
      </c>
    </row>
    <row r="971" spans="5:8" x14ac:dyDescent="0.25">
      <c r="E971" t="s">
        <v>1143</v>
      </c>
      <c r="F971" t="s">
        <v>1143</v>
      </c>
      <c r="G971" t="s">
        <v>1143</v>
      </c>
      <c r="H971" t="s">
        <v>1143</v>
      </c>
    </row>
    <row r="972" spans="5:8" x14ac:dyDescent="0.25">
      <c r="E972" t="s">
        <v>1144</v>
      </c>
      <c r="F972" t="s">
        <v>1144</v>
      </c>
      <c r="G972" t="s">
        <v>1144</v>
      </c>
      <c r="H972" t="s">
        <v>1144</v>
      </c>
    </row>
    <row r="973" spans="5:8" x14ac:dyDescent="0.25">
      <c r="E973" t="s">
        <v>1145</v>
      </c>
      <c r="F973" t="s">
        <v>1145</v>
      </c>
      <c r="G973" t="s">
        <v>1145</v>
      </c>
      <c r="H973" t="s">
        <v>1145</v>
      </c>
    </row>
    <row r="974" spans="5:8" x14ac:dyDescent="0.25">
      <c r="E974" t="s">
        <v>1146</v>
      </c>
      <c r="F974" t="s">
        <v>1146</v>
      </c>
      <c r="G974" t="s">
        <v>1146</v>
      </c>
      <c r="H974" t="s">
        <v>1146</v>
      </c>
    </row>
    <row r="975" spans="5:8" x14ac:dyDescent="0.25">
      <c r="E975" t="s">
        <v>1147</v>
      </c>
      <c r="F975" t="s">
        <v>1147</v>
      </c>
      <c r="G975" t="s">
        <v>1147</v>
      </c>
      <c r="H975" t="s">
        <v>1147</v>
      </c>
    </row>
    <row r="976" spans="5:8" x14ac:dyDescent="0.25">
      <c r="E976" t="s">
        <v>1148</v>
      </c>
      <c r="F976" t="s">
        <v>1148</v>
      </c>
      <c r="G976" t="s">
        <v>1148</v>
      </c>
      <c r="H976" t="s">
        <v>1148</v>
      </c>
    </row>
    <row r="977" spans="5:8" x14ac:dyDescent="0.25">
      <c r="E977" t="s">
        <v>1149</v>
      </c>
      <c r="F977" t="s">
        <v>1149</v>
      </c>
      <c r="G977" t="s">
        <v>1149</v>
      </c>
      <c r="H977" t="s">
        <v>1149</v>
      </c>
    </row>
    <row r="978" spans="5:8" x14ac:dyDescent="0.25">
      <c r="E978" t="s">
        <v>1150</v>
      </c>
      <c r="F978" t="s">
        <v>1150</v>
      </c>
      <c r="G978" t="s">
        <v>1150</v>
      </c>
      <c r="H978" t="s">
        <v>1150</v>
      </c>
    </row>
    <row r="979" spans="5:8" x14ac:dyDescent="0.25">
      <c r="E979" t="s">
        <v>1151</v>
      </c>
      <c r="F979" t="s">
        <v>1151</v>
      </c>
      <c r="G979" t="s">
        <v>1151</v>
      </c>
      <c r="H979" t="s">
        <v>1151</v>
      </c>
    </row>
    <row r="980" spans="5:8" x14ac:dyDescent="0.25">
      <c r="E980" t="s">
        <v>1152</v>
      </c>
      <c r="F980" t="s">
        <v>1152</v>
      </c>
      <c r="G980" t="s">
        <v>1152</v>
      </c>
      <c r="H980" t="s">
        <v>1152</v>
      </c>
    </row>
    <row r="981" spans="5:8" x14ac:dyDescent="0.25">
      <c r="E981" t="s">
        <v>1153</v>
      </c>
      <c r="F981" t="s">
        <v>1153</v>
      </c>
      <c r="G981" t="s">
        <v>1153</v>
      </c>
      <c r="H981" t="s">
        <v>1153</v>
      </c>
    </row>
    <row r="982" spans="5:8" x14ac:dyDescent="0.25">
      <c r="E982" t="s">
        <v>1154</v>
      </c>
      <c r="F982" t="s">
        <v>1154</v>
      </c>
      <c r="G982" t="s">
        <v>1154</v>
      </c>
      <c r="H982" t="s">
        <v>1154</v>
      </c>
    </row>
    <row r="983" spans="5:8" x14ac:dyDescent="0.25">
      <c r="E983" t="s">
        <v>1155</v>
      </c>
      <c r="F983" t="s">
        <v>1155</v>
      </c>
      <c r="G983" t="s">
        <v>1155</v>
      </c>
      <c r="H983" t="s">
        <v>1155</v>
      </c>
    </row>
    <row r="984" spans="5:8" x14ac:dyDescent="0.25">
      <c r="E984" t="s">
        <v>1156</v>
      </c>
      <c r="F984" t="s">
        <v>1156</v>
      </c>
      <c r="G984" t="s">
        <v>1156</v>
      </c>
      <c r="H984" t="s">
        <v>1156</v>
      </c>
    </row>
    <row r="985" spans="5:8" x14ac:dyDescent="0.25">
      <c r="E985" t="s">
        <v>1157</v>
      </c>
      <c r="F985" t="s">
        <v>1157</v>
      </c>
      <c r="G985" t="s">
        <v>1157</v>
      </c>
      <c r="H985" t="s">
        <v>1157</v>
      </c>
    </row>
    <row r="986" spans="5:8" x14ac:dyDescent="0.25">
      <c r="E986" t="s">
        <v>1158</v>
      </c>
      <c r="F986" t="s">
        <v>1158</v>
      </c>
      <c r="G986" t="s">
        <v>1158</v>
      </c>
      <c r="H986" t="s">
        <v>1158</v>
      </c>
    </row>
    <row r="987" spans="5:8" x14ac:dyDescent="0.25">
      <c r="E987" t="s">
        <v>1159</v>
      </c>
      <c r="F987" t="s">
        <v>1159</v>
      </c>
      <c r="G987" t="s">
        <v>1159</v>
      </c>
      <c r="H987" t="s">
        <v>1159</v>
      </c>
    </row>
    <row r="988" spans="5:8" x14ac:dyDescent="0.25">
      <c r="E988" t="s">
        <v>1160</v>
      </c>
      <c r="F988" t="s">
        <v>1160</v>
      </c>
      <c r="G988" t="s">
        <v>1160</v>
      </c>
      <c r="H988" t="s">
        <v>1160</v>
      </c>
    </row>
    <row r="989" spans="5:8" x14ac:dyDescent="0.25">
      <c r="E989" t="s">
        <v>1161</v>
      </c>
      <c r="F989" t="s">
        <v>1161</v>
      </c>
      <c r="G989" t="s">
        <v>1161</v>
      </c>
      <c r="H989" t="s">
        <v>1161</v>
      </c>
    </row>
    <row r="990" spans="5:8" x14ac:dyDescent="0.25">
      <c r="E990" t="s">
        <v>1162</v>
      </c>
      <c r="F990" t="s">
        <v>1162</v>
      </c>
      <c r="G990" t="s">
        <v>1162</v>
      </c>
      <c r="H990" t="s">
        <v>1162</v>
      </c>
    </row>
    <row r="991" spans="5:8" x14ac:dyDescent="0.25">
      <c r="E991" t="s">
        <v>1163</v>
      </c>
      <c r="F991" t="s">
        <v>1163</v>
      </c>
      <c r="G991" t="s">
        <v>1163</v>
      </c>
      <c r="H991" t="s">
        <v>1163</v>
      </c>
    </row>
    <row r="992" spans="5:8" x14ac:dyDescent="0.25">
      <c r="E992" t="s">
        <v>1164</v>
      </c>
      <c r="F992" t="s">
        <v>1164</v>
      </c>
      <c r="G992" t="s">
        <v>1164</v>
      </c>
      <c r="H992" t="s">
        <v>1164</v>
      </c>
    </row>
    <row r="993" spans="5:8" x14ac:dyDescent="0.25">
      <c r="E993" t="s">
        <v>1165</v>
      </c>
      <c r="F993" t="s">
        <v>1165</v>
      </c>
      <c r="G993" t="s">
        <v>1165</v>
      </c>
      <c r="H993" t="s">
        <v>1165</v>
      </c>
    </row>
    <row r="994" spans="5:8" x14ac:dyDescent="0.25">
      <c r="E994" t="s">
        <v>1166</v>
      </c>
      <c r="F994" t="s">
        <v>1166</v>
      </c>
      <c r="G994" t="s">
        <v>1166</v>
      </c>
      <c r="H994" t="s">
        <v>1166</v>
      </c>
    </row>
    <row r="995" spans="5:8" x14ac:dyDescent="0.25">
      <c r="E995" t="s">
        <v>1167</v>
      </c>
      <c r="F995" t="s">
        <v>1167</v>
      </c>
      <c r="G995" t="s">
        <v>1167</v>
      </c>
      <c r="H995" t="s">
        <v>1167</v>
      </c>
    </row>
    <row r="996" spans="5:8" x14ac:dyDescent="0.25">
      <c r="E996" t="s">
        <v>1168</v>
      </c>
      <c r="F996" t="s">
        <v>1168</v>
      </c>
      <c r="G996" t="s">
        <v>1168</v>
      </c>
      <c r="H996" t="s">
        <v>1168</v>
      </c>
    </row>
    <row r="997" spans="5:8" x14ac:dyDescent="0.25">
      <c r="E997" t="s">
        <v>1169</v>
      </c>
      <c r="F997" t="s">
        <v>1169</v>
      </c>
      <c r="G997" t="s">
        <v>1169</v>
      </c>
      <c r="H997" t="s">
        <v>1169</v>
      </c>
    </row>
    <row r="998" spans="5:8" x14ac:dyDescent="0.25">
      <c r="E998" t="s">
        <v>1170</v>
      </c>
      <c r="F998" t="s">
        <v>1170</v>
      </c>
      <c r="G998" t="s">
        <v>1170</v>
      </c>
      <c r="H998" t="s">
        <v>1170</v>
      </c>
    </row>
    <row r="999" spans="5:8" x14ac:dyDescent="0.25">
      <c r="E999" t="s">
        <v>1171</v>
      </c>
      <c r="F999" t="s">
        <v>1171</v>
      </c>
      <c r="G999" t="s">
        <v>1171</v>
      </c>
      <c r="H999" t="s">
        <v>1171</v>
      </c>
    </row>
    <row r="1000" spans="5:8" x14ac:dyDescent="0.25">
      <c r="E1000" t="s">
        <v>1172</v>
      </c>
      <c r="F1000" t="s">
        <v>1172</v>
      </c>
      <c r="G1000" t="s">
        <v>1172</v>
      </c>
      <c r="H1000" t="s">
        <v>1172</v>
      </c>
    </row>
    <row r="1001" spans="5:8" x14ac:dyDescent="0.25">
      <c r="E1001" t="s">
        <v>1173</v>
      </c>
      <c r="F1001" t="s">
        <v>1173</v>
      </c>
      <c r="G1001" t="s">
        <v>1173</v>
      </c>
      <c r="H1001" t="s">
        <v>1173</v>
      </c>
    </row>
    <row r="1002" spans="5:8" x14ac:dyDescent="0.25">
      <c r="E1002" t="s">
        <v>1174</v>
      </c>
      <c r="F1002" t="s">
        <v>1174</v>
      </c>
      <c r="G1002" t="s">
        <v>1174</v>
      </c>
      <c r="H1002" t="s">
        <v>1174</v>
      </c>
    </row>
    <row r="1003" spans="5:8" x14ac:dyDescent="0.25">
      <c r="E1003" t="s">
        <v>1175</v>
      </c>
      <c r="F1003" t="s">
        <v>1175</v>
      </c>
      <c r="G1003" t="s">
        <v>1175</v>
      </c>
      <c r="H1003" t="s">
        <v>1175</v>
      </c>
    </row>
    <row r="1004" spans="5:8" x14ac:dyDescent="0.25">
      <c r="E1004" t="s">
        <v>1176</v>
      </c>
      <c r="F1004" t="s">
        <v>1176</v>
      </c>
      <c r="G1004" t="s">
        <v>1176</v>
      </c>
      <c r="H1004" t="s">
        <v>1176</v>
      </c>
    </row>
    <row r="1005" spans="5:8" x14ac:dyDescent="0.25">
      <c r="E1005" t="s">
        <v>1177</v>
      </c>
      <c r="F1005" t="s">
        <v>1177</v>
      </c>
      <c r="G1005" t="s">
        <v>1177</v>
      </c>
      <c r="H1005" t="s">
        <v>1177</v>
      </c>
    </row>
    <row r="1006" spans="5:8" x14ac:dyDescent="0.25">
      <c r="E1006" t="s">
        <v>1178</v>
      </c>
      <c r="F1006" t="s">
        <v>1178</v>
      </c>
      <c r="G1006" t="s">
        <v>1178</v>
      </c>
      <c r="H1006" t="s">
        <v>1178</v>
      </c>
    </row>
    <row r="1007" spans="5:8" x14ac:dyDescent="0.25">
      <c r="E1007" t="s">
        <v>1179</v>
      </c>
      <c r="F1007" t="s">
        <v>1179</v>
      </c>
      <c r="G1007" t="s">
        <v>1179</v>
      </c>
      <c r="H1007" t="s">
        <v>1179</v>
      </c>
    </row>
    <row r="1008" spans="5:8" x14ac:dyDescent="0.25">
      <c r="E1008" t="s">
        <v>1180</v>
      </c>
      <c r="F1008" t="s">
        <v>1180</v>
      </c>
      <c r="G1008" t="s">
        <v>1180</v>
      </c>
      <c r="H1008" t="s">
        <v>1180</v>
      </c>
    </row>
    <row r="1009" spans="5:8" x14ac:dyDescent="0.25">
      <c r="E1009" t="s">
        <v>1181</v>
      </c>
      <c r="F1009" t="s">
        <v>1181</v>
      </c>
      <c r="G1009" t="s">
        <v>1181</v>
      </c>
      <c r="H1009" t="s">
        <v>1181</v>
      </c>
    </row>
    <row r="1010" spans="5:8" x14ac:dyDescent="0.25">
      <c r="E1010" t="s">
        <v>1182</v>
      </c>
      <c r="F1010" t="s">
        <v>1182</v>
      </c>
      <c r="G1010" t="s">
        <v>1182</v>
      </c>
      <c r="H1010" t="s">
        <v>1182</v>
      </c>
    </row>
    <row r="1011" spans="5:8" x14ac:dyDescent="0.25">
      <c r="E1011" t="s">
        <v>1183</v>
      </c>
      <c r="F1011" t="s">
        <v>1183</v>
      </c>
      <c r="G1011" t="s">
        <v>1183</v>
      </c>
      <c r="H1011" t="s">
        <v>1183</v>
      </c>
    </row>
    <row r="1012" spans="5:8" x14ac:dyDescent="0.25">
      <c r="E1012" t="s">
        <v>1184</v>
      </c>
      <c r="F1012" t="s">
        <v>1184</v>
      </c>
      <c r="G1012" t="s">
        <v>1184</v>
      </c>
      <c r="H1012" t="s">
        <v>1184</v>
      </c>
    </row>
    <row r="1013" spans="5:8" x14ac:dyDescent="0.25">
      <c r="E1013" t="s">
        <v>1185</v>
      </c>
      <c r="F1013" t="s">
        <v>1185</v>
      </c>
      <c r="G1013" t="s">
        <v>1185</v>
      </c>
      <c r="H1013" t="s">
        <v>1185</v>
      </c>
    </row>
    <row r="1014" spans="5:8" x14ac:dyDescent="0.25">
      <c r="E1014" t="s">
        <v>1186</v>
      </c>
      <c r="F1014" t="s">
        <v>1186</v>
      </c>
      <c r="G1014" t="s">
        <v>1186</v>
      </c>
      <c r="H1014" t="s">
        <v>1186</v>
      </c>
    </row>
    <row r="1015" spans="5:8" x14ac:dyDescent="0.25">
      <c r="E1015" t="s">
        <v>1187</v>
      </c>
      <c r="F1015" t="s">
        <v>1187</v>
      </c>
      <c r="G1015" t="s">
        <v>1187</v>
      </c>
      <c r="H1015" t="s">
        <v>1187</v>
      </c>
    </row>
    <row r="1016" spans="5:8" x14ac:dyDescent="0.25">
      <c r="E1016" t="s">
        <v>1188</v>
      </c>
      <c r="F1016" t="s">
        <v>1188</v>
      </c>
      <c r="G1016" t="s">
        <v>1188</v>
      </c>
      <c r="H1016" t="s">
        <v>1188</v>
      </c>
    </row>
    <row r="1017" spans="5:8" x14ac:dyDescent="0.25">
      <c r="E1017" t="s">
        <v>1189</v>
      </c>
      <c r="F1017" t="s">
        <v>1189</v>
      </c>
      <c r="G1017" t="s">
        <v>1189</v>
      </c>
      <c r="H1017" t="s">
        <v>1189</v>
      </c>
    </row>
    <row r="1018" spans="5:8" x14ac:dyDescent="0.25">
      <c r="E1018" t="s">
        <v>1190</v>
      </c>
      <c r="F1018" t="s">
        <v>1190</v>
      </c>
      <c r="G1018" t="s">
        <v>1190</v>
      </c>
      <c r="H1018" t="s">
        <v>1190</v>
      </c>
    </row>
    <row r="1019" spans="5:8" x14ac:dyDescent="0.25">
      <c r="E1019" t="s">
        <v>1191</v>
      </c>
      <c r="F1019" t="s">
        <v>1191</v>
      </c>
      <c r="G1019" t="s">
        <v>1191</v>
      </c>
      <c r="H1019" t="s">
        <v>1191</v>
      </c>
    </row>
    <row r="1020" spans="5:8" x14ac:dyDescent="0.25">
      <c r="E1020" t="s">
        <v>1192</v>
      </c>
      <c r="F1020" t="s">
        <v>1192</v>
      </c>
      <c r="G1020" t="s">
        <v>1192</v>
      </c>
      <c r="H1020" t="s">
        <v>1192</v>
      </c>
    </row>
    <row r="1021" spans="5:8" x14ac:dyDescent="0.25">
      <c r="E1021" t="s">
        <v>1193</v>
      </c>
      <c r="F1021" t="s">
        <v>1193</v>
      </c>
      <c r="G1021" t="s">
        <v>1193</v>
      </c>
      <c r="H1021" t="s">
        <v>1193</v>
      </c>
    </row>
    <row r="1022" spans="5:8" x14ac:dyDescent="0.25">
      <c r="E1022" t="s">
        <v>1194</v>
      </c>
      <c r="F1022" t="s">
        <v>1194</v>
      </c>
      <c r="G1022" t="s">
        <v>1194</v>
      </c>
      <c r="H1022" t="s">
        <v>1194</v>
      </c>
    </row>
    <row r="1023" spans="5:8" x14ac:dyDescent="0.25">
      <c r="E1023" t="s">
        <v>1195</v>
      </c>
      <c r="F1023" t="s">
        <v>1195</v>
      </c>
      <c r="G1023" t="s">
        <v>1195</v>
      </c>
      <c r="H1023" t="s">
        <v>1195</v>
      </c>
    </row>
    <row r="1024" spans="5:8" x14ac:dyDescent="0.25">
      <c r="E1024" t="s">
        <v>1196</v>
      </c>
      <c r="F1024" t="s">
        <v>1196</v>
      </c>
      <c r="G1024" t="s">
        <v>1196</v>
      </c>
      <c r="H1024" t="s">
        <v>1196</v>
      </c>
    </row>
    <row r="1025" spans="5:8" x14ac:dyDescent="0.25">
      <c r="E1025" t="s">
        <v>1197</v>
      </c>
      <c r="F1025" t="s">
        <v>1197</v>
      </c>
      <c r="G1025" t="s">
        <v>1197</v>
      </c>
      <c r="H1025" t="s">
        <v>1197</v>
      </c>
    </row>
    <row r="1026" spans="5:8" x14ac:dyDescent="0.25">
      <c r="E1026" t="s">
        <v>1198</v>
      </c>
      <c r="F1026" t="s">
        <v>1198</v>
      </c>
      <c r="G1026" t="s">
        <v>1198</v>
      </c>
      <c r="H1026" t="s">
        <v>1198</v>
      </c>
    </row>
    <row r="1027" spans="5:8" x14ac:dyDescent="0.25">
      <c r="E1027" t="s">
        <v>1199</v>
      </c>
      <c r="F1027" t="s">
        <v>1199</v>
      </c>
      <c r="G1027" t="s">
        <v>1199</v>
      </c>
      <c r="H1027" t="s">
        <v>1199</v>
      </c>
    </row>
    <row r="1028" spans="5:8" x14ac:dyDescent="0.25">
      <c r="E1028" t="s">
        <v>1200</v>
      </c>
      <c r="F1028" t="s">
        <v>1200</v>
      </c>
      <c r="G1028" t="s">
        <v>1200</v>
      </c>
      <c r="H1028" t="s">
        <v>1200</v>
      </c>
    </row>
    <row r="1029" spans="5:8" x14ac:dyDescent="0.25">
      <c r="E1029" t="s">
        <v>1201</v>
      </c>
      <c r="F1029" t="s">
        <v>1201</v>
      </c>
      <c r="G1029" t="s">
        <v>1201</v>
      </c>
      <c r="H1029" t="s">
        <v>1201</v>
      </c>
    </row>
    <row r="1030" spans="5:8" x14ac:dyDescent="0.25">
      <c r="E1030" t="s">
        <v>1202</v>
      </c>
      <c r="F1030" t="s">
        <v>1202</v>
      </c>
      <c r="G1030" t="s">
        <v>1202</v>
      </c>
      <c r="H1030" t="s">
        <v>1202</v>
      </c>
    </row>
    <row r="1031" spans="5:8" x14ac:dyDescent="0.25">
      <c r="E1031" t="s">
        <v>1203</v>
      </c>
      <c r="F1031" t="s">
        <v>1203</v>
      </c>
      <c r="G1031" t="s">
        <v>1203</v>
      </c>
      <c r="H1031" t="s">
        <v>1203</v>
      </c>
    </row>
    <row r="1032" spans="5:8" x14ac:dyDescent="0.25">
      <c r="E1032" t="s">
        <v>1204</v>
      </c>
      <c r="F1032" t="s">
        <v>1204</v>
      </c>
      <c r="G1032" t="s">
        <v>1204</v>
      </c>
      <c r="H1032" t="s">
        <v>1204</v>
      </c>
    </row>
    <row r="1033" spans="5:8" x14ac:dyDescent="0.25">
      <c r="E1033" t="s">
        <v>1205</v>
      </c>
      <c r="F1033" t="s">
        <v>1205</v>
      </c>
      <c r="G1033" t="s">
        <v>1205</v>
      </c>
      <c r="H1033" t="s">
        <v>1205</v>
      </c>
    </row>
    <row r="1034" spans="5:8" x14ac:dyDescent="0.25">
      <c r="E1034" t="s">
        <v>1206</v>
      </c>
      <c r="F1034" t="s">
        <v>1206</v>
      </c>
      <c r="G1034" t="s">
        <v>1206</v>
      </c>
      <c r="H1034" t="s">
        <v>1206</v>
      </c>
    </row>
    <row r="1035" spans="5:8" x14ac:dyDescent="0.25">
      <c r="E1035" t="s">
        <v>1207</v>
      </c>
      <c r="F1035" t="s">
        <v>1207</v>
      </c>
      <c r="G1035" t="s">
        <v>1207</v>
      </c>
      <c r="H1035" t="s">
        <v>1207</v>
      </c>
    </row>
    <row r="1036" spans="5:8" x14ac:dyDescent="0.25">
      <c r="E1036" t="s">
        <v>1208</v>
      </c>
      <c r="F1036" t="s">
        <v>1208</v>
      </c>
      <c r="G1036" t="s">
        <v>1208</v>
      </c>
      <c r="H1036" t="s">
        <v>1208</v>
      </c>
    </row>
    <row r="1037" spans="5:8" x14ac:dyDescent="0.25">
      <c r="E1037" t="s">
        <v>1209</v>
      </c>
      <c r="F1037" t="s">
        <v>1209</v>
      </c>
      <c r="G1037" t="s">
        <v>1209</v>
      </c>
      <c r="H1037" t="s">
        <v>1209</v>
      </c>
    </row>
    <row r="1038" spans="5:8" x14ac:dyDescent="0.25">
      <c r="E1038" t="s">
        <v>1210</v>
      </c>
      <c r="F1038" t="s">
        <v>1210</v>
      </c>
      <c r="G1038" t="s">
        <v>1210</v>
      </c>
      <c r="H1038" t="s">
        <v>1210</v>
      </c>
    </row>
    <row r="1039" spans="5:8" x14ac:dyDescent="0.25">
      <c r="E1039" t="s">
        <v>1211</v>
      </c>
      <c r="F1039" t="s">
        <v>1211</v>
      </c>
      <c r="G1039" t="s">
        <v>1211</v>
      </c>
      <c r="H1039" t="s">
        <v>1211</v>
      </c>
    </row>
    <row r="1040" spans="5:8" x14ac:dyDescent="0.25">
      <c r="E1040" t="s">
        <v>1212</v>
      </c>
      <c r="F1040" t="s">
        <v>1212</v>
      </c>
      <c r="G1040" t="s">
        <v>1212</v>
      </c>
      <c r="H1040" t="s">
        <v>1212</v>
      </c>
    </row>
    <row r="1041" spans="5:8" x14ac:dyDescent="0.25">
      <c r="E1041" t="s">
        <v>1213</v>
      </c>
      <c r="F1041" t="s">
        <v>1213</v>
      </c>
      <c r="G1041" t="s">
        <v>1213</v>
      </c>
      <c r="H1041" t="s">
        <v>1213</v>
      </c>
    </row>
    <row r="1042" spans="5:8" x14ac:dyDescent="0.25">
      <c r="E1042" t="s">
        <v>1214</v>
      </c>
      <c r="F1042" t="s">
        <v>1214</v>
      </c>
      <c r="G1042" t="s">
        <v>1214</v>
      </c>
      <c r="H1042" t="s">
        <v>1214</v>
      </c>
    </row>
    <row r="1043" spans="5:8" x14ac:dyDescent="0.25">
      <c r="E1043" t="s">
        <v>1215</v>
      </c>
      <c r="F1043" t="s">
        <v>1215</v>
      </c>
      <c r="G1043" t="s">
        <v>1215</v>
      </c>
      <c r="H1043" t="s">
        <v>1215</v>
      </c>
    </row>
    <row r="1044" spans="5:8" x14ac:dyDescent="0.25">
      <c r="E1044" t="s">
        <v>1216</v>
      </c>
      <c r="F1044" t="s">
        <v>1216</v>
      </c>
      <c r="G1044" t="s">
        <v>1216</v>
      </c>
      <c r="H1044" t="s">
        <v>1216</v>
      </c>
    </row>
    <row r="1045" spans="5:8" x14ac:dyDescent="0.25">
      <c r="E1045" t="s">
        <v>1217</v>
      </c>
      <c r="F1045" t="s">
        <v>1217</v>
      </c>
      <c r="G1045" t="s">
        <v>1217</v>
      </c>
      <c r="H1045" t="s">
        <v>1217</v>
      </c>
    </row>
    <row r="1046" spans="5:8" x14ac:dyDescent="0.25">
      <c r="E1046" t="s">
        <v>1218</v>
      </c>
      <c r="F1046" t="s">
        <v>1218</v>
      </c>
      <c r="G1046" t="s">
        <v>1218</v>
      </c>
      <c r="H1046" t="s">
        <v>1218</v>
      </c>
    </row>
    <row r="1047" spans="5:8" x14ac:dyDescent="0.25">
      <c r="E1047" t="s">
        <v>1219</v>
      </c>
      <c r="F1047" t="s">
        <v>1219</v>
      </c>
      <c r="G1047" t="s">
        <v>1219</v>
      </c>
      <c r="H1047" t="s">
        <v>1219</v>
      </c>
    </row>
    <row r="1048" spans="5:8" x14ac:dyDescent="0.25">
      <c r="E1048" t="s">
        <v>1220</v>
      </c>
      <c r="F1048" t="s">
        <v>1220</v>
      </c>
      <c r="G1048" t="s">
        <v>1220</v>
      </c>
      <c r="H1048" t="s">
        <v>1220</v>
      </c>
    </row>
    <row r="1049" spans="5:8" x14ac:dyDescent="0.25">
      <c r="E1049" t="s">
        <v>1221</v>
      </c>
      <c r="F1049" t="s">
        <v>1221</v>
      </c>
      <c r="G1049" t="s">
        <v>1221</v>
      </c>
      <c r="H1049" t="s">
        <v>1221</v>
      </c>
    </row>
    <row r="1050" spans="5:8" x14ac:dyDescent="0.25">
      <c r="E1050" t="s">
        <v>1222</v>
      </c>
      <c r="F1050" t="s">
        <v>1222</v>
      </c>
      <c r="G1050" t="s">
        <v>1222</v>
      </c>
      <c r="H1050" t="s">
        <v>1222</v>
      </c>
    </row>
    <row r="1051" spans="5:8" x14ac:dyDescent="0.25">
      <c r="E1051" t="s">
        <v>1223</v>
      </c>
      <c r="F1051" t="s">
        <v>1223</v>
      </c>
      <c r="G1051" t="s">
        <v>1223</v>
      </c>
      <c r="H1051" t="s">
        <v>1223</v>
      </c>
    </row>
    <row r="1052" spans="5:8" x14ac:dyDescent="0.25">
      <c r="E1052" t="s">
        <v>1224</v>
      </c>
      <c r="F1052" t="s">
        <v>1224</v>
      </c>
      <c r="G1052" t="s">
        <v>1224</v>
      </c>
      <c r="H1052" t="s">
        <v>1224</v>
      </c>
    </row>
    <row r="1053" spans="5:8" x14ac:dyDescent="0.25">
      <c r="E1053" t="s">
        <v>1225</v>
      </c>
      <c r="F1053" t="s">
        <v>1225</v>
      </c>
      <c r="G1053" t="s">
        <v>1225</v>
      </c>
      <c r="H1053" t="s">
        <v>1225</v>
      </c>
    </row>
    <row r="1054" spans="5:8" x14ac:dyDescent="0.25">
      <c r="E1054" t="s">
        <v>1226</v>
      </c>
      <c r="F1054" t="s">
        <v>1226</v>
      </c>
      <c r="G1054" t="s">
        <v>1226</v>
      </c>
      <c r="H1054" t="s">
        <v>1226</v>
      </c>
    </row>
    <row r="1055" spans="5:8" x14ac:dyDescent="0.25">
      <c r="E1055" t="s">
        <v>1227</v>
      </c>
      <c r="F1055" t="s">
        <v>1227</v>
      </c>
      <c r="G1055" t="s">
        <v>1227</v>
      </c>
      <c r="H1055" t="s">
        <v>1227</v>
      </c>
    </row>
    <row r="1056" spans="5:8" x14ac:dyDescent="0.25">
      <c r="E1056" t="s">
        <v>1228</v>
      </c>
      <c r="F1056" t="s">
        <v>1228</v>
      </c>
      <c r="G1056" t="s">
        <v>1228</v>
      </c>
      <c r="H1056" t="s">
        <v>1228</v>
      </c>
    </row>
    <row r="1057" spans="5:8" x14ac:dyDescent="0.25">
      <c r="E1057" t="s">
        <v>1229</v>
      </c>
      <c r="F1057" t="s">
        <v>1229</v>
      </c>
      <c r="G1057" t="s">
        <v>1229</v>
      </c>
      <c r="H1057" t="s">
        <v>1229</v>
      </c>
    </row>
    <row r="1058" spans="5:8" x14ac:dyDescent="0.25">
      <c r="E1058" t="s">
        <v>1230</v>
      </c>
      <c r="F1058" t="s">
        <v>1230</v>
      </c>
      <c r="G1058" t="s">
        <v>1230</v>
      </c>
      <c r="H1058" t="s">
        <v>1230</v>
      </c>
    </row>
    <row r="1059" spans="5:8" x14ac:dyDescent="0.25">
      <c r="E1059" t="s">
        <v>1231</v>
      </c>
      <c r="F1059" t="s">
        <v>1231</v>
      </c>
      <c r="G1059" t="s">
        <v>1231</v>
      </c>
      <c r="H1059" t="s">
        <v>1231</v>
      </c>
    </row>
    <row r="1060" spans="5:8" x14ac:dyDescent="0.25">
      <c r="E1060" t="s">
        <v>1232</v>
      </c>
      <c r="F1060" t="s">
        <v>1232</v>
      </c>
      <c r="G1060" t="s">
        <v>1232</v>
      </c>
      <c r="H1060" t="s">
        <v>1232</v>
      </c>
    </row>
    <row r="1061" spans="5:8" x14ac:dyDescent="0.25">
      <c r="E1061" t="s">
        <v>1233</v>
      </c>
      <c r="F1061" t="s">
        <v>1233</v>
      </c>
      <c r="G1061" t="s">
        <v>1233</v>
      </c>
      <c r="H1061" t="s">
        <v>1233</v>
      </c>
    </row>
    <row r="1062" spans="5:8" x14ac:dyDescent="0.25">
      <c r="E1062" t="s">
        <v>1234</v>
      </c>
      <c r="F1062" t="s">
        <v>1234</v>
      </c>
      <c r="G1062" t="s">
        <v>1234</v>
      </c>
      <c r="H1062" t="s">
        <v>1234</v>
      </c>
    </row>
    <row r="1063" spans="5:8" x14ac:dyDescent="0.25">
      <c r="E1063" t="s">
        <v>1235</v>
      </c>
      <c r="F1063" t="s">
        <v>1235</v>
      </c>
      <c r="G1063" t="s">
        <v>1235</v>
      </c>
      <c r="H1063" t="s">
        <v>1235</v>
      </c>
    </row>
    <row r="1064" spans="5:8" x14ac:dyDescent="0.25">
      <c r="E1064" t="s">
        <v>1236</v>
      </c>
      <c r="F1064" t="s">
        <v>1236</v>
      </c>
      <c r="G1064" t="s">
        <v>1236</v>
      </c>
      <c r="H1064" t="s">
        <v>1236</v>
      </c>
    </row>
    <row r="1065" spans="5:8" x14ac:dyDescent="0.25">
      <c r="E1065" t="s">
        <v>1237</v>
      </c>
      <c r="F1065" t="s">
        <v>1237</v>
      </c>
      <c r="G1065" t="s">
        <v>1237</v>
      </c>
      <c r="H1065" t="s">
        <v>1237</v>
      </c>
    </row>
    <row r="1066" spans="5:8" x14ac:dyDescent="0.25">
      <c r="E1066" t="s">
        <v>1238</v>
      </c>
      <c r="F1066" t="s">
        <v>1238</v>
      </c>
      <c r="G1066" t="s">
        <v>1238</v>
      </c>
      <c r="H1066" t="s">
        <v>1238</v>
      </c>
    </row>
    <row r="1067" spans="5:8" x14ac:dyDescent="0.25">
      <c r="E1067" t="s">
        <v>1239</v>
      </c>
      <c r="F1067" t="s">
        <v>1239</v>
      </c>
      <c r="G1067" t="s">
        <v>1239</v>
      </c>
      <c r="H1067" t="s">
        <v>1239</v>
      </c>
    </row>
    <row r="1068" spans="5:8" x14ac:dyDescent="0.25">
      <c r="E1068" t="s">
        <v>1240</v>
      </c>
      <c r="F1068" t="s">
        <v>1240</v>
      </c>
      <c r="G1068" t="s">
        <v>1240</v>
      </c>
      <c r="H1068" t="s">
        <v>1240</v>
      </c>
    </row>
    <row r="1069" spans="5:8" x14ac:dyDescent="0.25">
      <c r="E1069" t="s">
        <v>1241</v>
      </c>
      <c r="F1069" t="s">
        <v>1241</v>
      </c>
      <c r="G1069" t="s">
        <v>1241</v>
      </c>
      <c r="H1069" t="s">
        <v>1241</v>
      </c>
    </row>
    <row r="1070" spans="5:8" x14ac:dyDescent="0.25">
      <c r="E1070" t="s">
        <v>1242</v>
      </c>
      <c r="F1070" t="s">
        <v>1242</v>
      </c>
      <c r="G1070" t="s">
        <v>1242</v>
      </c>
      <c r="H1070" t="s">
        <v>1242</v>
      </c>
    </row>
    <row r="1071" spans="5:8" x14ac:dyDescent="0.25">
      <c r="E1071" t="s">
        <v>1243</v>
      </c>
      <c r="F1071" t="s">
        <v>1243</v>
      </c>
      <c r="G1071" t="s">
        <v>1243</v>
      </c>
      <c r="H1071" t="s">
        <v>1243</v>
      </c>
    </row>
    <row r="1072" spans="5:8" x14ac:dyDescent="0.25">
      <c r="E1072" t="s">
        <v>1244</v>
      </c>
      <c r="F1072" t="s">
        <v>1244</v>
      </c>
      <c r="G1072" t="s">
        <v>1244</v>
      </c>
      <c r="H1072" t="s">
        <v>1244</v>
      </c>
    </row>
    <row r="1073" spans="5:8" x14ac:dyDescent="0.25">
      <c r="E1073" t="s">
        <v>1245</v>
      </c>
      <c r="F1073" t="s">
        <v>1245</v>
      </c>
      <c r="G1073" t="s">
        <v>1245</v>
      </c>
      <c r="H1073" t="s">
        <v>1245</v>
      </c>
    </row>
    <row r="1074" spans="5:8" x14ac:dyDescent="0.25">
      <c r="E1074" t="s">
        <v>1246</v>
      </c>
      <c r="F1074" t="s">
        <v>1246</v>
      </c>
      <c r="G1074" t="s">
        <v>1246</v>
      </c>
      <c r="H1074" t="s">
        <v>1246</v>
      </c>
    </row>
    <row r="1075" spans="5:8" x14ac:dyDescent="0.25">
      <c r="E1075" t="s">
        <v>1247</v>
      </c>
      <c r="F1075" t="s">
        <v>1247</v>
      </c>
      <c r="G1075" t="s">
        <v>1247</v>
      </c>
      <c r="H1075" t="s">
        <v>1247</v>
      </c>
    </row>
    <row r="1076" spans="5:8" x14ac:dyDescent="0.25">
      <c r="E1076" t="s">
        <v>1248</v>
      </c>
      <c r="F1076" t="s">
        <v>1248</v>
      </c>
      <c r="G1076" t="s">
        <v>1248</v>
      </c>
      <c r="H1076" t="s">
        <v>1248</v>
      </c>
    </row>
    <row r="1077" spans="5:8" x14ac:dyDescent="0.25">
      <c r="E1077" t="s">
        <v>1249</v>
      </c>
      <c r="F1077" t="s">
        <v>1249</v>
      </c>
      <c r="G1077" t="s">
        <v>1249</v>
      </c>
      <c r="H1077" t="s">
        <v>1249</v>
      </c>
    </row>
    <row r="1078" spans="5:8" x14ac:dyDescent="0.25">
      <c r="E1078" t="s">
        <v>1250</v>
      </c>
      <c r="F1078" t="s">
        <v>1250</v>
      </c>
      <c r="G1078" t="s">
        <v>1250</v>
      </c>
      <c r="H1078" t="s">
        <v>1250</v>
      </c>
    </row>
    <row r="1079" spans="5:8" x14ac:dyDescent="0.25">
      <c r="E1079" t="s">
        <v>1251</v>
      </c>
      <c r="F1079" t="s">
        <v>1251</v>
      </c>
      <c r="G1079" t="s">
        <v>1251</v>
      </c>
      <c r="H1079" t="s">
        <v>1251</v>
      </c>
    </row>
    <row r="1080" spans="5:8" x14ac:dyDescent="0.25">
      <c r="E1080" t="s">
        <v>1252</v>
      </c>
      <c r="F1080" t="s">
        <v>1252</v>
      </c>
      <c r="G1080" t="s">
        <v>1252</v>
      </c>
      <c r="H1080" t="s">
        <v>1252</v>
      </c>
    </row>
    <row r="1081" spans="5:8" x14ac:dyDescent="0.25">
      <c r="E1081" t="s">
        <v>1253</v>
      </c>
      <c r="F1081" t="s">
        <v>1253</v>
      </c>
      <c r="G1081" t="s">
        <v>1253</v>
      </c>
      <c r="H1081" t="s">
        <v>1253</v>
      </c>
    </row>
    <row r="1082" spans="5:8" x14ac:dyDescent="0.25">
      <c r="E1082" t="s">
        <v>1254</v>
      </c>
      <c r="F1082" t="s">
        <v>1254</v>
      </c>
      <c r="G1082" t="s">
        <v>1254</v>
      </c>
      <c r="H1082" t="s">
        <v>1254</v>
      </c>
    </row>
    <row r="1083" spans="5:8" x14ac:dyDescent="0.25">
      <c r="E1083" t="s">
        <v>1255</v>
      </c>
      <c r="F1083" t="s">
        <v>1255</v>
      </c>
      <c r="G1083" t="s">
        <v>1255</v>
      </c>
      <c r="H1083" t="s">
        <v>1255</v>
      </c>
    </row>
    <row r="1084" spans="5:8" x14ac:dyDescent="0.25">
      <c r="E1084" t="s">
        <v>1256</v>
      </c>
      <c r="F1084" t="s">
        <v>1256</v>
      </c>
      <c r="G1084" t="s">
        <v>1256</v>
      </c>
      <c r="H1084" t="s">
        <v>1256</v>
      </c>
    </row>
    <row r="1085" spans="5:8" x14ac:dyDescent="0.25">
      <c r="E1085" t="s">
        <v>1257</v>
      </c>
      <c r="F1085" t="s">
        <v>1257</v>
      </c>
      <c r="G1085" t="s">
        <v>1257</v>
      </c>
      <c r="H1085" t="s">
        <v>1257</v>
      </c>
    </row>
    <row r="1086" spans="5:8" x14ac:dyDescent="0.25">
      <c r="E1086" t="s">
        <v>1258</v>
      </c>
      <c r="F1086" t="s">
        <v>1258</v>
      </c>
      <c r="G1086" t="s">
        <v>1258</v>
      </c>
      <c r="H1086" t="s">
        <v>1258</v>
      </c>
    </row>
    <row r="1087" spans="5:8" x14ac:dyDescent="0.25">
      <c r="E1087" t="s">
        <v>1259</v>
      </c>
      <c r="F1087" t="s">
        <v>1259</v>
      </c>
      <c r="G1087" t="s">
        <v>1259</v>
      </c>
      <c r="H1087" t="s">
        <v>1259</v>
      </c>
    </row>
    <row r="1088" spans="5:8" x14ac:dyDescent="0.25">
      <c r="E1088" t="s">
        <v>1260</v>
      </c>
      <c r="F1088" t="s">
        <v>1260</v>
      </c>
      <c r="G1088" t="s">
        <v>1260</v>
      </c>
      <c r="H1088" t="s">
        <v>1260</v>
      </c>
    </row>
    <row r="1089" spans="5:8" x14ac:dyDescent="0.25">
      <c r="E1089" t="s">
        <v>1261</v>
      </c>
      <c r="F1089" t="s">
        <v>1261</v>
      </c>
      <c r="G1089" t="s">
        <v>1261</v>
      </c>
      <c r="H1089" t="s">
        <v>1261</v>
      </c>
    </row>
    <row r="1090" spans="5:8" x14ac:dyDescent="0.25">
      <c r="E1090" t="s">
        <v>1262</v>
      </c>
      <c r="F1090" t="s">
        <v>1262</v>
      </c>
      <c r="G1090" t="s">
        <v>1262</v>
      </c>
      <c r="H1090" t="s">
        <v>1262</v>
      </c>
    </row>
    <row r="1091" spans="5:8" x14ac:dyDescent="0.25">
      <c r="E1091" t="s">
        <v>1263</v>
      </c>
      <c r="F1091" t="s">
        <v>1263</v>
      </c>
      <c r="G1091" t="s">
        <v>1263</v>
      </c>
      <c r="H1091" t="s">
        <v>1263</v>
      </c>
    </row>
    <row r="1092" spans="5:8" x14ac:dyDescent="0.25">
      <c r="E1092" t="s">
        <v>1264</v>
      </c>
      <c r="F1092" t="s">
        <v>1264</v>
      </c>
      <c r="G1092" t="s">
        <v>1264</v>
      </c>
      <c r="H1092" t="s">
        <v>1264</v>
      </c>
    </row>
    <row r="1093" spans="5:8" x14ac:dyDescent="0.25">
      <c r="E1093" t="s">
        <v>1265</v>
      </c>
      <c r="F1093" t="s">
        <v>1265</v>
      </c>
      <c r="G1093" t="s">
        <v>1265</v>
      </c>
      <c r="H1093" t="s">
        <v>1265</v>
      </c>
    </row>
    <row r="1094" spans="5:8" x14ac:dyDescent="0.25">
      <c r="E1094" t="s">
        <v>1266</v>
      </c>
      <c r="F1094" t="s">
        <v>1266</v>
      </c>
      <c r="G1094" t="s">
        <v>1266</v>
      </c>
      <c r="H1094" t="s">
        <v>1266</v>
      </c>
    </row>
    <row r="1095" spans="5:8" x14ac:dyDescent="0.25">
      <c r="E1095" t="s">
        <v>1267</v>
      </c>
      <c r="F1095" t="s">
        <v>1267</v>
      </c>
      <c r="G1095" t="s">
        <v>1267</v>
      </c>
      <c r="H1095" t="s">
        <v>1267</v>
      </c>
    </row>
    <row r="1096" spans="5:8" x14ac:dyDescent="0.25">
      <c r="E1096" t="s">
        <v>1268</v>
      </c>
      <c r="F1096" t="s">
        <v>1268</v>
      </c>
      <c r="G1096" t="s">
        <v>1268</v>
      </c>
      <c r="H1096" t="s">
        <v>1268</v>
      </c>
    </row>
    <row r="1097" spans="5:8" x14ac:dyDescent="0.25">
      <c r="E1097" t="s">
        <v>1269</v>
      </c>
      <c r="F1097" t="s">
        <v>1269</v>
      </c>
      <c r="G1097" t="s">
        <v>1269</v>
      </c>
      <c r="H1097" t="s">
        <v>1269</v>
      </c>
    </row>
    <row r="1098" spans="5:8" x14ac:dyDescent="0.25">
      <c r="E1098" t="s">
        <v>1270</v>
      </c>
      <c r="F1098" t="s">
        <v>1270</v>
      </c>
      <c r="G1098" t="s">
        <v>1270</v>
      </c>
      <c r="H1098" t="s">
        <v>1270</v>
      </c>
    </row>
    <row r="1099" spans="5:8" x14ac:dyDescent="0.25">
      <c r="E1099" t="s">
        <v>1271</v>
      </c>
      <c r="F1099" t="s">
        <v>1271</v>
      </c>
      <c r="G1099" t="s">
        <v>1271</v>
      </c>
      <c r="H1099" t="s">
        <v>1271</v>
      </c>
    </row>
    <row r="1100" spans="5:8" x14ac:dyDescent="0.25">
      <c r="E1100" t="s">
        <v>1272</v>
      </c>
      <c r="F1100" t="s">
        <v>1272</v>
      </c>
      <c r="G1100" t="s">
        <v>1272</v>
      </c>
      <c r="H1100" t="s">
        <v>1272</v>
      </c>
    </row>
    <row r="1101" spans="5:8" x14ac:dyDescent="0.25">
      <c r="E1101" t="s">
        <v>1273</v>
      </c>
      <c r="F1101" t="s">
        <v>1273</v>
      </c>
      <c r="G1101" t="s">
        <v>1273</v>
      </c>
      <c r="H1101" t="s">
        <v>1273</v>
      </c>
    </row>
    <row r="1102" spans="5:8" x14ac:dyDescent="0.25">
      <c r="E1102" t="s">
        <v>1274</v>
      </c>
      <c r="F1102" t="s">
        <v>1274</v>
      </c>
      <c r="G1102" t="s">
        <v>1274</v>
      </c>
      <c r="H1102" t="s">
        <v>1274</v>
      </c>
    </row>
    <row r="1103" spans="5:8" x14ac:dyDescent="0.25">
      <c r="E1103" t="s">
        <v>1275</v>
      </c>
      <c r="F1103" t="s">
        <v>1275</v>
      </c>
      <c r="G1103" t="s">
        <v>1275</v>
      </c>
      <c r="H1103" t="s">
        <v>1275</v>
      </c>
    </row>
    <row r="1104" spans="5:8" x14ac:dyDescent="0.25">
      <c r="E1104" t="s">
        <v>1276</v>
      </c>
      <c r="F1104" t="s">
        <v>1276</v>
      </c>
      <c r="G1104" t="s">
        <v>1276</v>
      </c>
      <c r="H1104" t="s">
        <v>1276</v>
      </c>
    </row>
    <row r="1105" spans="5:8" x14ac:dyDescent="0.25">
      <c r="E1105" t="s">
        <v>1277</v>
      </c>
      <c r="F1105" t="s">
        <v>1277</v>
      </c>
      <c r="G1105" t="s">
        <v>1277</v>
      </c>
      <c r="H1105" t="s">
        <v>1277</v>
      </c>
    </row>
    <row r="1106" spans="5:8" x14ac:dyDescent="0.25">
      <c r="E1106" t="s">
        <v>1278</v>
      </c>
      <c r="F1106" t="s">
        <v>1278</v>
      </c>
      <c r="G1106" t="s">
        <v>1278</v>
      </c>
      <c r="H1106" t="s">
        <v>1278</v>
      </c>
    </row>
    <row r="1107" spans="5:8" x14ac:dyDescent="0.25">
      <c r="E1107" t="s">
        <v>1279</v>
      </c>
      <c r="F1107" t="s">
        <v>1279</v>
      </c>
      <c r="G1107" t="s">
        <v>1279</v>
      </c>
      <c r="H1107" t="s">
        <v>1279</v>
      </c>
    </row>
    <row r="1108" spans="5:8" x14ac:dyDescent="0.25">
      <c r="E1108" t="s">
        <v>1280</v>
      </c>
      <c r="F1108" t="s">
        <v>1280</v>
      </c>
      <c r="G1108" t="s">
        <v>1280</v>
      </c>
      <c r="H1108" t="s">
        <v>1280</v>
      </c>
    </row>
    <row r="1109" spans="5:8" x14ac:dyDescent="0.25">
      <c r="E1109" t="s">
        <v>1281</v>
      </c>
      <c r="F1109" t="s">
        <v>1281</v>
      </c>
      <c r="G1109" t="s">
        <v>1281</v>
      </c>
      <c r="H1109" t="s">
        <v>1281</v>
      </c>
    </row>
    <row r="1110" spans="5:8" x14ac:dyDescent="0.25">
      <c r="E1110" t="s">
        <v>1282</v>
      </c>
      <c r="F1110" t="s">
        <v>1282</v>
      </c>
      <c r="G1110" t="s">
        <v>1282</v>
      </c>
      <c r="H1110" t="s">
        <v>1282</v>
      </c>
    </row>
    <row r="1111" spans="5:8" x14ac:dyDescent="0.25">
      <c r="E1111" t="s">
        <v>1283</v>
      </c>
      <c r="F1111" t="s">
        <v>1283</v>
      </c>
      <c r="G1111" t="s">
        <v>1283</v>
      </c>
      <c r="H1111" t="s">
        <v>1283</v>
      </c>
    </row>
    <row r="1112" spans="5:8" x14ac:dyDescent="0.25">
      <c r="E1112" t="s">
        <v>1284</v>
      </c>
      <c r="F1112" t="s">
        <v>1284</v>
      </c>
      <c r="G1112" t="s">
        <v>1284</v>
      </c>
      <c r="H1112" t="s">
        <v>1284</v>
      </c>
    </row>
    <row r="1113" spans="5:8" x14ac:dyDescent="0.25">
      <c r="E1113" t="s">
        <v>1285</v>
      </c>
      <c r="F1113" t="s">
        <v>1285</v>
      </c>
      <c r="G1113" t="s">
        <v>1285</v>
      </c>
      <c r="H1113" t="s">
        <v>1285</v>
      </c>
    </row>
    <row r="1114" spans="5:8" x14ac:dyDescent="0.25">
      <c r="E1114" t="s">
        <v>1286</v>
      </c>
      <c r="F1114" t="s">
        <v>1286</v>
      </c>
      <c r="G1114" t="s">
        <v>1286</v>
      </c>
      <c r="H1114" t="s">
        <v>1286</v>
      </c>
    </row>
    <row r="1115" spans="5:8" x14ac:dyDescent="0.25">
      <c r="E1115" t="s">
        <v>1287</v>
      </c>
      <c r="F1115" t="s">
        <v>1287</v>
      </c>
      <c r="G1115" t="s">
        <v>1287</v>
      </c>
      <c r="H1115" t="s">
        <v>1287</v>
      </c>
    </row>
    <row r="1116" spans="5:8" x14ac:dyDescent="0.25">
      <c r="E1116" t="s">
        <v>1288</v>
      </c>
      <c r="F1116" t="s">
        <v>1288</v>
      </c>
      <c r="G1116" t="s">
        <v>1288</v>
      </c>
      <c r="H1116" t="s">
        <v>1288</v>
      </c>
    </row>
    <row r="1117" spans="5:8" x14ac:dyDescent="0.25">
      <c r="E1117" t="s">
        <v>1289</v>
      </c>
      <c r="F1117" t="s">
        <v>1289</v>
      </c>
      <c r="G1117" t="s">
        <v>1289</v>
      </c>
      <c r="H1117" t="s">
        <v>1289</v>
      </c>
    </row>
    <row r="1118" spans="5:8" x14ac:dyDescent="0.25">
      <c r="E1118" t="s">
        <v>1290</v>
      </c>
      <c r="F1118" t="s">
        <v>1290</v>
      </c>
      <c r="G1118" t="s">
        <v>1290</v>
      </c>
      <c r="H1118" t="s">
        <v>1290</v>
      </c>
    </row>
    <row r="1119" spans="5:8" x14ac:dyDescent="0.25">
      <c r="E1119" t="s">
        <v>1291</v>
      </c>
      <c r="F1119" t="s">
        <v>1291</v>
      </c>
      <c r="G1119" t="s">
        <v>1291</v>
      </c>
      <c r="H1119" t="s">
        <v>1291</v>
      </c>
    </row>
    <row r="1120" spans="5:8" x14ac:dyDescent="0.25">
      <c r="E1120" t="s">
        <v>1292</v>
      </c>
      <c r="F1120" t="s">
        <v>1292</v>
      </c>
      <c r="G1120" t="s">
        <v>1292</v>
      </c>
      <c r="H1120" t="s">
        <v>1292</v>
      </c>
    </row>
    <row r="1121" spans="5:8" x14ac:dyDescent="0.25">
      <c r="E1121" t="s">
        <v>1293</v>
      </c>
      <c r="F1121" t="s">
        <v>1293</v>
      </c>
      <c r="G1121" t="s">
        <v>1293</v>
      </c>
      <c r="H1121" t="s">
        <v>1293</v>
      </c>
    </row>
    <row r="1122" spans="5:8" x14ac:dyDescent="0.25">
      <c r="E1122" t="s">
        <v>1294</v>
      </c>
      <c r="F1122" t="s">
        <v>1294</v>
      </c>
      <c r="G1122" t="s">
        <v>1294</v>
      </c>
      <c r="H1122" t="s">
        <v>1294</v>
      </c>
    </row>
    <row r="1123" spans="5:8" x14ac:dyDescent="0.25">
      <c r="E1123" t="s">
        <v>1295</v>
      </c>
      <c r="F1123" t="s">
        <v>1295</v>
      </c>
      <c r="G1123" t="s">
        <v>1295</v>
      </c>
      <c r="H1123" t="s">
        <v>1295</v>
      </c>
    </row>
    <row r="1124" spans="5:8" x14ac:dyDescent="0.25">
      <c r="E1124" t="s">
        <v>1296</v>
      </c>
      <c r="F1124" t="s">
        <v>1296</v>
      </c>
      <c r="G1124" t="s">
        <v>1296</v>
      </c>
      <c r="H1124" t="s">
        <v>1296</v>
      </c>
    </row>
    <row r="1125" spans="5:8" x14ac:dyDescent="0.25">
      <c r="E1125" t="s">
        <v>1297</v>
      </c>
      <c r="F1125" t="s">
        <v>1297</v>
      </c>
      <c r="G1125" t="s">
        <v>1297</v>
      </c>
      <c r="H1125" t="s">
        <v>1297</v>
      </c>
    </row>
    <row r="1126" spans="5:8" x14ac:dyDescent="0.25">
      <c r="E1126" t="s">
        <v>1298</v>
      </c>
      <c r="F1126" t="s">
        <v>1298</v>
      </c>
      <c r="G1126" t="s">
        <v>1298</v>
      </c>
      <c r="H1126" t="s">
        <v>1298</v>
      </c>
    </row>
    <row r="1127" spans="5:8" x14ac:dyDescent="0.25">
      <c r="E1127" t="s">
        <v>1299</v>
      </c>
      <c r="F1127" t="s">
        <v>1299</v>
      </c>
      <c r="G1127" t="s">
        <v>1299</v>
      </c>
      <c r="H1127" t="s">
        <v>1299</v>
      </c>
    </row>
    <row r="1128" spans="5:8" x14ac:dyDescent="0.25">
      <c r="E1128" t="s">
        <v>1300</v>
      </c>
      <c r="F1128" t="s">
        <v>1300</v>
      </c>
      <c r="G1128" t="s">
        <v>1300</v>
      </c>
      <c r="H1128" t="s">
        <v>1300</v>
      </c>
    </row>
    <row r="1129" spans="5:8" x14ac:dyDescent="0.25">
      <c r="E1129" t="s">
        <v>1301</v>
      </c>
      <c r="F1129" t="s">
        <v>1301</v>
      </c>
      <c r="G1129" t="s">
        <v>1301</v>
      </c>
      <c r="H1129" t="s">
        <v>1301</v>
      </c>
    </row>
    <row r="1130" spans="5:8" x14ac:dyDescent="0.25">
      <c r="E1130" t="s">
        <v>1302</v>
      </c>
      <c r="F1130" t="s">
        <v>1302</v>
      </c>
      <c r="G1130" t="s">
        <v>1302</v>
      </c>
      <c r="H1130" t="s">
        <v>1302</v>
      </c>
    </row>
    <row r="1131" spans="5:8" x14ac:dyDescent="0.25">
      <c r="E1131" t="s">
        <v>1303</v>
      </c>
      <c r="F1131" t="s">
        <v>1303</v>
      </c>
      <c r="G1131" t="s">
        <v>1303</v>
      </c>
      <c r="H1131" t="s">
        <v>1303</v>
      </c>
    </row>
    <row r="1132" spans="5:8" x14ac:dyDescent="0.25">
      <c r="E1132" t="s">
        <v>1304</v>
      </c>
      <c r="F1132" t="s">
        <v>1304</v>
      </c>
      <c r="G1132" t="s">
        <v>1304</v>
      </c>
      <c r="H1132" t="s">
        <v>1304</v>
      </c>
    </row>
    <row r="1133" spans="5:8" x14ac:dyDescent="0.25">
      <c r="E1133" t="s">
        <v>1305</v>
      </c>
      <c r="F1133" t="s">
        <v>1305</v>
      </c>
      <c r="G1133" t="s">
        <v>1305</v>
      </c>
      <c r="H1133" t="s">
        <v>1305</v>
      </c>
    </row>
    <row r="1134" spans="5:8" x14ac:dyDescent="0.25">
      <c r="E1134" t="s">
        <v>1306</v>
      </c>
      <c r="F1134" t="s">
        <v>1306</v>
      </c>
      <c r="G1134" t="s">
        <v>1306</v>
      </c>
      <c r="H1134" t="s">
        <v>1306</v>
      </c>
    </row>
    <row r="1135" spans="5:8" x14ac:dyDescent="0.25">
      <c r="E1135" t="s">
        <v>1307</v>
      </c>
      <c r="F1135" t="s">
        <v>1307</v>
      </c>
      <c r="G1135" t="s">
        <v>1307</v>
      </c>
      <c r="H1135" t="s">
        <v>1307</v>
      </c>
    </row>
    <row r="1136" spans="5:8" x14ac:dyDescent="0.25">
      <c r="E1136" t="s">
        <v>1308</v>
      </c>
      <c r="F1136" t="s">
        <v>1308</v>
      </c>
      <c r="G1136" t="s">
        <v>1308</v>
      </c>
      <c r="H1136" t="s">
        <v>1308</v>
      </c>
    </row>
    <row r="1137" spans="5:8" x14ac:dyDescent="0.25">
      <c r="E1137" t="s">
        <v>1309</v>
      </c>
      <c r="F1137" t="s">
        <v>1309</v>
      </c>
      <c r="G1137" t="s">
        <v>1309</v>
      </c>
      <c r="H1137" t="s">
        <v>1309</v>
      </c>
    </row>
    <row r="1138" spans="5:8" x14ac:dyDescent="0.25">
      <c r="E1138" t="s">
        <v>1310</v>
      </c>
      <c r="F1138" t="s">
        <v>1310</v>
      </c>
      <c r="G1138" t="s">
        <v>1310</v>
      </c>
      <c r="H1138" t="s">
        <v>1310</v>
      </c>
    </row>
    <row r="1139" spans="5:8" x14ac:dyDescent="0.25">
      <c r="E1139" t="s">
        <v>1311</v>
      </c>
      <c r="F1139" t="s">
        <v>1311</v>
      </c>
      <c r="G1139" t="s">
        <v>1311</v>
      </c>
      <c r="H1139" t="s">
        <v>1311</v>
      </c>
    </row>
    <row r="1140" spans="5:8" x14ac:dyDescent="0.25">
      <c r="E1140" t="s">
        <v>1312</v>
      </c>
      <c r="F1140" t="s">
        <v>1312</v>
      </c>
      <c r="G1140" t="s">
        <v>1312</v>
      </c>
      <c r="H1140" t="s">
        <v>1312</v>
      </c>
    </row>
    <row r="1141" spans="5:8" x14ac:dyDescent="0.25">
      <c r="E1141" t="s">
        <v>1313</v>
      </c>
      <c r="F1141" t="s">
        <v>1313</v>
      </c>
      <c r="G1141" t="s">
        <v>1313</v>
      </c>
      <c r="H1141" t="s">
        <v>1313</v>
      </c>
    </row>
    <row r="1142" spans="5:8" x14ac:dyDescent="0.25">
      <c r="E1142" t="s">
        <v>1314</v>
      </c>
      <c r="F1142" t="s">
        <v>1314</v>
      </c>
      <c r="G1142" t="s">
        <v>1314</v>
      </c>
      <c r="H1142" t="s">
        <v>1314</v>
      </c>
    </row>
    <row r="1143" spans="5:8" x14ac:dyDescent="0.25">
      <c r="E1143" t="s">
        <v>1315</v>
      </c>
      <c r="F1143" t="s">
        <v>1315</v>
      </c>
      <c r="G1143" t="s">
        <v>1315</v>
      </c>
      <c r="H1143" t="s">
        <v>1315</v>
      </c>
    </row>
    <row r="1144" spans="5:8" x14ac:dyDescent="0.25">
      <c r="E1144" t="s">
        <v>1316</v>
      </c>
      <c r="F1144" t="s">
        <v>1316</v>
      </c>
      <c r="G1144" t="s">
        <v>1316</v>
      </c>
      <c r="H1144" t="s">
        <v>1316</v>
      </c>
    </row>
    <row r="1145" spans="5:8" x14ac:dyDescent="0.25">
      <c r="E1145" t="s">
        <v>1317</v>
      </c>
      <c r="F1145" t="s">
        <v>1317</v>
      </c>
      <c r="G1145" t="s">
        <v>1317</v>
      </c>
      <c r="H1145" t="s">
        <v>1317</v>
      </c>
    </row>
    <row r="1146" spans="5:8" x14ac:dyDescent="0.25">
      <c r="E1146" t="s">
        <v>1318</v>
      </c>
      <c r="F1146" t="s">
        <v>1318</v>
      </c>
      <c r="G1146" t="s">
        <v>1318</v>
      </c>
      <c r="H1146" t="s">
        <v>1318</v>
      </c>
    </row>
    <row r="1147" spans="5:8" x14ac:dyDescent="0.25">
      <c r="E1147" t="s">
        <v>1319</v>
      </c>
      <c r="F1147" t="s">
        <v>1319</v>
      </c>
      <c r="G1147" t="s">
        <v>1319</v>
      </c>
      <c r="H1147" t="s">
        <v>1319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9.140625" defaultRowHeight="15" x14ac:dyDescent="0.25"/>
  <cols>
    <col min="1" max="1" width="0.7109375" customWidth="1"/>
    <col min="10" max="10" width="35.7109375" hidden="1" customWidth="1"/>
    <col min="11" max="14" width="0" hidden="1" customWidth="1"/>
  </cols>
  <sheetData>
    <row r="1" spans="1:14" x14ac:dyDescent="0.25">
      <c r="A1" t="str">
        <f>_xll.DBSetQuery(A2,"",B1)</f>
        <v xml:space="preserve">Env:MSSQL, (last result:)Set OLEDB; ListObject to (bgQuery= False, ): SELECT T1.Id, T1.GroupingId, T1.SettlementDays, T5.value SettlementCalendarLU, T6.value RollConventionLU, T7.value FlatIndexLU, T8.value SpreadIndexLU, T9.value EOMLU_x000D_
FROM ORE.dbo.ConventionsCrossCurrencyBasis T1 LEFT JOIN _x000D_
ORE.dbo.TypesCalendar T5 ON T1.SettlementCalendar = T5.value LEFT JOIN _x000D_
ORE.dbo.TypesBusinessDayConvention T6 ON T1.RollConvention = T6.value LEFT JOIN _x000D_
ORE.dbo.TypesIndexName T7 ON T1.FlatIndex = T7.value LEFT JOIN _x000D_
ORE.dbo.TypesIndexName T8 ON T1.SpreadIndex = T8.value LEFT JOIN _x000D_
ORE.dbo.TypesBool T9 ON T1.EOM = T9.value_x000D_
</v>
      </c>
      <c r="B1" s="2" t="s">
        <v>1320</v>
      </c>
      <c r="C1" s="2" t="s">
        <v>1321</v>
      </c>
      <c r="D1" s="2" t="s">
        <v>1384</v>
      </c>
      <c r="E1" s="2" t="s">
        <v>1406</v>
      </c>
      <c r="F1" s="2" t="s">
        <v>1407</v>
      </c>
      <c r="G1" s="2" t="s">
        <v>1408</v>
      </c>
      <c r="H1" s="2" t="s">
        <v>1409</v>
      </c>
      <c r="I1" s="2" t="s">
        <v>1410</v>
      </c>
      <c r="J1" s="2" t="s">
        <v>1422</v>
      </c>
      <c r="K1" s="2" t="s">
        <v>1423</v>
      </c>
      <c r="L1" s="2" t="s">
        <v>1424</v>
      </c>
      <c r="M1" s="2" t="s">
        <v>1425</v>
      </c>
      <c r="N1" s="2" t="s">
        <v>1426</v>
      </c>
    </row>
    <row r="2" spans="1:14" x14ac:dyDescent="0.25">
      <c r="A2" s="1" t="s">
        <v>1405</v>
      </c>
      <c r="B2" s="3" t="s">
        <v>1411</v>
      </c>
      <c r="C2" s="3" t="s">
        <v>1332</v>
      </c>
      <c r="D2" s="3">
        <v>2</v>
      </c>
      <c r="E2" s="3" t="s">
        <v>151</v>
      </c>
      <c r="F2" s="3" t="s">
        <v>158</v>
      </c>
      <c r="G2" s="3" t="s">
        <v>517</v>
      </c>
      <c r="H2" s="3" t="s">
        <v>326</v>
      </c>
      <c r="I2" s="3"/>
      <c r="J2" s="3" t="str">
        <f>IF(Tabelle_ExterneDaten_14[[#This Row],[SettlementCalendarLU]]&lt;&gt;"",VLOOKUP(Tabelle_ExterneDaten_14[[#This Row],[SettlementCalendarLU]],SettlementCalendarLookup,2,FALSE),"")</f>
        <v>ZUB,TARGET,UK</v>
      </c>
      <c r="K2" s="3" t="str">
        <f>IF(Tabelle_ExterneDaten_14[[#This Row],[RollConventionLU]]&lt;&gt;"",VLOOKUP(Tabelle_ExterneDaten_14[[#This Row],[RollConventionLU]],RollConventionLookup,2,FALSE),"")</f>
        <v>MF</v>
      </c>
      <c r="L2" s="3" t="str">
        <f>IF(Tabelle_ExterneDaten_14[[#This Row],[FlatIndexLU]]&lt;&gt;"",VLOOKUP(Tabelle_ExterneDaten_14[[#This Row],[FlatIndexLU]],FlatIndexLookup,2,FALSE),"")</f>
        <v>EUR-EURIBOR-3M</v>
      </c>
      <c r="M2" s="3" t="str">
        <f>IF(Tabelle_ExterneDaten_14[[#This Row],[SpreadIndexLU]]&lt;&gt;"",VLOOKUP(Tabelle_ExterneDaten_14[[#This Row],[SpreadIndexLU]],SpreadIndexLookup,2,FALSE),"")</f>
        <v>CHF-LIBOR-3M</v>
      </c>
      <c r="N2" s="3" t="str">
        <f>IF(Tabelle_ExterneDaten_14[[#This Row],[EOMLU]]&lt;&gt;"",VLOOKUP(Tabelle_ExterneDaten_14[[#This Row],[EOMLU]],EOMLookup,2,FALSE),"")</f>
        <v/>
      </c>
    </row>
    <row r="3" spans="1:14" x14ac:dyDescent="0.25">
      <c r="B3" s="2" t="s">
        <v>1412</v>
      </c>
      <c r="C3" s="2" t="s">
        <v>1332</v>
      </c>
      <c r="D3" s="2">
        <v>2</v>
      </c>
      <c r="E3" s="2" t="s">
        <v>132</v>
      </c>
      <c r="F3" s="2" t="s">
        <v>158</v>
      </c>
      <c r="G3" s="2" t="s">
        <v>517</v>
      </c>
      <c r="H3" s="2" t="s">
        <v>632</v>
      </c>
      <c r="I3" s="2"/>
      <c r="J3" s="2" t="str">
        <f>IF(Tabelle_ExterneDaten_14[[#This Row],[SettlementCalendarLU]]&lt;&gt;"",VLOOKUP(Tabelle_ExterneDaten_14[[#This Row],[SettlementCalendarLU]],SettlementCalendarLookup,2,FALSE),"")</f>
        <v>UK,TARGET</v>
      </c>
      <c r="K3" s="2" t="str">
        <f>IF(Tabelle_ExterneDaten_14[[#This Row],[RollConventionLU]]&lt;&gt;"",VLOOKUP(Tabelle_ExterneDaten_14[[#This Row],[RollConventionLU]],RollConventionLookup,2,FALSE),"")</f>
        <v>MF</v>
      </c>
      <c r="L3" s="2" t="str">
        <f>IF(Tabelle_ExterneDaten_14[[#This Row],[FlatIndexLU]]&lt;&gt;"",VLOOKUP(Tabelle_ExterneDaten_14[[#This Row],[FlatIndexLU]],FlatIndexLookup,2,FALSE),"")</f>
        <v>EUR-EURIBOR-3M</v>
      </c>
      <c r="M3" s="2" t="str">
        <f>IF(Tabelle_ExterneDaten_14[[#This Row],[SpreadIndexLU]]&lt;&gt;"",VLOOKUP(Tabelle_ExterneDaten_14[[#This Row],[SpreadIndexLU]],SpreadIndexLookup,2,FALSE),"")</f>
        <v>GBP-LIBOR-3M</v>
      </c>
      <c r="N3" s="2" t="str">
        <f>IF(Tabelle_ExterneDaten_14[[#This Row],[EOMLU]]&lt;&gt;"",VLOOKUP(Tabelle_ExterneDaten_14[[#This Row],[EOMLU]],EOMLookup,2,FALSE),"")</f>
        <v/>
      </c>
    </row>
    <row r="4" spans="1:14" x14ac:dyDescent="0.25">
      <c r="B4" s="2" t="s">
        <v>1413</v>
      </c>
      <c r="C4" s="2" t="s">
        <v>1332</v>
      </c>
      <c r="D4" s="2">
        <v>2</v>
      </c>
      <c r="E4" s="2" t="s">
        <v>118</v>
      </c>
      <c r="F4" s="2" t="s">
        <v>158</v>
      </c>
      <c r="G4" s="2" t="s">
        <v>1287</v>
      </c>
      <c r="H4" s="2" t="s">
        <v>517</v>
      </c>
      <c r="I4" s="2"/>
      <c r="J4" s="2" t="str">
        <f>IF(Tabelle_ExterneDaten_14[[#This Row],[SettlementCalendarLU]]&lt;&gt;"",VLOOKUP(Tabelle_ExterneDaten_14[[#This Row],[SettlementCalendarLU]],SettlementCalendarLookup,2,FALSE),"")</f>
        <v>TARGET,US,UK</v>
      </c>
      <c r="K4" s="2" t="str">
        <f>IF(Tabelle_ExterneDaten_14[[#This Row],[RollConventionLU]]&lt;&gt;"",VLOOKUP(Tabelle_ExterneDaten_14[[#This Row],[RollConventionLU]],RollConventionLookup,2,FALSE),"")</f>
        <v>MF</v>
      </c>
      <c r="L4" s="2" t="str">
        <f>IF(Tabelle_ExterneDaten_14[[#This Row],[FlatIndexLU]]&lt;&gt;"",VLOOKUP(Tabelle_ExterneDaten_14[[#This Row],[FlatIndexLU]],FlatIndexLookup,2,FALSE),"")</f>
        <v>USD-LIBOR-3M</v>
      </c>
      <c r="M4" s="2" t="str">
        <f>IF(Tabelle_ExterneDaten_14[[#This Row],[SpreadIndexLU]]&lt;&gt;"",VLOOKUP(Tabelle_ExterneDaten_14[[#This Row],[SpreadIndexLU]],SpreadIndexLookup,2,FALSE),"")</f>
        <v>EUR-EURIBOR-3M</v>
      </c>
      <c r="N4" s="2" t="str">
        <f>IF(Tabelle_ExterneDaten_14[[#This Row],[EOMLU]]&lt;&gt;"",VLOOKUP(Tabelle_ExterneDaten_14[[#This Row],[EOMLU]],EOMLookup,2,FALSE),"")</f>
        <v/>
      </c>
    </row>
    <row r="5" spans="1:14" x14ac:dyDescent="0.25">
      <c r="B5" s="2" t="s">
        <v>1414</v>
      </c>
      <c r="C5" s="2" t="s">
        <v>1332</v>
      </c>
      <c r="D5" s="2">
        <v>2</v>
      </c>
      <c r="E5" s="2" t="s">
        <v>50</v>
      </c>
      <c r="F5" s="2" t="s">
        <v>158</v>
      </c>
      <c r="G5" s="2" t="s">
        <v>1287</v>
      </c>
      <c r="H5" s="2" t="s">
        <v>283</v>
      </c>
      <c r="I5" s="2"/>
      <c r="J5" s="2" t="str">
        <f>IF(Tabelle_ExterneDaten_14[[#This Row],[SettlementCalendarLU]]&lt;&gt;"",VLOOKUP(Tabelle_ExterneDaten_14[[#This Row],[SettlementCalendarLU]],SettlementCalendarLookup,2,FALSE),"")</f>
        <v>CA,US,UK</v>
      </c>
      <c r="K5" s="2" t="str">
        <f>IF(Tabelle_ExterneDaten_14[[#This Row],[RollConventionLU]]&lt;&gt;"",VLOOKUP(Tabelle_ExterneDaten_14[[#This Row],[RollConventionLU]],RollConventionLookup,2,FALSE),"")</f>
        <v>MF</v>
      </c>
      <c r="L5" s="2" t="str">
        <f>IF(Tabelle_ExterneDaten_14[[#This Row],[FlatIndexLU]]&lt;&gt;"",VLOOKUP(Tabelle_ExterneDaten_14[[#This Row],[FlatIndexLU]],FlatIndexLookup,2,FALSE),"")</f>
        <v>USD-LIBOR-3M</v>
      </c>
      <c r="M5" s="2" t="str">
        <f>IF(Tabelle_ExterneDaten_14[[#This Row],[SpreadIndexLU]]&lt;&gt;"",VLOOKUP(Tabelle_ExterneDaten_14[[#This Row],[SpreadIndexLU]],SpreadIndexLookup,2,FALSE),"")</f>
        <v>CAD-CDOR-3M</v>
      </c>
      <c r="N5" s="2" t="str">
        <f>IF(Tabelle_ExterneDaten_14[[#This Row],[EOMLU]]&lt;&gt;"",VLOOKUP(Tabelle_ExterneDaten_14[[#This Row],[EOMLU]],EOMLookup,2,FALSE),"")</f>
        <v/>
      </c>
    </row>
    <row r="6" spans="1:14" x14ac:dyDescent="0.25">
      <c r="B6" s="2" t="s">
        <v>1415</v>
      </c>
      <c r="C6" s="2" t="s">
        <v>1332</v>
      </c>
      <c r="D6" s="2">
        <v>2</v>
      </c>
      <c r="E6" s="2" t="s">
        <v>154</v>
      </c>
      <c r="F6" s="2" t="s">
        <v>158</v>
      </c>
      <c r="G6" s="2" t="s">
        <v>1287</v>
      </c>
      <c r="H6" s="2" t="s">
        <v>326</v>
      </c>
      <c r="I6" s="2"/>
      <c r="J6" s="2" t="str">
        <f>IF(Tabelle_ExterneDaten_14[[#This Row],[SettlementCalendarLU]]&lt;&gt;"",VLOOKUP(Tabelle_ExterneDaten_14[[#This Row],[SettlementCalendarLU]],SettlementCalendarLookup,2,FALSE),"")</f>
        <v>ZUB,US,UK</v>
      </c>
      <c r="K6" s="2" t="str">
        <f>IF(Tabelle_ExterneDaten_14[[#This Row],[RollConventionLU]]&lt;&gt;"",VLOOKUP(Tabelle_ExterneDaten_14[[#This Row],[RollConventionLU]],RollConventionLookup,2,FALSE),"")</f>
        <v>MF</v>
      </c>
      <c r="L6" s="2" t="str">
        <f>IF(Tabelle_ExterneDaten_14[[#This Row],[FlatIndexLU]]&lt;&gt;"",VLOOKUP(Tabelle_ExterneDaten_14[[#This Row],[FlatIndexLU]],FlatIndexLookup,2,FALSE),"")</f>
        <v>USD-LIBOR-3M</v>
      </c>
      <c r="M6" s="2" t="str">
        <f>IF(Tabelle_ExterneDaten_14[[#This Row],[SpreadIndexLU]]&lt;&gt;"",VLOOKUP(Tabelle_ExterneDaten_14[[#This Row],[SpreadIndexLU]],SpreadIndexLookup,2,FALSE),"")</f>
        <v>CHF-LIBOR-3M</v>
      </c>
      <c r="N6" s="2" t="str">
        <f>IF(Tabelle_ExterneDaten_14[[#This Row],[EOMLU]]&lt;&gt;"",VLOOKUP(Tabelle_ExterneDaten_14[[#This Row],[EOMLU]],EOMLookup,2,FALSE),"")</f>
        <v/>
      </c>
    </row>
    <row r="7" spans="1:14" x14ac:dyDescent="0.25">
      <c r="B7" s="2" t="s">
        <v>1416</v>
      </c>
      <c r="C7" s="2" t="s">
        <v>1332</v>
      </c>
      <c r="D7" s="2">
        <v>2</v>
      </c>
      <c r="E7" s="2" t="s">
        <v>133</v>
      </c>
      <c r="F7" s="2" t="s">
        <v>158</v>
      </c>
      <c r="G7" s="2" t="s">
        <v>1287</v>
      </c>
      <c r="H7" s="2" t="s">
        <v>632</v>
      </c>
      <c r="I7" s="2"/>
      <c r="J7" s="2" t="str">
        <f>IF(Tabelle_ExterneDaten_14[[#This Row],[SettlementCalendarLU]]&lt;&gt;"",VLOOKUP(Tabelle_ExterneDaten_14[[#This Row],[SettlementCalendarLU]],SettlementCalendarLookup,2,FALSE),"")</f>
        <v>UK,US</v>
      </c>
      <c r="K7" s="2" t="str">
        <f>IF(Tabelle_ExterneDaten_14[[#This Row],[RollConventionLU]]&lt;&gt;"",VLOOKUP(Tabelle_ExterneDaten_14[[#This Row],[RollConventionLU]],RollConventionLookup,2,FALSE),"")</f>
        <v>MF</v>
      </c>
      <c r="L7" s="2" t="str">
        <f>IF(Tabelle_ExterneDaten_14[[#This Row],[FlatIndexLU]]&lt;&gt;"",VLOOKUP(Tabelle_ExterneDaten_14[[#This Row],[FlatIndexLU]],FlatIndexLookup,2,FALSE),"")</f>
        <v>USD-LIBOR-3M</v>
      </c>
      <c r="M7" s="2" t="str">
        <f>IF(Tabelle_ExterneDaten_14[[#This Row],[SpreadIndexLU]]&lt;&gt;"",VLOOKUP(Tabelle_ExterneDaten_14[[#This Row],[SpreadIndexLU]],SpreadIndexLookup,2,FALSE),"")</f>
        <v>GBP-LIBOR-3M</v>
      </c>
      <c r="N7" s="2" t="str">
        <f>IF(Tabelle_ExterneDaten_14[[#This Row],[EOMLU]]&lt;&gt;"",VLOOKUP(Tabelle_ExterneDaten_14[[#This Row],[EOMLU]],EOMLookup,2,FALSE),"")</f>
        <v/>
      </c>
    </row>
    <row r="8" spans="1:14" x14ac:dyDescent="0.25">
      <c r="B8" s="2" t="s">
        <v>1417</v>
      </c>
      <c r="C8" s="2" t="s">
        <v>1332</v>
      </c>
      <c r="D8" s="2">
        <v>2</v>
      </c>
      <c r="E8" s="2" t="s">
        <v>79</v>
      </c>
      <c r="F8" s="2" t="s">
        <v>158</v>
      </c>
      <c r="G8" s="2" t="s">
        <v>1287</v>
      </c>
      <c r="H8" s="2" t="s">
        <v>798</v>
      </c>
      <c r="I8" s="2"/>
      <c r="J8" s="2" t="str">
        <f>IF(Tabelle_ExterneDaten_14[[#This Row],[SettlementCalendarLU]]&lt;&gt;"",VLOOKUP(Tabelle_ExterneDaten_14[[#This Row],[SettlementCalendarLU]],SettlementCalendarLookup,2,FALSE),"")</f>
        <v>JP,US,UK</v>
      </c>
      <c r="K8" s="2" t="str">
        <f>IF(Tabelle_ExterneDaten_14[[#This Row],[RollConventionLU]]&lt;&gt;"",VLOOKUP(Tabelle_ExterneDaten_14[[#This Row],[RollConventionLU]],RollConventionLookup,2,FALSE),"")</f>
        <v>MF</v>
      </c>
      <c r="L8" s="2" t="str">
        <f>IF(Tabelle_ExterneDaten_14[[#This Row],[FlatIndexLU]]&lt;&gt;"",VLOOKUP(Tabelle_ExterneDaten_14[[#This Row],[FlatIndexLU]],FlatIndexLookup,2,FALSE),"")</f>
        <v>USD-LIBOR-3M</v>
      </c>
      <c r="M8" s="2" t="str">
        <f>IF(Tabelle_ExterneDaten_14[[#This Row],[SpreadIndexLU]]&lt;&gt;"",VLOOKUP(Tabelle_ExterneDaten_14[[#This Row],[SpreadIndexLU]],SpreadIndexLookup,2,FALSE),"")</f>
        <v>JPY-LIBOR-3M</v>
      </c>
      <c r="N8" s="2" t="str">
        <f>IF(Tabelle_ExterneDaten_14[[#This Row],[EOMLU]]&lt;&gt;"",VLOOKUP(Tabelle_ExterneDaten_14[[#This Row],[EOMLU]],EOMLookup,2,FALSE),"")</f>
        <v/>
      </c>
    </row>
    <row r="9" spans="1:14" x14ac:dyDescent="0.25">
      <c r="B9" s="2" t="s">
        <v>1418</v>
      </c>
      <c r="C9" s="2" t="s">
        <v>1332</v>
      </c>
      <c r="D9" s="2">
        <v>2</v>
      </c>
      <c r="E9" s="2" t="s">
        <v>88</v>
      </c>
      <c r="F9" s="2" t="s">
        <v>158</v>
      </c>
      <c r="G9" s="2" t="s">
        <v>1287</v>
      </c>
      <c r="H9" s="2" t="s">
        <v>899</v>
      </c>
      <c r="I9" s="2"/>
      <c r="J9" s="2" t="str">
        <f>IF(Tabelle_ExterneDaten_14[[#This Row],[SettlementCalendarLU]]&lt;&gt;"",VLOOKUP(Tabelle_ExterneDaten_14[[#This Row],[SettlementCalendarLU]],SettlementCalendarLookup,2,FALSE),"")</f>
        <v>MXN,US,UK</v>
      </c>
      <c r="K9" s="2" t="str">
        <f>IF(Tabelle_ExterneDaten_14[[#This Row],[RollConventionLU]]&lt;&gt;"",VLOOKUP(Tabelle_ExterneDaten_14[[#This Row],[RollConventionLU]],RollConventionLookup,2,FALSE),"")</f>
        <v>MF</v>
      </c>
      <c r="L9" s="2" t="str">
        <f>IF(Tabelle_ExterneDaten_14[[#This Row],[FlatIndexLU]]&lt;&gt;"",VLOOKUP(Tabelle_ExterneDaten_14[[#This Row],[FlatIndexLU]],FlatIndexLookup,2,FALSE),"")</f>
        <v>USD-LIBOR-3M</v>
      </c>
      <c r="M9" s="2" t="str">
        <f>IF(Tabelle_ExterneDaten_14[[#This Row],[SpreadIndexLU]]&lt;&gt;"",VLOOKUP(Tabelle_ExterneDaten_14[[#This Row],[SpreadIndexLU]],SpreadIndexLookup,2,FALSE),"")</f>
        <v>MXN-TIIE-3M</v>
      </c>
      <c r="N9" s="2" t="str">
        <f>IF(Tabelle_ExterneDaten_14[[#This Row],[EOMLU]]&lt;&gt;"",VLOOKUP(Tabelle_ExterneDaten_14[[#This Row],[EOMLU]],EOMLookup,2,FALSE),"")</f>
        <v/>
      </c>
    </row>
    <row r="10" spans="1:14" x14ac:dyDescent="0.25">
      <c r="B10" s="2" t="s">
        <v>1419</v>
      </c>
      <c r="C10" s="2" t="s">
        <v>1332</v>
      </c>
      <c r="D10" s="2">
        <v>2</v>
      </c>
      <c r="E10" s="2" t="s">
        <v>88</v>
      </c>
      <c r="F10" s="2" t="s">
        <v>158</v>
      </c>
      <c r="G10" s="2" t="s">
        <v>898</v>
      </c>
      <c r="H10" s="2" t="s">
        <v>1285</v>
      </c>
      <c r="I10" s="2"/>
      <c r="J10" s="2" t="str">
        <f>IF(Tabelle_ExterneDaten_14[[#This Row],[SettlementCalendarLU]]&lt;&gt;"",VLOOKUP(Tabelle_ExterneDaten_14[[#This Row],[SettlementCalendarLU]],SettlementCalendarLookup,2,FALSE),"")</f>
        <v>MXN,US,UK</v>
      </c>
      <c r="K10" s="2" t="str">
        <f>IF(Tabelle_ExterneDaten_14[[#This Row],[RollConventionLU]]&lt;&gt;"",VLOOKUP(Tabelle_ExterneDaten_14[[#This Row],[RollConventionLU]],RollConventionLookup,2,FALSE),"")</f>
        <v>MF</v>
      </c>
      <c r="L10" s="2" t="str">
        <f>IF(Tabelle_ExterneDaten_14[[#This Row],[FlatIndexLU]]&lt;&gt;"",VLOOKUP(Tabelle_ExterneDaten_14[[#This Row],[FlatIndexLU]],FlatIndexLookup,2,FALSE),"")</f>
        <v>MXN-TIIE-28D</v>
      </c>
      <c r="M10" s="2" t="str">
        <f>IF(Tabelle_ExterneDaten_14[[#This Row],[SpreadIndexLU]]&lt;&gt;"",VLOOKUP(Tabelle_ExterneDaten_14[[#This Row],[SpreadIndexLU]],SpreadIndexLookup,2,FALSE),"")</f>
        <v>USD-LIBOR-1M</v>
      </c>
      <c r="N10" s="2" t="str">
        <f>IF(Tabelle_ExterneDaten_14[[#This Row],[EOMLU]]&lt;&gt;"",VLOOKUP(Tabelle_ExterneDaten_14[[#This Row],[EOMLU]],EOMLookup,2,FALSE),"")</f>
        <v/>
      </c>
    </row>
    <row r="11" spans="1:14" x14ac:dyDescent="0.25">
      <c r="B11" s="2" t="s">
        <v>1420</v>
      </c>
      <c r="C11" s="2" t="s">
        <v>1332</v>
      </c>
      <c r="D11" s="2">
        <v>2</v>
      </c>
      <c r="E11" s="2" t="s">
        <v>94</v>
      </c>
      <c r="F11" s="2" t="s">
        <v>158</v>
      </c>
      <c r="G11" s="2" t="s">
        <v>1287</v>
      </c>
      <c r="H11" s="2" t="s">
        <v>975</v>
      </c>
      <c r="I11" s="2"/>
      <c r="J11" s="2" t="str">
        <f>IF(Tabelle_ExterneDaten_14[[#This Row],[SettlementCalendarLU]]&lt;&gt;"",VLOOKUP(Tabelle_ExterneDaten_14[[#This Row],[SettlementCalendarLU]],SettlementCalendarLookup,2,FALSE),"")</f>
        <v>NOK,US,UK</v>
      </c>
      <c r="K11" s="2" t="str">
        <f>IF(Tabelle_ExterneDaten_14[[#This Row],[RollConventionLU]]&lt;&gt;"",VLOOKUP(Tabelle_ExterneDaten_14[[#This Row],[RollConventionLU]],RollConventionLookup,2,FALSE),"")</f>
        <v>MF</v>
      </c>
      <c r="L11" s="2" t="str">
        <f>IF(Tabelle_ExterneDaten_14[[#This Row],[FlatIndexLU]]&lt;&gt;"",VLOOKUP(Tabelle_ExterneDaten_14[[#This Row],[FlatIndexLU]],FlatIndexLookup,2,FALSE),"")</f>
        <v>USD-LIBOR-3M</v>
      </c>
      <c r="M11" s="2" t="str">
        <f>IF(Tabelle_ExterneDaten_14[[#This Row],[SpreadIndexLU]]&lt;&gt;"",VLOOKUP(Tabelle_ExterneDaten_14[[#This Row],[SpreadIndexLU]],SpreadIndexLookup,2,FALSE),"")</f>
        <v>NOK-NIBOR-3M</v>
      </c>
      <c r="N11" s="2" t="str">
        <f>IF(Tabelle_ExterneDaten_14[[#This Row],[EOMLU]]&lt;&gt;"",VLOOKUP(Tabelle_ExterneDaten_14[[#This Row],[EOMLU]],EOMLookup,2,FALSE),"")</f>
        <v/>
      </c>
    </row>
    <row r="12" spans="1:14" x14ac:dyDescent="0.25">
      <c r="B12" s="2" t="s">
        <v>1421</v>
      </c>
      <c r="C12" s="2" t="s">
        <v>1332</v>
      </c>
      <c r="D12" s="2">
        <v>2</v>
      </c>
      <c r="E12" s="2" t="s">
        <v>107</v>
      </c>
      <c r="F12" s="2" t="s">
        <v>158</v>
      </c>
      <c r="G12" s="2" t="s">
        <v>1287</v>
      </c>
      <c r="H12" s="2" t="s">
        <v>1152</v>
      </c>
      <c r="I12" s="2"/>
      <c r="J12" s="2" t="str">
        <f>IF(Tabelle_ExterneDaten_14[[#This Row],[SettlementCalendarLU]]&lt;&gt;"",VLOOKUP(Tabelle_ExterneDaten_14[[#This Row],[SettlementCalendarLU]],SettlementCalendarLookup,2,FALSE),"")</f>
        <v>SEK,US,UK</v>
      </c>
      <c r="K12" s="2" t="str">
        <f>IF(Tabelle_ExterneDaten_14[[#This Row],[RollConventionLU]]&lt;&gt;"",VLOOKUP(Tabelle_ExterneDaten_14[[#This Row],[RollConventionLU]],RollConventionLookup,2,FALSE),"")</f>
        <v>MF</v>
      </c>
      <c r="L12" s="2" t="str">
        <f>IF(Tabelle_ExterneDaten_14[[#This Row],[FlatIndexLU]]&lt;&gt;"",VLOOKUP(Tabelle_ExterneDaten_14[[#This Row],[FlatIndexLU]],FlatIndexLookup,2,FALSE),"")</f>
        <v>USD-LIBOR-3M</v>
      </c>
      <c r="M12" s="2" t="str">
        <f>IF(Tabelle_ExterneDaten_14[[#This Row],[SpreadIndexLU]]&lt;&gt;"",VLOOKUP(Tabelle_ExterneDaten_14[[#This Row],[SpreadIndexLU]],SpreadIndexLookup,2,FALSE),"")</f>
        <v>SEK-STIBOR-3M</v>
      </c>
      <c r="N12" s="2" t="str">
        <f>IF(Tabelle_ExterneDaten_14[[#This Row],[EOMLU]]&lt;&gt;"",VLOOKUP(Tabelle_ExterneDaten_14[[#This Row],[EOMLU]],EOMLookup,2,FALSE),"")</f>
        <v/>
      </c>
    </row>
  </sheetData>
  <dataValidations count="5">
    <dataValidation type="list" allowBlank="1" showInputMessage="1" showErrorMessage="1" sqref="E2:E12" xr:uid="{87B83CFC-5015-4B43-8794-FA9C84F066DE}">
      <formula1>OFFSET(SettlementCalendarLookup,0,0,,1)</formula1>
    </dataValidation>
    <dataValidation type="list" allowBlank="1" showInputMessage="1" showErrorMessage="1" sqref="F2:F12" xr:uid="{38F2A65E-510C-4CF9-BECB-AF7EC0512DDA}">
      <formula1>OFFSET(RollConventionLookup,0,0,,1)</formula1>
    </dataValidation>
    <dataValidation type="list" allowBlank="1" showInputMessage="1" showErrorMessage="1" sqref="G2:G12" xr:uid="{13A44C83-3BC6-4E11-A9EB-6391EFE26FF6}">
      <formula1>OFFSET(FlatIndexLookup,0,0,,1)</formula1>
    </dataValidation>
    <dataValidation type="list" allowBlank="1" showInputMessage="1" showErrorMessage="1" sqref="H2:H12" xr:uid="{E26D6C60-03D3-4930-9925-C62B7E552344}">
      <formula1>OFFSET(SpreadIndexLookup,0,0,,1)</formula1>
    </dataValidation>
    <dataValidation type="list" allowBlank="1" showInputMessage="1" showErrorMessage="1" sqref="I2:I12" xr:uid="{FD39CB10-201A-49CA-9136-6F77BCBA34B5}">
      <formula1>OFFSET(EOMLookup,0,0,,1)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06BF-3626-475A-BF86-9EA113A6E87C}">
  <dimension ref="A1:L1147"/>
  <sheetViews>
    <sheetView workbookViewId="0"/>
  </sheetViews>
  <sheetFormatPr baseColWidth="10" defaultRowHeight="15" x14ac:dyDescent="0.25"/>
  <sheetData>
    <row r="1" spans="1:12" x14ac:dyDescent="0.25">
      <c r="A1" t="str">
        <f>_xll.DBListFetch(B1,"",IndexBasedLookup)</f>
        <v>Env:MSSQL, (last result:)Retrieved 8 records from: SELECT T1.value IndexBased, T1.value FROM ORE.dbo.TypesBool T1 ORDER BY value</v>
      </c>
      <c r="B1" s="1" t="s">
        <v>1427</v>
      </c>
      <c r="C1" t="str">
        <f>_xll.DBListFetch(D1,"",IndexNameLookup)</f>
        <v>Env:MSSQL, (last result:)Retrieved 1146 records from: SELECT T1.value IndexName,T1.value FROM ORE.dbo.TypesIndexName T1 ORDER BY value</v>
      </c>
      <c r="D1" s="1" t="s">
        <v>4</v>
      </c>
      <c r="E1" t="str">
        <f>_xll.DBListFetch(F1,"",CalendarLookup)</f>
        <v>Env:MSSQL, (last result:)Retrieved 114 records from: SELECT  T1.value Calendar, T1.value FROM ORE.dbo.TypesCalendar T1 ORDER BY value</v>
      </c>
      <c r="F1" s="1" t="s">
        <v>1341</v>
      </c>
      <c r="G1" t="str">
        <f>_xll.DBListFetch(H1,"",ConventionLookup)</f>
        <v>Env:MSSQL, (last result:)Retrieved 19 records from: SELECT T1.value Convention,T1.value FROM ORE.dbo.TypesBusinessDayConvention T1 ORDER BY value</v>
      </c>
      <c r="H1" s="1" t="s">
        <v>1428</v>
      </c>
      <c r="I1" t="str">
        <f>_xll.DBListFetch(J1,"",EOMLookup)</f>
        <v>Env:MSSQL, (last result:)Retrieved 8 records from: SELECT T1.value EOM, T1.value FROM ORE.dbo.TypesBool T1 ORDER BY value</v>
      </c>
      <c r="J1" s="1" t="s">
        <v>1404</v>
      </c>
      <c r="K1" t="str">
        <f>_xll.DBListFetch(L1,"",DayCounterLookup)</f>
        <v>Env:MSSQL, (last result:)Retrieved 35 records from: SELECT T1.value DayCounter, T1.value FROM ORE.dbo.TypesDayCounter T1 ORDER BY value</v>
      </c>
      <c r="L1" s="1" t="s">
        <v>1345</v>
      </c>
    </row>
    <row r="2" spans="1:12" x14ac:dyDescent="0.25">
      <c r="A2" t="s">
        <v>1376</v>
      </c>
      <c r="B2" t="s">
        <v>1376</v>
      </c>
      <c r="C2" t="s">
        <v>174</v>
      </c>
      <c r="D2" t="s">
        <v>174</v>
      </c>
      <c r="E2" t="s">
        <v>41</v>
      </c>
      <c r="F2" t="s">
        <v>41</v>
      </c>
      <c r="G2" t="s">
        <v>155</v>
      </c>
      <c r="H2" t="s">
        <v>155</v>
      </c>
      <c r="I2" t="s">
        <v>1376</v>
      </c>
      <c r="J2" t="s">
        <v>1376</v>
      </c>
      <c r="K2" t="s">
        <v>6</v>
      </c>
      <c r="L2" t="s">
        <v>6</v>
      </c>
    </row>
    <row r="3" spans="1:12" x14ac:dyDescent="0.25">
      <c r="A3" t="s">
        <v>1377</v>
      </c>
      <c r="B3" t="s">
        <v>1377</v>
      </c>
      <c r="C3" t="s">
        <v>175</v>
      </c>
      <c r="D3" t="s">
        <v>175</v>
      </c>
      <c r="E3" t="s">
        <v>42</v>
      </c>
      <c r="F3" t="s">
        <v>42</v>
      </c>
      <c r="G3" t="s">
        <v>156</v>
      </c>
      <c r="H3" t="s">
        <v>156</v>
      </c>
      <c r="I3" t="s">
        <v>1377</v>
      </c>
      <c r="J3" t="s">
        <v>1377</v>
      </c>
      <c r="K3" t="s">
        <v>7</v>
      </c>
      <c r="L3" t="s">
        <v>7</v>
      </c>
    </row>
    <row r="4" spans="1:12" x14ac:dyDescent="0.25">
      <c r="A4" t="s">
        <v>1378</v>
      </c>
      <c r="B4" t="s">
        <v>1378</v>
      </c>
      <c r="C4" t="s">
        <v>176</v>
      </c>
      <c r="D4" t="s">
        <v>176</v>
      </c>
      <c r="E4" t="s">
        <v>43</v>
      </c>
      <c r="F4" t="s">
        <v>43</v>
      </c>
      <c r="G4" t="s">
        <v>157</v>
      </c>
      <c r="H4" t="s">
        <v>157</v>
      </c>
      <c r="I4" t="s">
        <v>1378</v>
      </c>
      <c r="J4" t="s">
        <v>1378</v>
      </c>
      <c r="K4" t="s">
        <v>8</v>
      </c>
      <c r="L4" t="s">
        <v>8</v>
      </c>
    </row>
    <row r="5" spans="1:12" x14ac:dyDescent="0.25">
      <c r="A5" t="s">
        <v>1379</v>
      </c>
      <c r="B5" t="s">
        <v>1379</v>
      </c>
      <c r="C5" t="s">
        <v>177</v>
      </c>
      <c r="D5" t="s">
        <v>177</v>
      </c>
      <c r="E5" t="s">
        <v>44</v>
      </c>
      <c r="F5" t="s">
        <v>44</v>
      </c>
      <c r="G5" t="s">
        <v>158</v>
      </c>
      <c r="H5" t="s">
        <v>158</v>
      </c>
      <c r="I5" t="s">
        <v>1379</v>
      </c>
      <c r="J5" t="s">
        <v>1379</v>
      </c>
      <c r="K5" t="s">
        <v>9</v>
      </c>
      <c r="L5" t="s">
        <v>9</v>
      </c>
    </row>
    <row r="6" spans="1:12" x14ac:dyDescent="0.25">
      <c r="A6" t="s">
        <v>1380</v>
      </c>
      <c r="B6" t="s">
        <v>1380</v>
      </c>
      <c r="C6" t="s">
        <v>178</v>
      </c>
      <c r="D6" t="s">
        <v>178</v>
      </c>
      <c r="E6" t="s">
        <v>45</v>
      </c>
      <c r="F6" t="s">
        <v>45</v>
      </c>
      <c r="G6" t="s">
        <v>159</v>
      </c>
      <c r="H6" t="s">
        <v>159</v>
      </c>
      <c r="I6" t="s">
        <v>1380</v>
      </c>
      <c r="J6" t="s">
        <v>1380</v>
      </c>
      <c r="K6" t="s">
        <v>10</v>
      </c>
      <c r="L6" t="s">
        <v>10</v>
      </c>
    </row>
    <row r="7" spans="1:12" x14ac:dyDescent="0.25">
      <c r="A7" t="s">
        <v>1381</v>
      </c>
      <c r="B7" t="s">
        <v>1381</v>
      </c>
      <c r="C7" t="s">
        <v>179</v>
      </c>
      <c r="D7" t="s">
        <v>179</v>
      </c>
      <c r="E7" t="s">
        <v>46</v>
      </c>
      <c r="F7" t="s">
        <v>46</v>
      </c>
      <c r="G7" t="s">
        <v>160</v>
      </c>
      <c r="H7" t="s">
        <v>160</v>
      </c>
      <c r="I7" t="s">
        <v>1381</v>
      </c>
      <c r="J7" t="s">
        <v>1381</v>
      </c>
      <c r="K7" t="s">
        <v>11</v>
      </c>
      <c r="L7" t="s">
        <v>11</v>
      </c>
    </row>
    <row r="8" spans="1:12" x14ac:dyDescent="0.25">
      <c r="A8" t="s">
        <v>1382</v>
      </c>
      <c r="B8" t="s">
        <v>1382</v>
      </c>
      <c r="C8" t="s">
        <v>180</v>
      </c>
      <c r="D8" t="s">
        <v>180</v>
      </c>
      <c r="E8" t="s">
        <v>47</v>
      </c>
      <c r="F8" t="s">
        <v>47</v>
      </c>
      <c r="G8" t="s">
        <v>161</v>
      </c>
      <c r="H8" t="s">
        <v>161</v>
      </c>
      <c r="I8" t="s">
        <v>1382</v>
      </c>
      <c r="J8" t="s">
        <v>1382</v>
      </c>
      <c r="K8" t="s">
        <v>12</v>
      </c>
      <c r="L8" t="s">
        <v>12</v>
      </c>
    </row>
    <row r="9" spans="1:12" x14ac:dyDescent="0.25">
      <c r="A9" t="s">
        <v>1383</v>
      </c>
      <c r="B9" t="s">
        <v>1383</v>
      </c>
      <c r="C9" t="s">
        <v>181</v>
      </c>
      <c r="D9" t="s">
        <v>181</v>
      </c>
      <c r="E9" t="s">
        <v>48</v>
      </c>
      <c r="F9" t="s">
        <v>48</v>
      </c>
      <c r="G9" t="s">
        <v>162</v>
      </c>
      <c r="H9" t="s">
        <v>162</v>
      </c>
      <c r="I9" t="s">
        <v>1383</v>
      </c>
      <c r="J9" t="s">
        <v>1383</v>
      </c>
      <c r="K9" t="s">
        <v>13</v>
      </c>
      <c r="L9" t="s">
        <v>13</v>
      </c>
    </row>
    <row r="10" spans="1:12" x14ac:dyDescent="0.25">
      <c r="C10" t="s">
        <v>182</v>
      </c>
      <c r="D10" t="s">
        <v>182</v>
      </c>
      <c r="E10" t="s">
        <v>49</v>
      </c>
      <c r="F10" t="s">
        <v>49</v>
      </c>
      <c r="G10" t="s">
        <v>163</v>
      </c>
      <c r="H10" t="s">
        <v>163</v>
      </c>
      <c r="K10" t="s">
        <v>14</v>
      </c>
      <c r="L10" t="s">
        <v>14</v>
      </c>
    </row>
    <row r="11" spans="1:12" x14ac:dyDescent="0.25">
      <c r="C11" t="s">
        <v>183</v>
      </c>
      <c r="D11" t="s">
        <v>183</v>
      </c>
      <c r="E11" t="s">
        <v>50</v>
      </c>
      <c r="F11" t="s">
        <v>50</v>
      </c>
      <c r="G11" t="s">
        <v>164</v>
      </c>
      <c r="H11" t="s">
        <v>164</v>
      </c>
      <c r="K11" t="s">
        <v>15</v>
      </c>
      <c r="L11" t="s">
        <v>15</v>
      </c>
    </row>
    <row r="12" spans="1:12" x14ac:dyDescent="0.25">
      <c r="C12" t="s">
        <v>184</v>
      </c>
      <c r="D12" t="s">
        <v>184</v>
      </c>
      <c r="E12" t="s">
        <v>51</v>
      </c>
      <c r="F12" t="s">
        <v>51</v>
      </c>
      <c r="G12" t="s">
        <v>165</v>
      </c>
      <c r="H12" t="s">
        <v>165</v>
      </c>
      <c r="K12" t="s">
        <v>16</v>
      </c>
      <c r="L12" t="s">
        <v>16</v>
      </c>
    </row>
    <row r="13" spans="1:12" x14ac:dyDescent="0.25">
      <c r="C13" t="s">
        <v>185</v>
      </c>
      <c r="D13" t="s">
        <v>185</v>
      </c>
      <c r="E13" t="s">
        <v>52</v>
      </c>
      <c r="F13" t="s">
        <v>52</v>
      </c>
      <c r="G13" t="s">
        <v>166</v>
      </c>
      <c r="H13" t="s">
        <v>166</v>
      </c>
      <c r="K13" t="s">
        <v>17</v>
      </c>
      <c r="L13" t="s">
        <v>17</v>
      </c>
    </row>
    <row r="14" spans="1:12" x14ac:dyDescent="0.25">
      <c r="C14" t="s">
        <v>186</v>
      </c>
      <c r="D14" t="s">
        <v>186</v>
      </c>
      <c r="E14" t="s">
        <v>53</v>
      </c>
      <c r="F14" t="s">
        <v>53</v>
      </c>
      <c r="G14" t="s">
        <v>167</v>
      </c>
      <c r="H14" t="s">
        <v>167</v>
      </c>
      <c r="K14" t="s">
        <v>18</v>
      </c>
      <c r="L14" t="s">
        <v>18</v>
      </c>
    </row>
    <row r="15" spans="1:12" x14ac:dyDescent="0.25">
      <c r="C15" t="s">
        <v>187</v>
      </c>
      <c r="D15" t="s">
        <v>187</v>
      </c>
      <c r="E15" t="s">
        <v>54</v>
      </c>
      <c r="F15" t="s">
        <v>54</v>
      </c>
      <c r="G15" t="s">
        <v>168</v>
      </c>
      <c r="H15" t="s">
        <v>168</v>
      </c>
      <c r="K15" t="s">
        <v>19</v>
      </c>
      <c r="L15" t="s">
        <v>19</v>
      </c>
    </row>
    <row r="16" spans="1:12" x14ac:dyDescent="0.25">
      <c r="C16" t="s">
        <v>188</v>
      </c>
      <c r="D16" t="s">
        <v>188</v>
      </c>
      <c r="E16" t="s">
        <v>55</v>
      </c>
      <c r="F16" t="s">
        <v>55</v>
      </c>
      <c r="G16" t="s">
        <v>169</v>
      </c>
      <c r="H16" t="s">
        <v>169</v>
      </c>
      <c r="K16" t="s">
        <v>20</v>
      </c>
      <c r="L16" t="s">
        <v>20</v>
      </c>
    </row>
    <row r="17" spans="3:12" x14ac:dyDescent="0.25">
      <c r="C17" t="s">
        <v>189</v>
      </c>
      <c r="D17" t="s">
        <v>189</v>
      </c>
      <c r="E17" t="s">
        <v>56</v>
      </c>
      <c r="F17" t="s">
        <v>56</v>
      </c>
      <c r="G17" t="s">
        <v>170</v>
      </c>
      <c r="H17" t="s">
        <v>170</v>
      </c>
      <c r="K17" t="s">
        <v>21</v>
      </c>
      <c r="L17" t="s">
        <v>21</v>
      </c>
    </row>
    <row r="18" spans="3:12" x14ac:dyDescent="0.25">
      <c r="C18" t="s">
        <v>190</v>
      </c>
      <c r="D18" t="s">
        <v>190</v>
      </c>
      <c r="E18" t="s">
        <v>57</v>
      </c>
      <c r="F18" t="s">
        <v>57</v>
      </c>
      <c r="G18" t="s">
        <v>171</v>
      </c>
      <c r="H18" t="s">
        <v>171</v>
      </c>
      <c r="K18" t="s">
        <v>22</v>
      </c>
      <c r="L18" t="s">
        <v>22</v>
      </c>
    </row>
    <row r="19" spans="3:12" x14ac:dyDescent="0.25">
      <c r="C19" t="s">
        <v>191</v>
      </c>
      <c r="D19" t="s">
        <v>191</v>
      </c>
      <c r="E19" t="s">
        <v>58</v>
      </c>
      <c r="F19" t="s">
        <v>58</v>
      </c>
      <c r="G19" t="s">
        <v>172</v>
      </c>
      <c r="H19" t="s">
        <v>172</v>
      </c>
      <c r="K19" t="s">
        <v>23</v>
      </c>
      <c r="L19" t="s">
        <v>23</v>
      </c>
    </row>
    <row r="20" spans="3:12" x14ac:dyDescent="0.25">
      <c r="C20" t="s">
        <v>192</v>
      </c>
      <c r="D20" t="s">
        <v>192</v>
      </c>
      <c r="E20" t="s">
        <v>59</v>
      </c>
      <c r="F20" t="s">
        <v>59</v>
      </c>
      <c r="G20" t="s">
        <v>173</v>
      </c>
      <c r="H20" t="s">
        <v>173</v>
      </c>
      <c r="K20" t="s">
        <v>24</v>
      </c>
      <c r="L20" t="s">
        <v>24</v>
      </c>
    </row>
    <row r="21" spans="3:12" x14ac:dyDescent="0.25">
      <c r="C21" t="s">
        <v>193</v>
      </c>
      <c r="D21" t="s">
        <v>193</v>
      </c>
      <c r="E21" t="s">
        <v>60</v>
      </c>
      <c r="F21" t="s">
        <v>60</v>
      </c>
      <c r="K21" t="s">
        <v>25</v>
      </c>
      <c r="L21" t="s">
        <v>25</v>
      </c>
    </row>
    <row r="22" spans="3:12" x14ac:dyDescent="0.25">
      <c r="C22" t="s">
        <v>194</v>
      </c>
      <c r="D22" t="s">
        <v>194</v>
      </c>
      <c r="E22" t="s">
        <v>61</v>
      </c>
      <c r="F22" t="s">
        <v>61</v>
      </c>
      <c r="K22" t="s">
        <v>26</v>
      </c>
      <c r="L22" t="s">
        <v>26</v>
      </c>
    </row>
    <row r="23" spans="3:12" x14ac:dyDescent="0.25">
      <c r="C23" t="s">
        <v>195</v>
      </c>
      <c r="D23" t="s">
        <v>195</v>
      </c>
      <c r="E23" t="s">
        <v>62</v>
      </c>
      <c r="F23" t="s">
        <v>62</v>
      </c>
      <c r="K23" t="s">
        <v>27</v>
      </c>
      <c r="L23" t="s">
        <v>27</v>
      </c>
    </row>
    <row r="24" spans="3:12" x14ac:dyDescent="0.25">
      <c r="C24" t="s">
        <v>196</v>
      </c>
      <c r="D24" t="s">
        <v>196</v>
      </c>
      <c r="E24" t="s">
        <v>63</v>
      </c>
      <c r="F24" t="s">
        <v>63</v>
      </c>
      <c r="K24" t="s">
        <v>28</v>
      </c>
      <c r="L24" t="s">
        <v>28</v>
      </c>
    </row>
    <row r="25" spans="3:12" x14ac:dyDescent="0.25">
      <c r="C25" t="s">
        <v>197</v>
      </c>
      <c r="D25" t="s">
        <v>197</v>
      </c>
      <c r="E25" t="s">
        <v>64</v>
      </c>
      <c r="F25" t="s">
        <v>64</v>
      </c>
      <c r="K25" t="s">
        <v>29</v>
      </c>
      <c r="L25" t="s">
        <v>29</v>
      </c>
    </row>
    <row r="26" spans="3:12" x14ac:dyDescent="0.25">
      <c r="C26" t="s">
        <v>198</v>
      </c>
      <c r="D26" t="s">
        <v>198</v>
      </c>
      <c r="E26" t="s">
        <v>65</v>
      </c>
      <c r="F26" t="s">
        <v>65</v>
      </c>
      <c r="K26" t="s">
        <v>30</v>
      </c>
      <c r="L26" t="s">
        <v>30</v>
      </c>
    </row>
    <row r="27" spans="3:12" x14ac:dyDescent="0.25">
      <c r="C27" t="s">
        <v>199</v>
      </c>
      <c r="D27" t="s">
        <v>199</v>
      </c>
      <c r="E27" t="s">
        <v>66</v>
      </c>
      <c r="F27" t="s">
        <v>66</v>
      </c>
      <c r="K27" t="s">
        <v>31</v>
      </c>
      <c r="L27" t="s">
        <v>31</v>
      </c>
    </row>
    <row r="28" spans="3:12" x14ac:dyDescent="0.25">
      <c r="C28" t="s">
        <v>200</v>
      </c>
      <c r="D28" t="s">
        <v>200</v>
      </c>
      <c r="E28" t="s">
        <v>67</v>
      </c>
      <c r="F28" t="s">
        <v>67</v>
      </c>
      <c r="K28" t="s">
        <v>32</v>
      </c>
      <c r="L28" t="s">
        <v>32</v>
      </c>
    </row>
    <row r="29" spans="3:12" x14ac:dyDescent="0.25">
      <c r="C29" t="s">
        <v>201</v>
      </c>
      <c r="D29" t="s">
        <v>201</v>
      </c>
      <c r="E29" t="s">
        <v>68</v>
      </c>
      <c r="F29" t="s">
        <v>68</v>
      </c>
      <c r="K29" t="s">
        <v>33</v>
      </c>
      <c r="L29" t="s">
        <v>33</v>
      </c>
    </row>
    <row r="30" spans="3:12" x14ac:dyDescent="0.25">
      <c r="C30" t="s">
        <v>202</v>
      </c>
      <c r="D30" t="s">
        <v>202</v>
      </c>
      <c r="E30" t="s">
        <v>69</v>
      </c>
      <c r="F30" t="s">
        <v>69</v>
      </c>
      <c r="K30" t="s">
        <v>34</v>
      </c>
      <c r="L30" t="s">
        <v>34</v>
      </c>
    </row>
    <row r="31" spans="3:12" x14ac:dyDescent="0.25">
      <c r="C31" t="s">
        <v>203</v>
      </c>
      <c r="D31" t="s">
        <v>203</v>
      </c>
      <c r="E31" t="s">
        <v>70</v>
      </c>
      <c r="F31" t="s">
        <v>70</v>
      </c>
      <c r="K31" t="s">
        <v>35</v>
      </c>
      <c r="L31" t="s">
        <v>35</v>
      </c>
    </row>
    <row r="32" spans="3:12" x14ac:dyDescent="0.25">
      <c r="C32" t="s">
        <v>204</v>
      </c>
      <c r="D32" t="s">
        <v>204</v>
      </c>
      <c r="E32" t="s">
        <v>71</v>
      </c>
      <c r="F32" t="s">
        <v>71</v>
      </c>
      <c r="K32" t="s">
        <v>36</v>
      </c>
      <c r="L32" t="s">
        <v>36</v>
      </c>
    </row>
    <row r="33" spans="3:12" x14ac:dyDescent="0.25">
      <c r="C33" t="s">
        <v>205</v>
      </c>
      <c r="D33" t="s">
        <v>205</v>
      </c>
      <c r="E33" t="s">
        <v>72</v>
      </c>
      <c r="F33" t="s">
        <v>72</v>
      </c>
      <c r="K33" t="s">
        <v>37</v>
      </c>
      <c r="L33" t="s">
        <v>37</v>
      </c>
    </row>
    <row r="34" spans="3:12" x14ac:dyDescent="0.25">
      <c r="C34" t="s">
        <v>206</v>
      </c>
      <c r="D34" t="s">
        <v>206</v>
      </c>
      <c r="E34" t="s">
        <v>73</v>
      </c>
      <c r="F34" t="s">
        <v>73</v>
      </c>
      <c r="K34" t="s">
        <v>38</v>
      </c>
      <c r="L34" t="s">
        <v>38</v>
      </c>
    </row>
    <row r="35" spans="3:12" x14ac:dyDescent="0.25">
      <c r="C35" t="s">
        <v>207</v>
      </c>
      <c r="D35" t="s">
        <v>207</v>
      </c>
      <c r="E35" t="s">
        <v>74</v>
      </c>
      <c r="F35" t="s">
        <v>74</v>
      </c>
      <c r="K35" t="s">
        <v>39</v>
      </c>
      <c r="L35" t="s">
        <v>39</v>
      </c>
    </row>
    <row r="36" spans="3:12" x14ac:dyDescent="0.25">
      <c r="C36" t="s">
        <v>208</v>
      </c>
      <c r="D36" t="s">
        <v>208</v>
      </c>
      <c r="E36" t="s">
        <v>75</v>
      </c>
      <c r="F36" t="s">
        <v>75</v>
      </c>
      <c r="K36" t="s">
        <v>40</v>
      </c>
      <c r="L36" t="s">
        <v>40</v>
      </c>
    </row>
    <row r="37" spans="3:12" x14ac:dyDescent="0.25">
      <c r="C37" t="s">
        <v>209</v>
      </c>
      <c r="D37" t="s">
        <v>209</v>
      </c>
      <c r="E37" t="s">
        <v>76</v>
      </c>
      <c r="F37" t="s">
        <v>76</v>
      </c>
    </row>
    <row r="38" spans="3:12" x14ac:dyDescent="0.25">
      <c r="C38" t="s">
        <v>210</v>
      </c>
      <c r="D38" t="s">
        <v>210</v>
      </c>
      <c r="E38" t="s">
        <v>77</v>
      </c>
      <c r="F38" t="s">
        <v>77</v>
      </c>
    </row>
    <row r="39" spans="3:12" x14ac:dyDescent="0.25">
      <c r="C39" t="s">
        <v>211</v>
      </c>
      <c r="D39" t="s">
        <v>211</v>
      </c>
      <c r="E39" t="s">
        <v>78</v>
      </c>
      <c r="F39" t="s">
        <v>78</v>
      </c>
    </row>
    <row r="40" spans="3:12" x14ac:dyDescent="0.25">
      <c r="C40" t="s">
        <v>212</v>
      </c>
      <c r="D40" t="s">
        <v>212</v>
      </c>
      <c r="E40" t="s">
        <v>79</v>
      </c>
      <c r="F40" t="s">
        <v>79</v>
      </c>
    </row>
    <row r="41" spans="3:12" x14ac:dyDescent="0.25">
      <c r="C41" t="s">
        <v>213</v>
      </c>
      <c r="D41" t="s">
        <v>213</v>
      </c>
      <c r="E41" t="s">
        <v>80</v>
      </c>
      <c r="F41" t="s">
        <v>80</v>
      </c>
    </row>
    <row r="42" spans="3:12" x14ac:dyDescent="0.25">
      <c r="C42" t="s">
        <v>214</v>
      </c>
      <c r="D42" t="s">
        <v>214</v>
      </c>
      <c r="E42" t="s">
        <v>81</v>
      </c>
      <c r="F42" t="s">
        <v>81</v>
      </c>
    </row>
    <row r="43" spans="3:12" x14ac:dyDescent="0.25">
      <c r="C43" t="s">
        <v>215</v>
      </c>
      <c r="D43" t="s">
        <v>215</v>
      </c>
      <c r="E43" t="s">
        <v>82</v>
      </c>
      <c r="F43" t="s">
        <v>82</v>
      </c>
    </row>
    <row r="44" spans="3:12" x14ac:dyDescent="0.25">
      <c r="C44" t="s">
        <v>216</v>
      </c>
      <c r="D44" t="s">
        <v>216</v>
      </c>
      <c r="E44" t="s">
        <v>83</v>
      </c>
      <c r="F44" t="s">
        <v>83</v>
      </c>
    </row>
    <row r="45" spans="3:12" x14ac:dyDescent="0.25">
      <c r="C45" t="s">
        <v>217</v>
      </c>
      <c r="D45" t="s">
        <v>217</v>
      </c>
      <c r="E45" t="s">
        <v>84</v>
      </c>
      <c r="F45" t="s">
        <v>84</v>
      </c>
    </row>
    <row r="46" spans="3:12" x14ac:dyDescent="0.25">
      <c r="C46" t="s">
        <v>218</v>
      </c>
      <c r="D46" t="s">
        <v>218</v>
      </c>
      <c r="E46" t="s">
        <v>85</v>
      </c>
      <c r="F46" t="s">
        <v>85</v>
      </c>
    </row>
    <row r="47" spans="3:12" x14ac:dyDescent="0.25">
      <c r="C47" t="s">
        <v>219</v>
      </c>
      <c r="D47" t="s">
        <v>219</v>
      </c>
      <c r="E47" t="s">
        <v>86</v>
      </c>
      <c r="F47" t="s">
        <v>86</v>
      </c>
    </row>
    <row r="48" spans="3:12" x14ac:dyDescent="0.25">
      <c r="C48" t="s">
        <v>220</v>
      </c>
      <c r="D48" t="s">
        <v>220</v>
      </c>
      <c r="E48" t="s">
        <v>87</v>
      </c>
      <c r="F48" t="s">
        <v>87</v>
      </c>
    </row>
    <row r="49" spans="3:6" x14ac:dyDescent="0.25">
      <c r="C49" t="s">
        <v>221</v>
      </c>
      <c r="D49" t="s">
        <v>221</v>
      </c>
      <c r="E49" t="s">
        <v>88</v>
      </c>
      <c r="F49" t="s">
        <v>88</v>
      </c>
    </row>
    <row r="50" spans="3:6" x14ac:dyDescent="0.25">
      <c r="C50" t="s">
        <v>222</v>
      </c>
      <c r="D50" t="s">
        <v>222</v>
      </c>
      <c r="E50" t="s">
        <v>89</v>
      </c>
      <c r="F50" t="s">
        <v>89</v>
      </c>
    </row>
    <row r="51" spans="3:6" x14ac:dyDescent="0.25">
      <c r="C51" t="s">
        <v>223</v>
      </c>
      <c r="D51" t="s">
        <v>223</v>
      </c>
      <c r="E51" t="s">
        <v>90</v>
      </c>
      <c r="F51" t="s">
        <v>90</v>
      </c>
    </row>
    <row r="52" spans="3:6" x14ac:dyDescent="0.25">
      <c r="C52" t="s">
        <v>224</v>
      </c>
      <c r="D52" t="s">
        <v>224</v>
      </c>
      <c r="E52" t="s">
        <v>91</v>
      </c>
      <c r="F52" t="s">
        <v>91</v>
      </c>
    </row>
    <row r="53" spans="3:6" x14ac:dyDescent="0.25">
      <c r="C53" t="s">
        <v>225</v>
      </c>
      <c r="D53" t="s">
        <v>225</v>
      </c>
      <c r="E53" t="s">
        <v>92</v>
      </c>
      <c r="F53" t="s">
        <v>92</v>
      </c>
    </row>
    <row r="54" spans="3:6" x14ac:dyDescent="0.25">
      <c r="C54" t="s">
        <v>226</v>
      </c>
      <c r="D54" t="s">
        <v>226</v>
      </c>
      <c r="E54" t="s">
        <v>93</v>
      </c>
      <c r="F54" t="s">
        <v>93</v>
      </c>
    </row>
    <row r="55" spans="3:6" x14ac:dyDescent="0.25">
      <c r="C55" t="s">
        <v>227</v>
      </c>
      <c r="D55" t="s">
        <v>227</v>
      </c>
      <c r="E55" t="s">
        <v>94</v>
      </c>
      <c r="F55" t="s">
        <v>94</v>
      </c>
    </row>
    <row r="56" spans="3:6" x14ac:dyDescent="0.25">
      <c r="C56" t="s">
        <v>228</v>
      </c>
      <c r="D56" t="s">
        <v>228</v>
      </c>
      <c r="E56" t="s">
        <v>95</v>
      </c>
      <c r="F56" t="s">
        <v>95</v>
      </c>
    </row>
    <row r="57" spans="3:6" x14ac:dyDescent="0.25">
      <c r="C57" t="s">
        <v>229</v>
      </c>
      <c r="D57" t="s">
        <v>229</v>
      </c>
      <c r="E57" t="s">
        <v>96</v>
      </c>
      <c r="F57" t="s">
        <v>96</v>
      </c>
    </row>
    <row r="58" spans="3:6" x14ac:dyDescent="0.25">
      <c r="C58" t="s">
        <v>230</v>
      </c>
      <c r="D58" t="s">
        <v>230</v>
      </c>
      <c r="E58" t="s">
        <v>97</v>
      </c>
      <c r="F58" t="s">
        <v>97</v>
      </c>
    </row>
    <row r="59" spans="3:6" x14ac:dyDescent="0.25">
      <c r="C59" t="s">
        <v>231</v>
      </c>
      <c r="D59" t="s">
        <v>231</v>
      </c>
      <c r="E59" t="s">
        <v>98</v>
      </c>
      <c r="F59" t="s">
        <v>98</v>
      </c>
    </row>
    <row r="60" spans="3:6" x14ac:dyDescent="0.25">
      <c r="C60" t="s">
        <v>232</v>
      </c>
      <c r="D60" t="s">
        <v>232</v>
      </c>
      <c r="E60" t="s">
        <v>99</v>
      </c>
      <c r="F60" t="s">
        <v>99</v>
      </c>
    </row>
    <row r="61" spans="3:6" x14ac:dyDescent="0.25">
      <c r="C61" t="s">
        <v>233</v>
      </c>
      <c r="D61" t="s">
        <v>233</v>
      </c>
      <c r="E61" t="s">
        <v>100</v>
      </c>
      <c r="F61" t="s">
        <v>100</v>
      </c>
    </row>
    <row r="62" spans="3:6" x14ac:dyDescent="0.25">
      <c r="C62" t="s">
        <v>234</v>
      </c>
      <c r="D62" t="s">
        <v>234</v>
      </c>
      <c r="E62" t="s">
        <v>101</v>
      </c>
      <c r="F62" t="s">
        <v>101</v>
      </c>
    </row>
    <row r="63" spans="3:6" x14ac:dyDescent="0.25">
      <c r="C63" t="s">
        <v>235</v>
      </c>
      <c r="D63" t="s">
        <v>235</v>
      </c>
      <c r="E63" t="s">
        <v>102</v>
      </c>
      <c r="F63" t="s">
        <v>102</v>
      </c>
    </row>
    <row r="64" spans="3:6" x14ac:dyDescent="0.25">
      <c r="C64" t="s">
        <v>236</v>
      </c>
      <c r="D64" t="s">
        <v>236</v>
      </c>
      <c r="E64" t="s">
        <v>103</v>
      </c>
      <c r="F64" t="s">
        <v>103</v>
      </c>
    </row>
    <row r="65" spans="3:6" x14ac:dyDescent="0.25">
      <c r="C65" t="s">
        <v>237</v>
      </c>
      <c r="D65" t="s">
        <v>237</v>
      </c>
      <c r="E65" t="s">
        <v>104</v>
      </c>
      <c r="F65" t="s">
        <v>104</v>
      </c>
    </row>
    <row r="66" spans="3:6" x14ac:dyDescent="0.25">
      <c r="C66" t="s">
        <v>238</v>
      </c>
      <c r="D66" t="s">
        <v>238</v>
      </c>
      <c r="E66" t="s">
        <v>105</v>
      </c>
      <c r="F66" t="s">
        <v>105</v>
      </c>
    </row>
    <row r="67" spans="3:6" x14ac:dyDescent="0.25">
      <c r="C67" t="s">
        <v>239</v>
      </c>
      <c r="D67" t="s">
        <v>239</v>
      </c>
      <c r="E67" t="s">
        <v>106</v>
      </c>
      <c r="F67" t="s">
        <v>106</v>
      </c>
    </row>
    <row r="68" spans="3:6" x14ac:dyDescent="0.25">
      <c r="C68" t="s">
        <v>240</v>
      </c>
      <c r="D68" t="s">
        <v>240</v>
      </c>
      <c r="E68" t="s">
        <v>107</v>
      </c>
      <c r="F68" t="s">
        <v>107</v>
      </c>
    </row>
    <row r="69" spans="3:6" x14ac:dyDescent="0.25">
      <c r="C69" t="s">
        <v>241</v>
      </c>
      <c r="D69" t="s">
        <v>241</v>
      </c>
      <c r="E69" t="s">
        <v>108</v>
      </c>
      <c r="F69" t="s">
        <v>108</v>
      </c>
    </row>
    <row r="70" spans="3:6" x14ac:dyDescent="0.25">
      <c r="C70" t="s">
        <v>242</v>
      </c>
      <c r="D70" t="s">
        <v>242</v>
      </c>
      <c r="E70" t="s">
        <v>109</v>
      </c>
      <c r="F70" t="s">
        <v>109</v>
      </c>
    </row>
    <row r="71" spans="3:6" x14ac:dyDescent="0.25">
      <c r="C71" t="s">
        <v>243</v>
      </c>
      <c r="D71" t="s">
        <v>243</v>
      </c>
      <c r="E71" t="s">
        <v>110</v>
      </c>
      <c r="F71" t="s">
        <v>110</v>
      </c>
    </row>
    <row r="72" spans="3:6" x14ac:dyDescent="0.25">
      <c r="C72" t="s">
        <v>244</v>
      </c>
      <c r="D72" t="s">
        <v>244</v>
      </c>
      <c r="E72" t="s">
        <v>111</v>
      </c>
      <c r="F72" t="s">
        <v>111</v>
      </c>
    </row>
    <row r="73" spans="3:6" x14ac:dyDescent="0.25">
      <c r="C73" t="s">
        <v>245</v>
      </c>
      <c r="D73" t="s">
        <v>245</v>
      </c>
      <c r="E73" t="s">
        <v>112</v>
      </c>
      <c r="F73" t="s">
        <v>112</v>
      </c>
    </row>
    <row r="74" spans="3:6" x14ac:dyDescent="0.25">
      <c r="C74" t="s">
        <v>246</v>
      </c>
      <c r="D74" t="s">
        <v>246</v>
      </c>
      <c r="E74" t="s">
        <v>113</v>
      </c>
      <c r="F74" t="s">
        <v>113</v>
      </c>
    </row>
    <row r="75" spans="3:6" x14ac:dyDescent="0.25">
      <c r="C75" t="s">
        <v>247</v>
      </c>
      <c r="D75" t="s">
        <v>247</v>
      </c>
      <c r="E75" t="s">
        <v>114</v>
      </c>
      <c r="F75" t="s">
        <v>114</v>
      </c>
    </row>
    <row r="76" spans="3:6" x14ac:dyDescent="0.25">
      <c r="C76" t="s">
        <v>248</v>
      </c>
      <c r="D76" t="s">
        <v>248</v>
      </c>
      <c r="E76" t="s">
        <v>115</v>
      </c>
      <c r="F76" t="s">
        <v>115</v>
      </c>
    </row>
    <row r="77" spans="3:6" x14ac:dyDescent="0.25">
      <c r="C77" t="s">
        <v>249</v>
      </c>
      <c r="D77" t="s">
        <v>249</v>
      </c>
      <c r="E77" t="s">
        <v>116</v>
      </c>
      <c r="F77" t="s">
        <v>116</v>
      </c>
    </row>
    <row r="78" spans="3:6" x14ac:dyDescent="0.25">
      <c r="C78" t="s">
        <v>250</v>
      </c>
      <c r="D78" t="s">
        <v>250</v>
      </c>
      <c r="E78" t="s">
        <v>117</v>
      </c>
      <c r="F78" t="s">
        <v>117</v>
      </c>
    </row>
    <row r="79" spans="3:6" x14ac:dyDescent="0.25">
      <c r="C79" t="s">
        <v>251</v>
      </c>
      <c r="D79" t="s">
        <v>251</v>
      </c>
      <c r="E79" t="s">
        <v>118</v>
      </c>
      <c r="F79" t="s">
        <v>118</v>
      </c>
    </row>
    <row r="80" spans="3:6" x14ac:dyDescent="0.25">
      <c r="C80" t="s">
        <v>252</v>
      </c>
      <c r="D80" t="s">
        <v>252</v>
      </c>
      <c r="E80" t="s">
        <v>119</v>
      </c>
      <c r="F80" t="s">
        <v>119</v>
      </c>
    </row>
    <row r="81" spans="3:6" x14ac:dyDescent="0.25">
      <c r="C81" t="s">
        <v>253</v>
      </c>
      <c r="D81" t="s">
        <v>253</v>
      </c>
      <c r="E81" t="s">
        <v>120</v>
      </c>
      <c r="F81" t="s">
        <v>120</v>
      </c>
    </row>
    <row r="82" spans="3:6" x14ac:dyDescent="0.25">
      <c r="C82" t="s">
        <v>254</v>
      </c>
      <c r="D82" t="s">
        <v>254</v>
      </c>
      <c r="E82" t="s">
        <v>121</v>
      </c>
      <c r="F82" t="s">
        <v>121</v>
      </c>
    </row>
    <row r="83" spans="3:6" x14ac:dyDescent="0.25">
      <c r="C83" t="s">
        <v>255</v>
      </c>
      <c r="D83" t="s">
        <v>255</v>
      </c>
      <c r="E83" t="s">
        <v>122</v>
      </c>
      <c r="F83" t="s">
        <v>122</v>
      </c>
    </row>
    <row r="84" spans="3:6" x14ac:dyDescent="0.25">
      <c r="C84" t="s">
        <v>256</v>
      </c>
      <c r="D84" t="s">
        <v>256</v>
      </c>
      <c r="E84" t="s">
        <v>123</v>
      </c>
      <c r="F84" t="s">
        <v>123</v>
      </c>
    </row>
    <row r="85" spans="3:6" x14ac:dyDescent="0.25">
      <c r="C85" t="s">
        <v>257</v>
      </c>
      <c r="D85" t="s">
        <v>257</v>
      </c>
      <c r="E85" t="s">
        <v>124</v>
      </c>
      <c r="F85" t="s">
        <v>124</v>
      </c>
    </row>
    <row r="86" spans="3:6" x14ac:dyDescent="0.25">
      <c r="C86" t="s">
        <v>258</v>
      </c>
      <c r="D86" t="s">
        <v>258</v>
      </c>
      <c r="E86" t="s">
        <v>125</v>
      </c>
      <c r="F86" t="s">
        <v>125</v>
      </c>
    </row>
    <row r="87" spans="3:6" x14ac:dyDescent="0.25">
      <c r="C87" t="s">
        <v>259</v>
      </c>
      <c r="D87" t="s">
        <v>259</v>
      </c>
      <c r="E87" t="s">
        <v>126</v>
      </c>
      <c r="F87" t="s">
        <v>126</v>
      </c>
    </row>
    <row r="88" spans="3:6" x14ac:dyDescent="0.25">
      <c r="C88" t="s">
        <v>260</v>
      </c>
      <c r="D88" t="s">
        <v>260</v>
      </c>
      <c r="E88" t="s">
        <v>127</v>
      </c>
      <c r="F88" t="s">
        <v>127</v>
      </c>
    </row>
    <row r="89" spans="3:6" x14ac:dyDescent="0.25">
      <c r="C89" t="s">
        <v>261</v>
      </c>
      <c r="D89" t="s">
        <v>261</v>
      </c>
      <c r="E89" t="s">
        <v>128</v>
      </c>
      <c r="F89" t="s">
        <v>128</v>
      </c>
    </row>
    <row r="90" spans="3:6" x14ac:dyDescent="0.25">
      <c r="C90" t="s">
        <v>262</v>
      </c>
      <c r="D90" t="s">
        <v>262</v>
      </c>
      <c r="E90" t="s">
        <v>129</v>
      </c>
      <c r="F90" t="s">
        <v>129</v>
      </c>
    </row>
    <row r="91" spans="3:6" x14ac:dyDescent="0.25">
      <c r="C91" t="s">
        <v>263</v>
      </c>
      <c r="D91" t="s">
        <v>263</v>
      </c>
      <c r="E91" t="s">
        <v>130</v>
      </c>
      <c r="F91" t="s">
        <v>130</v>
      </c>
    </row>
    <row r="92" spans="3:6" x14ac:dyDescent="0.25">
      <c r="C92" t="s">
        <v>264</v>
      </c>
      <c r="D92" t="s">
        <v>264</v>
      </c>
      <c r="E92" t="s">
        <v>131</v>
      </c>
      <c r="F92" t="s">
        <v>131</v>
      </c>
    </row>
    <row r="93" spans="3:6" x14ac:dyDescent="0.25">
      <c r="C93" t="s">
        <v>265</v>
      </c>
      <c r="D93" t="s">
        <v>265</v>
      </c>
      <c r="E93" t="s">
        <v>132</v>
      </c>
      <c r="F93" t="s">
        <v>132</v>
      </c>
    </row>
    <row r="94" spans="3:6" x14ac:dyDescent="0.25">
      <c r="C94" t="s">
        <v>266</v>
      </c>
      <c r="D94" t="s">
        <v>266</v>
      </c>
      <c r="E94" t="s">
        <v>133</v>
      </c>
      <c r="F94" t="s">
        <v>133</v>
      </c>
    </row>
    <row r="95" spans="3:6" x14ac:dyDescent="0.25">
      <c r="C95" t="s">
        <v>267</v>
      </c>
      <c r="D95" t="s">
        <v>267</v>
      </c>
      <c r="E95" t="s">
        <v>134</v>
      </c>
      <c r="F95" t="s">
        <v>134</v>
      </c>
    </row>
    <row r="96" spans="3:6" x14ac:dyDescent="0.25">
      <c r="C96" t="s">
        <v>268</v>
      </c>
      <c r="D96" t="s">
        <v>268</v>
      </c>
      <c r="E96" t="s">
        <v>135</v>
      </c>
      <c r="F96" t="s">
        <v>135</v>
      </c>
    </row>
    <row r="97" spans="3:6" x14ac:dyDescent="0.25">
      <c r="C97" t="s">
        <v>269</v>
      </c>
      <c r="D97" t="s">
        <v>269</v>
      </c>
      <c r="E97" t="s">
        <v>136</v>
      </c>
      <c r="F97" t="s">
        <v>136</v>
      </c>
    </row>
    <row r="98" spans="3:6" x14ac:dyDescent="0.25">
      <c r="C98" t="s">
        <v>270</v>
      </c>
      <c r="D98" t="s">
        <v>270</v>
      </c>
      <c r="E98" t="s">
        <v>137</v>
      </c>
      <c r="F98" t="s">
        <v>137</v>
      </c>
    </row>
    <row r="99" spans="3:6" x14ac:dyDescent="0.25">
      <c r="C99" t="s">
        <v>271</v>
      </c>
      <c r="D99" t="s">
        <v>271</v>
      </c>
      <c r="E99" t="s">
        <v>138</v>
      </c>
      <c r="F99" t="s">
        <v>138</v>
      </c>
    </row>
    <row r="100" spans="3:6" x14ac:dyDescent="0.25">
      <c r="C100" t="s">
        <v>272</v>
      </c>
      <c r="D100" t="s">
        <v>272</v>
      </c>
      <c r="E100" t="s">
        <v>139</v>
      </c>
      <c r="F100" t="s">
        <v>139</v>
      </c>
    </row>
    <row r="101" spans="3:6" x14ac:dyDescent="0.25">
      <c r="C101" t="s">
        <v>273</v>
      </c>
      <c r="D101" t="s">
        <v>273</v>
      </c>
      <c r="E101" t="s">
        <v>140</v>
      </c>
      <c r="F101" t="s">
        <v>140</v>
      </c>
    </row>
    <row r="102" spans="3:6" x14ac:dyDescent="0.25">
      <c r="C102" t="s">
        <v>274</v>
      </c>
      <c r="D102" t="s">
        <v>274</v>
      </c>
      <c r="E102" t="s">
        <v>141</v>
      </c>
      <c r="F102" t="s">
        <v>141</v>
      </c>
    </row>
    <row r="103" spans="3:6" x14ac:dyDescent="0.25">
      <c r="C103" t="s">
        <v>275</v>
      </c>
      <c r="D103" t="s">
        <v>275</v>
      </c>
      <c r="E103" t="s">
        <v>142</v>
      </c>
      <c r="F103" t="s">
        <v>142</v>
      </c>
    </row>
    <row r="104" spans="3:6" x14ac:dyDescent="0.25">
      <c r="C104" t="s">
        <v>276</v>
      </c>
      <c r="D104" t="s">
        <v>276</v>
      </c>
      <c r="E104" t="s">
        <v>143</v>
      </c>
      <c r="F104" t="s">
        <v>143</v>
      </c>
    </row>
    <row r="105" spans="3:6" x14ac:dyDescent="0.25">
      <c r="C105" t="s">
        <v>277</v>
      </c>
      <c r="D105" t="s">
        <v>277</v>
      </c>
      <c r="E105" t="s">
        <v>144</v>
      </c>
      <c r="F105" t="s">
        <v>144</v>
      </c>
    </row>
    <row r="106" spans="3:6" x14ac:dyDescent="0.25">
      <c r="C106" t="s">
        <v>278</v>
      </c>
      <c r="D106" t="s">
        <v>278</v>
      </c>
      <c r="E106" t="s">
        <v>145</v>
      </c>
      <c r="F106" t="s">
        <v>145</v>
      </c>
    </row>
    <row r="107" spans="3:6" x14ac:dyDescent="0.25">
      <c r="C107" t="s">
        <v>279</v>
      </c>
      <c r="D107" t="s">
        <v>279</v>
      </c>
      <c r="E107" t="s">
        <v>146</v>
      </c>
      <c r="F107" t="s">
        <v>146</v>
      </c>
    </row>
    <row r="108" spans="3:6" x14ac:dyDescent="0.25">
      <c r="C108" t="s">
        <v>280</v>
      </c>
      <c r="D108" t="s">
        <v>280</v>
      </c>
      <c r="E108" t="s">
        <v>147</v>
      </c>
      <c r="F108" t="s">
        <v>147</v>
      </c>
    </row>
    <row r="109" spans="3:6" x14ac:dyDescent="0.25">
      <c r="C109" t="s">
        <v>281</v>
      </c>
      <c r="D109" t="s">
        <v>281</v>
      </c>
      <c r="E109" t="s">
        <v>148</v>
      </c>
      <c r="F109" t="s">
        <v>148</v>
      </c>
    </row>
    <row r="110" spans="3:6" x14ac:dyDescent="0.25">
      <c r="C110" t="s">
        <v>282</v>
      </c>
      <c r="D110" t="s">
        <v>282</v>
      </c>
      <c r="E110" t="s">
        <v>149</v>
      </c>
      <c r="F110" t="s">
        <v>149</v>
      </c>
    </row>
    <row r="111" spans="3:6" x14ac:dyDescent="0.25">
      <c r="C111" t="s">
        <v>283</v>
      </c>
      <c r="D111" t="s">
        <v>283</v>
      </c>
      <c r="E111" t="s">
        <v>150</v>
      </c>
      <c r="F111" t="s">
        <v>150</v>
      </c>
    </row>
    <row r="112" spans="3:6" x14ac:dyDescent="0.25">
      <c r="C112" t="s">
        <v>284</v>
      </c>
      <c r="D112" t="s">
        <v>284</v>
      </c>
      <c r="E112" t="s">
        <v>151</v>
      </c>
      <c r="F112" t="s">
        <v>151</v>
      </c>
    </row>
    <row r="113" spans="3:6" x14ac:dyDescent="0.25">
      <c r="C113" t="s">
        <v>285</v>
      </c>
      <c r="D113" t="s">
        <v>285</v>
      </c>
      <c r="E113" t="s">
        <v>152</v>
      </c>
      <c r="F113" t="s">
        <v>152</v>
      </c>
    </row>
    <row r="114" spans="3:6" x14ac:dyDescent="0.25">
      <c r="C114" t="s">
        <v>286</v>
      </c>
      <c r="D114" t="s">
        <v>286</v>
      </c>
      <c r="E114" t="s">
        <v>153</v>
      </c>
      <c r="F114" t="s">
        <v>153</v>
      </c>
    </row>
    <row r="115" spans="3:6" x14ac:dyDescent="0.25">
      <c r="C115" t="s">
        <v>287</v>
      </c>
      <c r="D115" t="s">
        <v>287</v>
      </c>
      <c r="E115" t="s">
        <v>154</v>
      </c>
      <c r="F115" t="s">
        <v>154</v>
      </c>
    </row>
    <row r="116" spans="3:6" x14ac:dyDescent="0.25">
      <c r="C116" t="s">
        <v>288</v>
      </c>
      <c r="D116" t="s">
        <v>288</v>
      </c>
    </row>
    <row r="117" spans="3:6" x14ac:dyDescent="0.25">
      <c r="C117" t="s">
        <v>289</v>
      </c>
      <c r="D117" t="s">
        <v>289</v>
      </c>
    </row>
    <row r="118" spans="3:6" x14ac:dyDescent="0.25">
      <c r="C118" t="s">
        <v>290</v>
      </c>
      <c r="D118" t="s">
        <v>290</v>
      </c>
    </row>
    <row r="119" spans="3:6" x14ac:dyDescent="0.25">
      <c r="C119" t="s">
        <v>291</v>
      </c>
      <c r="D119" t="s">
        <v>291</v>
      </c>
    </row>
    <row r="120" spans="3:6" x14ac:dyDescent="0.25">
      <c r="C120" t="s">
        <v>292</v>
      </c>
      <c r="D120" t="s">
        <v>292</v>
      </c>
    </row>
    <row r="121" spans="3:6" x14ac:dyDescent="0.25">
      <c r="C121" t="s">
        <v>293</v>
      </c>
      <c r="D121" t="s">
        <v>293</v>
      </c>
    </row>
    <row r="122" spans="3:6" x14ac:dyDescent="0.25">
      <c r="C122" t="s">
        <v>294</v>
      </c>
      <c r="D122" t="s">
        <v>294</v>
      </c>
    </row>
    <row r="123" spans="3:6" x14ac:dyDescent="0.25">
      <c r="C123" t="s">
        <v>295</v>
      </c>
      <c r="D123" t="s">
        <v>295</v>
      </c>
    </row>
    <row r="124" spans="3:6" x14ac:dyDescent="0.25">
      <c r="C124" t="s">
        <v>296</v>
      </c>
      <c r="D124" t="s">
        <v>296</v>
      </c>
    </row>
    <row r="125" spans="3:6" x14ac:dyDescent="0.25">
      <c r="C125" t="s">
        <v>297</v>
      </c>
      <c r="D125" t="s">
        <v>297</v>
      </c>
    </row>
    <row r="126" spans="3:6" x14ac:dyDescent="0.25">
      <c r="C126" t="s">
        <v>298</v>
      </c>
      <c r="D126" t="s">
        <v>298</v>
      </c>
    </row>
    <row r="127" spans="3:6" x14ac:dyDescent="0.25">
      <c r="C127" t="s">
        <v>299</v>
      </c>
      <c r="D127" t="s">
        <v>299</v>
      </c>
    </row>
    <row r="128" spans="3:6" x14ac:dyDescent="0.25">
      <c r="C128" t="s">
        <v>300</v>
      </c>
      <c r="D128" t="s">
        <v>300</v>
      </c>
    </row>
    <row r="129" spans="3:4" x14ac:dyDescent="0.25">
      <c r="C129" t="s">
        <v>301</v>
      </c>
      <c r="D129" t="s">
        <v>301</v>
      </c>
    </row>
    <row r="130" spans="3:4" x14ac:dyDescent="0.25">
      <c r="C130" t="s">
        <v>302</v>
      </c>
      <c r="D130" t="s">
        <v>302</v>
      </c>
    </row>
    <row r="131" spans="3:4" x14ac:dyDescent="0.25">
      <c r="C131" t="s">
        <v>303</v>
      </c>
      <c r="D131" t="s">
        <v>303</v>
      </c>
    </row>
    <row r="132" spans="3:4" x14ac:dyDescent="0.25">
      <c r="C132" t="s">
        <v>304</v>
      </c>
      <c r="D132" t="s">
        <v>304</v>
      </c>
    </row>
    <row r="133" spans="3:4" x14ac:dyDescent="0.25">
      <c r="C133" t="s">
        <v>305</v>
      </c>
      <c r="D133" t="s">
        <v>305</v>
      </c>
    </row>
    <row r="134" spans="3:4" x14ac:dyDescent="0.25">
      <c r="C134" t="s">
        <v>306</v>
      </c>
      <c r="D134" t="s">
        <v>306</v>
      </c>
    </row>
    <row r="135" spans="3:4" x14ac:dyDescent="0.25">
      <c r="C135" t="s">
        <v>307</v>
      </c>
      <c r="D135" t="s">
        <v>307</v>
      </c>
    </row>
    <row r="136" spans="3:4" x14ac:dyDescent="0.25">
      <c r="C136" t="s">
        <v>308</v>
      </c>
      <c r="D136" t="s">
        <v>308</v>
      </c>
    </row>
    <row r="137" spans="3:4" x14ac:dyDescent="0.25">
      <c r="C137" t="s">
        <v>309</v>
      </c>
      <c r="D137" t="s">
        <v>309</v>
      </c>
    </row>
    <row r="138" spans="3:4" x14ac:dyDescent="0.25">
      <c r="C138" t="s">
        <v>310</v>
      </c>
      <c r="D138" t="s">
        <v>310</v>
      </c>
    </row>
    <row r="139" spans="3:4" x14ac:dyDescent="0.25">
      <c r="C139" t="s">
        <v>311</v>
      </c>
      <c r="D139" t="s">
        <v>311</v>
      </c>
    </row>
    <row r="140" spans="3:4" x14ac:dyDescent="0.25">
      <c r="C140" t="s">
        <v>312</v>
      </c>
      <c r="D140" t="s">
        <v>312</v>
      </c>
    </row>
    <row r="141" spans="3:4" x14ac:dyDescent="0.25">
      <c r="C141" t="s">
        <v>313</v>
      </c>
      <c r="D141" t="s">
        <v>313</v>
      </c>
    </row>
    <row r="142" spans="3:4" x14ac:dyDescent="0.25">
      <c r="C142" t="s">
        <v>314</v>
      </c>
      <c r="D142" t="s">
        <v>314</v>
      </c>
    </row>
    <row r="143" spans="3:4" x14ac:dyDescent="0.25">
      <c r="C143" t="s">
        <v>315</v>
      </c>
      <c r="D143" t="s">
        <v>315</v>
      </c>
    </row>
    <row r="144" spans="3:4" x14ac:dyDescent="0.25">
      <c r="C144" t="s">
        <v>316</v>
      </c>
      <c r="D144" t="s">
        <v>316</v>
      </c>
    </row>
    <row r="145" spans="3:4" x14ac:dyDescent="0.25">
      <c r="C145" t="s">
        <v>317</v>
      </c>
      <c r="D145" t="s">
        <v>317</v>
      </c>
    </row>
    <row r="146" spans="3:4" x14ac:dyDescent="0.25">
      <c r="C146" t="s">
        <v>318</v>
      </c>
      <c r="D146" t="s">
        <v>318</v>
      </c>
    </row>
    <row r="147" spans="3:4" x14ac:dyDescent="0.25">
      <c r="C147" t="s">
        <v>319</v>
      </c>
      <c r="D147" t="s">
        <v>319</v>
      </c>
    </row>
    <row r="148" spans="3:4" x14ac:dyDescent="0.25">
      <c r="C148" t="s">
        <v>320</v>
      </c>
      <c r="D148" t="s">
        <v>320</v>
      </c>
    </row>
    <row r="149" spans="3:4" x14ac:dyDescent="0.25">
      <c r="C149" t="s">
        <v>321</v>
      </c>
      <c r="D149" t="s">
        <v>321</v>
      </c>
    </row>
    <row r="150" spans="3:4" x14ac:dyDescent="0.25">
      <c r="C150" t="s">
        <v>322</v>
      </c>
      <c r="D150" t="s">
        <v>322</v>
      </c>
    </row>
    <row r="151" spans="3:4" x14ac:dyDescent="0.25">
      <c r="C151" t="s">
        <v>323</v>
      </c>
      <c r="D151" t="s">
        <v>323</v>
      </c>
    </row>
    <row r="152" spans="3:4" x14ac:dyDescent="0.25">
      <c r="C152" t="s">
        <v>324</v>
      </c>
      <c r="D152" t="s">
        <v>324</v>
      </c>
    </row>
    <row r="153" spans="3:4" x14ac:dyDescent="0.25">
      <c r="C153" t="s">
        <v>325</v>
      </c>
      <c r="D153" t="s">
        <v>325</v>
      </c>
    </row>
    <row r="154" spans="3:4" x14ac:dyDescent="0.25">
      <c r="C154" t="s">
        <v>326</v>
      </c>
      <c r="D154" t="s">
        <v>326</v>
      </c>
    </row>
    <row r="155" spans="3:4" x14ac:dyDescent="0.25">
      <c r="C155" t="s">
        <v>327</v>
      </c>
      <c r="D155" t="s">
        <v>327</v>
      </c>
    </row>
    <row r="156" spans="3:4" x14ac:dyDescent="0.25">
      <c r="C156" t="s">
        <v>328</v>
      </c>
      <c r="D156" t="s">
        <v>328</v>
      </c>
    </row>
    <row r="157" spans="3:4" x14ac:dyDescent="0.25">
      <c r="C157" t="s">
        <v>329</v>
      </c>
      <c r="D157" t="s">
        <v>329</v>
      </c>
    </row>
    <row r="158" spans="3:4" x14ac:dyDescent="0.25">
      <c r="C158" t="s">
        <v>330</v>
      </c>
      <c r="D158" t="s">
        <v>330</v>
      </c>
    </row>
    <row r="159" spans="3:4" x14ac:dyDescent="0.25">
      <c r="C159" t="s">
        <v>331</v>
      </c>
      <c r="D159" t="s">
        <v>331</v>
      </c>
    </row>
    <row r="160" spans="3:4" x14ac:dyDescent="0.25">
      <c r="C160" t="s">
        <v>332</v>
      </c>
      <c r="D160" t="s">
        <v>332</v>
      </c>
    </row>
    <row r="161" spans="3:4" x14ac:dyDescent="0.25">
      <c r="C161" t="s">
        <v>333</v>
      </c>
      <c r="D161" t="s">
        <v>333</v>
      </c>
    </row>
    <row r="162" spans="3:4" x14ac:dyDescent="0.25">
      <c r="C162" t="s">
        <v>334</v>
      </c>
      <c r="D162" t="s">
        <v>334</v>
      </c>
    </row>
    <row r="163" spans="3:4" x14ac:dyDescent="0.25">
      <c r="C163" t="s">
        <v>335</v>
      </c>
      <c r="D163" t="s">
        <v>335</v>
      </c>
    </row>
    <row r="164" spans="3:4" x14ac:dyDescent="0.25">
      <c r="C164" t="s">
        <v>336</v>
      </c>
      <c r="D164" t="s">
        <v>336</v>
      </c>
    </row>
    <row r="165" spans="3:4" x14ac:dyDescent="0.25">
      <c r="C165" t="s">
        <v>337</v>
      </c>
      <c r="D165" t="s">
        <v>337</v>
      </c>
    </row>
    <row r="166" spans="3:4" x14ac:dyDescent="0.25">
      <c r="C166" t="s">
        <v>338</v>
      </c>
      <c r="D166" t="s">
        <v>338</v>
      </c>
    </row>
    <row r="167" spans="3:4" x14ac:dyDescent="0.25">
      <c r="C167" t="s">
        <v>339</v>
      </c>
      <c r="D167" t="s">
        <v>339</v>
      </c>
    </row>
    <row r="168" spans="3:4" x14ac:dyDescent="0.25">
      <c r="C168" t="s">
        <v>340</v>
      </c>
      <c r="D168" t="s">
        <v>340</v>
      </c>
    </row>
    <row r="169" spans="3:4" x14ac:dyDescent="0.25">
      <c r="C169" t="s">
        <v>341</v>
      </c>
      <c r="D169" t="s">
        <v>341</v>
      </c>
    </row>
    <row r="170" spans="3:4" x14ac:dyDescent="0.25">
      <c r="C170" t="s">
        <v>342</v>
      </c>
      <c r="D170" t="s">
        <v>342</v>
      </c>
    </row>
    <row r="171" spans="3:4" x14ac:dyDescent="0.25">
      <c r="C171" t="s">
        <v>343</v>
      </c>
      <c r="D171" t="s">
        <v>343</v>
      </c>
    </row>
    <row r="172" spans="3:4" x14ac:dyDescent="0.25">
      <c r="C172" t="s">
        <v>344</v>
      </c>
      <c r="D172" t="s">
        <v>344</v>
      </c>
    </row>
    <row r="173" spans="3:4" x14ac:dyDescent="0.25">
      <c r="C173" t="s">
        <v>345</v>
      </c>
      <c r="D173" t="s">
        <v>345</v>
      </c>
    </row>
    <row r="174" spans="3:4" x14ac:dyDescent="0.25">
      <c r="C174" t="s">
        <v>346</v>
      </c>
      <c r="D174" t="s">
        <v>346</v>
      </c>
    </row>
    <row r="175" spans="3:4" x14ac:dyDescent="0.25">
      <c r="C175" t="s">
        <v>347</v>
      </c>
      <c r="D175" t="s">
        <v>347</v>
      </c>
    </row>
    <row r="176" spans="3:4" x14ac:dyDescent="0.25">
      <c r="C176" t="s">
        <v>348</v>
      </c>
      <c r="D176" t="s">
        <v>348</v>
      </c>
    </row>
    <row r="177" spans="3:4" x14ac:dyDescent="0.25">
      <c r="C177" t="s">
        <v>349</v>
      </c>
      <c r="D177" t="s">
        <v>349</v>
      </c>
    </row>
    <row r="178" spans="3:4" x14ac:dyDescent="0.25">
      <c r="C178" t="s">
        <v>350</v>
      </c>
      <c r="D178" t="s">
        <v>350</v>
      </c>
    </row>
    <row r="179" spans="3:4" x14ac:dyDescent="0.25">
      <c r="C179" t="s">
        <v>351</v>
      </c>
      <c r="D179" t="s">
        <v>351</v>
      </c>
    </row>
    <row r="180" spans="3:4" x14ac:dyDescent="0.25">
      <c r="C180" t="s">
        <v>352</v>
      </c>
      <c r="D180" t="s">
        <v>352</v>
      </c>
    </row>
    <row r="181" spans="3:4" x14ac:dyDescent="0.25">
      <c r="C181" t="s">
        <v>353</v>
      </c>
      <c r="D181" t="s">
        <v>353</v>
      </c>
    </row>
    <row r="182" spans="3:4" x14ac:dyDescent="0.25">
      <c r="C182" t="s">
        <v>354</v>
      </c>
      <c r="D182" t="s">
        <v>354</v>
      </c>
    </row>
    <row r="183" spans="3:4" x14ac:dyDescent="0.25">
      <c r="C183" t="s">
        <v>355</v>
      </c>
      <c r="D183" t="s">
        <v>355</v>
      </c>
    </row>
    <row r="184" spans="3:4" x14ac:dyDescent="0.25">
      <c r="C184" t="s">
        <v>356</v>
      </c>
      <c r="D184" t="s">
        <v>356</v>
      </c>
    </row>
    <row r="185" spans="3:4" x14ac:dyDescent="0.25">
      <c r="C185" t="s">
        <v>357</v>
      </c>
      <c r="D185" t="s">
        <v>357</v>
      </c>
    </row>
    <row r="186" spans="3:4" x14ac:dyDescent="0.25">
      <c r="C186" t="s">
        <v>358</v>
      </c>
      <c r="D186" t="s">
        <v>358</v>
      </c>
    </row>
    <row r="187" spans="3:4" x14ac:dyDescent="0.25">
      <c r="C187" t="s">
        <v>359</v>
      </c>
      <c r="D187" t="s">
        <v>359</v>
      </c>
    </row>
    <row r="188" spans="3:4" x14ac:dyDescent="0.25">
      <c r="C188" t="s">
        <v>360</v>
      </c>
      <c r="D188" t="s">
        <v>360</v>
      </c>
    </row>
    <row r="189" spans="3:4" x14ac:dyDescent="0.25">
      <c r="C189" t="s">
        <v>361</v>
      </c>
      <c r="D189" t="s">
        <v>361</v>
      </c>
    </row>
    <row r="190" spans="3:4" x14ac:dyDescent="0.25">
      <c r="C190" t="s">
        <v>362</v>
      </c>
      <c r="D190" t="s">
        <v>362</v>
      </c>
    </row>
    <row r="191" spans="3:4" x14ac:dyDescent="0.25">
      <c r="C191" t="s">
        <v>363</v>
      </c>
      <c r="D191" t="s">
        <v>363</v>
      </c>
    </row>
    <row r="192" spans="3:4" x14ac:dyDescent="0.25">
      <c r="C192" t="s">
        <v>364</v>
      </c>
      <c r="D192" t="s">
        <v>364</v>
      </c>
    </row>
    <row r="193" spans="3:4" x14ac:dyDescent="0.25">
      <c r="C193" t="s">
        <v>365</v>
      </c>
      <c r="D193" t="s">
        <v>365</v>
      </c>
    </row>
    <row r="194" spans="3:4" x14ac:dyDescent="0.25">
      <c r="C194" t="s">
        <v>366</v>
      </c>
      <c r="D194" t="s">
        <v>366</v>
      </c>
    </row>
    <row r="195" spans="3:4" x14ac:dyDescent="0.25">
      <c r="C195" t="s">
        <v>367</v>
      </c>
      <c r="D195" t="s">
        <v>367</v>
      </c>
    </row>
    <row r="196" spans="3:4" x14ac:dyDescent="0.25">
      <c r="C196" t="s">
        <v>368</v>
      </c>
      <c r="D196" t="s">
        <v>368</v>
      </c>
    </row>
    <row r="197" spans="3:4" x14ac:dyDescent="0.25">
      <c r="C197" t="s">
        <v>369</v>
      </c>
      <c r="D197" t="s">
        <v>369</v>
      </c>
    </row>
    <row r="198" spans="3:4" x14ac:dyDescent="0.25">
      <c r="C198" t="s">
        <v>370</v>
      </c>
      <c r="D198" t="s">
        <v>370</v>
      </c>
    </row>
    <row r="199" spans="3:4" x14ac:dyDescent="0.25">
      <c r="C199" t="s">
        <v>371</v>
      </c>
      <c r="D199" t="s">
        <v>371</v>
      </c>
    </row>
    <row r="200" spans="3:4" x14ac:dyDescent="0.25">
      <c r="C200" t="s">
        <v>372</v>
      </c>
      <c r="D200" t="s">
        <v>372</v>
      </c>
    </row>
    <row r="201" spans="3:4" x14ac:dyDescent="0.25">
      <c r="C201" t="s">
        <v>373</v>
      </c>
      <c r="D201" t="s">
        <v>373</v>
      </c>
    </row>
    <row r="202" spans="3:4" x14ac:dyDescent="0.25">
      <c r="C202" t="s">
        <v>374</v>
      </c>
      <c r="D202" t="s">
        <v>374</v>
      </c>
    </row>
    <row r="203" spans="3:4" x14ac:dyDescent="0.25">
      <c r="C203" t="s">
        <v>375</v>
      </c>
      <c r="D203" t="s">
        <v>375</v>
      </c>
    </row>
    <row r="204" spans="3:4" x14ac:dyDescent="0.25">
      <c r="C204" t="s">
        <v>376</v>
      </c>
      <c r="D204" t="s">
        <v>376</v>
      </c>
    </row>
    <row r="205" spans="3:4" x14ac:dyDescent="0.25">
      <c r="C205" t="s">
        <v>377</v>
      </c>
      <c r="D205" t="s">
        <v>377</v>
      </c>
    </row>
    <row r="206" spans="3:4" x14ac:dyDescent="0.25">
      <c r="C206" t="s">
        <v>378</v>
      </c>
      <c r="D206" t="s">
        <v>378</v>
      </c>
    </row>
    <row r="207" spans="3:4" x14ac:dyDescent="0.25">
      <c r="C207" t="s">
        <v>379</v>
      </c>
      <c r="D207" t="s">
        <v>379</v>
      </c>
    </row>
    <row r="208" spans="3:4" x14ac:dyDescent="0.25">
      <c r="C208" t="s">
        <v>380</v>
      </c>
      <c r="D208" t="s">
        <v>380</v>
      </c>
    </row>
    <row r="209" spans="3:4" x14ac:dyDescent="0.25">
      <c r="C209" t="s">
        <v>381</v>
      </c>
      <c r="D209" t="s">
        <v>381</v>
      </c>
    </row>
    <row r="210" spans="3:4" x14ac:dyDescent="0.25">
      <c r="C210" t="s">
        <v>382</v>
      </c>
      <c r="D210" t="s">
        <v>382</v>
      </c>
    </row>
    <row r="211" spans="3:4" x14ac:dyDescent="0.25">
      <c r="C211" t="s">
        <v>383</v>
      </c>
      <c r="D211" t="s">
        <v>383</v>
      </c>
    </row>
    <row r="212" spans="3:4" x14ac:dyDescent="0.25">
      <c r="C212" t="s">
        <v>384</v>
      </c>
      <c r="D212" t="s">
        <v>384</v>
      </c>
    </row>
    <row r="213" spans="3:4" x14ac:dyDescent="0.25">
      <c r="C213" t="s">
        <v>385</v>
      </c>
      <c r="D213" t="s">
        <v>385</v>
      </c>
    </row>
    <row r="214" spans="3:4" x14ac:dyDescent="0.25">
      <c r="C214" t="s">
        <v>386</v>
      </c>
      <c r="D214" t="s">
        <v>386</v>
      </c>
    </row>
    <row r="215" spans="3:4" x14ac:dyDescent="0.25">
      <c r="C215" t="s">
        <v>387</v>
      </c>
      <c r="D215" t="s">
        <v>387</v>
      </c>
    </row>
    <row r="216" spans="3:4" x14ac:dyDescent="0.25">
      <c r="C216" t="s">
        <v>388</v>
      </c>
      <c r="D216" t="s">
        <v>388</v>
      </c>
    </row>
    <row r="217" spans="3:4" x14ac:dyDescent="0.25">
      <c r="C217" t="s">
        <v>389</v>
      </c>
      <c r="D217" t="s">
        <v>389</v>
      </c>
    </row>
    <row r="218" spans="3:4" x14ac:dyDescent="0.25">
      <c r="C218" t="s">
        <v>390</v>
      </c>
      <c r="D218" t="s">
        <v>390</v>
      </c>
    </row>
    <row r="219" spans="3:4" x14ac:dyDescent="0.25">
      <c r="C219" t="s">
        <v>391</v>
      </c>
      <c r="D219" t="s">
        <v>391</v>
      </c>
    </row>
    <row r="220" spans="3:4" x14ac:dyDescent="0.25">
      <c r="C220" t="s">
        <v>392</v>
      </c>
      <c r="D220" t="s">
        <v>392</v>
      </c>
    </row>
    <row r="221" spans="3:4" x14ac:dyDescent="0.25">
      <c r="C221" t="s">
        <v>393</v>
      </c>
      <c r="D221" t="s">
        <v>393</v>
      </c>
    </row>
    <row r="222" spans="3:4" x14ac:dyDescent="0.25">
      <c r="C222" t="s">
        <v>394</v>
      </c>
      <c r="D222" t="s">
        <v>394</v>
      </c>
    </row>
    <row r="223" spans="3:4" x14ac:dyDescent="0.25">
      <c r="C223" t="s">
        <v>395</v>
      </c>
      <c r="D223" t="s">
        <v>395</v>
      </c>
    </row>
    <row r="224" spans="3:4" x14ac:dyDescent="0.25">
      <c r="C224" t="s">
        <v>396</v>
      </c>
      <c r="D224" t="s">
        <v>396</v>
      </c>
    </row>
    <row r="225" spans="3:4" x14ac:dyDescent="0.25">
      <c r="C225" t="s">
        <v>397</v>
      </c>
      <c r="D225" t="s">
        <v>397</v>
      </c>
    </row>
    <row r="226" spans="3:4" x14ac:dyDescent="0.25">
      <c r="C226" t="s">
        <v>398</v>
      </c>
      <c r="D226" t="s">
        <v>398</v>
      </c>
    </row>
    <row r="227" spans="3:4" x14ac:dyDescent="0.25">
      <c r="C227" t="s">
        <v>399</v>
      </c>
      <c r="D227" t="s">
        <v>399</v>
      </c>
    </row>
    <row r="228" spans="3:4" x14ac:dyDescent="0.25">
      <c r="C228" t="s">
        <v>400</v>
      </c>
      <c r="D228" t="s">
        <v>400</v>
      </c>
    </row>
    <row r="229" spans="3:4" x14ac:dyDescent="0.25">
      <c r="C229" t="s">
        <v>401</v>
      </c>
      <c r="D229" t="s">
        <v>401</v>
      </c>
    </row>
    <row r="230" spans="3:4" x14ac:dyDescent="0.25">
      <c r="C230" t="s">
        <v>402</v>
      </c>
      <c r="D230" t="s">
        <v>402</v>
      </c>
    </row>
    <row r="231" spans="3:4" x14ac:dyDescent="0.25">
      <c r="C231" t="s">
        <v>403</v>
      </c>
      <c r="D231" t="s">
        <v>403</v>
      </c>
    </row>
    <row r="232" spans="3:4" x14ac:dyDescent="0.25">
      <c r="C232" t="s">
        <v>404</v>
      </c>
      <c r="D232" t="s">
        <v>404</v>
      </c>
    </row>
    <row r="233" spans="3:4" x14ac:dyDescent="0.25">
      <c r="C233" t="s">
        <v>405</v>
      </c>
      <c r="D233" t="s">
        <v>405</v>
      </c>
    </row>
    <row r="234" spans="3:4" x14ac:dyDescent="0.25">
      <c r="C234" t="s">
        <v>406</v>
      </c>
      <c r="D234" t="s">
        <v>406</v>
      </c>
    </row>
    <row r="235" spans="3:4" x14ac:dyDescent="0.25">
      <c r="C235" t="s">
        <v>407</v>
      </c>
      <c r="D235" t="s">
        <v>407</v>
      </c>
    </row>
    <row r="236" spans="3:4" x14ac:dyDescent="0.25">
      <c r="C236" t="s">
        <v>408</v>
      </c>
      <c r="D236" t="s">
        <v>408</v>
      </c>
    </row>
    <row r="237" spans="3:4" x14ac:dyDescent="0.25">
      <c r="C237" t="s">
        <v>409</v>
      </c>
      <c r="D237" t="s">
        <v>409</v>
      </c>
    </row>
    <row r="238" spans="3:4" x14ac:dyDescent="0.25">
      <c r="C238" t="s">
        <v>410</v>
      </c>
      <c r="D238" t="s">
        <v>410</v>
      </c>
    </row>
    <row r="239" spans="3:4" x14ac:dyDescent="0.25">
      <c r="C239" t="s">
        <v>411</v>
      </c>
      <c r="D239" t="s">
        <v>411</v>
      </c>
    </row>
    <row r="240" spans="3:4" x14ac:dyDescent="0.25">
      <c r="C240" t="s">
        <v>412</v>
      </c>
      <c r="D240" t="s">
        <v>412</v>
      </c>
    </row>
    <row r="241" spans="3:4" x14ac:dyDescent="0.25">
      <c r="C241" t="s">
        <v>413</v>
      </c>
      <c r="D241" t="s">
        <v>413</v>
      </c>
    </row>
    <row r="242" spans="3:4" x14ac:dyDescent="0.25">
      <c r="C242" t="s">
        <v>414</v>
      </c>
      <c r="D242" t="s">
        <v>414</v>
      </c>
    </row>
    <row r="243" spans="3:4" x14ac:dyDescent="0.25">
      <c r="C243" t="s">
        <v>415</v>
      </c>
      <c r="D243" t="s">
        <v>415</v>
      </c>
    </row>
    <row r="244" spans="3:4" x14ac:dyDescent="0.25">
      <c r="C244" t="s">
        <v>416</v>
      </c>
      <c r="D244" t="s">
        <v>416</v>
      </c>
    </row>
    <row r="245" spans="3:4" x14ac:dyDescent="0.25">
      <c r="C245" t="s">
        <v>417</v>
      </c>
      <c r="D245" t="s">
        <v>417</v>
      </c>
    </row>
    <row r="246" spans="3:4" x14ac:dyDescent="0.25">
      <c r="C246" t="s">
        <v>418</v>
      </c>
      <c r="D246" t="s">
        <v>418</v>
      </c>
    </row>
    <row r="247" spans="3:4" x14ac:dyDescent="0.25">
      <c r="C247" t="s">
        <v>419</v>
      </c>
      <c r="D247" t="s">
        <v>419</v>
      </c>
    </row>
    <row r="248" spans="3:4" x14ac:dyDescent="0.25">
      <c r="C248" t="s">
        <v>420</v>
      </c>
      <c r="D248" t="s">
        <v>420</v>
      </c>
    </row>
    <row r="249" spans="3:4" x14ac:dyDescent="0.25">
      <c r="C249" t="s">
        <v>421</v>
      </c>
      <c r="D249" t="s">
        <v>421</v>
      </c>
    </row>
    <row r="250" spans="3:4" x14ac:dyDescent="0.25">
      <c r="C250" t="s">
        <v>422</v>
      </c>
      <c r="D250" t="s">
        <v>422</v>
      </c>
    </row>
    <row r="251" spans="3:4" x14ac:dyDescent="0.25">
      <c r="C251" t="s">
        <v>423</v>
      </c>
      <c r="D251" t="s">
        <v>423</v>
      </c>
    </row>
    <row r="252" spans="3:4" x14ac:dyDescent="0.25">
      <c r="C252" t="s">
        <v>424</v>
      </c>
      <c r="D252" t="s">
        <v>424</v>
      </c>
    </row>
    <row r="253" spans="3:4" x14ac:dyDescent="0.25">
      <c r="C253" t="s">
        <v>425</v>
      </c>
      <c r="D253" t="s">
        <v>425</v>
      </c>
    </row>
    <row r="254" spans="3:4" x14ac:dyDescent="0.25">
      <c r="C254" t="s">
        <v>426</v>
      </c>
      <c r="D254" t="s">
        <v>426</v>
      </c>
    </row>
    <row r="255" spans="3:4" x14ac:dyDescent="0.25">
      <c r="C255" t="s">
        <v>427</v>
      </c>
      <c r="D255" t="s">
        <v>427</v>
      </c>
    </row>
    <row r="256" spans="3:4" x14ac:dyDescent="0.25">
      <c r="C256" t="s">
        <v>428</v>
      </c>
      <c r="D256" t="s">
        <v>428</v>
      </c>
    </row>
    <row r="257" spans="3:4" x14ac:dyDescent="0.25">
      <c r="C257" t="s">
        <v>429</v>
      </c>
      <c r="D257" t="s">
        <v>429</v>
      </c>
    </row>
    <row r="258" spans="3:4" x14ac:dyDescent="0.25">
      <c r="C258" t="s">
        <v>430</v>
      </c>
      <c r="D258" t="s">
        <v>430</v>
      </c>
    </row>
    <row r="259" spans="3:4" x14ac:dyDescent="0.25">
      <c r="C259" t="s">
        <v>431</v>
      </c>
      <c r="D259" t="s">
        <v>431</v>
      </c>
    </row>
    <row r="260" spans="3:4" x14ac:dyDescent="0.25">
      <c r="C260" t="s">
        <v>432</v>
      </c>
      <c r="D260" t="s">
        <v>432</v>
      </c>
    </row>
    <row r="261" spans="3:4" x14ac:dyDescent="0.25">
      <c r="C261" t="s">
        <v>433</v>
      </c>
      <c r="D261" t="s">
        <v>433</v>
      </c>
    </row>
    <row r="262" spans="3:4" x14ac:dyDescent="0.25">
      <c r="C262" t="s">
        <v>434</v>
      </c>
      <c r="D262" t="s">
        <v>434</v>
      </c>
    </row>
    <row r="263" spans="3:4" x14ac:dyDescent="0.25">
      <c r="C263" t="s">
        <v>435</v>
      </c>
      <c r="D263" t="s">
        <v>435</v>
      </c>
    </row>
    <row r="264" spans="3:4" x14ac:dyDescent="0.25">
      <c r="C264" t="s">
        <v>436</v>
      </c>
      <c r="D264" t="s">
        <v>436</v>
      </c>
    </row>
    <row r="265" spans="3:4" x14ac:dyDescent="0.25">
      <c r="C265" t="s">
        <v>437</v>
      </c>
      <c r="D265" t="s">
        <v>437</v>
      </c>
    </row>
    <row r="266" spans="3:4" x14ac:dyDescent="0.25">
      <c r="C266" t="s">
        <v>438</v>
      </c>
      <c r="D266" t="s">
        <v>438</v>
      </c>
    </row>
    <row r="267" spans="3:4" x14ac:dyDescent="0.25">
      <c r="C267" t="s">
        <v>439</v>
      </c>
      <c r="D267" t="s">
        <v>439</v>
      </c>
    </row>
    <row r="268" spans="3:4" x14ac:dyDescent="0.25">
      <c r="C268" t="s">
        <v>440</v>
      </c>
      <c r="D268" t="s">
        <v>440</v>
      </c>
    </row>
    <row r="269" spans="3:4" x14ac:dyDescent="0.25">
      <c r="C269" t="s">
        <v>441</v>
      </c>
      <c r="D269" t="s">
        <v>441</v>
      </c>
    </row>
    <row r="270" spans="3:4" x14ac:dyDescent="0.25">
      <c r="C270" t="s">
        <v>442</v>
      </c>
      <c r="D270" t="s">
        <v>442</v>
      </c>
    </row>
    <row r="271" spans="3:4" x14ac:dyDescent="0.25">
      <c r="C271" t="s">
        <v>443</v>
      </c>
      <c r="D271" t="s">
        <v>443</v>
      </c>
    </row>
    <row r="272" spans="3:4" x14ac:dyDescent="0.25">
      <c r="C272" t="s">
        <v>444</v>
      </c>
      <c r="D272" t="s">
        <v>444</v>
      </c>
    </row>
    <row r="273" spans="3:4" x14ac:dyDescent="0.25">
      <c r="C273" t="s">
        <v>445</v>
      </c>
      <c r="D273" t="s">
        <v>445</v>
      </c>
    </row>
    <row r="274" spans="3:4" x14ac:dyDescent="0.25">
      <c r="C274" t="s">
        <v>446</v>
      </c>
      <c r="D274" t="s">
        <v>446</v>
      </c>
    </row>
    <row r="275" spans="3:4" x14ac:dyDescent="0.25">
      <c r="C275" t="s">
        <v>447</v>
      </c>
      <c r="D275" t="s">
        <v>447</v>
      </c>
    </row>
    <row r="276" spans="3:4" x14ac:dyDescent="0.25">
      <c r="C276" t="s">
        <v>448</v>
      </c>
      <c r="D276" t="s">
        <v>448</v>
      </c>
    </row>
    <row r="277" spans="3:4" x14ac:dyDescent="0.25">
      <c r="C277" t="s">
        <v>449</v>
      </c>
      <c r="D277" t="s">
        <v>449</v>
      </c>
    </row>
    <row r="278" spans="3:4" x14ac:dyDescent="0.25">
      <c r="C278" t="s">
        <v>450</v>
      </c>
      <c r="D278" t="s">
        <v>450</v>
      </c>
    </row>
    <row r="279" spans="3:4" x14ac:dyDescent="0.25">
      <c r="C279" t="s">
        <v>451</v>
      </c>
      <c r="D279" t="s">
        <v>451</v>
      </c>
    </row>
    <row r="280" spans="3:4" x14ac:dyDescent="0.25">
      <c r="C280" t="s">
        <v>452</v>
      </c>
      <c r="D280" t="s">
        <v>452</v>
      </c>
    </row>
    <row r="281" spans="3:4" x14ac:dyDescent="0.25">
      <c r="C281" t="s">
        <v>453</v>
      </c>
      <c r="D281" t="s">
        <v>453</v>
      </c>
    </row>
    <row r="282" spans="3:4" x14ac:dyDescent="0.25">
      <c r="C282" t="s">
        <v>454</v>
      </c>
      <c r="D282" t="s">
        <v>454</v>
      </c>
    </row>
    <row r="283" spans="3:4" x14ac:dyDescent="0.25">
      <c r="C283" t="s">
        <v>455</v>
      </c>
      <c r="D283" t="s">
        <v>455</v>
      </c>
    </row>
    <row r="284" spans="3:4" x14ac:dyDescent="0.25">
      <c r="C284" t="s">
        <v>456</v>
      </c>
      <c r="D284" t="s">
        <v>456</v>
      </c>
    </row>
    <row r="285" spans="3:4" x14ac:dyDescent="0.25">
      <c r="C285" t="s">
        <v>457</v>
      </c>
      <c r="D285" t="s">
        <v>457</v>
      </c>
    </row>
    <row r="286" spans="3:4" x14ac:dyDescent="0.25">
      <c r="C286" t="s">
        <v>458</v>
      </c>
      <c r="D286" t="s">
        <v>458</v>
      </c>
    </row>
    <row r="287" spans="3:4" x14ac:dyDescent="0.25">
      <c r="C287" t="s">
        <v>459</v>
      </c>
      <c r="D287" t="s">
        <v>459</v>
      </c>
    </row>
    <row r="288" spans="3:4" x14ac:dyDescent="0.25">
      <c r="C288" t="s">
        <v>460</v>
      </c>
      <c r="D288" t="s">
        <v>460</v>
      </c>
    </row>
    <row r="289" spans="3:4" x14ac:dyDescent="0.25">
      <c r="C289" t="s">
        <v>461</v>
      </c>
      <c r="D289" t="s">
        <v>461</v>
      </c>
    </row>
    <row r="290" spans="3:4" x14ac:dyDescent="0.25">
      <c r="C290" t="s">
        <v>462</v>
      </c>
      <c r="D290" t="s">
        <v>462</v>
      </c>
    </row>
    <row r="291" spans="3:4" x14ac:dyDescent="0.25">
      <c r="C291" t="s">
        <v>463</v>
      </c>
      <c r="D291" t="s">
        <v>463</v>
      </c>
    </row>
    <row r="292" spans="3:4" x14ac:dyDescent="0.25">
      <c r="C292" t="s">
        <v>464</v>
      </c>
      <c r="D292" t="s">
        <v>464</v>
      </c>
    </row>
    <row r="293" spans="3:4" x14ac:dyDescent="0.25">
      <c r="C293" t="s">
        <v>465</v>
      </c>
      <c r="D293" t="s">
        <v>465</v>
      </c>
    </row>
    <row r="294" spans="3:4" x14ac:dyDescent="0.25">
      <c r="C294" t="s">
        <v>466</v>
      </c>
      <c r="D294" t="s">
        <v>466</v>
      </c>
    </row>
    <row r="295" spans="3:4" x14ac:dyDescent="0.25">
      <c r="C295" t="s">
        <v>467</v>
      </c>
      <c r="D295" t="s">
        <v>467</v>
      </c>
    </row>
    <row r="296" spans="3:4" x14ac:dyDescent="0.25">
      <c r="C296" t="s">
        <v>468</v>
      </c>
      <c r="D296" t="s">
        <v>468</v>
      </c>
    </row>
    <row r="297" spans="3:4" x14ac:dyDescent="0.25">
      <c r="C297" t="s">
        <v>469</v>
      </c>
      <c r="D297" t="s">
        <v>469</v>
      </c>
    </row>
    <row r="298" spans="3:4" x14ac:dyDescent="0.25">
      <c r="C298" t="s">
        <v>470</v>
      </c>
      <c r="D298" t="s">
        <v>470</v>
      </c>
    </row>
    <row r="299" spans="3:4" x14ac:dyDescent="0.25">
      <c r="C299" t="s">
        <v>471</v>
      </c>
      <c r="D299" t="s">
        <v>471</v>
      </c>
    </row>
    <row r="300" spans="3:4" x14ac:dyDescent="0.25">
      <c r="C300" t="s">
        <v>472</v>
      </c>
      <c r="D300" t="s">
        <v>472</v>
      </c>
    </row>
    <row r="301" spans="3:4" x14ac:dyDescent="0.25">
      <c r="C301" t="s">
        <v>473</v>
      </c>
      <c r="D301" t="s">
        <v>473</v>
      </c>
    </row>
    <row r="302" spans="3:4" x14ac:dyDescent="0.25">
      <c r="C302" t="s">
        <v>474</v>
      </c>
      <c r="D302" t="s">
        <v>474</v>
      </c>
    </row>
    <row r="303" spans="3:4" x14ac:dyDescent="0.25">
      <c r="C303" t="s">
        <v>475</v>
      </c>
      <c r="D303" t="s">
        <v>475</v>
      </c>
    </row>
    <row r="304" spans="3:4" x14ac:dyDescent="0.25">
      <c r="C304" t="s">
        <v>476</v>
      </c>
      <c r="D304" t="s">
        <v>476</v>
      </c>
    </row>
    <row r="305" spans="3:4" x14ac:dyDescent="0.25">
      <c r="C305" t="s">
        <v>477</v>
      </c>
      <c r="D305" t="s">
        <v>477</v>
      </c>
    </row>
    <row r="306" spans="3:4" x14ac:dyDescent="0.25">
      <c r="C306" t="s">
        <v>478</v>
      </c>
      <c r="D306" t="s">
        <v>478</v>
      </c>
    </row>
    <row r="307" spans="3:4" x14ac:dyDescent="0.25">
      <c r="C307" t="s">
        <v>479</v>
      </c>
      <c r="D307" t="s">
        <v>479</v>
      </c>
    </row>
    <row r="308" spans="3:4" x14ac:dyDescent="0.25">
      <c r="C308" t="s">
        <v>480</v>
      </c>
      <c r="D308" t="s">
        <v>480</v>
      </c>
    </row>
    <row r="309" spans="3:4" x14ac:dyDescent="0.25">
      <c r="C309" t="s">
        <v>481</v>
      </c>
      <c r="D309" t="s">
        <v>481</v>
      </c>
    </row>
    <row r="310" spans="3:4" x14ac:dyDescent="0.25">
      <c r="C310" t="s">
        <v>482</v>
      </c>
      <c r="D310" t="s">
        <v>482</v>
      </c>
    </row>
    <row r="311" spans="3:4" x14ac:dyDescent="0.25">
      <c r="C311" t="s">
        <v>483</v>
      </c>
      <c r="D311" t="s">
        <v>483</v>
      </c>
    </row>
    <row r="312" spans="3:4" x14ac:dyDescent="0.25">
      <c r="C312" t="s">
        <v>484</v>
      </c>
      <c r="D312" t="s">
        <v>484</v>
      </c>
    </row>
    <row r="313" spans="3:4" x14ac:dyDescent="0.25">
      <c r="C313" t="s">
        <v>485</v>
      </c>
      <c r="D313" t="s">
        <v>485</v>
      </c>
    </row>
    <row r="314" spans="3:4" x14ac:dyDescent="0.25">
      <c r="C314" t="s">
        <v>486</v>
      </c>
      <c r="D314" t="s">
        <v>486</v>
      </c>
    </row>
    <row r="315" spans="3:4" x14ac:dyDescent="0.25">
      <c r="C315" t="s">
        <v>487</v>
      </c>
      <c r="D315" t="s">
        <v>487</v>
      </c>
    </row>
    <row r="316" spans="3:4" x14ac:dyDescent="0.25">
      <c r="C316" t="s">
        <v>488</v>
      </c>
      <c r="D316" t="s">
        <v>488</v>
      </c>
    </row>
    <row r="317" spans="3:4" x14ac:dyDescent="0.25">
      <c r="C317" t="s">
        <v>489</v>
      </c>
      <c r="D317" t="s">
        <v>489</v>
      </c>
    </row>
    <row r="318" spans="3:4" x14ac:dyDescent="0.25">
      <c r="C318" t="s">
        <v>490</v>
      </c>
      <c r="D318" t="s">
        <v>490</v>
      </c>
    </row>
    <row r="319" spans="3:4" x14ac:dyDescent="0.25">
      <c r="C319" t="s">
        <v>491</v>
      </c>
      <c r="D319" t="s">
        <v>491</v>
      </c>
    </row>
    <row r="320" spans="3:4" x14ac:dyDescent="0.25">
      <c r="C320" t="s">
        <v>492</v>
      </c>
      <c r="D320" t="s">
        <v>492</v>
      </c>
    </row>
    <row r="321" spans="3:4" x14ac:dyDescent="0.25">
      <c r="C321" t="s">
        <v>493</v>
      </c>
      <c r="D321" t="s">
        <v>493</v>
      </c>
    </row>
    <row r="322" spans="3:4" x14ac:dyDescent="0.25">
      <c r="C322" t="s">
        <v>494</v>
      </c>
      <c r="D322" t="s">
        <v>494</v>
      </c>
    </row>
    <row r="323" spans="3:4" x14ac:dyDescent="0.25">
      <c r="C323" t="s">
        <v>495</v>
      </c>
      <c r="D323" t="s">
        <v>495</v>
      </c>
    </row>
    <row r="324" spans="3:4" x14ac:dyDescent="0.25">
      <c r="C324" t="s">
        <v>496</v>
      </c>
      <c r="D324" t="s">
        <v>496</v>
      </c>
    </row>
    <row r="325" spans="3:4" x14ac:dyDescent="0.25">
      <c r="C325" t="s">
        <v>497</v>
      </c>
      <c r="D325" t="s">
        <v>497</v>
      </c>
    </row>
    <row r="326" spans="3:4" x14ac:dyDescent="0.25">
      <c r="C326" t="s">
        <v>498</v>
      </c>
      <c r="D326" t="s">
        <v>498</v>
      </c>
    </row>
    <row r="327" spans="3:4" x14ac:dyDescent="0.25">
      <c r="C327" t="s">
        <v>499</v>
      </c>
      <c r="D327" t="s">
        <v>499</v>
      </c>
    </row>
    <row r="328" spans="3:4" x14ac:dyDescent="0.25">
      <c r="C328" t="s">
        <v>500</v>
      </c>
      <c r="D328" t="s">
        <v>500</v>
      </c>
    </row>
    <row r="329" spans="3:4" x14ac:dyDescent="0.25">
      <c r="C329" t="s">
        <v>501</v>
      </c>
      <c r="D329" t="s">
        <v>501</v>
      </c>
    </row>
    <row r="330" spans="3:4" x14ac:dyDescent="0.25">
      <c r="C330" t="s">
        <v>502</v>
      </c>
      <c r="D330" t="s">
        <v>502</v>
      </c>
    </row>
    <row r="331" spans="3:4" x14ac:dyDescent="0.25">
      <c r="C331" t="s">
        <v>503</v>
      </c>
      <c r="D331" t="s">
        <v>503</v>
      </c>
    </row>
    <row r="332" spans="3:4" x14ac:dyDescent="0.25">
      <c r="C332" t="s">
        <v>504</v>
      </c>
      <c r="D332" t="s">
        <v>504</v>
      </c>
    </row>
    <row r="333" spans="3:4" x14ac:dyDescent="0.25">
      <c r="C333" t="s">
        <v>505</v>
      </c>
      <c r="D333" t="s">
        <v>505</v>
      </c>
    </row>
    <row r="334" spans="3:4" x14ac:dyDescent="0.25">
      <c r="C334" t="s">
        <v>506</v>
      </c>
      <c r="D334" t="s">
        <v>506</v>
      </c>
    </row>
    <row r="335" spans="3:4" x14ac:dyDescent="0.25">
      <c r="C335" t="s">
        <v>507</v>
      </c>
      <c r="D335" t="s">
        <v>507</v>
      </c>
    </row>
    <row r="336" spans="3:4" x14ac:dyDescent="0.25">
      <c r="C336" t="s">
        <v>508</v>
      </c>
      <c r="D336" t="s">
        <v>508</v>
      </c>
    </row>
    <row r="337" spans="3:4" x14ac:dyDescent="0.25">
      <c r="C337" t="s">
        <v>509</v>
      </c>
      <c r="D337" t="s">
        <v>509</v>
      </c>
    </row>
    <row r="338" spans="3:4" x14ac:dyDescent="0.25">
      <c r="C338" t="s">
        <v>510</v>
      </c>
      <c r="D338" t="s">
        <v>510</v>
      </c>
    </row>
    <row r="339" spans="3:4" x14ac:dyDescent="0.25">
      <c r="C339" t="s">
        <v>511</v>
      </c>
      <c r="D339" t="s">
        <v>511</v>
      </c>
    </row>
    <row r="340" spans="3:4" x14ac:dyDescent="0.25">
      <c r="C340" t="s">
        <v>512</v>
      </c>
      <c r="D340" t="s">
        <v>512</v>
      </c>
    </row>
    <row r="341" spans="3:4" x14ac:dyDescent="0.25">
      <c r="C341" t="s">
        <v>513</v>
      </c>
      <c r="D341" t="s">
        <v>513</v>
      </c>
    </row>
    <row r="342" spans="3:4" x14ac:dyDescent="0.25">
      <c r="C342" t="s">
        <v>514</v>
      </c>
      <c r="D342" t="s">
        <v>514</v>
      </c>
    </row>
    <row r="343" spans="3:4" x14ac:dyDescent="0.25">
      <c r="C343" t="s">
        <v>515</v>
      </c>
      <c r="D343" t="s">
        <v>515</v>
      </c>
    </row>
    <row r="344" spans="3:4" x14ac:dyDescent="0.25">
      <c r="C344" t="s">
        <v>516</v>
      </c>
      <c r="D344" t="s">
        <v>516</v>
      </c>
    </row>
    <row r="345" spans="3:4" x14ac:dyDescent="0.25">
      <c r="C345" t="s">
        <v>517</v>
      </c>
      <c r="D345" t="s">
        <v>517</v>
      </c>
    </row>
    <row r="346" spans="3:4" x14ac:dyDescent="0.25">
      <c r="C346" t="s">
        <v>518</v>
      </c>
      <c r="D346" t="s">
        <v>518</v>
      </c>
    </row>
    <row r="347" spans="3:4" x14ac:dyDescent="0.25">
      <c r="C347" t="s">
        <v>519</v>
      </c>
      <c r="D347" t="s">
        <v>519</v>
      </c>
    </row>
    <row r="348" spans="3:4" x14ac:dyDescent="0.25">
      <c r="C348" t="s">
        <v>520</v>
      </c>
      <c r="D348" t="s">
        <v>520</v>
      </c>
    </row>
    <row r="349" spans="3:4" x14ac:dyDescent="0.25">
      <c r="C349" t="s">
        <v>521</v>
      </c>
      <c r="D349" t="s">
        <v>521</v>
      </c>
    </row>
    <row r="350" spans="3:4" x14ac:dyDescent="0.25">
      <c r="C350" t="s">
        <v>522</v>
      </c>
      <c r="D350" t="s">
        <v>522</v>
      </c>
    </row>
    <row r="351" spans="3:4" x14ac:dyDescent="0.25">
      <c r="C351" t="s">
        <v>523</v>
      </c>
      <c r="D351" t="s">
        <v>523</v>
      </c>
    </row>
    <row r="352" spans="3:4" x14ac:dyDescent="0.25">
      <c r="C352" t="s">
        <v>524</v>
      </c>
      <c r="D352" t="s">
        <v>524</v>
      </c>
    </row>
    <row r="353" spans="3:4" x14ac:dyDescent="0.25">
      <c r="C353" t="s">
        <v>525</v>
      </c>
      <c r="D353" t="s">
        <v>525</v>
      </c>
    </row>
    <row r="354" spans="3:4" x14ac:dyDescent="0.25">
      <c r="C354" t="s">
        <v>526</v>
      </c>
      <c r="D354" t="s">
        <v>526</v>
      </c>
    </row>
    <row r="355" spans="3:4" x14ac:dyDescent="0.25">
      <c r="C355" t="s">
        <v>527</v>
      </c>
      <c r="D355" t="s">
        <v>527</v>
      </c>
    </row>
    <row r="356" spans="3:4" x14ac:dyDescent="0.25">
      <c r="C356" t="s">
        <v>528</v>
      </c>
      <c r="D356" t="s">
        <v>528</v>
      </c>
    </row>
    <row r="357" spans="3:4" x14ac:dyDescent="0.25">
      <c r="C357" t="s">
        <v>529</v>
      </c>
      <c r="D357" t="s">
        <v>529</v>
      </c>
    </row>
    <row r="358" spans="3:4" x14ac:dyDescent="0.25">
      <c r="C358" t="s">
        <v>530</v>
      </c>
      <c r="D358" t="s">
        <v>530</v>
      </c>
    </row>
    <row r="359" spans="3:4" x14ac:dyDescent="0.25">
      <c r="C359" t="s">
        <v>531</v>
      </c>
      <c r="D359" t="s">
        <v>531</v>
      </c>
    </row>
    <row r="360" spans="3:4" x14ac:dyDescent="0.25">
      <c r="C360" t="s">
        <v>532</v>
      </c>
      <c r="D360" t="s">
        <v>532</v>
      </c>
    </row>
    <row r="361" spans="3:4" x14ac:dyDescent="0.25">
      <c r="C361" t="s">
        <v>533</v>
      </c>
      <c r="D361" t="s">
        <v>533</v>
      </c>
    </row>
    <row r="362" spans="3:4" x14ac:dyDescent="0.25">
      <c r="C362" t="s">
        <v>534</v>
      </c>
      <c r="D362" t="s">
        <v>534</v>
      </c>
    </row>
    <row r="363" spans="3:4" x14ac:dyDescent="0.25">
      <c r="C363" t="s">
        <v>535</v>
      </c>
      <c r="D363" t="s">
        <v>535</v>
      </c>
    </row>
    <row r="364" spans="3:4" x14ac:dyDescent="0.25">
      <c r="C364" t="s">
        <v>536</v>
      </c>
      <c r="D364" t="s">
        <v>536</v>
      </c>
    </row>
    <row r="365" spans="3:4" x14ac:dyDescent="0.25">
      <c r="C365" t="s">
        <v>537</v>
      </c>
      <c r="D365" t="s">
        <v>537</v>
      </c>
    </row>
    <row r="366" spans="3:4" x14ac:dyDescent="0.25">
      <c r="C366" t="s">
        <v>538</v>
      </c>
      <c r="D366" t="s">
        <v>538</v>
      </c>
    </row>
    <row r="367" spans="3:4" x14ac:dyDescent="0.25">
      <c r="C367" t="s">
        <v>539</v>
      </c>
      <c r="D367" t="s">
        <v>539</v>
      </c>
    </row>
    <row r="368" spans="3:4" x14ac:dyDescent="0.25">
      <c r="C368" t="s">
        <v>540</v>
      </c>
      <c r="D368" t="s">
        <v>540</v>
      </c>
    </row>
    <row r="369" spans="3:4" x14ac:dyDescent="0.25">
      <c r="C369" t="s">
        <v>541</v>
      </c>
      <c r="D369" t="s">
        <v>541</v>
      </c>
    </row>
    <row r="370" spans="3:4" x14ac:dyDescent="0.25">
      <c r="C370" t="s">
        <v>542</v>
      </c>
      <c r="D370" t="s">
        <v>542</v>
      </c>
    </row>
    <row r="371" spans="3:4" x14ac:dyDescent="0.25">
      <c r="C371" t="s">
        <v>543</v>
      </c>
      <c r="D371" t="s">
        <v>543</v>
      </c>
    </row>
    <row r="372" spans="3:4" x14ac:dyDescent="0.25">
      <c r="C372" t="s">
        <v>544</v>
      </c>
      <c r="D372" t="s">
        <v>544</v>
      </c>
    </row>
    <row r="373" spans="3:4" x14ac:dyDescent="0.25">
      <c r="C373" t="s">
        <v>545</v>
      </c>
      <c r="D373" t="s">
        <v>545</v>
      </c>
    </row>
    <row r="374" spans="3:4" x14ac:dyDescent="0.25">
      <c r="C374" t="s">
        <v>546</v>
      </c>
      <c r="D374" t="s">
        <v>546</v>
      </c>
    </row>
    <row r="375" spans="3:4" x14ac:dyDescent="0.25">
      <c r="C375" t="s">
        <v>547</v>
      </c>
      <c r="D375" t="s">
        <v>547</v>
      </c>
    </row>
    <row r="376" spans="3:4" x14ac:dyDescent="0.25">
      <c r="C376" t="s">
        <v>548</v>
      </c>
      <c r="D376" t="s">
        <v>548</v>
      </c>
    </row>
    <row r="377" spans="3:4" x14ac:dyDescent="0.25">
      <c r="C377" t="s">
        <v>549</v>
      </c>
      <c r="D377" t="s">
        <v>549</v>
      </c>
    </row>
    <row r="378" spans="3:4" x14ac:dyDescent="0.25">
      <c r="C378" t="s">
        <v>550</v>
      </c>
      <c r="D378" t="s">
        <v>550</v>
      </c>
    </row>
    <row r="379" spans="3:4" x14ac:dyDescent="0.25">
      <c r="C379" t="s">
        <v>551</v>
      </c>
      <c r="D379" t="s">
        <v>551</v>
      </c>
    </row>
    <row r="380" spans="3:4" x14ac:dyDescent="0.25">
      <c r="C380" t="s">
        <v>552</v>
      </c>
      <c r="D380" t="s">
        <v>552</v>
      </c>
    </row>
    <row r="381" spans="3:4" x14ac:dyDescent="0.25">
      <c r="C381" t="s">
        <v>553</v>
      </c>
      <c r="D381" t="s">
        <v>553</v>
      </c>
    </row>
    <row r="382" spans="3:4" x14ac:dyDescent="0.25">
      <c r="C382" t="s">
        <v>554</v>
      </c>
      <c r="D382" t="s">
        <v>554</v>
      </c>
    </row>
    <row r="383" spans="3:4" x14ac:dyDescent="0.25">
      <c r="C383" t="s">
        <v>555</v>
      </c>
      <c r="D383" t="s">
        <v>555</v>
      </c>
    </row>
    <row r="384" spans="3:4" x14ac:dyDescent="0.25">
      <c r="C384" t="s">
        <v>556</v>
      </c>
      <c r="D384" t="s">
        <v>556</v>
      </c>
    </row>
    <row r="385" spans="3:4" x14ac:dyDescent="0.25">
      <c r="C385" t="s">
        <v>557</v>
      </c>
      <c r="D385" t="s">
        <v>557</v>
      </c>
    </row>
    <row r="386" spans="3:4" x14ac:dyDescent="0.25">
      <c r="C386" t="s">
        <v>558</v>
      </c>
      <c r="D386" t="s">
        <v>558</v>
      </c>
    </row>
    <row r="387" spans="3:4" x14ac:dyDescent="0.25">
      <c r="C387" t="s">
        <v>559</v>
      </c>
      <c r="D387" t="s">
        <v>559</v>
      </c>
    </row>
    <row r="388" spans="3:4" x14ac:dyDescent="0.25">
      <c r="C388" t="s">
        <v>560</v>
      </c>
      <c r="D388" t="s">
        <v>560</v>
      </c>
    </row>
    <row r="389" spans="3:4" x14ac:dyDescent="0.25">
      <c r="C389" t="s">
        <v>561</v>
      </c>
      <c r="D389" t="s">
        <v>561</v>
      </c>
    </row>
    <row r="390" spans="3:4" x14ac:dyDescent="0.25">
      <c r="C390" t="s">
        <v>562</v>
      </c>
      <c r="D390" t="s">
        <v>562</v>
      </c>
    </row>
    <row r="391" spans="3:4" x14ac:dyDescent="0.25">
      <c r="C391" t="s">
        <v>563</v>
      </c>
      <c r="D391" t="s">
        <v>563</v>
      </c>
    </row>
    <row r="392" spans="3:4" x14ac:dyDescent="0.25">
      <c r="C392" t="s">
        <v>564</v>
      </c>
      <c r="D392" t="s">
        <v>564</v>
      </c>
    </row>
    <row r="393" spans="3:4" x14ac:dyDescent="0.25">
      <c r="C393" t="s">
        <v>565</v>
      </c>
      <c r="D393" t="s">
        <v>565</v>
      </c>
    </row>
    <row r="394" spans="3:4" x14ac:dyDescent="0.25">
      <c r="C394" t="s">
        <v>566</v>
      </c>
      <c r="D394" t="s">
        <v>566</v>
      </c>
    </row>
    <row r="395" spans="3:4" x14ac:dyDescent="0.25">
      <c r="C395" t="s">
        <v>567</v>
      </c>
      <c r="D395" t="s">
        <v>567</v>
      </c>
    </row>
    <row r="396" spans="3:4" x14ac:dyDescent="0.25">
      <c r="C396" t="s">
        <v>568</v>
      </c>
      <c r="D396" t="s">
        <v>568</v>
      </c>
    </row>
    <row r="397" spans="3:4" x14ac:dyDescent="0.25">
      <c r="C397" t="s">
        <v>569</v>
      </c>
      <c r="D397" t="s">
        <v>569</v>
      </c>
    </row>
    <row r="398" spans="3:4" x14ac:dyDescent="0.25">
      <c r="C398" t="s">
        <v>570</v>
      </c>
      <c r="D398" t="s">
        <v>570</v>
      </c>
    </row>
    <row r="399" spans="3:4" x14ac:dyDescent="0.25">
      <c r="C399" t="s">
        <v>571</v>
      </c>
      <c r="D399" t="s">
        <v>571</v>
      </c>
    </row>
    <row r="400" spans="3:4" x14ac:dyDescent="0.25">
      <c r="C400" t="s">
        <v>572</v>
      </c>
      <c r="D400" t="s">
        <v>572</v>
      </c>
    </row>
    <row r="401" spans="3:4" x14ac:dyDescent="0.25">
      <c r="C401" t="s">
        <v>573</v>
      </c>
      <c r="D401" t="s">
        <v>573</v>
      </c>
    </row>
    <row r="402" spans="3:4" x14ac:dyDescent="0.25">
      <c r="C402" t="s">
        <v>574</v>
      </c>
      <c r="D402" t="s">
        <v>574</v>
      </c>
    </row>
    <row r="403" spans="3:4" x14ac:dyDescent="0.25">
      <c r="C403" t="s">
        <v>575</v>
      </c>
      <c r="D403" t="s">
        <v>575</v>
      </c>
    </row>
    <row r="404" spans="3:4" x14ac:dyDescent="0.25">
      <c r="C404" t="s">
        <v>576</v>
      </c>
      <c r="D404" t="s">
        <v>576</v>
      </c>
    </row>
    <row r="405" spans="3:4" x14ac:dyDescent="0.25">
      <c r="C405" t="s">
        <v>577</v>
      </c>
      <c r="D405" t="s">
        <v>577</v>
      </c>
    </row>
    <row r="406" spans="3:4" x14ac:dyDescent="0.25">
      <c r="C406" t="s">
        <v>578</v>
      </c>
      <c r="D406" t="s">
        <v>578</v>
      </c>
    </row>
    <row r="407" spans="3:4" x14ac:dyDescent="0.25">
      <c r="C407" t="s">
        <v>579</v>
      </c>
      <c r="D407" t="s">
        <v>579</v>
      </c>
    </row>
    <row r="408" spans="3:4" x14ac:dyDescent="0.25">
      <c r="C408" t="s">
        <v>580</v>
      </c>
      <c r="D408" t="s">
        <v>580</v>
      </c>
    </row>
    <row r="409" spans="3:4" x14ac:dyDescent="0.25">
      <c r="C409" t="s">
        <v>581</v>
      </c>
      <c r="D409" t="s">
        <v>581</v>
      </c>
    </row>
    <row r="410" spans="3:4" x14ac:dyDescent="0.25">
      <c r="C410" t="s">
        <v>582</v>
      </c>
      <c r="D410" t="s">
        <v>582</v>
      </c>
    </row>
    <row r="411" spans="3:4" x14ac:dyDescent="0.25">
      <c r="C411" t="s">
        <v>583</v>
      </c>
      <c r="D411" t="s">
        <v>583</v>
      </c>
    </row>
    <row r="412" spans="3:4" x14ac:dyDescent="0.25">
      <c r="C412" t="s">
        <v>584</v>
      </c>
      <c r="D412" t="s">
        <v>584</v>
      </c>
    </row>
    <row r="413" spans="3:4" x14ac:dyDescent="0.25">
      <c r="C413" t="s">
        <v>585</v>
      </c>
      <c r="D413" t="s">
        <v>585</v>
      </c>
    </row>
    <row r="414" spans="3:4" x14ac:dyDescent="0.25">
      <c r="C414" t="s">
        <v>586</v>
      </c>
      <c r="D414" t="s">
        <v>586</v>
      </c>
    </row>
    <row r="415" spans="3:4" x14ac:dyDescent="0.25">
      <c r="C415" t="s">
        <v>587</v>
      </c>
      <c r="D415" t="s">
        <v>587</v>
      </c>
    </row>
    <row r="416" spans="3:4" x14ac:dyDescent="0.25">
      <c r="C416" t="s">
        <v>588</v>
      </c>
      <c r="D416" t="s">
        <v>588</v>
      </c>
    </row>
    <row r="417" spans="3:4" x14ac:dyDescent="0.25">
      <c r="C417" t="s">
        <v>589</v>
      </c>
      <c r="D417" t="s">
        <v>589</v>
      </c>
    </row>
    <row r="418" spans="3:4" x14ac:dyDescent="0.25">
      <c r="C418" t="s">
        <v>590</v>
      </c>
      <c r="D418" t="s">
        <v>590</v>
      </c>
    </row>
    <row r="419" spans="3:4" x14ac:dyDescent="0.25">
      <c r="C419" t="s">
        <v>591</v>
      </c>
      <c r="D419" t="s">
        <v>591</v>
      </c>
    </row>
    <row r="420" spans="3:4" x14ac:dyDescent="0.25">
      <c r="C420" t="s">
        <v>592</v>
      </c>
      <c r="D420" t="s">
        <v>592</v>
      </c>
    </row>
    <row r="421" spans="3:4" x14ac:dyDescent="0.25">
      <c r="C421" t="s">
        <v>593</v>
      </c>
      <c r="D421" t="s">
        <v>593</v>
      </c>
    </row>
    <row r="422" spans="3:4" x14ac:dyDescent="0.25">
      <c r="C422" t="s">
        <v>594</v>
      </c>
      <c r="D422" t="s">
        <v>594</v>
      </c>
    </row>
    <row r="423" spans="3:4" x14ac:dyDescent="0.25">
      <c r="C423" t="s">
        <v>595</v>
      </c>
      <c r="D423" t="s">
        <v>595</v>
      </c>
    </row>
    <row r="424" spans="3:4" x14ac:dyDescent="0.25">
      <c r="C424" t="s">
        <v>596</v>
      </c>
      <c r="D424" t="s">
        <v>596</v>
      </c>
    </row>
    <row r="425" spans="3:4" x14ac:dyDescent="0.25">
      <c r="C425" t="s">
        <v>597</v>
      </c>
      <c r="D425" t="s">
        <v>597</v>
      </c>
    </row>
    <row r="426" spans="3:4" x14ac:dyDescent="0.25">
      <c r="C426" t="s">
        <v>598</v>
      </c>
      <c r="D426" t="s">
        <v>598</v>
      </c>
    </row>
    <row r="427" spans="3:4" x14ac:dyDescent="0.25">
      <c r="C427" t="s">
        <v>599</v>
      </c>
      <c r="D427" t="s">
        <v>599</v>
      </c>
    </row>
    <row r="428" spans="3:4" x14ac:dyDescent="0.25">
      <c r="C428" t="s">
        <v>600</v>
      </c>
      <c r="D428" t="s">
        <v>600</v>
      </c>
    </row>
    <row r="429" spans="3:4" x14ac:dyDescent="0.25">
      <c r="C429" t="s">
        <v>601</v>
      </c>
      <c r="D429" t="s">
        <v>601</v>
      </c>
    </row>
    <row r="430" spans="3:4" x14ac:dyDescent="0.25">
      <c r="C430" t="s">
        <v>602</v>
      </c>
      <c r="D430" t="s">
        <v>602</v>
      </c>
    </row>
    <row r="431" spans="3:4" x14ac:dyDescent="0.25">
      <c r="C431" t="s">
        <v>603</v>
      </c>
      <c r="D431" t="s">
        <v>603</v>
      </c>
    </row>
    <row r="432" spans="3:4" x14ac:dyDescent="0.25">
      <c r="C432" t="s">
        <v>604</v>
      </c>
      <c r="D432" t="s">
        <v>604</v>
      </c>
    </row>
    <row r="433" spans="3:4" x14ac:dyDescent="0.25">
      <c r="C433" t="s">
        <v>605</v>
      </c>
      <c r="D433" t="s">
        <v>605</v>
      </c>
    </row>
    <row r="434" spans="3:4" x14ac:dyDescent="0.25">
      <c r="C434" t="s">
        <v>606</v>
      </c>
      <c r="D434" t="s">
        <v>606</v>
      </c>
    </row>
    <row r="435" spans="3:4" x14ac:dyDescent="0.25">
      <c r="C435" t="s">
        <v>607</v>
      </c>
      <c r="D435" t="s">
        <v>607</v>
      </c>
    </row>
    <row r="436" spans="3:4" x14ac:dyDescent="0.25">
      <c r="C436" t="s">
        <v>608</v>
      </c>
      <c r="D436" t="s">
        <v>608</v>
      </c>
    </row>
    <row r="437" spans="3:4" x14ac:dyDescent="0.25">
      <c r="C437" t="s">
        <v>609</v>
      </c>
      <c r="D437" t="s">
        <v>609</v>
      </c>
    </row>
    <row r="438" spans="3:4" x14ac:dyDescent="0.25">
      <c r="C438" t="s">
        <v>610</v>
      </c>
      <c r="D438" t="s">
        <v>610</v>
      </c>
    </row>
    <row r="439" spans="3:4" x14ac:dyDescent="0.25">
      <c r="C439" t="s">
        <v>611</v>
      </c>
      <c r="D439" t="s">
        <v>611</v>
      </c>
    </row>
    <row r="440" spans="3:4" x14ac:dyDescent="0.25">
      <c r="C440" t="s">
        <v>612</v>
      </c>
      <c r="D440" t="s">
        <v>612</v>
      </c>
    </row>
    <row r="441" spans="3:4" x14ac:dyDescent="0.25">
      <c r="C441" t="s">
        <v>613</v>
      </c>
      <c r="D441" t="s">
        <v>613</v>
      </c>
    </row>
    <row r="442" spans="3:4" x14ac:dyDescent="0.25">
      <c r="C442" t="s">
        <v>614</v>
      </c>
      <c r="D442" t="s">
        <v>614</v>
      </c>
    </row>
    <row r="443" spans="3:4" x14ac:dyDescent="0.25">
      <c r="C443" t="s">
        <v>615</v>
      </c>
      <c r="D443" t="s">
        <v>615</v>
      </c>
    </row>
    <row r="444" spans="3:4" x14ac:dyDescent="0.25">
      <c r="C444" t="s">
        <v>616</v>
      </c>
      <c r="D444" t="s">
        <v>616</v>
      </c>
    </row>
    <row r="445" spans="3:4" x14ac:dyDescent="0.25">
      <c r="C445" t="s">
        <v>617</v>
      </c>
      <c r="D445" t="s">
        <v>617</v>
      </c>
    </row>
    <row r="446" spans="3:4" x14ac:dyDescent="0.25">
      <c r="C446" t="s">
        <v>618</v>
      </c>
      <c r="D446" t="s">
        <v>618</v>
      </c>
    </row>
    <row r="447" spans="3:4" x14ac:dyDescent="0.25">
      <c r="C447" t="s">
        <v>619</v>
      </c>
      <c r="D447" t="s">
        <v>619</v>
      </c>
    </row>
    <row r="448" spans="3:4" x14ac:dyDescent="0.25">
      <c r="C448" t="s">
        <v>620</v>
      </c>
      <c r="D448" t="s">
        <v>620</v>
      </c>
    </row>
    <row r="449" spans="3:4" x14ac:dyDescent="0.25">
      <c r="C449" t="s">
        <v>621</v>
      </c>
      <c r="D449" t="s">
        <v>621</v>
      </c>
    </row>
    <row r="450" spans="3:4" x14ac:dyDescent="0.25">
      <c r="C450" t="s">
        <v>622</v>
      </c>
      <c r="D450" t="s">
        <v>622</v>
      </c>
    </row>
    <row r="451" spans="3:4" x14ac:dyDescent="0.25">
      <c r="C451" t="s">
        <v>623</v>
      </c>
      <c r="D451" t="s">
        <v>623</v>
      </c>
    </row>
    <row r="452" spans="3:4" x14ac:dyDescent="0.25">
      <c r="C452" t="s">
        <v>624</v>
      </c>
      <c r="D452" t="s">
        <v>624</v>
      </c>
    </row>
    <row r="453" spans="3:4" x14ac:dyDescent="0.25">
      <c r="C453" t="s">
        <v>625</v>
      </c>
      <c r="D453" t="s">
        <v>625</v>
      </c>
    </row>
    <row r="454" spans="3:4" x14ac:dyDescent="0.25">
      <c r="C454" t="s">
        <v>626</v>
      </c>
      <c r="D454" t="s">
        <v>626</v>
      </c>
    </row>
    <row r="455" spans="3:4" x14ac:dyDescent="0.25">
      <c r="C455" t="s">
        <v>627</v>
      </c>
      <c r="D455" t="s">
        <v>627</v>
      </c>
    </row>
    <row r="456" spans="3:4" x14ac:dyDescent="0.25">
      <c r="C456" t="s">
        <v>628</v>
      </c>
      <c r="D456" t="s">
        <v>628</v>
      </c>
    </row>
    <row r="457" spans="3:4" x14ac:dyDescent="0.25">
      <c r="C457" t="s">
        <v>629</v>
      </c>
      <c r="D457" t="s">
        <v>629</v>
      </c>
    </row>
    <row r="458" spans="3:4" x14ac:dyDescent="0.25">
      <c r="C458" t="s">
        <v>630</v>
      </c>
      <c r="D458" t="s">
        <v>630</v>
      </c>
    </row>
    <row r="459" spans="3:4" x14ac:dyDescent="0.25">
      <c r="C459" t="s">
        <v>631</v>
      </c>
      <c r="D459" t="s">
        <v>631</v>
      </c>
    </row>
    <row r="460" spans="3:4" x14ac:dyDescent="0.25">
      <c r="C460" t="s">
        <v>632</v>
      </c>
      <c r="D460" t="s">
        <v>632</v>
      </c>
    </row>
    <row r="461" spans="3:4" x14ac:dyDescent="0.25">
      <c r="C461" t="s">
        <v>633</v>
      </c>
      <c r="D461" t="s">
        <v>633</v>
      </c>
    </row>
    <row r="462" spans="3:4" x14ac:dyDescent="0.25">
      <c r="C462" t="s">
        <v>634</v>
      </c>
      <c r="D462" t="s">
        <v>634</v>
      </c>
    </row>
    <row r="463" spans="3:4" x14ac:dyDescent="0.25">
      <c r="C463" t="s">
        <v>635</v>
      </c>
      <c r="D463" t="s">
        <v>635</v>
      </c>
    </row>
    <row r="464" spans="3:4" x14ac:dyDescent="0.25">
      <c r="C464" t="s">
        <v>636</v>
      </c>
      <c r="D464" t="s">
        <v>636</v>
      </c>
    </row>
    <row r="465" spans="3:4" x14ac:dyDescent="0.25">
      <c r="C465" t="s">
        <v>637</v>
      </c>
      <c r="D465" t="s">
        <v>637</v>
      </c>
    </row>
    <row r="466" spans="3:4" x14ac:dyDescent="0.25">
      <c r="C466" t="s">
        <v>638</v>
      </c>
      <c r="D466" t="s">
        <v>638</v>
      </c>
    </row>
    <row r="467" spans="3:4" x14ac:dyDescent="0.25">
      <c r="C467" t="s">
        <v>639</v>
      </c>
      <c r="D467" t="s">
        <v>639</v>
      </c>
    </row>
    <row r="468" spans="3:4" x14ac:dyDescent="0.25">
      <c r="C468" t="s">
        <v>640</v>
      </c>
      <c r="D468" t="s">
        <v>640</v>
      </c>
    </row>
    <row r="469" spans="3:4" x14ac:dyDescent="0.25">
      <c r="C469" t="s">
        <v>641</v>
      </c>
      <c r="D469" t="s">
        <v>641</v>
      </c>
    </row>
    <row r="470" spans="3:4" x14ac:dyDescent="0.25">
      <c r="C470" t="s">
        <v>642</v>
      </c>
      <c r="D470" t="s">
        <v>642</v>
      </c>
    </row>
    <row r="471" spans="3:4" x14ac:dyDescent="0.25">
      <c r="C471" t="s">
        <v>643</v>
      </c>
      <c r="D471" t="s">
        <v>643</v>
      </c>
    </row>
    <row r="472" spans="3:4" x14ac:dyDescent="0.25">
      <c r="C472" t="s">
        <v>644</v>
      </c>
      <c r="D472" t="s">
        <v>644</v>
      </c>
    </row>
    <row r="473" spans="3:4" x14ac:dyDescent="0.25">
      <c r="C473" t="s">
        <v>645</v>
      </c>
      <c r="D473" t="s">
        <v>645</v>
      </c>
    </row>
    <row r="474" spans="3:4" x14ac:dyDescent="0.25">
      <c r="C474" t="s">
        <v>646</v>
      </c>
      <c r="D474" t="s">
        <v>646</v>
      </c>
    </row>
    <row r="475" spans="3:4" x14ac:dyDescent="0.25">
      <c r="C475" t="s">
        <v>647</v>
      </c>
      <c r="D475" t="s">
        <v>647</v>
      </c>
    </row>
    <row r="476" spans="3:4" x14ac:dyDescent="0.25">
      <c r="C476" t="s">
        <v>648</v>
      </c>
      <c r="D476" t="s">
        <v>648</v>
      </c>
    </row>
    <row r="477" spans="3:4" x14ac:dyDescent="0.25">
      <c r="C477" t="s">
        <v>649</v>
      </c>
      <c r="D477" t="s">
        <v>649</v>
      </c>
    </row>
    <row r="478" spans="3:4" x14ac:dyDescent="0.25">
      <c r="C478" t="s">
        <v>650</v>
      </c>
      <c r="D478" t="s">
        <v>650</v>
      </c>
    </row>
    <row r="479" spans="3:4" x14ac:dyDescent="0.25">
      <c r="C479" t="s">
        <v>651</v>
      </c>
      <c r="D479" t="s">
        <v>651</v>
      </c>
    </row>
    <row r="480" spans="3:4" x14ac:dyDescent="0.25">
      <c r="C480" t="s">
        <v>652</v>
      </c>
      <c r="D480" t="s">
        <v>652</v>
      </c>
    </row>
    <row r="481" spans="3:4" x14ac:dyDescent="0.25">
      <c r="C481" t="s">
        <v>653</v>
      </c>
      <c r="D481" t="s">
        <v>653</v>
      </c>
    </row>
    <row r="482" spans="3:4" x14ac:dyDescent="0.25">
      <c r="C482" t="s">
        <v>654</v>
      </c>
      <c r="D482" t="s">
        <v>654</v>
      </c>
    </row>
    <row r="483" spans="3:4" x14ac:dyDescent="0.25">
      <c r="C483" t="s">
        <v>655</v>
      </c>
      <c r="D483" t="s">
        <v>655</v>
      </c>
    </row>
    <row r="484" spans="3:4" x14ac:dyDescent="0.25">
      <c r="C484" t="s">
        <v>656</v>
      </c>
      <c r="D484" t="s">
        <v>656</v>
      </c>
    </row>
    <row r="485" spans="3:4" x14ac:dyDescent="0.25">
      <c r="C485" t="s">
        <v>657</v>
      </c>
      <c r="D485" t="s">
        <v>657</v>
      </c>
    </row>
    <row r="486" spans="3:4" x14ac:dyDescent="0.25">
      <c r="C486" t="s">
        <v>658</v>
      </c>
      <c r="D486" t="s">
        <v>658</v>
      </c>
    </row>
    <row r="487" spans="3:4" x14ac:dyDescent="0.25">
      <c r="C487" t="s">
        <v>659</v>
      </c>
      <c r="D487" t="s">
        <v>659</v>
      </c>
    </row>
    <row r="488" spans="3:4" x14ac:dyDescent="0.25">
      <c r="C488" t="s">
        <v>660</v>
      </c>
      <c r="D488" t="s">
        <v>660</v>
      </c>
    </row>
    <row r="489" spans="3:4" x14ac:dyDescent="0.25">
      <c r="C489" t="s">
        <v>661</v>
      </c>
      <c r="D489" t="s">
        <v>661</v>
      </c>
    </row>
    <row r="490" spans="3:4" x14ac:dyDescent="0.25">
      <c r="C490" t="s">
        <v>662</v>
      </c>
      <c r="D490" t="s">
        <v>662</v>
      </c>
    </row>
    <row r="491" spans="3:4" x14ac:dyDescent="0.25">
      <c r="C491" t="s">
        <v>663</v>
      </c>
      <c r="D491" t="s">
        <v>663</v>
      </c>
    </row>
    <row r="492" spans="3:4" x14ac:dyDescent="0.25">
      <c r="C492" t="s">
        <v>664</v>
      </c>
      <c r="D492" t="s">
        <v>664</v>
      </c>
    </row>
    <row r="493" spans="3:4" x14ac:dyDescent="0.25">
      <c r="C493" t="s">
        <v>665</v>
      </c>
      <c r="D493" t="s">
        <v>665</v>
      </c>
    </row>
    <row r="494" spans="3:4" x14ac:dyDescent="0.25">
      <c r="C494" t="s">
        <v>666</v>
      </c>
      <c r="D494" t="s">
        <v>666</v>
      </c>
    </row>
    <row r="495" spans="3:4" x14ac:dyDescent="0.25">
      <c r="C495" t="s">
        <v>667</v>
      </c>
      <c r="D495" t="s">
        <v>667</v>
      </c>
    </row>
    <row r="496" spans="3:4" x14ac:dyDescent="0.25">
      <c r="C496" t="s">
        <v>668</v>
      </c>
      <c r="D496" t="s">
        <v>668</v>
      </c>
    </row>
    <row r="497" spans="3:4" x14ac:dyDescent="0.25">
      <c r="C497" t="s">
        <v>669</v>
      </c>
      <c r="D497" t="s">
        <v>669</v>
      </c>
    </row>
    <row r="498" spans="3:4" x14ac:dyDescent="0.25">
      <c r="C498" t="s">
        <v>670</v>
      </c>
      <c r="D498" t="s">
        <v>670</v>
      </c>
    </row>
    <row r="499" spans="3:4" x14ac:dyDescent="0.25">
      <c r="C499" t="s">
        <v>671</v>
      </c>
      <c r="D499" t="s">
        <v>671</v>
      </c>
    </row>
    <row r="500" spans="3:4" x14ac:dyDescent="0.25">
      <c r="C500" t="s">
        <v>672</v>
      </c>
      <c r="D500" t="s">
        <v>672</v>
      </c>
    </row>
    <row r="501" spans="3:4" x14ac:dyDescent="0.25">
      <c r="C501" t="s">
        <v>673</v>
      </c>
      <c r="D501" t="s">
        <v>673</v>
      </c>
    </row>
    <row r="502" spans="3:4" x14ac:dyDescent="0.25">
      <c r="C502" t="s">
        <v>674</v>
      </c>
      <c r="D502" t="s">
        <v>674</v>
      </c>
    </row>
    <row r="503" spans="3:4" x14ac:dyDescent="0.25">
      <c r="C503" t="s">
        <v>675</v>
      </c>
      <c r="D503" t="s">
        <v>675</v>
      </c>
    </row>
    <row r="504" spans="3:4" x14ac:dyDescent="0.25">
      <c r="C504" t="s">
        <v>676</v>
      </c>
      <c r="D504" t="s">
        <v>676</v>
      </c>
    </row>
    <row r="505" spans="3:4" x14ac:dyDescent="0.25">
      <c r="C505" t="s">
        <v>677</v>
      </c>
      <c r="D505" t="s">
        <v>677</v>
      </c>
    </row>
    <row r="506" spans="3:4" x14ac:dyDescent="0.25">
      <c r="C506" t="s">
        <v>678</v>
      </c>
      <c r="D506" t="s">
        <v>678</v>
      </c>
    </row>
    <row r="507" spans="3:4" x14ac:dyDescent="0.25">
      <c r="C507" t="s">
        <v>679</v>
      </c>
      <c r="D507" t="s">
        <v>679</v>
      </c>
    </row>
    <row r="508" spans="3:4" x14ac:dyDescent="0.25">
      <c r="C508" t="s">
        <v>680</v>
      </c>
      <c r="D508" t="s">
        <v>680</v>
      </c>
    </row>
    <row r="509" spans="3:4" x14ac:dyDescent="0.25">
      <c r="C509" t="s">
        <v>681</v>
      </c>
      <c r="D509" t="s">
        <v>681</v>
      </c>
    </row>
    <row r="510" spans="3:4" x14ac:dyDescent="0.25">
      <c r="C510" t="s">
        <v>682</v>
      </c>
      <c r="D510" t="s">
        <v>682</v>
      </c>
    </row>
    <row r="511" spans="3:4" x14ac:dyDescent="0.25">
      <c r="C511" t="s">
        <v>683</v>
      </c>
      <c r="D511" t="s">
        <v>683</v>
      </c>
    </row>
    <row r="512" spans="3:4" x14ac:dyDescent="0.25">
      <c r="C512" t="s">
        <v>684</v>
      </c>
      <c r="D512" t="s">
        <v>684</v>
      </c>
    </row>
    <row r="513" spans="3:4" x14ac:dyDescent="0.25">
      <c r="C513" t="s">
        <v>685</v>
      </c>
      <c r="D513" t="s">
        <v>685</v>
      </c>
    </row>
    <row r="514" spans="3:4" x14ac:dyDescent="0.25">
      <c r="C514" t="s">
        <v>686</v>
      </c>
      <c r="D514" t="s">
        <v>686</v>
      </c>
    </row>
    <row r="515" spans="3:4" x14ac:dyDescent="0.25">
      <c r="C515" t="s">
        <v>687</v>
      </c>
      <c r="D515" t="s">
        <v>687</v>
      </c>
    </row>
    <row r="516" spans="3:4" x14ac:dyDescent="0.25">
      <c r="C516" t="s">
        <v>688</v>
      </c>
      <c r="D516" t="s">
        <v>688</v>
      </c>
    </row>
    <row r="517" spans="3:4" x14ac:dyDescent="0.25">
      <c r="C517" t="s">
        <v>689</v>
      </c>
      <c r="D517" t="s">
        <v>689</v>
      </c>
    </row>
    <row r="518" spans="3:4" x14ac:dyDescent="0.25">
      <c r="C518" t="s">
        <v>690</v>
      </c>
      <c r="D518" t="s">
        <v>690</v>
      </c>
    </row>
    <row r="519" spans="3:4" x14ac:dyDescent="0.25">
      <c r="C519" t="s">
        <v>691</v>
      </c>
      <c r="D519" t="s">
        <v>691</v>
      </c>
    </row>
    <row r="520" spans="3:4" x14ac:dyDescent="0.25">
      <c r="C520" t="s">
        <v>692</v>
      </c>
      <c r="D520" t="s">
        <v>692</v>
      </c>
    </row>
    <row r="521" spans="3:4" x14ac:dyDescent="0.25">
      <c r="C521" t="s">
        <v>693</v>
      </c>
      <c r="D521" t="s">
        <v>693</v>
      </c>
    </row>
    <row r="522" spans="3:4" x14ac:dyDescent="0.25">
      <c r="C522" t="s">
        <v>694</v>
      </c>
      <c r="D522" t="s">
        <v>694</v>
      </c>
    </row>
    <row r="523" spans="3:4" x14ac:dyDescent="0.25">
      <c r="C523" t="s">
        <v>695</v>
      </c>
      <c r="D523" t="s">
        <v>695</v>
      </c>
    </row>
    <row r="524" spans="3:4" x14ac:dyDescent="0.25">
      <c r="C524" t="s">
        <v>696</v>
      </c>
      <c r="D524" t="s">
        <v>696</v>
      </c>
    </row>
    <row r="525" spans="3:4" x14ac:dyDescent="0.25">
      <c r="C525" t="s">
        <v>697</v>
      </c>
      <c r="D525" t="s">
        <v>697</v>
      </c>
    </row>
    <row r="526" spans="3:4" x14ac:dyDescent="0.25">
      <c r="C526" t="s">
        <v>698</v>
      </c>
      <c r="D526" t="s">
        <v>698</v>
      </c>
    </row>
    <row r="527" spans="3:4" x14ac:dyDescent="0.25">
      <c r="C527" t="s">
        <v>699</v>
      </c>
      <c r="D527" t="s">
        <v>699</v>
      </c>
    </row>
    <row r="528" spans="3:4" x14ac:dyDescent="0.25">
      <c r="C528" t="s">
        <v>700</v>
      </c>
      <c r="D528" t="s">
        <v>700</v>
      </c>
    </row>
    <row r="529" spans="3:4" x14ac:dyDescent="0.25">
      <c r="C529" t="s">
        <v>701</v>
      </c>
      <c r="D529" t="s">
        <v>701</v>
      </c>
    </row>
    <row r="530" spans="3:4" x14ac:dyDescent="0.25">
      <c r="C530" t="s">
        <v>702</v>
      </c>
      <c r="D530" t="s">
        <v>702</v>
      </c>
    </row>
    <row r="531" spans="3:4" x14ac:dyDescent="0.25">
      <c r="C531" t="s">
        <v>703</v>
      </c>
      <c r="D531" t="s">
        <v>703</v>
      </c>
    </row>
    <row r="532" spans="3:4" x14ac:dyDescent="0.25">
      <c r="C532" t="s">
        <v>704</v>
      </c>
      <c r="D532" t="s">
        <v>704</v>
      </c>
    </row>
    <row r="533" spans="3:4" x14ac:dyDescent="0.25">
      <c r="C533" t="s">
        <v>705</v>
      </c>
      <c r="D533" t="s">
        <v>705</v>
      </c>
    </row>
    <row r="534" spans="3:4" x14ac:dyDescent="0.25">
      <c r="C534" t="s">
        <v>706</v>
      </c>
      <c r="D534" t="s">
        <v>706</v>
      </c>
    </row>
    <row r="535" spans="3:4" x14ac:dyDescent="0.25">
      <c r="C535" t="s">
        <v>707</v>
      </c>
      <c r="D535" t="s">
        <v>707</v>
      </c>
    </row>
    <row r="536" spans="3:4" x14ac:dyDescent="0.25">
      <c r="C536" t="s">
        <v>708</v>
      </c>
      <c r="D536" t="s">
        <v>708</v>
      </c>
    </row>
    <row r="537" spans="3:4" x14ac:dyDescent="0.25">
      <c r="C537" t="s">
        <v>709</v>
      </c>
      <c r="D537" t="s">
        <v>709</v>
      </c>
    </row>
    <row r="538" spans="3:4" x14ac:dyDescent="0.25">
      <c r="C538" t="s">
        <v>710</v>
      </c>
      <c r="D538" t="s">
        <v>710</v>
      </c>
    </row>
    <row r="539" spans="3:4" x14ac:dyDescent="0.25">
      <c r="C539" t="s">
        <v>711</v>
      </c>
      <c r="D539" t="s">
        <v>711</v>
      </c>
    </row>
    <row r="540" spans="3:4" x14ac:dyDescent="0.25">
      <c r="C540" t="s">
        <v>712</v>
      </c>
      <c r="D540" t="s">
        <v>712</v>
      </c>
    </row>
    <row r="541" spans="3:4" x14ac:dyDescent="0.25">
      <c r="C541" t="s">
        <v>713</v>
      </c>
      <c r="D541" t="s">
        <v>713</v>
      </c>
    </row>
    <row r="542" spans="3:4" x14ac:dyDescent="0.25">
      <c r="C542" t="s">
        <v>714</v>
      </c>
      <c r="D542" t="s">
        <v>714</v>
      </c>
    </row>
    <row r="543" spans="3:4" x14ac:dyDescent="0.25">
      <c r="C543" t="s">
        <v>715</v>
      </c>
      <c r="D543" t="s">
        <v>715</v>
      </c>
    </row>
    <row r="544" spans="3:4" x14ac:dyDescent="0.25">
      <c r="C544" t="s">
        <v>716</v>
      </c>
      <c r="D544" t="s">
        <v>716</v>
      </c>
    </row>
    <row r="545" spans="3:4" x14ac:dyDescent="0.25">
      <c r="C545" t="s">
        <v>717</v>
      </c>
      <c r="D545" t="s">
        <v>717</v>
      </c>
    </row>
    <row r="546" spans="3:4" x14ac:dyDescent="0.25">
      <c r="C546" t="s">
        <v>718</v>
      </c>
      <c r="D546" t="s">
        <v>718</v>
      </c>
    </row>
    <row r="547" spans="3:4" x14ac:dyDescent="0.25">
      <c r="C547" t="s">
        <v>719</v>
      </c>
      <c r="D547" t="s">
        <v>719</v>
      </c>
    </row>
    <row r="548" spans="3:4" x14ac:dyDescent="0.25">
      <c r="C548" t="s">
        <v>720</v>
      </c>
      <c r="D548" t="s">
        <v>720</v>
      </c>
    </row>
    <row r="549" spans="3:4" x14ac:dyDescent="0.25">
      <c r="C549" t="s">
        <v>721</v>
      </c>
      <c r="D549" t="s">
        <v>721</v>
      </c>
    </row>
    <row r="550" spans="3:4" x14ac:dyDescent="0.25">
      <c r="C550" t="s">
        <v>722</v>
      </c>
      <c r="D550" t="s">
        <v>722</v>
      </c>
    </row>
    <row r="551" spans="3:4" x14ac:dyDescent="0.25">
      <c r="C551" t="s">
        <v>723</v>
      </c>
      <c r="D551" t="s">
        <v>723</v>
      </c>
    </row>
    <row r="552" spans="3:4" x14ac:dyDescent="0.25">
      <c r="C552" t="s">
        <v>724</v>
      </c>
      <c r="D552" t="s">
        <v>724</v>
      </c>
    </row>
    <row r="553" spans="3:4" x14ac:dyDescent="0.25">
      <c r="C553" t="s">
        <v>725</v>
      </c>
      <c r="D553" t="s">
        <v>725</v>
      </c>
    </row>
    <row r="554" spans="3:4" x14ac:dyDescent="0.25">
      <c r="C554" t="s">
        <v>726</v>
      </c>
      <c r="D554" t="s">
        <v>726</v>
      </c>
    </row>
    <row r="555" spans="3:4" x14ac:dyDescent="0.25">
      <c r="C555" t="s">
        <v>727</v>
      </c>
      <c r="D555" t="s">
        <v>727</v>
      </c>
    </row>
    <row r="556" spans="3:4" x14ac:dyDescent="0.25">
      <c r="C556" t="s">
        <v>728</v>
      </c>
      <c r="D556" t="s">
        <v>728</v>
      </c>
    </row>
    <row r="557" spans="3:4" x14ac:dyDescent="0.25">
      <c r="C557" t="s">
        <v>729</v>
      </c>
      <c r="D557" t="s">
        <v>729</v>
      </c>
    </row>
    <row r="558" spans="3:4" x14ac:dyDescent="0.25">
      <c r="C558" t="s">
        <v>730</v>
      </c>
      <c r="D558" t="s">
        <v>730</v>
      </c>
    </row>
    <row r="559" spans="3:4" x14ac:dyDescent="0.25">
      <c r="C559" t="s">
        <v>731</v>
      </c>
      <c r="D559" t="s">
        <v>731</v>
      </c>
    </row>
    <row r="560" spans="3:4" x14ac:dyDescent="0.25">
      <c r="C560" t="s">
        <v>732</v>
      </c>
      <c r="D560" t="s">
        <v>732</v>
      </c>
    </row>
    <row r="561" spans="3:4" x14ac:dyDescent="0.25">
      <c r="C561" t="s">
        <v>733</v>
      </c>
      <c r="D561" t="s">
        <v>733</v>
      </c>
    </row>
    <row r="562" spans="3:4" x14ac:dyDescent="0.25">
      <c r="C562" t="s">
        <v>734</v>
      </c>
      <c r="D562" t="s">
        <v>734</v>
      </c>
    </row>
    <row r="563" spans="3:4" x14ac:dyDescent="0.25">
      <c r="C563" t="s">
        <v>735</v>
      </c>
      <c r="D563" t="s">
        <v>735</v>
      </c>
    </row>
    <row r="564" spans="3:4" x14ac:dyDescent="0.25">
      <c r="C564" t="s">
        <v>736</v>
      </c>
      <c r="D564" t="s">
        <v>736</v>
      </c>
    </row>
    <row r="565" spans="3:4" x14ac:dyDescent="0.25">
      <c r="C565" t="s">
        <v>737</v>
      </c>
      <c r="D565" t="s">
        <v>737</v>
      </c>
    </row>
    <row r="566" spans="3:4" x14ac:dyDescent="0.25">
      <c r="C566" t="s">
        <v>738</v>
      </c>
      <c r="D566" t="s">
        <v>738</v>
      </c>
    </row>
    <row r="567" spans="3:4" x14ac:dyDescent="0.25">
      <c r="C567" t="s">
        <v>739</v>
      </c>
      <c r="D567" t="s">
        <v>739</v>
      </c>
    </row>
    <row r="568" spans="3:4" x14ac:dyDescent="0.25">
      <c r="C568" t="s">
        <v>740</v>
      </c>
      <c r="D568" t="s">
        <v>740</v>
      </c>
    </row>
    <row r="569" spans="3:4" x14ac:dyDescent="0.25">
      <c r="C569" t="s">
        <v>741</v>
      </c>
      <c r="D569" t="s">
        <v>741</v>
      </c>
    </row>
    <row r="570" spans="3:4" x14ac:dyDescent="0.25">
      <c r="C570" t="s">
        <v>742</v>
      </c>
      <c r="D570" t="s">
        <v>742</v>
      </c>
    </row>
    <row r="571" spans="3:4" x14ac:dyDescent="0.25">
      <c r="C571" t="s">
        <v>743</v>
      </c>
      <c r="D571" t="s">
        <v>743</v>
      </c>
    </row>
    <row r="572" spans="3:4" x14ac:dyDescent="0.25">
      <c r="C572" t="s">
        <v>744</v>
      </c>
      <c r="D572" t="s">
        <v>744</v>
      </c>
    </row>
    <row r="573" spans="3:4" x14ac:dyDescent="0.25">
      <c r="C573" t="s">
        <v>745</v>
      </c>
      <c r="D573" t="s">
        <v>745</v>
      </c>
    </row>
    <row r="574" spans="3:4" x14ac:dyDescent="0.25">
      <c r="C574" t="s">
        <v>746</v>
      </c>
      <c r="D574" t="s">
        <v>746</v>
      </c>
    </row>
    <row r="575" spans="3:4" x14ac:dyDescent="0.25">
      <c r="C575" t="s">
        <v>747</v>
      </c>
      <c r="D575" t="s">
        <v>747</v>
      </c>
    </row>
    <row r="576" spans="3:4" x14ac:dyDescent="0.25">
      <c r="C576" t="s">
        <v>748</v>
      </c>
      <c r="D576" t="s">
        <v>748</v>
      </c>
    </row>
    <row r="577" spans="3:4" x14ac:dyDescent="0.25">
      <c r="C577" t="s">
        <v>749</v>
      </c>
      <c r="D577" t="s">
        <v>749</v>
      </c>
    </row>
    <row r="578" spans="3:4" x14ac:dyDescent="0.25">
      <c r="C578" t="s">
        <v>750</v>
      </c>
      <c r="D578" t="s">
        <v>750</v>
      </c>
    </row>
    <row r="579" spans="3:4" x14ac:dyDescent="0.25">
      <c r="C579" t="s">
        <v>751</v>
      </c>
      <c r="D579" t="s">
        <v>751</v>
      </c>
    </row>
    <row r="580" spans="3:4" x14ac:dyDescent="0.25">
      <c r="C580" t="s">
        <v>752</v>
      </c>
      <c r="D580" t="s">
        <v>752</v>
      </c>
    </row>
    <row r="581" spans="3:4" x14ac:dyDescent="0.25">
      <c r="C581" t="s">
        <v>753</v>
      </c>
      <c r="D581" t="s">
        <v>753</v>
      </c>
    </row>
    <row r="582" spans="3:4" x14ac:dyDescent="0.25">
      <c r="C582" t="s">
        <v>754</v>
      </c>
      <c r="D582" t="s">
        <v>754</v>
      </c>
    </row>
    <row r="583" spans="3:4" x14ac:dyDescent="0.25">
      <c r="C583" t="s">
        <v>755</v>
      </c>
      <c r="D583" t="s">
        <v>755</v>
      </c>
    </row>
    <row r="584" spans="3:4" x14ac:dyDescent="0.25">
      <c r="C584" t="s">
        <v>756</v>
      </c>
      <c r="D584" t="s">
        <v>756</v>
      </c>
    </row>
    <row r="585" spans="3:4" x14ac:dyDescent="0.25">
      <c r="C585" t="s">
        <v>757</v>
      </c>
      <c r="D585" t="s">
        <v>757</v>
      </c>
    </row>
    <row r="586" spans="3:4" x14ac:dyDescent="0.25">
      <c r="C586" t="s">
        <v>758</v>
      </c>
      <c r="D586" t="s">
        <v>758</v>
      </c>
    </row>
    <row r="587" spans="3:4" x14ac:dyDescent="0.25">
      <c r="C587" t="s">
        <v>759</v>
      </c>
      <c r="D587" t="s">
        <v>759</v>
      </c>
    </row>
    <row r="588" spans="3:4" x14ac:dyDescent="0.25">
      <c r="C588" t="s">
        <v>760</v>
      </c>
      <c r="D588" t="s">
        <v>760</v>
      </c>
    </row>
    <row r="589" spans="3:4" x14ac:dyDescent="0.25">
      <c r="C589" t="s">
        <v>761</v>
      </c>
      <c r="D589" t="s">
        <v>761</v>
      </c>
    </row>
    <row r="590" spans="3:4" x14ac:dyDescent="0.25">
      <c r="C590" t="s">
        <v>762</v>
      </c>
      <c r="D590" t="s">
        <v>762</v>
      </c>
    </row>
    <row r="591" spans="3:4" x14ac:dyDescent="0.25">
      <c r="C591" t="s">
        <v>763</v>
      </c>
      <c r="D591" t="s">
        <v>763</v>
      </c>
    </row>
    <row r="592" spans="3:4" x14ac:dyDescent="0.25">
      <c r="C592" t="s">
        <v>764</v>
      </c>
      <c r="D592" t="s">
        <v>764</v>
      </c>
    </row>
    <row r="593" spans="3:4" x14ac:dyDescent="0.25">
      <c r="C593" t="s">
        <v>765</v>
      </c>
      <c r="D593" t="s">
        <v>765</v>
      </c>
    </row>
    <row r="594" spans="3:4" x14ac:dyDescent="0.25">
      <c r="C594" t="s">
        <v>766</v>
      </c>
      <c r="D594" t="s">
        <v>766</v>
      </c>
    </row>
    <row r="595" spans="3:4" x14ac:dyDescent="0.25">
      <c r="C595" t="s">
        <v>767</v>
      </c>
      <c r="D595" t="s">
        <v>767</v>
      </c>
    </row>
    <row r="596" spans="3:4" x14ac:dyDescent="0.25">
      <c r="C596" t="s">
        <v>768</v>
      </c>
      <c r="D596" t="s">
        <v>768</v>
      </c>
    </row>
    <row r="597" spans="3:4" x14ac:dyDescent="0.25">
      <c r="C597" t="s">
        <v>769</v>
      </c>
      <c r="D597" t="s">
        <v>769</v>
      </c>
    </row>
    <row r="598" spans="3:4" x14ac:dyDescent="0.25">
      <c r="C598" t="s">
        <v>770</v>
      </c>
      <c r="D598" t="s">
        <v>770</v>
      </c>
    </row>
    <row r="599" spans="3:4" x14ac:dyDescent="0.25">
      <c r="C599" t="s">
        <v>771</v>
      </c>
      <c r="D599" t="s">
        <v>771</v>
      </c>
    </row>
    <row r="600" spans="3:4" x14ac:dyDescent="0.25">
      <c r="C600" t="s">
        <v>772</v>
      </c>
      <c r="D600" t="s">
        <v>772</v>
      </c>
    </row>
    <row r="601" spans="3:4" x14ac:dyDescent="0.25">
      <c r="C601" t="s">
        <v>773</v>
      </c>
      <c r="D601" t="s">
        <v>773</v>
      </c>
    </row>
    <row r="602" spans="3:4" x14ac:dyDescent="0.25">
      <c r="C602" t="s">
        <v>774</v>
      </c>
      <c r="D602" t="s">
        <v>774</v>
      </c>
    </row>
    <row r="603" spans="3:4" x14ac:dyDescent="0.25">
      <c r="C603" t="s">
        <v>775</v>
      </c>
      <c r="D603" t="s">
        <v>775</v>
      </c>
    </row>
    <row r="604" spans="3:4" x14ac:dyDescent="0.25">
      <c r="C604" t="s">
        <v>776</v>
      </c>
      <c r="D604" t="s">
        <v>776</v>
      </c>
    </row>
    <row r="605" spans="3:4" x14ac:dyDescent="0.25">
      <c r="C605" t="s">
        <v>777</v>
      </c>
      <c r="D605" t="s">
        <v>777</v>
      </c>
    </row>
    <row r="606" spans="3:4" x14ac:dyDescent="0.25">
      <c r="C606" t="s">
        <v>778</v>
      </c>
      <c r="D606" t="s">
        <v>778</v>
      </c>
    </row>
    <row r="607" spans="3:4" x14ac:dyDescent="0.25">
      <c r="C607" t="s">
        <v>779</v>
      </c>
      <c r="D607" t="s">
        <v>779</v>
      </c>
    </row>
    <row r="608" spans="3:4" x14ac:dyDescent="0.25">
      <c r="C608" t="s">
        <v>780</v>
      </c>
      <c r="D608" t="s">
        <v>780</v>
      </c>
    </row>
    <row r="609" spans="3:4" x14ac:dyDescent="0.25">
      <c r="C609" t="s">
        <v>781</v>
      </c>
      <c r="D609" t="s">
        <v>781</v>
      </c>
    </row>
    <row r="610" spans="3:4" x14ac:dyDescent="0.25">
      <c r="C610" t="s">
        <v>782</v>
      </c>
      <c r="D610" t="s">
        <v>782</v>
      </c>
    </row>
    <row r="611" spans="3:4" x14ac:dyDescent="0.25">
      <c r="C611" t="s">
        <v>783</v>
      </c>
      <c r="D611" t="s">
        <v>783</v>
      </c>
    </row>
    <row r="612" spans="3:4" x14ac:dyDescent="0.25">
      <c r="C612" t="s">
        <v>784</v>
      </c>
      <c r="D612" t="s">
        <v>784</v>
      </c>
    </row>
    <row r="613" spans="3:4" x14ac:dyDescent="0.25">
      <c r="C613" t="s">
        <v>785</v>
      </c>
      <c r="D613" t="s">
        <v>785</v>
      </c>
    </row>
    <row r="614" spans="3:4" x14ac:dyDescent="0.25">
      <c r="C614" t="s">
        <v>786</v>
      </c>
      <c r="D614" t="s">
        <v>786</v>
      </c>
    </row>
    <row r="615" spans="3:4" x14ac:dyDescent="0.25">
      <c r="C615" t="s">
        <v>787</v>
      </c>
      <c r="D615" t="s">
        <v>787</v>
      </c>
    </row>
    <row r="616" spans="3:4" x14ac:dyDescent="0.25">
      <c r="C616" t="s">
        <v>788</v>
      </c>
      <c r="D616" t="s">
        <v>788</v>
      </c>
    </row>
    <row r="617" spans="3:4" x14ac:dyDescent="0.25">
      <c r="C617" t="s">
        <v>789</v>
      </c>
      <c r="D617" t="s">
        <v>789</v>
      </c>
    </row>
    <row r="618" spans="3:4" x14ac:dyDescent="0.25">
      <c r="C618" t="s">
        <v>790</v>
      </c>
      <c r="D618" t="s">
        <v>790</v>
      </c>
    </row>
    <row r="619" spans="3:4" x14ac:dyDescent="0.25">
      <c r="C619" t="s">
        <v>791</v>
      </c>
      <c r="D619" t="s">
        <v>791</v>
      </c>
    </row>
    <row r="620" spans="3:4" x14ac:dyDescent="0.25">
      <c r="C620" t="s">
        <v>792</v>
      </c>
      <c r="D620" t="s">
        <v>792</v>
      </c>
    </row>
    <row r="621" spans="3:4" x14ac:dyDescent="0.25">
      <c r="C621" t="s">
        <v>793</v>
      </c>
      <c r="D621" t="s">
        <v>793</v>
      </c>
    </row>
    <row r="622" spans="3:4" x14ac:dyDescent="0.25">
      <c r="C622" t="s">
        <v>794</v>
      </c>
      <c r="D622" t="s">
        <v>794</v>
      </c>
    </row>
    <row r="623" spans="3:4" x14ac:dyDescent="0.25">
      <c r="C623" t="s">
        <v>795</v>
      </c>
      <c r="D623" t="s">
        <v>795</v>
      </c>
    </row>
    <row r="624" spans="3:4" x14ac:dyDescent="0.25">
      <c r="C624" t="s">
        <v>796</v>
      </c>
      <c r="D624" t="s">
        <v>796</v>
      </c>
    </row>
    <row r="625" spans="3:4" x14ac:dyDescent="0.25">
      <c r="C625" t="s">
        <v>797</v>
      </c>
      <c r="D625" t="s">
        <v>797</v>
      </c>
    </row>
    <row r="626" spans="3:4" x14ac:dyDescent="0.25">
      <c r="C626" t="s">
        <v>798</v>
      </c>
      <c r="D626" t="s">
        <v>798</v>
      </c>
    </row>
    <row r="627" spans="3:4" x14ac:dyDescent="0.25">
      <c r="C627" t="s">
        <v>799</v>
      </c>
      <c r="D627" t="s">
        <v>799</v>
      </c>
    </row>
    <row r="628" spans="3:4" x14ac:dyDescent="0.25">
      <c r="C628" t="s">
        <v>800</v>
      </c>
      <c r="D628" t="s">
        <v>800</v>
      </c>
    </row>
    <row r="629" spans="3:4" x14ac:dyDescent="0.25">
      <c r="C629" t="s">
        <v>801</v>
      </c>
      <c r="D629" t="s">
        <v>801</v>
      </c>
    </row>
    <row r="630" spans="3:4" x14ac:dyDescent="0.25">
      <c r="C630" t="s">
        <v>802</v>
      </c>
      <c r="D630" t="s">
        <v>802</v>
      </c>
    </row>
    <row r="631" spans="3:4" x14ac:dyDescent="0.25">
      <c r="C631" t="s">
        <v>803</v>
      </c>
      <c r="D631" t="s">
        <v>803</v>
      </c>
    </row>
    <row r="632" spans="3:4" x14ac:dyDescent="0.25">
      <c r="C632" t="s">
        <v>804</v>
      </c>
      <c r="D632" t="s">
        <v>804</v>
      </c>
    </row>
    <row r="633" spans="3:4" x14ac:dyDescent="0.25">
      <c r="C633" t="s">
        <v>805</v>
      </c>
      <c r="D633" t="s">
        <v>805</v>
      </c>
    </row>
    <row r="634" spans="3:4" x14ac:dyDescent="0.25">
      <c r="C634" t="s">
        <v>806</v>
      </c>
      <c r="D634" t="s">
        <v>806</v>
      </c>
    </row>
    <row r="635" spans="3:4" x14ac:dyDescent="0.25">
      <c r="C635" t="s">
        <v>807</v>
      </c>
      <c r="D635" t="s">
        <v>807</v>
      </c>
    </row>
    <row r="636" spans="3:4" x14ac:dyDescent="0.25">
      <c r="C636" t="s">
        <v>808</v>
      </c>
      <c r="D636" t="s">
        <v>808</v>
      </c>
    </row>
    <row r="637" spans="3:4" x14ac:dyDescent="0.25">
      <c r="C637" t="s">
        <v>809</v>
      </c>
      <c r="D637" t="s">
        <v>809</v>
      </c>
    </row>
    <row r="638" spans="3:4" x14ac:dyDescent="0.25">
      <c r="C638" t="s">
        <v>810</v>
      </c>
      <c r="D638" t="s">
        <v>810</v>
      </c>
    </row>
    <row r="639" spans="3:4" x14ac:dyDescent="0.25">
      <c r="C639" t="s">
        <v>811</v>
      </c>
      <c r="D639" t="s">
        <v>811</v>
      </c>
    </row>
    <row r="640" spans="3:4" x14ac:dyDescent="0.25">
      <c r="C640" t="s">
        <v>812</v>
      </c>
      <c r="D640" t="s">
        <v>812</v>
      </c>
    </row>
    <row r="641" spans="3:4" x14ac:dyDescent="0.25">
      <c r="C641" t="s">
        <v>813</v>
      </c>
      <c r="D641" t="s">
        <v>813</v>
      </c>
    </row>
    <row r="642" spans="3:4" x14ac:dyDescent="0.25">
      <c r="C642" t="s">
        <v>814</v>
      </c>
      <c r="D642" t="s">
        <v>814</v>
      </c>
    </row>
    <row r="643" spans="3:4" x14ac:dyDescent="0.25">
      <c r="C643" t="s">
        <v>815</v>
      </c>
      <c r="D643" t="s">
        <v>815</v>
      </c>
    </row>
    <row r="644" spans="3:4" x14ac:dyDescent="0.25">
      <c r="C644" t="s">
        <v>816</v>
      </c>
      <c r="D644" t="s">
        <v>816</v>
      </c>
    </row>
    <row r="645" spans="3:4" x14ac:dyDescent="0.25">
      <c r="C645" t="s">
        <v>817</v>
      </c>
      <c r="D645" t="s">
        <v>817</v>
      </c>
    </row>
    <row r="646" spans="3:4" x14ac:dyDescent="0.25">
      <c r="C646" t="s">
        <v>818</v>
      </c>
      <c r="D646" t="s">
        <v>818</v>
      </c>
    </row>
    <row r="647" spans="3:4" x14ac:dyDescent="0.25">
      <c r="C647" t="s">
        <v>819</v>
      </c>
      <c r="D647" t="s">
        <v>819</v>
      </c>
    </row>
    <row r="648" spans="3:4" x14ac:dyDescent="0.25">
      <c r="C648" t="s">
        <v>820</v>
      </c>
      <c r="D648" t="s">
        <v>820</v>
      </c>
    </row>
    <row r="649" spans="3:4" x14ac:dyDescent="0.25">
      <c r="C649" t="s">
        <v>821</v>
      </c>
      <c r="D649" t="s">
        <v>821</v>
      </c>
    </row>
    <row r="650" spans="3:4" x14ac:dyDescent="0.25">
      <c r="C650" t="s">
        <v>822</v>
      </c>
      <c r="D650" t="s">
        <v>822</v>
      </c>
    </row>
    <row r="651" spans="3:4" x14ac:dyDescent="0.25">
      <c r="C651" t="s">
        <v>823</v>
      </c>
      <c r="D651" t="s">
        <v>823</v>
      </c>
    </row>
    <row r="652" spans="3:4" x14ac:dyDescent="0.25">
      <c r="C652" t="s">
        <v>824</v>
      </c>
      <c r="D652" t="s">
        <v>824</v>
      </c>
    </row>
    <row r="653" spans="3:4" x14ac:dyDescent="0.25">
      <c r="C653" t="s">
        <v>825</v>
      </c>
      <c r="D653" t="s">
        <v>825</v>
      </c>
    </row>
    <row r="654" spans="3:4" x14ac:dyDescent="0.25">
      <c r="C654" t="s">
        <v>826</v>
      </c>
      <c r="D654" t="s">
        <v>826</v>
      </c>
    </row>
    <row r="655" spans="3:4" x14ac:dyDescent="0.25">
      <c r="C655" t="s">
        <v>827</v>
      </c>
      <c r="D655" t="s">
        <v>827</v>
      </c>
    </row>
    <row r="656" spans="3:4" x14ac:dyDescent="0.25">
      <c r="C656" t="s">
        <v>828</v>
      </c>
      <c r="D656" t="s">
        <v>828</v>
      </c>
    </row>
    <row r="657" spans="3:4" x14ac:dyDescent="0.25">
      <c r="C657" t="s">
        <v>829</v>
      </c>
      <c r="D657" t="s">
        <v>829</v>
      </c>
    </row>
    <row r="658" spans="3:4" x14ac:dyDescent="0.25">
      <c r="C658" t="s">
        <v>830</v>
      </c>
      <c r="D658" t="s">
        <v>830</v>
      </c>
    </row>
    <row r="659" spans="3:4" x14ac:dyDescent="0.25">
      <c r="C659" t="s">
        <v>831</v>
      </c>
      <c r="D659" t="s">
        <v>831</v>
      </c>
    </row>
    <row r="660" spans="3:4" x14ac:dyDescent="0.25">
      <c r="C660" t="s">
        <v>832</v>
      </c>
      <c r="D660" t="s">
        <v>832</v>
      </c>
    </row>
    <row r="661" spans="3:4" x14ac:dyDescent="0.25">
      <c r="C661" t="s">
        <v>833</v>
      </c>
      <c r="D661" t="s">
        <v>833</v>
      </c>
    </row>
    <row r="662" spans="3:4" x14ac:dyDescent="0.25">
      <c r="C662" t="s">
        <v>834</v>
      </c>
      <c r="D662" t="s">
        <v>834</v>
      </c>
    </row>
    <row r="663" spans="3:4" x14ac:dyDescent="0.25">
      <c r="C663" t="s">
        <v>835</v>
      </c>
      <c r="D663" t="s">
        <v>835</v>
      </c>
    </row>
    <row r="664" spans="3:4" x14ac:dyDescent="0.25">
      <c r="C664" t="s">
        <v>836</v>
      </c>
      <c r="D664" t="s">
        <v>836</v>
      </c>
    </row>
    <row r="665" spans="3:4" x14ac:dyDescent="0.25">
      <c r="C665" t="s">
        <v>837</v>
      </c>
      <c r="D665" t="s">
        <v>837</v>
      </c>
    </row>
    <row r="666" spans="3:4" x14ac:dyDescent="0.25">
      <c r="C666" t="s">
        <v>838</v>
      </c>
      <c r="D666" t="s">
        <v>838</v>
      </c>
    </row>
    <row r="667" spans="3:4" x14ac:dyDescent="0.25">
      <c r="C667" t="s">
        <v>839</v>
      </c>
      <c r="D667" t="s">
        <v>839</v>
      </c>
    </row>
    <row r="668" spans="3:4" x14ac:dyDescent="0.25">
      <c r="C668" t="s">
        <v>840</v>
      </c>
      <c r="D668" t="s">
        <v>840</v>
      </c>
    </row>
    <row r="669" spans="3:4" x14ac:dyDescent="0.25">
      <c r="C669" t="s">
        <v>841</v>
      </c>
      <c r="D669" t="s">
        <v>841</v>
      </c>
    </row>
    <row r="670" spans="3:4" x14ac:dyDescent="0.25">
      <c r="C670" t="s">
        <v>842</v>
      </c>
      <c r="D670" t="s">
        <v>842</v>
      </c>
    </row>
    <row r="671" spans="3:4" x14ac:dyDescent="0.25">
      <c r="C671" t="s">
        <v>843</v>
      </c>
      <c r="D671" t="s">
        <v>843</v>
      </c>
    </row>
    <row r="672" spans="3:4" x14ac:dyDescent="0.25">
      <c r="C672" t="s">
        <v>844</v>
      </c>
      <c r="D672" t="s">
        <v>844</v>
      </c>
    </row>
    <row r="673" spans="3:4" x14ac:dyDescent="0.25">
      <c r="C673" t="s">
        <v>845</v>
      </c>
      <c r="D673" t="s">
        <v>845</v>
      </c>
    </row>
    <row r="674" spans="3:4" x14ac:dyDescent="0.25">
      <c r="C674" t="s">
        <v>846</v>
      </c>
      <c r="D674" t="s">
        <v>846</v>
      </c>
    </row>
    <row r="675" spans="3:4" x14ac:dyDescent="0.25">
      <c r="C675" t="s">
        <v>847</v>
      </c>
      <c r="D675" t="s">
        <v>847</v>
      </c>
    </row>
    <row r="676" spans="3:4" x14ac:dyDescent="0.25">
      <c r="C676" t="s">
        <v>848</v>
      </c>
      <c r="D676" t="s">
        <v>848</v>
      </c>
    </row>
    <row r="677" spans="3:4" x14ac:dyDescent="0.25">
      <c r="C677" t="s">
        <v>849</v>
      </c>
      <c r="D677" t="s">
        <v>849</v>
      </c>
    </row>
    <row r="678" spans="3:4" x14ac:dyDescent="0.25">
      <c r="C678" t="s">
        <v>850</v>
      </c>
      <c r="D678" t="s">
        <v>850</v>
      </c>
    </row>
    <row r="679" spans="3:4" x14ac:dyDescent="0.25">
      <c r="C679" t="s">
        <v>851</v>
      </c>
      <c r="D679" t="s">
        <v>851</v>
      </c>
    </row>
    <row r="680" spans="3:4" x14ac:dyDescent="0.25">
      <c r="C680" t="s">
        <v>852</v>
      </c>
      <c r="D680" t="s">
        <v>852</v>
      </c>
    </row>
    <row r="681" spans="3:4" x14ac:dyDescent="0.25">
      <c r="C681" t="s">
        <v>853</v>
      </c>
      <c r="D681" t="s">
        <v>853</v>
      </c>
    </row>
    <row r="682" spans="3:4" x14ac:dyDescent="0.25">
      <c r="C682" t="s">
        <v>854</v>
      </c>
      <c r="D682" t="s">
        <v>854</v>
      </c>
    </row>
    <row r="683" spans="3:4" x14ac:dyDescent="0.25">
      <c r="C683" t="s">
        <v>855</v>
      </c>
      <c r="D683" t="s">
        <v>855</v>
      </c>
    </row>
    <row r="684" spans="3:4" x14ac:dyDescent="0.25">
      <c r="C684" t="s">
        <v>856</v>
      </c>
      <c r="D684" t="s">
        <v>856</v>
      </c>
    </row>
    <row r="685" spans="3:4" x14ac:dyDescent="0.25">
      <c r="C685" t="s">
        <v>857</v>
      </c>
      <c r="D685" t="s">
        <v>857</v>
      </c>
    </row>
    <row r="686" spans="3:4" x14ac:dyDescent="0.25">
      <c r="C686" t="s">
        <v>858</v>
      </c>
      <c r="D686" t="s">
        <v>858</v>
      </c>
    </row>
    <row r="687" spans="3:4" x14ac:dyDescent="0.25">
      <c r="C687" t="s">
        <v>859</v>
      </c>
      <c r="D687" t="s">
        <v>859</v>
      </c>
    </row>
    <row r="688" spans="3:4" x14ac:dyDescent="0.25">
      <c r="C688" t="s">
        <v>860</v>
      </c>
      <c r="D688" t="s">
        <v>860</v>
      </c>
    </row>
    <row r="689" spans="3:4" x14ac:dyDescent="0.25">
      <c r="C689" t="s">
        <v>861</v>
      </c>
      <c r="D689" t="s">
        <v>861</v>
      </c>
    </row>
    <row r="690" spans="3:4" x14ac:dyDescent="0.25">
      <c r="C690" t="s">
        <v>862</v>
      </c>
      <c r="D690" t="s">
        <v>862</v>
      </c>
    </row>
    <row r="691" spans="3:4" x14ac:dyDescent="0.25">
      <c r="C691" t="s">
        <v>863</v>
      </c>
      <c r="D691" t="s">
        <v>863</v>
      </c>
    </row>
    <row r="692" spans="3:4" x14ac:dyDescent="0.25">
      <c r="C692" t="s">
        <v>864</v>
      </c>
      <c r="D692" t="s">
        <v>864</v>
      </c>
    </row>
    <row r="693" spans="3:4" x14ac:dyDescent="0.25">
      <c r="C693" t="s">
        <v>865</v>
      </c>
      <c r="D693" t="s">
        <v>865</v>
      </c>
    </row>
    <row r="694" spans="3:4" x14ac:dyDescent="0.25">
      <c r="C694" t="s">
        <v>866</v>
      </c>
      <c r="D694" t="s">
        <v>866</v>
      </c>
    </row>
    <row r="695" spans="3:4" x14ac:dyDescent="0.25">
      <c r="C695" t="s">
        <v>867</v>
      </c>
      <c r="D695" t="s">
        <v>867</v>
      </c>
    </row>
    <row r="696" spans="3:4" x14ac:dyDescent="0.25">
      <c r="C696" t="s">
        <v>868</v>
      </c>
      <c r="D696" t="s">
        <v>868</v>
      </c>
    </row>
    <row r="697" spans="3:4" x14ac:dyDescent="0.25">
      <c r="C697" t="s">
        <v>869</v>
      </c>
      <c r="D697" t="s">
        <v>869</v>
      </c>
    </row>
    <row r="698" spans="3:4" x14ac:dyDescent="0.25">
      <c r="C698" t="s">
        <v>870</v>
      </c>
      <c r="D698" t="s">
        <v>870</v>
      </c>
    </row>
    <row r="699" spans="3:4" x14ac:dyDescent="0.25">
      <c r="C699" t="s">
        <v>871</v>
      </c>
      <c r="D699" t="s">
        <v>871</v>
      </c>
    </row>
    <row r="700" spans="3:4" x14ac:dyDescent="0.25">
      <c r="C700" t="s">
        <v>872</v>
      </c>
      <c r="D700" t="s">
        <v>872</v>
      </c>
    </row>
    <row r="701" spans="3:4" x14ac:dyDescent="0.25">
      <c r="C701" t="s">
        <v>873</v>
      </c>
      <c r="D701" t="s">
        <v>873</v>
      </c>
    </row>
    <row r="702" spans="3:4" x14ac:dyDescent="0.25">
      <c r="C702" t="s">
        <v>874</v>
      </c>
      <c r="D702" t="s">
        <v>874</v>
      </c>
    </row>
    <row r="703" spans="3:4" x14ac:dyDescent="0.25">
      <c r="C703" t="s">
        <v>875</v>
      </c>
      <c r="D703" t="s">
        <v>875</v>
      </c>
    </row>
    <row r="704" spans="3:4" x14ac:dyDescent="0.25">
      <c r="C704" t="s">
        <v>876</v>
      </c>
      <c r="D704" t="s">
        <v>876</v>
      </c>
    </row>
    <row r="705" spans="3:4" x14ac:dyDescent="0.25">
      <c r="C705" t="s">
        <v>877</v>
      </c>
      <c r="D705" t="s">
        <v>877</v>
      </c>
    </row>
    <row r="706" spans="3:4" x14ac:dyDescent="0.25">
      <c r="C706" t="s">
        <v>878</v>
      </c>
      <c r="D706" t="s">
        <v>878</v>
      </c>
    </row>
    <row r="707" spans="3:4" x14ac:dyDescent="0.25">
      <c r="C707" t="s">
        <v>879</v>
      </c>
      <c r="D707" t="s">
        <v>879</v>
      </c>
    </row>
    <row r="708" spans="3:4" x14ac:dyDescent="0.25">
      <c r="C708" t="s">
        <v>880</v>
      </c>
      <c r="D708" t="s">
        <v>880</v>
      </c>
    </row>
    <row r="709" spans="3:4" x14ac:dyDescent="0.25">
      <c r="C709" t="s">
        <v>881</v>
      </c>
      <c r="D709" t="s">
        <v>881</v>
      </c>
    </row>
    <row r="710" spans="3:4" x14ac:dyDescent="0.25">
      <c r="C710" t="s">
        <v>882</v>
      </c>
      <c r="D710" t="s">
        <v>882</v>
      </c>
    </row>
    <row r="711" spans="3:4" x14ac:dyDescent="0.25">
      <c r="C711" t="s">
        <v>883</v>
      </c>
      <c r="D711" t="s">
        <v>883</v>
      </c>
    </row>
    <row r="712" spans="3:4" x14ac:dyDescent="0.25">
      <c r="C712" t="s">
        <v>884</v>
      </c>
      <c r="D712" t="s">
        <v>884</v>
      </c>
    </row>
    <row r="713" spans="3:4" x14ac:dyDescent="0.25">
      <c r="C713" t="s">
        <v>885</v>
      </c>
      <c r="D713" t="s">
        <v>885</v>
      </c>
    </row>
    <row r="714" spans="3:4" x14ac:dyDescent="0.25">
      <c r="C714" t="s">
        <v>886</v>
      </c>
      <c r="D714" t="s">
        <v>886</v>
      </c>
    </row>
    <row r="715" spans="3:4" x14ac:dyDescent="0.25">
      <c r="C715" t="s">
        <v>887</v>
      </c>
      <c r="D715" t="s">
        <v>887</v>
      </c>
    </row>
    <row r="716" spans="3:4" x14ac:dyDescent="0.25">
      <c r="C716" t="s">
        <v>888</v>
      </c>
      <c r="D716" t="s">
        <v>888</v>
      </c>
    </row>
    <row r="717" spans="3:4" x14ac:dyDescent="0.25">
      <c r="C717" t="s">
        <v>889</v>
      </c>
      <c r="D717" t="s">
        <v>889</v>
      </c>
    </row>
    <row r="718" spans="3:4" x14ac:dyDescent="0.25">
      <c r="C718" t="s">
        <v>890</v>
      </c>
      <c r="D718" t="s">
        <v>890</v>
      </c>
    </row>
    <row r="719" spans="3:4" x14ac:dyDescent="0.25">
      <c r="C719" t="s">
        <v>891</v>
      </c>
      <c r="D719" t="s">
        <v>891</v>
      </c>
    </row>
    <row r="720" spans="3:4" x14ac:dyDescent="0.25">
      <c r="C720" t="s">
        <v>892</v>
      </c>
      <c r="D720" t="s">
        <v>892</v>
      </c>
    </row>
    <row r="721" spans="3:4" x14ac:dyDescent="0.25">
      <c r="C721" t="s">
        <v>893</v>
      </c>
      <c r="D721" t="s">
        <v>893</v>
      </c>
    </row>
    <row r="722" spans="3:4" x14ac:dyDescent="0.25">
      <c r="C722" t="s">
        <v>894</v>
      </c>
      <c r="D722" t="s">
        <v>894</v>
      </c>
    </row>
    <row r="723" spans="3:4" x14ac:dyDescent="0.25">
      <c r="C723" t="s">
        <v>895</v>
      </c>
      <c r="D723" t="s">
        <v>895</v>
      </c>
    </row>
    <row r="724" spans="3:4" x14ac:dyDescent="0.25">
      <c r="C724" t="s">
        <v>896</v>
      </c>
      <c r="D724" t="s">
        <v>896</v>
      </c>
    </row>
    <row r="725" spans="3:4" x14ac:dyDescent="0.25">
      <c r="C725" t="s">
        <v>897</v>
      </c>
      <c r="D725" t="s">
        <v>897</v>
      </c>
    </row>
    <row r="726" spans="3:4" x14ac:dyDescent="0.25">
      <c r="C726" t="s">
        <v>898</v>
      </c>
      <c r="D726" t="s">
        <v>898</v>
      </c>
    </row>
    <row r="727" spans="3:4" x14ac:dyDescent="0.25">
      <c r="C727" t="s">
        <v>899</v>
      </c>
      <c r="D727" t="s">
        <v>899</v>
      </c>
    </row>
    <row r="728" spans="3:4" x14ac:dyDescent="0.25">
      <c r="C728" t="s">
        <v>900</v>
      </c>
      <c r="D728" t="s">
        <v>900</v>
      </c>
    </row>
    <row r="729" spans="3:4" x14ac:dyDescent="0.25">
      <c r="C729" t="s">
        <v>901</v>
      </c>
      <c r="D729" t="s">
        <v>901</v>
      </c>
    </row>
    <row r="730" spans="3:4" x14ac:dyDescent="0.25">
      <c r="C730" t="s">
        <v>902</v>
      </c>
      <c r="D730" t="s">
        <v>902</v>
      </c>
    </row>
    <row r="731" spans="3:4" x14ac:dyDescent="0.25">
      <c r="C731" t="s">
        <v>903</v>
      </c>
      <c r="D731" t="s">
        <v>903</v>
      </c>
    </row>
    <row r="732" spans="3:4" x14ac:dyDescent="0.25">
      <c r="C732" t="s">
        <v>904</v>
      </c>
      <c r="D732" t="s">
        <v>904</v>
      </c>
    </row>
    <row r="733" spans="3:4" x14ac:dyDescent="0.25">
      <c r="C733" t="s">
        <v>905</v>
      </c>
      <c r="D733" t="s">
        <v>905</v>
      </c>
    </row>
    <row r="734" spans="3:4" x14ac:dyDescent="0.25">
      <c r="C734" t="s">
        <v>906</v>
      </c>
      <c r="D734" t="s">
        <v>906</v>
      </c>
    </row>
    <row r="735" spans="3:4" x14ac:dyDescent="0.25">
      <c r="C735" t="s">
        <v>907</v>
      </c>
      <c r="D735" t="s">
        <v>907</v>
      </c>
    </row>
    <row r="736" spans="3:4" x14ac:dyDescent="0.25">
      <c r="C736" t="s">
        <v>908</v>
      </c>
      <c r="D736" t="s">
        <v>908</v>
      </c>
    </row>
    <row r="737" spans="3:4" x14ac:dyDescent="0.25">
      <c r="C737" t="s">
        <v>909</v>
      </c>
      <c r="D737" t="s">
        <v>909</v>
      </c>
    </row>
    <row r="738" spans="3:4" x14ac:dyDescent="0.25">
      <c r="C738" t="s">
        <v>910</v>
      </c>
      <c r="D738" t="s">
        <v>910</v>
      </c>
    </row>
    <row r="739" spans="3:4" x14ac:dyDescent="0.25">
      <c r="C739" t="s">
        <v>911</v>
      </c>
      <c r="D739" t="s">
        <v>911</v>
      </c>
    </row>
    <row r="740" spans="3:4" x14ac:dyDescent="0.25">
      <c r="C740" t="s">
        <v>912</v>
      </c>
      <c r="D740" t="s">
        <v>912</v>
      </c>
    </row>
    <row r="741" spans="3:4" x14ac:dyDescent="0.25">
      <c r="C741" t="s">
        <v>913</v>
      </c>
      <c r="D741" t="s">
        <v>913</v>
      </c>
    </row>
    <row r="742" spans="3:4" x14ac:dyDescent="0.25">
      <c r="C742" t="s">
        <v>914</v>
      </c>
      <c r="D742" t="s">
        <v>914</v>
      </c>
    </row>
    <row r="743" spans="3:4" x14ac:dyDescent="0.25">
      <c r="C743" t="s">
        <v>915</v>
      </c>
      <c r="D743" t="s">
        <v>915</v>
      </c>
    </row>
    <row r="744" spans="3:4" x14ac:dyDescent="0.25">
      <c r="C744" t="s">
        <v>916</v>
      </c>
      <c r="D744" t="s">
        <v>916</v>
      </c>
    </row>
    <row r="745" spans="3:4" x14ac:dyDescent="0.25">
      <c r="C745" t="s">
        <v>917</v>
      </c>
      <c r="D745" t="s">
        <v>917</v>
      </c>
    </row>
    <row r="746" spans="3:4" x14ac:dyDescent="0.25">
      <c r="C746" t="s">
        <v>918</v>
      </c>
      <c r="D746" t="s">
        <v>918</v>
      </c>
    </row>
    <row r="747" spans="3:4" x14ac:dyDescent="0.25">
      <c r="C747" t="s">
        <v>919</v>
      </c>
      <c r="D747" t="s">
        <v>919</v>
      </c>
    </row>
    <row r="748" spans="3:4" x14ac:dyDescent="0.25">
      <c r="C748" t="s">
        <v>920</v>
      </c>
      <c r="D748" t="s">
        <v>920</v>
      </c>
    </row>
    <row r="749" spans="3:4" x14ac:dyDescent="0.25">
      <c r="C749" t="s">
        <v>921</v>
      </c>
      <c r="D749" t="s">
        <v>921</v>
      </c>
    </row>
    <row r="750" spans="3:4" x14ac:dyDescent="0.25">
      <c r="C750" t="s">
        <v>922</v>
      </c>
      <c r="D750" t="s">
        <v>922</v>
      </c>
    </row>
    <row r="751" spans="3:4" x14ac:dyDescent="0.25">
      <c r="C751" t="s">
        <v>923</v>
      </c>
      <c r="D751" t="s">
        <v>923</v>
      </c>
    </row>
    <row r="752" spans="3:4" x14ac:dyDescent="0.25">
      <c r="C752" t="s">
        <v>924</v>
      </c>
      <c r="D752" t="s">
        <v>924</v>
      </c>
    </row>
    <row r="753" spans="3:4" x14ac:dyDescent="0.25">
      <c r="C753" t="s">
        <v>925</v>
      </c>
      <c r="D753" t="s">
        <v>925</v>
      </c>
    </row>
    <row r="754" spans="3:4" x14ac:dyDescent="0.25">
      <c r="C754" t="s">
        <v>926</v>
      </c>
      <c r="D754" t="s">
        <v>926</v>
      </c>
    </row>
    <row r="755" spans="3:4" x14ac:dyDescent="0.25">
      <c r="C755" t="s">
        <v>927</v>
      </c>
      <c r="D755" t="s">
        <v>927</v>
      </c>
    </row>
    <row r="756" spans="3:4" x14ac:dyDescent="0.25">
      <c r="C756" t="s">
        <v>928</v>
      </c>
      <c r="D756" t="s">
        <v>928</v>
      </c>
    </row>
    <row r="757" spans="3:4" x14ac:dyDescent="0.25">
      <c r="C757" t="s">
        <v>929</v>
      </c>
      <c r="D757" t="s">
        <v>929</v>
      </c>
    </row>
    <row r="758" spans="3:4" x14ac:dyDescent="0.25">
      <c r="C758" t="s">
        <v>930</v>
      </c>
      <c r="D758" t="s">
        <v>930</v>
      </c>
    </row>
    <row r="759" spans="3:4" x14ac:dyDescent="0.25">
      <c r="C759" t="s">
        <v>931</v>
      </c>
      <c r="D759" t="s">
        <v>931</v>
      </c>
    </row>
    <row r="760" spans="3:4" x14ac:dyDescent="0.25">
      <c r="C760" t="s">
        <v>932</v>
      </c>
      <c r="D760" t="s">
        <v>932</v>
      </c>
    </row>
    <row r="761" spans="3:4" x14ac:dyDescent="0.25">
      <c r="C761" t="s">
        <v>933</v>
      </c>
      <c r="D761" t="s">
        <v>933</v>
      </c>
    </row>
    <row r="762" spans="3:4" x14ac:dyDescent="0.25">
      <c r="C762" t="s">
        <v>934</v>
      </c>
      <c r="D762" t="s">
        <v>934</v>
      </c>
    </row>
    <row r="763" spans="3:4" x14ac:dyDescent="0.25">
      <c r="C763" t="s">
        <v>935</v>
      </c>
      <c r="D763" t="s">
        <v>935</v>
      </c>
    </row>
    <row r="764" spans="3:4" x14ac:dyDescent="0.25">
      <c r="C764" t="s">
        <v>936</v>
      </c>
      <c r="D764" t="s">
        <v>936</v>
      </c>
    </row>
    <row r="765" spans="3:4" x14ac:dyDescent="0.25">
      <c r="C765" t="s">
        <v>937</v>
      </c>
      <c r="D765" t="s">
        <v>937</v>
      </c>
    </row>
    <row r="766" spans="3:4" x14ac:dyDescent="0.25">
      <c r="C766" t="s">
        <v>938</v>
      </c>
      <c r="D766" t="s">
        <v>938</v>
      </c>
    </row>
    <row r="767" spans="3:4" x14ac:dyDescent="0.25">
      <c r="C767" t="s">
        <v>939</v>
      </c>
      <c r="D767" t="s">
        <v>939</v>
      </c>
    </row>
    <row r="768" spans="3:4" x14ac:dyDescent="0.25">
      <c r="C768" t="s">
        <v>940</v>
      </c>
      <c r="D768" t="s">
        <v>940</v>
      </c>
    </row>
    <row r="769" spans="3:4" x14ac:dyDescent="0.25">
      <c r="C769" t="s">
        <v>941</v>
      </c>
      <c r="D769" t="s">
        <v>941</v>
      </c>
    </row>
    <row r="770" spans="3:4" x14ac:dyDescent="0.25">
      <c r="C770" t="s">
        <v>942</v>
      </c>
      <c r="D770" t="s">
        <v>942</v>
      </c>
    </row>
    <row r="771" spans="3:4" x14ac:dyDescent="0.25">
      <c r="C771" t="s">
        <v>943</v>
      </c>
      <c r="D771" t="s">
        <v>943</v>
      </c>
    </row>
    <row r="772" spans="3:4" x14ac:dyDescent="0.25">
      <c r="C772" t="s">
        <v>944</v>
      </c>
      <c r="D772" t="s">
        <v>944</v>
      </c>
    </row>
    <row r="773" spans="3:4" x14ac:dyDescent="0.25">
      <c r="C773" t="s">
        <v>945</v>
      </c>
      <c r="D773" t="s">
        <v>945</v>
      </c>
    </row>
    <row r="774" spans="3:4" x14ac:dyDescent="0.25">
      <c r="C774" t="s">
        <v>946</v>
      </c>
      <c r="D774" t="s">
        <v>946</v>
      </c>
    </row>
    <row r="775" spans="3:4" x14ac:dyDescent="0.25">
      <c r="C775" t="s">
        <v>947</v>
      </c>
      <c r="D775" t="s">
        <v>947</v>
      </c>
    </row>
    <row r="776" spans="3:4" x14ac:dyDescent="0.25">
      <c r="C776" t="s">
        <v>948</v>
      </c>
      <c r="D776" t="s">
        <v>948</v>
      </c>
    </row>
    <row r="777" spans="3:4" x14ac:dyDescent="0.25">
      <c r="C777" t="s">
        <v>949</v>
      </c>
      <c r="D777" t="s">
        <v>949</v>
      </c>
    </row>
    <row r="778" spans="3:4" x14ac:dyDescent="0.25">
      <c r="C778" t="s">
        <v>950</v>
      </c>
      <c r="D778" t="s">
        <v>950</v>
      </c>
    </row>
    <row r="779" spans="3:4" x14ac:dyDescent="0.25">
      <c r="C779" t="s">
        <v>951</v>
      </c>
      <c r="D779" t="s">
        <v>951</v>
      </c>
    </row>
    <row r="780" spans="3:4" x14ac:dyDescent="0.25">
      <c r="C780" t="s">
        <v>952</v>
      </c>
      <c r="D780" t="s">
        <v>952</v>
      </c>
    </row>
    <row r="781" spans="3:4" x14ac:dyDescent="0.25">
      <c r="C781" t="s">
        <v>953</v>
      </c>
      <c r="D781" t="s">
        <v>953</v>
      </c>
    </row>
    <row r="782" spans="3:4" x14ac:dyDescent="0.25">
      <c r="C782" t="s">
        <v>954</v>
      </c>
      <c r="D782" t="s">
        <v>954</v>
      </c>
    </row>
    <row r="783" spans="3:4" x14ac:dyDescent="0.25">
      <c r="C783" t="s">
        <v>955</v>
      </c>
      <c r="D783" t="s">
        <v>955</v>
      </c>
    </row>
    <row r="784" spans="3:4" x14ac:dyDescent="0.25">
      <c r="C784" t="s">
        <v>956</v>
      </c>
      <c r="D784" t="s">
        <v>956</v>
      </c>
    </row>
    <row r="785" spans="3:4" x14ac:dyDescent="0.25">
      <c r="C785" t="s">
        <v>957</v>
      </c>
      <c r="D785" t="s">
        <v>957</v>
      </c>
    </row>
    <row r="786" spans="3:4" x14ac:dyDescent="0.25">
      <c r="C786" t="s">
        <v>958</v>
      </c>
      <c r="D786" t="s">
        <v>958</v>
      </c>
    </row>
    <row r="787" spans="3:4" x14ac:dyDescent="0.25">
      <c r="C787" t="s">
        <v>959</v>
      </c>
      <c r="D787" t="s">
        <v>959</v>
      </c>
    </row>
    <row r="788" spans="3:4" x14ac:dyDescent="0.25">
      <c r="C788" t="s">
        <v>960</v>
      </c>
      <c r="D788" t="s">
        <v>960</v>
      </c>
    </row>
    <row r="789" spans="3:4" x14ac:dyDescent="0.25">
      <c r="C789" t="s">
        <v>961</v>
      </c>
      <c r="D789" t="s">
        <v>961</v>
      </c>
    </row>
    <row r="790" spans="3:4" x14ac:dyDescent="0.25">
      <c r="C790" t="s">
        <v>962</v>
      </c>
      <c r="D790" t="s">
        <v>962</v>
      </c>
    </row>
    <row r="791" spans="3:4" x14ac:dyDescent="0.25">
      <c r="C791" t="s">
        <v>963</v>
      </c>
      <c r="D791" t="s">
        <v>963</v>
      </c>
    </row>
    <row r="792" spans="3:4" x14ac:dyDescent="0.25">
      <c r="C792" t="s">
        <v>964</v>
      </c>
      <c r="D792" t="s">
        <v>964</v>
      </c>
    </row>
    <row r="793" spans="3:4" x14ac:dyDescent="0.25">
      <c r="C793" t="s">
        <v>965</v>
      </c>
      <c r="D793" t="s">
        <v>965</v>
      </c>
    </row>
    <row r="794" spans="3:4" x14ac:dyDescent="0.25">
      <c r="C794" t="s">
        <v>966</v>
      </c>
      <c r="D794" t="s">
        <v>966</v>
      </c>
    </row>
    <row r="795" spans="3:4" x14ac:dyDescent="0.25">
      <c r="C795" t="s">
        <v>967</v>
      </c>
      <c r="D795" t="s">
        <v>967</v>
      </c>
    </row>
    <row r="796" spans="3:4" x14ac:dyDescent="0.25">
      <c r="C796" t="s">
        <v>968</v>
      </c>
      <c r="D796" t="s">
        <v>968</v>
      </c>
    </row>
    <row r="797" spans="3:4" x14ac:dyDescent="0.25">
      <c r="C797" t="s">
        <v>969</v>
      </c>
      <c r="D797" t="s">
        <v>969</v>
      </c>
    </row>
    <row r="798" spans="3:4" x14ac:dyDescent="0.25">
      <c r="C798" t="s">
        <v>970</v>
      </c>
      <c r="D798" t="s">
        <v>970</v>
      </c>
    </row>
    <row r="799" spans="3:4" x14ac:dyDescent="0.25">
      <c r="C799" t="s">
        <v>971</v>
      </c>
      <c r="D799" t="s">
        <v>971</v>
      </c>
    </row>
    <row r="800" spans="3:4" x14ac:dyDescent="0.25">
      <c r="C800" t="s">
        <v>972</v>
      </c>
      <c r="D800" t="s">
        <v>972</v>
      </c>
    </row>
    <row r="801" spans="3:4" x14ac:dyDescent="0.25">
      <c r="C801" t="s">
        <v>973</v>
      </c>
      <c r="D801" t="s">
        <v>973</v>
      </c>
    </row>
    <row r="802" spans="3:4" x14ac:dyDescent="0.25">
      <c r="C802" t="s">
        <v>974</v>
      </c>
      <c r="D802" t="s">
        <v>974</v>
      </c>
    </row>
    <row r="803" spans="3:4" x14ac:dyDescent="0.25">
      <c r="C803" t="s">
        <v>975</v>
      </c>
      <c r="D803" t="s">
        <v>975</v>
      </c>
    </row>
    <row r="804" spans="3:4" x14ac:dyDescent="0.25">
      <c r="C804" t="s">
        <v>976</v>
      </c>
      <c r="D804" t="s">
        <v>976</v>
      </c>
    </row>
    <row r="805" spans="3:4" x14ac:dyDescent="0.25">
      <c r="C805" t="s">
        <v>977</v>
      </c>
      <c r="D805" t="s">
        <v>977</v>
      </c>
    </row>
    <row r="806" spans="3:4" x14ac:dyDescent="0.25">
      <c r="C806" t="s">
        <v>978</v>
      </c>
      <c r="D806" t="s">
        <v>978</v>
      </c>
    </row>
    <row r="807" spans="3:4" x14ac:dyDescent="0.25">
      <c r="C807" t="s">
        <v>979</v>
      </c>
      <c r="D807" t="s">
        <v>979</v>
      </c>
    </row>
    <row r="808" spans="3:4" x14ac:dyDescent="0.25">
      <c r="C808" t="s">
        <v>980</v>
      </c>
      <c r="D808" t="s">
        <v>980</v>
      </c>
    </row>
    <row r="809" spans="3:4" x14ac:dyDescent="0.25">
      <c r="C809" t="s">
        <v>981</v>
      </c>
      <c r="D809" t="s">
        <v>981</v>
      </c>
    </row>
    <row r="810" spans="3:4" x14ac:dyDescent="0.25">
      <c r="C810" t="s">
        <v>982</v>
      </c>
      <c r="D810" t="s">
        <v>982</v>
      </c>
    </row>
    <row r="811" spans="3:4" x14ac:dyDescent="0.25">
      <c r="C811" t="s">
        <v>983</v>
      </c>
      <c r="D811" t="s">
        <v>983</v>
      </c>
    </row>
    <row r="812" spans="3:4" x14ac:dyDescent="0.25">
      <c r="C812" t="s">
        <v>984</v>
      </c>
      <c r="D812" t="s">
        <v>984</v>
      </c>
    </row>
    <row r="813" spans="3:4" x14ac:dyDescent="0.25">
      <c r="C813" t="s">
        <v>985</v>
      </c>
      <c r="D813" t="s">
        <v>985</v>
      </c>
    </row>
    <row r="814" spans="3:4" x14ac:dyDescent="0.25">
      <c r="C814" t="s">
        <v>986</v>
      </c>
      <c r="D814" t="s">
        <v>986</v>
      </c>
    </row>
    <row r="815" spans="3:4" x14ac:dyDescent="0.25">
      <c r="C815" t="s">
        <v>987</v>
      </c>
      <c r="D815" t="s">
        <v>987</v>
      </c>
    </row>
    <row r="816" spans="3:4" x14ac:dyDescent="0.25">
      <c r="C816" t="s">
        <v>988</v>
      </c>
      <c r="D816" t="s">
        <v>988</v>
      </c>
    </row>
    <row r="817" spans="3:4" x14ac:dyDescent="0.25">
      <c r="C817" t="s">
        <v>989</v>
      </c>
      <c r="D817" t="s">
        <v>989</v>
      </c>
    </row>
    <row r="818" spans="3:4" x14ac:dyDescent="0.25">
      <c r="C818" t="s">
        <v>990</v>
      </c>
      <c r="D818" t="s">
        <v>990</v>
      </c>
    </row>
    <row r="819" spans="3:4" x14ac:dyDescent="0.25">
      <c r="C819" t="s">
        <v>991</v>
      </c>
      <c r="D819" t="s">
        <v>991</v>
      </c>
    </row>
    <row r="820" spans="3:4" x14ac:dyDescent="0.25">
      <c r="C820" t="s">
        <v>992</v>
      </c>
      <c r="D820" t="s">
        <v>992</v>
      </c>
    </row>
    <row r="821" spans="3:4" x14ac:dyDescent="0.25">
      <c r="C821" t="s">
        <v>993</v>
      </c>
      <c r="D821" t="s">
        <v>993</v>
      </c>
    </row>
    <row r="822" spans="3:4" x14ac:dyDescent="0.25">
      <c r="C822" t="s">
        <v>994</v>
      </c>
      <c r="D822" t="s">
        <v>994</v>
      </c>
    </row>
    <row r="823" spans="3:4" x14ac:dyDescent="0.25">
      <c r="C823" t="s">
        <v>995</v>
      </c>
      <c r="D823" t="s">
        <v>995</v>
      </c>
    </row>
    <row r="824" spans="3:4" x14ac:dyDescent="0.25">
      <c r="C824" t="s">
        <v>996</v>
      </c>
      <c r="D824" t="s">
        <v>996</v>
      </c>
    </row>
    <row r="825" spans="3:4" x14ac:dyDescent="0.25">
      <c r="C825" t="s">
        <v>997</v>
      </c>
      <c r="D825" t="s">
        <v>997</v>
      </c>
    </row>
    <row r="826" spans="3:4" x14ac:dyDescent="0.25">
      <c r="C826" t="s">
        <v>998</v>
      </c>
      <c r="D826" t="s">
        <v>998</v>
      </c>
    </row>
    <row r="827" spans="3:4" x14ac:dyDescent="0.25">
      <c r="C827" t="s">
        <v>999</v>
      </c>
      <c r="D827" t="s">
        <v>999</v>
      </c>
    </row>
    <row r="828" spans="3:4" x14ac:dyDescent="0.25">
      <c r="C828" t="s">
        <v>1000</v>
      </c>
      <c r="D828" t="s">
        <v>1000</v>
      </c>
    </row>
    <row r="829" spans="3:4" x14ac:dyDescent="0.25">
      <c r="C829" t="s">
        <v>1001</v>
      </c>
      <c r="D829" t="s">
        <v>1001</v>
      </c>
    </row>
    <row r="830" spans="3:4" x14ac:dyDescent="0.25">
      <c r="C830" t="s">
        <v>1002</v>
      </c>
      <c r="D830" t="s">
        <v>1002</v>
      </c>
    </row>
    <row r="831" spans="3:4" x14ac:dyDescent="0.25">
      <c r="C831" t="s">
        <v>1003</v>
      </c>
      <c r="D831" t="s">
        <v>1003</v>
      </c>
    </row>
    <row r="832" spans="3:4" x14ac:dyDescent="0.25">
      <c r="C832" t="s">
        <v>1004</v>
      </c>
      <c r="D832" t="s">
        <v>1004</v>
      </c>
    </row>
    <row r="833" spans="3:4" x14ac:dyDescent="0.25">
      <c r="C833" t="s">
        <v>1005</v>
      </c>
      <c r="D833" t="s">
        <v>1005</v>
      </c>
    </row>
    <row r="834" spans="3:4" x14ac:dyDescent="0.25">
      <c r="C834" t="s">
        <v>1006</v>
      </c>
      <c r="D834" t="s">
        <v>1006</v>
      </c>
    </row>
    <row r="835" spans="3:4" x14ac:dyDescent="0.25">
      <c r="C835" t="s">
        <v>1007</v>
      </c>
      <c r="D835" t="s">
        <v>1007</v>
      </c>
    </row>
    <row r="836" spans="3:4" x14ac:dyDescent="0.25">
      <c r="C836" t="s">
        <v>1008</v>
      </c>
      <c r="D836" t="s">
        <v>1008</v>
      </c>
    </row>
    <row r="837" spans="3:4" x14ac:dyDescent="0.25">
      <c r="C837" t="s">
        <v>1009</v>
      </c>
      <c r="D837" t="s">
        <v>1009</v>
      </c>
    </row>
    <row r="838" spans="3:4" x14ac:dyDescent="0.25">
      <c r="C838" t="s">
        <v>1010</v>
      </c>
      <c r="D838" t="s">
        <v>1010</v>
      </c>
    </row>
    <row r="839" spans="3:4" x14ac:dyDescent="0.25">
      <c r="C839" t="s">
        <v>1011</v>
      </c>
      <c r="D839" t="s">
        <v>1011</v>
      </c>
    </row>
    <row r="840" spans="3:4" x14ac:dyDescent="0.25">
      <c r="C840" t="s">
        <v>1012</v>
      </c>
      <c r="D840" t="s">
        <v>1012</v>
      </c>
    </row>
    <row r="841" spans="3:4" x14ac:dyDescent="0.25">
      <c r="C841" t="s">
        <v>1013</v>
      </c>
      <c r="D841" t="s">
        <v>1013</v>
      </c>
    </row>
    <row r="842" spans="3:4" x14ac:dyDescent="0.25">
      <c r="C842" t="s">
        <v>1014</v>
      </c>
      <c r="D842" t="s">
        <v>1014</v>
      </c>
    </row>
    <row r="843" spans="3:4" x14ac:dyDescent="0.25">
      <c r="C843" t="s">
        <v>1015</v>
      </c>
      <c r="D843" t="s">
        <v>1015</v>
      </c>
    </row>
    <row r="844" spans="3:4" x14ac:dyDescent="0.25">
      <c r="C844" t="s">
        <v>1016</v>
      </c>
      <c r="D844" t="s">
        <v>1016</v>
      </c>
    </row>
    <row r="845" spans="3:4" x14ac:dyDescent="0.25">
      <c r="C845" t="s">
        <v>1017</v>
      </c>
      <c r="D845" t="s">
        <v>1017</v>
      </c>
    </row>
    <row r="846" spans="3:4" x14ac:dyDescent="0.25">
      <c r="C846" t="s">
        <v>1018</v>
      </c>
      <c r="D846" t="s">
        <v>1018</v>
      </c>
    </row>
    <row r="847" spans="3:4" x14ac:dyDescent="0.25">
      <c r="C847" t="s">
        <v>1019</v>
      </c>
      <c r="D847" t="s">
        <v>1019</v>
      </c>
    </row>
    <row r="848" spans="3:4" x14ac:dyDescent="0.25">
      <c r="C848" t="s">
        <v>1020</v>
      </c>
      <c r="D848" t="s">
        <v>1020</v>
      </c>
    </row>
    <row r="849" spans="3:4" x14ac:dyDescent="0.25">
      <c r="C849" t="s">
        <v>1021</v>
      </c>
      <c r="D849" t="s">
        <v>1021</v>
      </c>
    </row>
    <row r="850" spans="3:4" x14ac:dyDescent="0.25">
      <c r="C850" t="s">
        <v>1022</v>
      </c>
      <c r="D850" t="s">
        <v>1022</v>
      </c>
    </row>
    <row r="851" spans="3:4" x14ac:dyDescent="0.25">
      <c r="C851" t="s">
        <v>1023</v>
      </c>
      <c r="D851" t="s">
        <v>1023</v>
      </c>
    </row>
    <row r="852" spans="3:4" x14ac:dyDescent="0.25">
      <c r="C852" t="s">
        <v>1024</v>
      </c>
      <c r="D852" t="s">
        <v>1024</v>
      </c>
    </row>
    <row r="853" spans="3:4" x14ac:dyDescent="0.25">
      <c r="C853" t="s">
        <v>1025</v>
      </c>
      <c r="D853" t="s">
        <v>1025</v>
      </c>
    </row>
    <row r="854" spans="3:4" x14ac:dyDescent="0.25">
      <c r="C854" t="s">
        <v>1026</v>
      </c>
      <c r="D854" t="s">
        <v>1026</v>
      </c>
    </row>
    <row r="855" spans="3:4" x14ac:dyDescent="0.25">
      <c r="C855" t="s">
        <v>1027</v>
      </c>
      <c r="D855" t="s">
        <v>1027</v>
      </c>
    </row>
    <row r="856" spans="3:4" x14ac:dyDescent="0.25">
      <c r="C856" t="s">
        <v>1028</v>
      </c>
      <c r="D856" t="s">
        <v>1028</v>
      </c>
    </row>
    <row r="857" spans="3:4" x14ac:dyDescent="0.25">
      <c r="C857" t="s">
        <v>1029</v>
      </c>
      <c r="D857" t="s">
        <v>1029</v>
      </c>
    </row>
    <row r="858" spans="3:4" x14ac:dyDescent="0.25">
      <c r="C858" t="s">
        <v>1030</v>
      </c>
      <c r="D858" t="s">
        <v>1030</v>
      </c>
    </row>
    <row r="859" spans="3:4" x14ac:dyDescent="0.25">
      <c r="C859" t="s">
        <v>1031</v>
      </c>
      <c r="D859" t="s">
        <v>1031</v>
      </c>
    </row>
    <row r="860" spans="3:4" x14ac:dyDescent="0.25">
      <c r="C860" t="s">
        <v>1032</v>
      </c>
      <c r="D860" t="s">
        <v>1032</v>
      </c>
    </row>
    <row r="861" spans="3:4" x14ac:dyDescent="0.25">
      <c r="C861" t="s">
        <v>1033</v>
      </c>
      <c r="D861" t="s">
        <v>1033</v>
      </c>
    </row>
    <row r="862" spans="3:4" x14ac:dyDescent="0.25">
      <c r="C862" t="s">
        <v>1034</v>
      </c>
      <c r="D862" t="s">
        <v>1034</v>
      </c>
    </row>
    <row r="863" spans="3:4" x14ac:dyDescent="0.25">
      <c r="C863" t="s">
        <v>1035</v>
      </c>
      <c r="D863" t="s">
        <v>1035</v>
      </c>
    </row>
    <row r="864" spans="3:4" x14ac:dyDescent="0.25">
      <c r="C864" t="s">
        <v>1036</v>
      </c>
      <c r="D864" t="s">
        <v>1036</v>
      </c>
    </row>
    <row r="865" spans="3:4" x14ac:dyDescent="0.25">
      <c r="C865" t="s">
        <v>1037</v>
      </c>
      <c r="D865" t="s">
        <v>1037</v>
      </c>
    </row>
    <row r="866" spans="3:4" x14ac:dyDescent="0.25">
      <c r="C866" t="s">
        <v>1038</v>
      </c>
      <c r="D866" t="s">
        <v>1038</v>
      </c>
    </row>
    <row r="867" spans="3:4" x14ac:dyDescent="0.25">
      <c r="C867" t="s">
        <v>1039</v>
      </c>
      <c r="D867" t="s">
        <v>1039</v>
      </c>
    </row>
    <row r="868" spans="3:4" x14ac:dyDescent="0.25">
      <c r="C868" t="s">
        <v>1040</v>
      </c>
      <c r="D868" t="s">
        <v>1040</v>
      </c>
    </row>
    <row r="869" spans="3:4" x14ac:dyDescent="0.25">
      <c r="C869" t="s">
        <v>1041</v>
      </c>
      <c r="D869" t="s">
        <v>1041</v>
      </c>
    </row>
    <row r="870" spans="3:4" x14ac:dyDescent="0.25">
      <c r="C870" t="s">
        <v>1042</v>
      </c>
      <c r="D870" t="s">
        <v>1042</v>
      </c>
    </row>
    <row r="871" spans="3:4" x14ac:dyDescent="0.25">
      <c r="C871" t="s">
        <v>1043</v>
      </c>
      <c r="D871" t="s">
        <v>1043</v>
      </c>
    </row>
    <row r="872" spans="3:4" x14ac:dyDescent="0.25">
      <c r="C872" t="s">
        <v>1044</v>
      </c>
      <c r="D872" t="s">
        <v>1044</v>
      </c>
    </row>
    <row r="873" spans="3:4" x14ac:dyDescent="0.25">
      <c r="C873" t="s">
        <v>1045</v>
      </c>
      <c r="D873" t="s">
        <v>1045</v>
      </c>
    </row>
    <row r="874" spans="3:4" x14ac:dyDescent="0.25">
      <c r="C874" t="s">
        <v>1046</v>
      </c>
      <c r="D874" t="s">
        <v>1046</v>
      </c>
    </row>
    <row r="875" spans="3:4" x14ac:dyDescent="0.25">
      <c r="C875" t="s">
        <v>1047</v>
      </c>
      <c r="D875" t="s">
        <v>1047</v>
      </c>
    </row>
    <row r="876" spans="3:4" x14ac:dyDescent="0.25">
      <c r="C876" t="s">
        <v>1048</v>
      </c>
      <c r="D876" t="s">
        <v>1048</v>
      </c>
    </row>
    <row r="877" spans="3:4" x14ac:dyDescent="0.25">
      <c r="C877" t="s">
        <v>1049</v>
      </c>
      <c r="D877" t="s">
        <v>1049</v>
      </c>
    </row>
    <row r="878" spans="3:4" x14ac:dyDescent="0.25">
      <c r="C878" t="s">
        <v>1050</v>
      </c>
      <c r="D878" t="s">
        <v>1050</v>
      </c>
    </row>
    <row r="879" spans="3:4" x14ac:dyDescent="0.25">
      <c r="C879" t="s">
        <v>1051</v>
      </c>
      <c r="D879" t="s">
        <v>1051</v>
      </c>
    </row>
    <row r="880" spans="3:4" x14ac:dyDescent="0.25">
      <c r="C880" t="s">
        <v>1052</v>
      </c>
      <c r="D880" t="s">
        <v>1052</v>
      </c>
    </row>
    <row r="881" spans="3:4" x14ac:dyDescent="0.25">
      <c r="C881" t="s">
        <v>1053</v>
      </c>
      <c r="D881" t="s">
        <v>1053</v>
      </c>
    </row>
    <row r="882" spans="3:4" x14ac:dyDescent="0.25">
      <c r="C882" t="s">
        <v>1054</v>
      </c>
      <c r="D882" t="s">
        <v>1054</v>
      </c>
    </row>
    <row r="883" spans="3:4" x14ac:dyDescent="0.25">
      <c r="C883" t="s">
        <v>1055</v>
      </c>
      <c r="D883" t="s">
        <v>1055</v>
      </c>
    </row>
    <row r="884" spans="3:4" x14ac:dyDescent="0.25">
      <c r="C884" t="s">
        <v>1056</v>
      </c>
      <c r="D884" t="s">
        <v>1056</v>
      </c>
    </row>
    <row r="885" spans="3:4" x14ac:dyDescent="0.25">
      <c r="C885" t="s">
        <v>1057</v>
      </c>
      <c r="D885" t="s">
        <v>1057</v>
      </c>
    </row>
    <row r="886" spans="3:4" x14ac:dyDescent="0.25">
      <c r="C886" t="s">
        <v>1058</v>
      </c>
      <c r="D886" t="s">
        <v>1058</v>
      </c>
    </row>
    <row r="887" spans="3:4" x14ac:dyDescent="0.25">
      <c r="C887" t="s">
        <v>1059</v>
      </c>
      <c r="D887" t="s">
        <v>1059</v>
      </c>
    </row>
    <row r="888" spans="3:4" x14ac:dyDescent="0.25">
      <c r="C888" t="s">
        <v>1060</v>
      </c>
      <c r="D888" t="s">
        <v>1060</v>
      </c>
    </row>
    <row r="889" spans="3:4" x14ac:dyDescent="0.25">
      <c r="C889" t="s">
        <v>1061</v>
      </c>
      <c r="D889" t="s">
        <v>1061</v>
      </c>
    </row>
    <row r="890" spans="3:4" x14ac:dyDescent="0.25">
      <c r="C890" t="s">
        <v>1062</v>
      </c>
      <c r="D890" t="s">
        <v>1062</v>
      </c>
    </row>
    <row r="891" spans="3:4" x14ac:dyDescent="0.25">
      <c r="C891" t="s">
        <v>1063</v>
      </c>
      <c r="D891" t="s">
        <v>1063</v>
      </c>
    </row>
    <row r="892" spans="3:4" x14ac:dyDescent="0.25">
      <c r="C892" t="s">
        <v>1064</v>
      </c>
      <c r="D892" t="s">
        <v>1064</v>
      </c>
    </row>
    <row r="893" spans="3:4" x14ac:dyDescent="0.25">
      <c r="C893" t="s">
        <v>1065</v>
      </c>
      <c r="D893" t="s">
        <v>1065</v>
      </c>
    </row>
    <row r="894" spans="3:4" x14ac:dyDescent="0.25">
      <c r="C894" t="s">
        <v>1066</v>
      </c>
      <c r="D894" t="s">
        <v>1066</v>
      </c>
    </row>
    <row r="895" spans="3:4" x14ac:dyDescent="0.25">
      <c r="C895" t="s">
        <v>1067</v>
      </c>
      <c r="D895" t="s">
        <v>1067</v>
      </c>
    </row>
    <row r="896" spans="3:4" x14ac:dyDescent="0.25">
      <c r="C896" t="s">
        <v>1068</v>
      </c>
      <c r="D896" t="s">
        <v>1068</v>
      </c>
    </row>
    <row r="897" spans="3:4" x14ac:dyDescent="0.25">
      <c r="C897" t="s">
        <v>1069</v>
      </c>
      <c r="D897" t="s">
        <v>1069</v>
      </c>
    </row>
    <row r="898" spans="3:4" x14ac:dyDescent="0.25">
      <c r="C898" t="s">
        <v>1070</v>
      </c>
      <c r="D898" t="s">
        <v>1070</v>
      </c>
    </row>
    <row r="899" spans="3:4" x14ac:dyDescent="0.25">
      <c r="C899" t="s">
        <v>1071</v>
      </c>
      <c r="D899" t="s">
        <v>1071</v>
      </c>
    </row>
    <row r="900" spans="3:4" x14ac:dyDescent="0.25">
      <c r="C900" t="s">
        <v>1072</v>
      </c>
      <c r="D900" t="s">
        <v>1072</v>
      </c>
    </row>
    <row r="901" spans="3:4" x14ac:dyDescent="0.25">
      <c r="C901" t="s">
        <v>1073</v>
      </c>
      <c r="D901" t="s">
        <v>1073</v>
      </c>
    </row>
    <row r="902" spans="3:4" x14ac:dyDescent="0.25">
      <c r="C902" t="s">
        <v>1074</v>
      </c>
      <c r="D902" t="s">
        <v>1074</v>
      </c>
    </row>
    <row r="903" spans="3:4" x14ac:dyDescent="0.25">
      <c r="C903" t="s">
        <v>1075</v>
      </c>
      <c r="D903" t="s">
        <v>1075</v>
      </c>
    </row>
    <row r="904" spans="3:4" x14ac:dyDescent="0.25">
      <c r="C904" t="s">
        <v>1076</v>
      </c>
      <c r="D904" t="s">
        <v>1076</v>
      </c>
    </row>
    <row r="905" spans="3:4" x14ac:dyDescent="0.25">
      <c r="C905" t="s">
        <v>1077</v>
      </c>
      <c r="D905" t="s">
        <v>1077</v>
      </c>
    </row>
    <row r="906" spans="3:4" x14ac:dyDescent="0.25">
      <c r="C906" t="s">
        <v>1078</v>
      </c>
      <c r="D906" t="s">
        <v>1078</v>
      </c>
    </row>
    <row r="907" spans="3:4" x14ac:dyDescent="0.25">
      <c r="C907" t="s">
        <v>1079</v>
      </c>
      <c r="D907" t="s">
        <v>1079</v>
      </c>
    </row>
    <row r="908" spans="3:4" x14ac:dyDescent="0.25">
      <c r="C908" t="s">
        <v>1080</v>
      </c>
      <c r="D908" t="s">
        <v>1080</v>
      </c>
    </row>
    <row r="909" spans="3:4" x14ac:dyDescent="0.25">
      <c r="C909" t="s">
        <v>1081</v>
      </c>
      <c r="D909" t="s">
        <v>1081</v>
      </c>
    </row>
    <row r="910" spans="3:4" x14ac:dyDescent="0.25">
      <c r="C910" t="s">
        <v>1082</v>
      </c>
      <c r="D910" t="s">
        <v>1082</v>
      </c>
    </row>
    <row r="911" spans="3:4" x14ac:dyDescent="0.25">
      <c r="C911" t="s">
        <v>1083</v>
      </c>
      <c r="D911" t="s">
        <v>1083</v>
      </c>
    </row>
    <row r="912" spans="3:4" x14ac:dyDescent="0.25">
      <c r="C912" t="s">
        <v>1084</v>
      </c>
      <c r="D912" t="s">
        <v>1084</v>
      </c>
    </row>
    <row r="913" spans="3:4" x14ac:dyDescent="0.25">
      <c r="C913" t="s">
        <v>1085</v>
      </c>
      <c r="D913" t="s">
        <v>1085</v>
      </c>
    </row>
    <row r="914" spans="3:4" x14ac:dyDescent="0.25">
      <c r="C914" t="s">
        <v>1086</v>
      </c>
      <c r="D914" t="s">
        <v>1086</v>
      </c>
    </row>
    <row r="915" spans="3:4" x14ac:dyDescent="0.25">
      <c r="C915" t="s">
        <v>1087</v>
      </c>
      <c r="D915" t="s">
        <v>1087</v>
      </c>
    </row>
    <row r="916" spans="3:4" x14ac:dyDescent="0.25">
      <c r="C916" t="s">
        <v>1088</v>
      </c>
      <c r="D916" t="s">
        <v>1088</v>
      </c>
    </row>
    <row r="917" spans="3:4" x14ac:dyDescent="0.25">
      <c r="C917" t="s">
        <v>1089</v>
      </c>
      <c r="D917" t="s">
        <v>1089</v>
      </c>
    </row>
    <row r="918" spans="3:4" x14ac:dyDescent="0.25">
      <c r="C918" t="s">
        <v>1090</v>
      </c>
      <c r="D918" t="s">
        <v>1090</v>
      </c>
    </row>
    <row r="919" spans="3:4" x14ac:dyDescent="0.25">
      <c r="C919" t="s">
        <v>1091</v>
      </c>
      <c r="D919" t="s">
        <v>1091</v>
      </c>
    </row>
    <row r="920" spans="3:4" x14ac:dyDescent="0.25">
      <c r="C920" t="s">
        <v>1092</v>
      </c>
      <c r="D920" t="s">
        <v>1092</v>
      </c>
    </row>
    <row r="921" spans="3:4" x14ac:dyDescent="0.25">
      <c r="C921" t="s">
        <v>1093</v>
      </c>
      <c r="D921" t="s">
        <v>1093</v>
      </c>
    </row>
    <row r="922" spans="3:4" x14ac:dyDescent="0.25">
      <c r="C922" t="s">
        <v>1094</v>
      </c>
      <c r="D922" t="s">
        <v>1094</v>
      </c>
    </row>
    <row r="923" spans="3:4" x14ac:dyDescent="0.25">
      <c r="C923" t="s">
        <v>1095</v>
      </c>
      <c r="D923" t="s">
        <v>1095</v>
      </c>
    </row>
    <row r="924" spans="3:4" x14ac:dyDescent="0.25">
      <c r="C924" t="s">
        <v>1096</v>
      </c>
      <c r="D924" t="s">
        <v>1096</v>
      </c>
    </row>
    <row r="925" spans="3:4" x14ac:dyDescent="0.25">
      <c r="C925" t="s">
        <v>1097</v>
      </c>
      <c r="D925" t="s">
        <v>1097</v>
      </c>
    </row>
    <row r="926" spans="3:4" x14ac:dyDescent="0.25">
      <c r="C926" t="s">
        <v>1098</v>
      </c>
      <c r="D926" t="s">
        <v>1098</v>
      </c>
    </row>
    <row r="927" spans="3:4" x14ac:dyDescent="0.25">
      <c r="C927" t="s">
        <v>1099</v>
      </c>
      <c r="D927" t="s">
        <v>1099</v>
      </c>
    </row>
    <row r="928" spans="3:4" x14ac:dyDescent="0.25">
      <c r="C928" t="s">
        <v>1100</v>
      </c>
      <c r="D928" t="s">
        <v>1100</v>
      </c>
    </row>
    <row r="929" spans="3:4" x14ac:dyDescent="0.25">
      <c r="C929" t="s">
        <v>1101</v>
      </c>
      <c r="D929" t="s">
        <v>1101</v>
      </c>
    </row>
    <row r="930" spans="3:4" x14ac:dyDescent="0.25">
      <c r="C930" t="s">
        <v>1102</v>
      </c>
      <c r="D930" t="s">
        <v>1102</v>
      </c>
    </row>
    <row r="931" spans="3:4" x14ac:dyDescent="0.25">
      <c r="C931" t="s">
        <v>1103</v>
      </c>
      <c r="D931" t="s">
        <v>1103</v>
      </c>
    </row>
    <row r="932" spans="3:4" x14ac:dyDescent="0.25">
      <c r="C932" t="s">
        <v>1104</v>
      </c>
      <c r="D932" t="s">
        <v>1104</v>
      </c>
    </row>
    <row r="933" spans="3:4" x14ac:dyDescent="0.25">
      <c r="C933" t="s">
        <v>1105</v>
      </c>
      <c r="D933" t="s">
        <v>1105</v>
      </c>
    </row>
    <row r="934" spans="3:4" x14ac:dyDescent="0.25">
      <c r="C934" t="s">
        <v>1106</v>
      </c>
      <c r="D934" t="s">
        <v>1106</v>
      </c>
    </row>
    <row r="935" spans="3:4" x14ac:dyDescent="0.25">
      <c r="C935" t="s">
        <v>1107</v>
      </c>
      <c r="D935" t="s">
        <v>1107</v>
      </c>
    </row>
    <row r="936" spans="3:4" x14ac:dyDescent="0.25">
      <c r="C936" t="s">
        <v>1108</v>
      </c>
      <c r="D936" t="s">
        <v>1108</v>
      </c>
    </row>
    <row r="937" spans="3:4" x14ac:dyDescent="0.25">
      <c r="C937" t="s">
        <v>1109</v>
      </c>
      <c r="D937" t="s">
        <v>1109</v>
      </c>
    </row>
    <row r="938" spans="3:4" x14ac:dyDescent="0.25">
      <c r="C938" t="s">
        <v>1110</v>
      </c>
      <c r="D938" t="s">
        <v>1110</v>
      </c>
    </row>
    <row r="939" spans="3:4" x14ac:dyDescent="0.25">
      <c r="C939" t="s">
        <v>1111</v>
      </c>
      <c r="D939" t="s">
        <v>1111</v>
      </c>
    </row>
    <row r="940" spans="3:4" x14ac:dyDescent="0.25">
      <c r="C940" t="s">
        <v>1112</v>
      </c>
      <c r="D940" t="s">
        <v>1112</v>
      </c>
    </row>
    <row r="941" spans="3:4" x14ac:dyDescent="0.25">
      <c r="C941" t="s">
        <v>1113</v>
      </c>
      <c r="D941" t="s">
        <v>1113</v>
      </c>
    </row>
    <row r="942" spans="3:4" x14ac:dyDescent="0.25">
      <c r="C942" t="s">
        <v>1114</v>
      </c>
      <c r="D942" t="s">
        <v>1114</v>
      </c>
    </row>
    <row r="943" spans="3:4" x14ac:dyDescent="0.25">
      <c r="C943" t="s">
        <v>1115</v>
      </c>
      <c r="D943" t="s">
        <v>1115</v>
      </c>
    </row>
    <row r="944" spans="3:4" x14ac:dyDescent="0.25">
      <c r="C944" t="s">
        <v>1116</v>
      </c>
      <c r="D944" t="s">
        <v>1116</v>
      </c>
    </row>
    <row r="945" spans="3:4" x14ac:dyDescent="0.25">
      <c r="C945" t="s">
        <v>1117</v>
      </c>
      <c r="D945" t="s">
        <v>1117</v>
      </c>
    </row>
    <row r="946" spans="3:4" x14ac:dyDescent="0.25">
      <c r="C946" t="s">
        <v>1118</v>
      </c>
      <c r="D946" t="s">
        <v>1118</v>
      </c>
    </row>
    <row r="947" spans="3:4" x14ac:dyDescent="0.25">
      <c r="C947" t="s">
        <v>1119</v>
      </c>
      <c r="D947" t="s">
        <v>1119</v>
      </c>
    </row>
    <row r="948" spans="3:4" x14ac:dyDescent="0.25">
      <c r="C948" t="s">
        <v>1120</v>
      </c>
      <c r="D948" t="s">
        <v>1120</v>
      </c>
    </row>
    <row r="949" spans="3:4" x14ac:dyDescent="0.25">
      <c r="C949" t="s">
        <v>1121</v>
      </c>
      <c r="D949" t="s">
        <v>1121</v>
      </c>
    </row>
    <row r="950" spans="3:4" x14ac:dyDescent="0.25">
      <c r="C950" t="s">
        <v>1122</v>
      </c>
      <c r="D950" t="s">
        <v>1122</v>
      </c>
    </row>
    <row r="951" spans="3:4" x14ac:dyDescent="0.25">
      <c r="C951" t="s">
        <v>1123</v>
      </c>
      <c r="D951" t="s">
        <v>1123</v>
      </c>
    </row>
    <row r="952" spans="3:4" x14ac:dyDescent="0.25">
      <c r="C952" t="s">
        <v>1124</v>
      </c>
      <c r="D952" t="s">
        <v>1124</v>
      </c>
    </row>
    <row r="953" spans="3:4" x14ac:dyDescent="0.25">
      <c r="C953" t="s">
        <v>1125</v>
      </c>
      <c r="D953" t="s">
        <v>1125</v>
      </c>
    </row>
    <row r="954" spans="3:4" x14ac:dyDescent="0.25">
      <c r="C954" t="s">
        <v>1126</v>
      </c>
      <c r="D954" t="s">
        <v>1126</v>
      </c>
    </row>
    <row r="955" spans="3:4" x14ac:dyDescent="0.25">
      <c r="C955" t="s">
        <v>1127</v>
      </c>
      <c r="D955" t="s">
        <v>1127</v>
      </c>
    </row>
    <row r="956" spans="3:4" x14ac:dyDescent="0.25">
      <c r="C956" t="s">
        <v>1128</v>
      </c>
      <c r="D956" t="s">
        <v>1128</v>
      </c>
    </row>
    <row r="957" spans="3:4" x14ac:dyDescent="0.25">
      <c r="C957" t="s">
        <v>1129</v>
      </c>
      <c r="D957" t="s">
        <v>1129</v>
      </c>
    </row>
    <row r="958" spans="3:4" x14ac:dyDescent="0.25">
      <c r="C958" t="s">
        <v>1130</v>
      </c>
      <c r="D958" t="s">
        <v>1130</v>
      </c>
    </row>
    <row r="959" spans="3:4" x14ac:dyDescent="0.25">
      <c r="C959" t="s">
        <v>1131</v>
      </c>
      <c r="D959" t="s">
        <v>1131</v>
      </c>
    </row>
    <row r="960" spans="3:4" x14ac:dyDescent="0.25">
      <c r="C960" t="s">
        <v>1132</v>
      </c>
      <c r="D960" t="s">
        <v>1132</v>
      </c>
    </row>
    <row r="961" spans="3:4" x14ac:dyDescent="0.25">
      <c r="C961" t="s">
        <v>1133</v>
      </c>
      <c r="D961" t="s">
        <v>1133</v>
      </c>
    </row>
    <row r="962" spans="3:4" x14ac:dyDescent="0.25">
      <c r="C962" t="s">
        <v>1134</v>
      </c>
      <c r="D962" t="s">
        <v>1134</v>
      </c>
    </row>
    <row r="963" spans="3:4" x14ac:dyDescent="0.25">
      <c r="C963" t="s">
        <v>1135</v>
      </c>
      <c r="D963" t="s">
        <v>1135</v>
      </c>
    </row>
    <row r="964" spans="3:4" x14ac:dyDescent="0.25">
      <c r="C964" t="s">
        <v>1136</v>
      </c>
      <c r="D964" t="s">
        <v>1136</v>
      </c>
    </row>
    <row r="965" spans="3:4" x14ac:dyDescent="0.25">
      <c r="C965" t="s">
        <v>1137</v>
      </c>
      <c r="D965" t="s">
        <v>1137</v>
      </c>
    </row>
    <row r="966" spans="3:4" x14ac:dyDescent="0.25">
      <c r="C966" t="s">
        <v>1138</v>
      </c>
      <c r="D966" t="s">
        <v>1138</v>
      </c>
    </row>
    <row r="967" spans="3:4" x14ac:dyDescent="0.25">
      <c r="C967" t="s">
        <v>1139</v>
      </c>
      <c r="D967" t="s">
        <v>1139</v>
      </c>
    </row>
    <row r="968" spans="3:4" x14ac:dyDescent="0.25">
      <c r="C968" t="s">
        <v>1140</v>
      </c>
      <c r="D968" t="s">
        <v>1140</v>
      </c>
    </row>
    <row r="969" spans="3:4" x14ac:dyDescent="0.25">
      <c r="C969" t="s">
        <v>1141</v>
      </c>
      <c r="D969" t="s">
        <v>1141</v>
      </c>
    </row>
    <row r="970" spans="3:4" x14ac:dyDescent="0.25">
      <c r="C970" t="s">
        <v>1142</v>
      </c>
      <c r="D970" t="s">
        <v>1142</v>
      </c>
    </row>
    <row r="971" spans="3:4" x14ac:dyDescent="0.25">
      <c r="C971" t="s">
        <v>1143</v>
      </c>
      <c r="D971" t="s">
        <v>1143</v>
      </c>
    </row>
    <row r="972" spans="3:4" x14ac:dyDescent="0.25">
      <c r="C972" t="s">
        <v>1144</v>
      </c>
      <c r="D972" t="s">
        <v>1144</v>
      </c>
    </row>
    <row r="973" spans="3:4" x14ac:dyDescent="0.25">
      <c r="C973" t="s">
        <v>1145</v>
      </c>
      <c r="D973" t="s">
        <v>1145</v>
      </c>
    </row>
    <row r="974" spans="3:4" x14ac:dyDescent="0.25">
      <c r="C974" t="s">
        <v>1146</v>
      </c>
      <c r="D974" t="s">
        <v>1146</v>
      </c>
    </row>
    <row r="975" spans="3:4" x14ac:dyDescent="0.25">
      <c r="C975" t="s">
        <v>1147</v>
      </c>
      <c r="D975" t="s">
        <v>1147</v>
      </c>
    </row>
    <row r="976" spans="3:4" x14ac:dyDescent="0.25">
      <c r="C976" t="s">
        <v>1148</v>
      </c>
      <c r="D976" t="s">
        <v>1148</v>
      </c>
    </row>
    <row r="977" spans="3:4" x14ac:dyDescent="0.25">
      <c r="C977" t="s">
        <v>1149</v>
      </c>
      <c r="D977" t="s">
        <v>1149</v>
      </c>
    </row>
    <row r="978" spans="3:4" x14ac:dyDescent="0.25">
      <c r="C978" t="s">
        <v>1150</v>
      </c>
      <c r="D978" t="s">
        <v>1150</v>
      </c>
    </row>
    <row r="979" spans="3:4" x14ac:dyDescent="0.25">
      <c r="C979" t="s">
        <v>1151</v>
      </c>
      <c r="D979" t="s">
        <v>1151</v>
      </c>
    </row>
    <row r="980" spans="3:4" x14ac:dyDescent="0.25">
      <c r="C980" t="s">
        <v>1152</v>
      </c>
      <c r="D980" t="s">
        <v>1152</v>
      </c>
    </row>
    <row r="981" spans="3:4" x14ac:dyDescent="0.25">
      <c r="C981" t="s">
        <v>1153</v>
      </c>
      <c r="D981" t="s">
        <v>1153</v>
      </c>
    </row>
    <row r="982" spans="3:4" x14ac:dyDescent="0.25">
      <c r="C982" t="s">
        <v>1154</v>
      </c>
      <c r="D982" t="s">
        <v>1154</v>
      </c>
    </row>
    <row r="983" spans="3:4" x14ac:dyDescent="0.25">
      <c r="C983" t="s">
        <v>1155</v>
      </c>
      <c r="D983" t="s">
        <v>1155</v>
      </c>
    </row>
    <row r="984" spans="3:4" x14ac:dyDescent="0.25">
      <c r="C984" t="s">
        <v>1156</v>
      </c>
      <c r="D984" t="s">
        <v>1156</v>
      </c>
    </row>
    <row r="985" spans="3:4" x14ac:dyDescent="0.25">
      <c r="C985" t="s">
        <v>1157</v>
      </c>
      <c r="D985" t="s">
        <v>1157</v>
      </c>
    </row>
    <row r="986" spans="3:4" x14ac:dyDescent="0.25">
      <c r="C986" t="s">
        <v>1158</v>
      </c>
      <c r="D986" t="s">
        <v>1158</v>
      </c>
    </row>
    <row r="987" spans="3:4" x14ac:dyDescent="0.25">
      <c r="C987" t="s">
        <v>1159</v>
      </c>
      <c r="D987" t="s">
        <v>1159</v>
      </c>
    </row>
    <row r="988" spans="3:4" x14ac:dyDescent="0.25">
      <c r="C988" t="s">
        <v>1160</v>
      </c>
      <c r="D988" t="s">
        <v>1160</v>
      </c>
    </row>
    <row r="989" spans="3:4" x14ac:dyDescent="0.25">
      <c r="C989" t="s">
        <v>1161</v>
      </c>
      <c r="D989" t="s">
        <v>1161</v>
      </c>
    </row>
    <row r="990" spans="3:4" x14ac:dyDescent="0.25">
      <c r="C990" t="s">
        <v>1162</v>
      </c>
      <c r="D990" t="s">
        <v>1162</v>
      </c>
    </row>
    <row r="991" spans="3:4" x14ac:dyDescent="0.25">
      <c r="C991" t="s">
        <v>1163</v>
      </c>
      <c r="D991" t="s">
        <v>1163</v>
      </c>
    </row>
    <row r="992" spans="3:4" x14ac:dyDescent="0.25">
      <c r="C992" t="s">
        <v>1164</v>
      </c>
      <c r="D992" t="s">
        <v>1164</v>
      </c>
    </row>
    <row r="993" spans="3:4" x14ac:dyDescent="0.25">
      <c r="C993" t="s">
        <v>1165</v>
      </c>
      <c r="D993" t="s">
        <v>1165</v>
      </c>
    </row>
    <row r="994" spans="3:4" x14ac:dyDescent="0.25">
      <c r="C994" t="s">
        <v>1166</v>
      </c>
      <c r="D994" t="s">
        <v>1166</v>
      </c>
    </row>
    <row r="995" spans="3:4" x14ac:dyDescent="0.25">
      <c r="C995" t="s">
        <v>1167</v>
      </c>
      <c r="D995" t="s">
        <v>1167</v>
      </c>
    </row>
    <row r="996" spans="3:4" x14ac:dyDescent="0.25">
      <c r="C996" t="s">
        <v>1168</v>
      </c>
      <c r="D996" t="s">
        <v>1168</v>
      </c>
    </row>
    <row r="997" spans="3:4" x14ac:dyDescent="0.25">
      <c r="C997" t="s">
        <v>1169</v>
      </c>
      <c r="D997" t="s">
        <v>1169</v>
      </c>
    </row>
    <row r="998" spans="3:4" x14ac:dyDescent="0.25">
      <c r="C998" t="s">
        <v>1170</v>
      </c>
      <c r="D998" t="s">
        <v>1170</v>
      </c>
    </row>
    <row r="999" spans="3:4" x14ac:dyDescent="0.25">
      <c r="C999" t="s">
        <v>1171</v>
      </c>
      <c r="D999" t="s">
        <v>1171</v>
      </c>
    </row>
    <row r="1000" spans="3:4" x14ac:dyDescent="0.25">
      <c r="C1000" t="s">
        <v>1172</v>
      </c>
      <c r="D1000" t="s">
        <v>1172</v>
      </c>
    </row>
    <row r="1001" spans="3:4" x14ac:dyDescent="0.25">
      <c r="C1001" t="s">
        <v>1173</v>
      </c>
      <c r="D1001" t="s">
        <v>1173</v>
      </c>
    </row>
    <row r="1002" spans="3:4" x14ac:dyDescent="0.25">
      <c r="C1002" t="s">
        <v>1174</v>
      </c>
      <c r="D1002" t="s">
        <v>1174</v>
      </c>
    </row>
    <row r="1003" spans="3:4" x14ac:dyDescent="0.25">
      <c r="C1003" t="s">
        <v>1175</v>
      </c>
      <c r="D1003" t="s">
        <v>1175</v>
      </c>
    </row>
    <row r="1004" spans="3:4" x14ac:dyDescent="0.25">
      <c r="C1004" t="s">
        <v>1176</v>
      </c>
      <c r="D1004" t="s">
        <v>1176</v>
      </c>
    </row>
    <row r="1005" spans="3:4" x14ac:dyDescent="0.25">
      <c r="C1005" t="s">
        <v>1177</v>
      </c>
      <c r="D1005" t="s">
        <v>1177</v>
      </c>
    </row>
    <row r="1006" spans="3:4" x14ac:dyDescent="0.25">
      <c r="C1006" t="s">
        <v>1178</v>
      </c>
      <c r="D1006" t="s">
        <v>1178</v>
      </c>
    </row>
    <row r="1007" spans="3:4" x14ac:dyDescent="0.25">
      <c r="C1007" t="s">
        <v>1179</v>
      </c>
      <c r="D1007" t="s">
        <v>1179</v>
      </c>
    </row>
    <row r="1008" spans="3:4" x14ac:dyDescent="0.25">
      <c r="C1008" t="s">
        <v>1180</v>
      </c>
      <c r="D1008" t="s">
        <v>1180</v>
      </c>
    </row>
    <row r="1009" spans="3:4" x14ac:dyDescent="0.25">
      <c r="C1009" t="s">
        <v>1181</v>
      </c>
      <c r="D1009" t="s">
        <v>1181</v>
      </c>
    </row>
    <row r="1010" spans="3:4" x14ac:dyDescent="0.25">
      <c r="C1010" t="s">
        <v>1182</v>
      </c>
      <c r="D1010" t="s">
        <v>1182</v>
      </c>
    </row>
    <row r="1011" spans="3:4" x14ac:dyDescent="0.25">
      <c r="C1011" t="s">
        <v>1183</v>
      </c>
      <c r="D1011" t="s">
        <v>1183</v>
      </c>
    </row>
    <row r="1012" spans="3:4" x14ac:dyDescent="0.25">
      <c r="C1012" t="s">
        <v>1184</v>
      </c>
      <c r="D1012" t="s">
        <v>1184</v>
      </c>
    </row>
    <row r="1013" spans="3:4" x14ac:dyDescent="0.25">
      <c r="C1013" t="s">
        <v>1185</v>
      </c>
      <c r="D1013" t="s">
        <v>1185</v>
      </c>
    </row>
    <row r="1014" spans="3:4" x14ac:dyDescent="0.25">
      <c r="C1014" t="s">
        <v>1186</v>
      </c>
      <c r="D1014" t="s">
        <v>1186</v>
      </c>
    </row>
    <row r="1015" spans="3:4" x14ac:dyDescent="0.25">
      <c r="C1015" t="s">
        <v>1187</v>
      </c>
      <c r="D1015" t="s">
        <v>1187</v>
      </c>
    </row>
    <row r="1016" spans="3:4" x14ac:dyDescent="0.25">
      <c r="C1016" t="s">
        <v>1188</v>
      </c>
      <c r="D1016" t="s">
        <v>1188</v>
      </c>
    </row>
    <row r="1017" spans="3:4" x14ac:dyDescent="0.25">
      <c r="C1017" t="s">
        <v>1189</v>
      </c>
      <c r="D1017" t="s">
        <v>1189</v>
      </c>
    </row>
    <row r="1018" spans="3:4" x14ac:dyDescent="0.25">
      <c r="C1018" t="s">
        <v>1190</v>
      </c>
      <c r="D1018" t="s">
        <v>1190</v>
      </c>
    </row>
    <row r="1019" spans="3:4" x14ac:dyDescent="0.25">
      <c r="C1019" t="s">
        <v>1191</v>
      </c>
      <c r="D1019" t="s">
        <v>1191</v>
      </c>
    </row>
    <row r="1020" spans="3:4" x14ac:dyDescent="0.25">
      <c r="C1020" t="s">
        <v>1192</v>
      </c>
      <c r="D1020" t="s">
        <v>1192</v>
      </c>
    </row>
    <row r="1021" spans="3:4" x14ac:dyDescent="0.25">
      <c r="C1021" t="s">
        <v>1193</v>
      </c>
      <c r="D1021" t="s">
        <v>1193</v>
      </c>
    </row>
    <row r="1022" spans="3:4" x14ac:dyDescent="0.25">
      <c r="C1022" t="s">
        <v>1194</v>
      </c>
      <c r="D1022" t="s">
        <v>1194</v>
      </c>
    </row>
    <row r="1023" spans="3:4" x14ac:dyDescent="0.25">
      <c r="C1023" t="s">
        <v>1195</v>
      </c>
      <c r="D1023" t="s">
        <v>1195</v>
      </c>
    </row>
    <row r="1024" spans="3:4" x14ac:dyDescent="0.25">
      <c r="C1024" t="s">
        <v>1196</v>
      </c>
      <c r="D1024" t="s">
        <v>1196</v>
      </c>
    </row>
    <row r="1025" spans="3:4" x14ac:dyDescent="0.25">
      <c r="C1025" t="s">
        <v>1197</v>
      </c>
      <c r="D1025" t="s">
        <v>1197</v>
      </c>
    </row>
    <row r="1026" spans="3:4" x14ac:dyDescent="0.25">
      <c r="C1026" t="s">
        <v>1198</v>
      </c>
      <c r="D1026" t="s">
        <v>1198</v>
      </c>
    </row>
    <row r="1027" spans="3:4" x14ac:dyDescent="0.25">
      <c r="C1027" t="s">
        <v>1199</v>
      </c>
      <c r="D1027" t="s">
        <v>1199</v>
      </c>
    </row>
    <row r="1028" spans="3:4" x14ac:dyDescent="0.25">
      <c r="C1028" t="s">
        <v>1200</v>
      </c>
      <c r="D1028" t="s">
        <v>1200</v>
      </c>
    </row>
    <row r="1029" spans="3:4" x14ac:dyDescent="0.25">
      <c r="C1029" t="s">
        <v>1201</v>
      </c>
      <c r="D1029" t="s">
        <v>1201</v>
      </c>
    </row>
    <row r="1030" spans="3:4" x14ac:dyDescent="0.25">
      <c r="C1030" t="s">
        <v>1202</v>
      </c>
      <c r="D1030" t="s">
        <v>1202</v>
      </c>
    </row>
    <row r="1031" spans="3:4" x14ac:dyDescent="0.25">
      <c r="C1031" t="s">
        <v>1203</v>
      </c>
      <c r="D1031" t="s">
        <v>1203</v>
      </c>
    </row>
    <row r="1032" spans="3:4" x14ac:dyDescent="0.25">
      <c r="C1032" t="s">
        <v>1204</v>
      </c>
      <c r="D1032" t="s">
        <v>1204</v>
      </c>
    </row>
    <row r="1033" spans="3:4" x14ac:dyDescent="0.25">
      <c r="C1033" t="s">
        <v>1205</v>
      </c>
      <c r="D1033" t="s">
        <v>1205</v>
      </c>
    </row>
    <row r="1034" spans="3:4" x14ac:dyDescent="0.25">
      <c r="C1034" t="s">
        <v>1206</v>
      </c>
      <c r="D1034" t="s">
        <v>1206</v>
      </c>
    </row>
    <row r="1035" spans="3:4" x14ac:dyDescent="0.25">
      <c r="C1035" t="s">
        <v>1207</v>
      </c>
      <c r="D1035" t="s">
        <v>1207</v>
      </c>
    </row>
    <row r="1036" spans="3:4" x14ac:dyDescent="0.25">
      <c r="C1036" t="s">
        <v>1208</v>
      </c>
      <c r="D1036" t="s">
        <v>1208</v>
      </c>
    </row>
    <row r="1037" spans="3:4" x14ac:dyDescent="0.25">
      <c r="C1037" t="s">
        <v>1209</v>
      </c>
      <c r="D1037" t="s">
        <v>1209</v>
      </c>
    </row>
    <row r="1038" spans="3:4" x14ac:dyDescent="0.25">
      <c r="C1038" t="s">
        <v>1210</v>
      </c>
      <c r="D1038" t="s">
        <v>1210</v>
      </c>
    </row>
    <row r="1039" spans="3:4" x14ac:dyDescent="0.25">
      <c r="C1039" t="s">
        <v>1211</v>
      </c>
      <c r="D1039" t="s">
        <v>1211</v>
      </c>
    </row>
    <row r="1040" spans="3:4" x14ac:dyDescent="0.25">
      <c r="C1040" t="s">
        <v>1212</v>
      </c>
      <c r="D1040" t="s">
        <v>1212</v>
      </c>
    </row>
    <row r="1041" spans="3:4" x14ac:dyDescent="0.25">
      <c r="C1041" t="s">
        <v>1213</v>
      </c>
      <c r="D1041" t="s">
        <v>1213</v>
      </c>
    </row>
    <row r="1042" spans="3:4" x14ac:dyDescent="0.25">
      <c r="C1042" t="s">
        <v>1214</v>
      </c>
      <c r="D1042" t="s">
        <v>1214</v>
      </c>
    </row>
    <row r="1043" spans="3:4" x14ac:dyDescent="0.25">
      <c r="C1043" t="s">
        <v>1215</v>
      </c>
      <c r="D1043" t="s">
        <v>1215</v>
      </c>
    </row>
    <row r="1044" spans="3:4" x14ac:dyDescent="0.25">
      <c r="C1044" t="s">
        <v>1216</v>
      </c>
      <c r="D1044" t="s">
        <v>1216</v>
      </c>
    </row>
    <row r="1045" spans="3:4" x14ac:dyDescent="0.25">
      <c r="C1045" t="s">
        <v>1217</v>
      </c>
      <c r="D1045" t="s">
        <v>1217</v>
      </c>
    </row>
    <row r="1046" spans="3:4" x14ac:dyDescent="0.25">
      <c r="C1046" t="s">
        <v>1218</v>
      </c>
      <c r="D1046" t="s">
        <v>1218</v>
      </c>
    </row>
    <row r="1047" spans="3:4" x14ac:dyDescent="0.25">
      <c r="C1047" t="s">
        <v>1219</v>
      </c>
      <c r="D1047" t="s">
        <v>1219</v>
      </c>
    </row>
    <row r="1048" spans="3:4" x14ac:dyDescent="0.25">
      <c r="C1048" t="s">
        <v>1220</v>
      </c>
      <c r="D1048" t="s">
        <v>1220</v>
      </c>
    </row>
    <row r="1049" spans="3:4" x14ac:dyDescent="0.25">
      <c r="C1049" t="s">
        <v>1221</v>
      </c>
      <c r="D1049" t="s">
        <v>1221</v>
      </c>
    </row>
    <row r="1050" spans="3:4" x14ac:dyDescent="0.25">
      <c r="C1050" t="s">
        <v>1222</v>
      </c>
      <c r="D1050" t="s">
        <v>1222</v>
      </c>
    </row>
    <row r="1051" spans="3:4" x14ac:dyDescent="0.25">
      <c r="C1051" t="s">
        <v>1223</v>
      </c>
      <c r="D1051" t="s">
        <v>1223</v>
      </c>
    </row>
    <row r="1052" spans="3:4" x14ac:dyDescent="0.25">
      <c r="C1052" t="s">
        <v>1224</v>
      </c>
      <c r="D1052" t="s">
        <v>1224</v>
      </c>
    </row>
    <row r="1053" spans="3:4" x14ac:dyDescent="0.25">
      <c r="C1053" t="s">
        <v>1225</v>
      </c>
      <c r="D1053" t="s">
        <v>1225</v>
      </c>
    </row>
    <row r="1054" spans="3:4" x14ac:dyDescent="0.25">
      <c r="C1054" t="s">
        <v>1226</v>
      </c>
      <c r="D1054" t="s">
        <v>1226</v>
      </c>
    </row>
    <row r="1055" spans="3:4" x14ac:dyDescent="0.25">
      <c r="C1055" t="s">
        <v>1227</v>
      </c>
      <c r="D1055" t="s">
        <v>1227</v>
      </c>
    </row>
    <row r="1056" spans="3:4" x14ac:dyDescent="0.25">
      <c r="C1056" t="s">
        <v>1228</v>
      </c>
      <c r="D1056" t="s">
        <v>1228</v>
      </c>
    </row>
    <row r="1057" spans="3:4" x14ac:dyDescent="0.25">
      <c r="C1057" t="s">
        <v>1229</v>
      </c>
      <c r="D1057" t="s">
        <v>1229</v>
      </c>
    </row>
    <row r="1058" spans="3:4" x14ac:dyDescent="0.25">
      <c r="C1058" t="s">
        <v>1230</v>
      </c>
      <c r="D1058" t="s">
        <v>1230</v>
      </c>
    </row>
    <row r="1059" spans="3:4" x14ac:dyDescent="0.25">
      <c r="C1059" t="s">
        <v>1231</v>
      </c>
      <c r="D1059" t="s">
        <v>1231</v>
      </c>
    </row>
    <row r="1060" spans="3:4" x14ac:dyDescent="0.25">
      <c r="C1060" t="s">
        <v>1232</v>
      </c>
      <c r="D1060" t="s">
        <v>1232</v>
      </c>
    </row>
    <row r="1061" spans="3:4" x14ac:dyDescent="0.25">
      <c r="C1061" t="s">
        <v>1233</v>
      </c>
      <c r="D1061" t="s">
        <v>1233</v>
      </c>
    </row>
    <row r="1062" spans="3:4" x14ac:dyDescent="0.25">
      <c r="C1062" t="s">
        <v>1234</v>
      </c>
      <c r="D1062" t="s">
        <v>1234</v>
      </c>
    </row>
    <row r="1063" spans="3:4" x14ac:dyDescent="0.25">
      <c r="C1063" t="s">
        <v>1235</v>
      </c>
      <c r="D1063" t="s">
        <v>1235</v>
      </c>
    </row>
    <row r="1064" spans="3:4" x14ac:dyDescent="0.25">
      <c r="C1064" t="s">
        <v>1236</v>
      </c>
      <c r="D1064" t="s">
        <v>1236</v>
      </c>
    </row>
    <row r="1065" spans="3:4" x14ac:dyDescent="0.25">
      <c r="C1065" t="s">
        <v>1237</v>
      </c>
      <c r="D1065" t="s">
        <v>1237</v>
      </c>
    </row>
    <row r="1066" spans="3:4" x14ac:dyDescent="0.25">
      <c r="C1066" t="s">
        <v>1238</v>
      </c>
      <c r="D1066" t="s">
        <v>1238</v>
      </c>
    </row>
    <row r="1067" spans="3:4" x14ac:dyDescent="0.25">
      <c r="C1067" t="s">
        <v>1239</v>
      </c>
      <c r="D1067" t="s">
        <v>1239</v>
      </c>
    </row>
    <row r="1068" spans="3:4" x14ac:dyDescent="0.25">
      <c r="C1068" t="s">
        <v>1240</v>
      </c>
      <c r="D1068" t="s">
        <v>1240</v>
      </c>
    </row>
    <row r="1069" spans="3:4" x14ac:dyDescent="0.25">
      <c r="C1069" t="s">
        <v>1241</v>
      </c>
      <c r="D1069" t="s">
        <v>1241</v>
      </c>
    </row>
    <row r="1070" spans="3:4" x14ac:dyDescent="0.25">
      <c r="C1070" t="s">
        <v>1242</v>
      </c>
      <c r="D1070" t="s">
        <v>1242</v>
      </c>
    </row>
    <row r="1071" spans="3:4" x14ac:dyDescent="0.25">
      <c r="C1071" t="s">
        <v>1243</v>
      </c>
      <c r="D1071" t="s">
        <v>1243</v>
      </c>
    </row>
    <row r="1072" spans="3:4" x14ac:dyDescent="0.25">
      <c r="C1072" t="s">
        <v>1244</v>
      </c>
      <c r="D1072" t="s">
        <v>1244</v>
      </c>
    </row>
    <row r="1073" spans="3:4" x14ac:dyDescent="0.25">
      <c r="C1073" t="s">
        <v>1245</v>
      </c>
      <c r="D1073" t="s">
        <v>1245</v>
      </c>
    </row>
    <row r="1074" spans="3:4" x14ac:dyDescent="0.25">
      <c r="C1074" t="s">
        <v>1246</v>
      </c>
      <c r="D1074" t="s">
        <v>1246</v>
      </c>
    </row>
    <row r="1075" spans="3:4" x14ac:dyDescent="0.25">
      <c r="C1075" t="s">
        <v>1247</v>
      </c>
      <c r="D1075" t="s">
        <v>1247</v>
      </c>
    </row>
    <row r="1076" spans="3:4" x14ac:dyDescent="0.25">
      <c r="C1076" t="s">
        <v>1248</v>
      </c>
      <c r="D1076" t="s">
        <v>1248</v>
      </c>
    </row>
    <row r="1077" spans="3:4" x14ac:dyDescent="0.25">
      <c r="C1077" t="s">
        <v>1249</v>
      </c>
      <c r="D1077" t="s">
        <v>1249</v>
      </c>
    </row>
    <row r="1078" spans="3:4" x14ac:dyDescent="0.25">
      <c r="C1078" t="s">
        <v>1250</v>
      </c>
      <c r="D1078" t="s">
        <v>1250</v>
      </c>
    </row>
    <row r="1079" spans="3:4" x14ac:dyDescent="0.25">
      <c r="C1079" t="s">
        <v>1251</v>
      </c>
      <c r="D1079" t="s">
        <v>1251</v>
      </c>
    </row>
    <row r="1080" spans="3:4" x14ac:dyDescent="0.25">
      <c r="C1080" t="s">
        <v>1252</v>
      </c>
      <c r="D1080" t="s">
        <v>1252</v>
      </c>
    </row>
    <row r="1081" spans="3:4" x14ac:dyDescent="0.25">
      <c r="C1081" t="s">
        <v>1253</v>
      </c>
      <c r="D1081" t="s">
        <v>1253</v>
      </c>
    </row>
    <row r="1082" spans="3:4" x14ac:dyDescent="0.25">
      <c r="C1082" t="s">
        <v>1254</v>
      </c>
      <c r="D1082" t="s">
        <v>1254</v>
      </c>
    </row>
    <row r="1083" spans="3:4" x14ac:dyDescent="0.25">
      <c r="C1083" t="s">
        <v>1255</v>
      </c>
      <c r="D1083" t="s">
        <v>1255</v>
      </c>
    </row>
    <row r="1084" spans="3:4" x14ac:dyDescent="0.25">
      <c r="C1084" t="s">
        <v>1256</v>
      </c>
      <c r="D1084" t="s">
        <v>1256</v>
      </c>
    </row>
    <row r="1085" spans="3:4" x14ac:dyDescent="0.25">
      <c r="C1085" t="s">
        <v>1257</v>
      </c>
      <c r="D1085" t="s">
        <v>1257</v>
      </c>
    </row>
    <row r="1086" spans="3:4" x14ac:dyDescent="0.25">
      <c r="C1086" t="s">
        <v>1258</v>
      </c>
      <c r="D1086" t="s">
        <v>1258</v>
      </c>
    </row>
    <row r="1087" spans="3:4" x14ac:dyDescent="0.25">
      <c r="C1087" t="s">
        <v>1259</v>
      </c>
      <c r="D1087" t="s">
        <v>1259</v>
      </c>
    </row>
    <row r="1088" spans="3:4" x14ac:dyDescent="0.25">
      <c r="C1088" t="s">
        <v>1260</v>
      </c>
      <c r="D1088" t="s">
        <v>1260</v>
      </c>
    </row>
    <row r="1089" spans="3:4" x14ac:dyDescent="0.25">
      <c r="C1089" t="s">
        <v>1261</v>
      </c>
      <c r="D1089" t="s">
        <v>1261</v>
      </c>
    </row>
    <row r="1090" spans="3:4" x14ac:dyDescent="0.25">
      <c r="C1090" t="s">
        <v>1262</v>
      </c>
      <c r="D1090" t="s">
        <v>1262</v>
      </c>
    </row>
    <row r="1091" spans="3:4" x14ac:dyDescent="0.25">
      <c r="C1091" t="s">
        <v>1263</v>
      </c>
      <c r="D1091" t="s">
        <v>1263</v>
      </c>
    </row>
    <row r="1092" spans="3:4" x14ac:dyDescent="0.25">
      <c r="C1092" t="s">
        <v>1264</v>
      </c>
      <c r="D1092" t="s">
        <v>1264</v>
      </c>
    </row>
    <row r="1093" spans="3:4" x14ac:dyDescent="0.25">
      <c r="C1093" t="s">
        <v>1265</v>
      </c>
      <c r="D1093" t="s">
        <v>1265</v>
      </c>
    </row>
    <row r="1094" spans="3:4" x14ac:dyDescent="0.25">
      <c r="C1094" t="s">
        <v>1266</v>
      </c>
      <c r="D1094" t="s">
        <v>1266</v>
      </c>
    </row>
    <row r="1095" spans="3:4" x14ac:dyDescent="0.25">
      <c r="C1095" t="s">
        <v>1267</v>
      </c>
      <c r="D1095" t="s">
        <v>1267</v>
      </c>
    </row>
    <row r="1096" spans="3:4" x14ac:dyDescent="0.25">
      <c r="C1096" t="s">
        <v>1268</v>
      </c>
      <c r="D1096" t="s">
        <v>1268</v>
      </c>
    </row>
    <row r="1097" spans="3:4" x14ac:dyDescent="0.25">
      <c r="C1097" t="s">
        <v>1269</v>
      </c>
      <c r="D1097" t="s">
        <v>1269</v>
      </c>
    </row>
    <row r="1098" spans="3:4" x14ac:dyDescent="0.25">
      <c r="C1098" t="s">
        <v>1270</v>
      </c>
      <c r="D1098" t="s">
        <v>1270</v>
      </c>
    </row>
    <row r="1099" spans="3:4" x14ac:dyDescent="0.25">
      <c r="C1099" t="s">
        <v>1271</v>
      </c>
      <c r="D1099" t="s">
        <v>1271</v>
      </c>
    </row>
    <row r="1100" spans="3:4" x14ac:dyDescent="0.25">
      <c r="C1100" t="s">
        <v>1272</v>
      </c>
      <c r="D1100" t="s">
        <v>1272</v>
      </c>
    </row>
    <row r="1101" spans="3:4" x14ac:dyDescent="0.25">
      <c r="C1101" t="s">
        <v>1273</v>
      </c>
      <c r="D1101" t="s">
        <v>1273</v>
      </c>
    </row>
    <row r="1102" spans="3:4" x14ac:dyDescent="0.25">
      <c r="C1102" t="s">
        <v>1274</v>
      </c>
      <c r="D1102" t="s">
        <v>1274</v>
      </c>
    </row>
    <row r="1103" spans="3:4" x14ac:dyDescent="0.25">
      <c r="C1103" t="s">
        <v>1275</v>
      </c>
      <c r="D1103" t="s">
        <v>1275</v>
      </c>
    </row>
    <row r="1104" spans="3:4" x14ac:dyDescent="0.25">
      <c r="C1104" t="s">
        <v>1276</v>
      </c>
      <c r="D1104" t="s">
        <v>1276</v>
      </c>
    </row>
    <row r="1105" spans="3:4" x14ac:dyDescent="0.25">
      <c r="C1105" t="s">
        <v>1277</v>
      </c>
      <c r="D1105" t="s">
        <v>1277</v>
      </c>
    </row>
    <row r="1106" spans="3:4" x14ac:dyDescent="0.25">
      <c r="C1106" t="s">
        <v>1278</v>
      </c>
      <c r="D1106" t="s">
        <v>1278</v>
      </c>
    </row>
    <row r="1107" spans="3:4" x14ac:dyDescent="0.25">
      <c r="C1107" t="s">
        <v>1279</v>
      </c>
      <c r="D1107" t="s">
        <v>1279</v>
      </c>
    </row>
    <row r="1108" spans="3:4" x14ac:dyDescent="0.25">
      <c r="C1108" t="s">
        <v>1280</v>
      </c>
      <c r="D1108" t="s">
        <v>1280</v>
      </c>
    </row>
    <row r="1109" spans="3:4" x14ac:dyDescent="0.25">
      <c r="C1109" t="s">
        <v>1281</v>
      </c>
      <c r="D1109" t="s">
        <v>1281</v>
      </c>
    </row>
    <row r="1110" spans="3:4" x14ac:dyDescent="0.25">
      <c r="C1110" t="s">
        <v>1282</v>
      </c>
      <c r="D1110" t="s">
        <v>1282</v>
      </c>
    </row>
    <row r="1111" spans="3:4" x14ac:dyDescent="0.25">
      <c r="C1111" t="s">
        <v>1283</v>
      </c>
      <c r="D1111" t="s">
        <v>1283</v>
      </c>
    </row>
    <row r="1112" spans="3:4" x14ac:dyDescent="0.25">
      <c r="C1112" t="s">
        <v>1284</v>
      </c>
      <c r="D1112" t="s">
        <v>1284</v>
      </c>
    </row>
    <row r="1113" spans="3:4" x14ac:dyDescent="0.25">
      <c r="C1113" t="s">
        <v>1285</v>
      </c>
      <c r="D1113" t="s">
        <v>1285</v>
      </c>
    </row>
    <row r="1114" spans="3:4" x14ac:dyDescent="0.25">
      <c r="C1114" t="s">
        <v>1286</v>
      </c>
      <c r="D1114" t="s">
        <v>1286</v>
      </c>
    </row>
    <row r="1115" spans="3:4" x14ac:dyDescent="0.25">
      <c r="C1115" t="s">
        <v>1287</v>
      </c>
      <c r="D1115" t="s">
        <v>1287</v>
      </c>
    </row>
    <row r="1116" spans="3:4" x14ac:dyDescent="0.25">
      <c r="C1116" t="s">
        <v>1288</v>
      </c>
      <c r="D1116" t="s">
        <v>1288</v>
      </c>
    </row>
    <row r="1117" spans="3:4" x14ac:dyDescent="0.25">
      <c r="C1117" t="s">
        <v>1289</v>
      </c>
      <c r="D1117" t="s">
        <v>1289</v>
      </c>
    </row>
    <row r="1118" spans="3:4" x14ac:dyDescent="0.25">
      <c r="C1118" t="s">
        <v>1290</v>
      </c>
      <c r="D1118" t="s">
        <v>1290</v>
      </c>
    </row>
    <row r="1119" spans="3:4" x14ac:dyDescent="0.25">
      <c r="C1119" t="s">
        <v>1291</v>
      </c>
      <c r="D1119" t="s">
        <v>1291</v>
      </c>
    </row>
    <row r="1120" spans="3:4" x14ac:dyDescent="0.25">
      <c r="C1120" t="s">
        <v>1292</v>
      </c>
      <c r="D1120" t="s">
        <v>1292</v>
      </c>
    </row>
    <row r="1121" spans="3:4" x14ac:dyDescent="0.25">
      <c r="C1121" t="s">
        <v>1293</v>
      </c>
      <c r="D1121" t="s">
        <v>1293</v>
      </c>
    </row>
    <row r="1122" spans="3:4" x14ac:dyDescent="0.25">
      <c r="C1122" t="s">
        <v>1294</v>
      </c>
      <c r="D1122" t="s">
        <v>1294</v>
      </c>
    </row>
    <row r="1123" spans="3:4" x14ac:dyDescent="0.25">
      <c r="C1123" t="s">
        <v>1295</v>
      </c>
      <c r="D1123" t="s">
        <v>1295</v>
      </c>
    </row>
    <row r="1124" spans="3:4" x14ac:dyDescent="0.25">
      <c r="C1124" t="s">
        <v>1296</v>
      </c>
      <c r="D1124" t="s">
        <v>1296</v>
      </c>
    </row>
    <row r="1125" spans="3:4" x14ac:dyDescent="0.25">
      <c r="C1125" t="s">
        <v>1297</v>
      </c>
      <c r="D1125" t="s">
        <v>1297</v>
      </c>
    </row>
    <row r="1126" spans="3:4" x14ac:dyDescent="0.25">
      <c r="C1126" t="s">
        <v>1298</v>
      </c>
      <c r="D1126" t="s">
        <v>1298</v>
      </c>
    </row>
    <row r="1127" spans="3:4" x14ac:dyDescent="0.25">
      <c r="C1127" t="s">
        <v>1299</v>
      </c>
      <c r="D1127" t="s">
        <v>1299</v>
      </c>
    </row>
    <row r="1128" spans="3:4" x14ac:dyDescent="0.25">
      <c r="C1128" t="s">
        <v>1300</v>
      </c>
      <c r="D1128" t="s">
        <v>1300</v>
      </c>
    </row>
    <row r="1129" spans="3:4" x14ac:dyDescent="0.25">
      <c r="C1129" t="s">
        <v>1301</v>
      </c>
      <c r="D1129" t="s">
        <v>1301</v>
      </c>
    </row>
    <row r="1130" spans="3:4" x14ac:dyDescent="0.25">
      <c r="C1130" t="s">
        <v>1302</v>
      </c>
      <c r="D1130" t="s">
        <v>1302</v>
      </c>
    </row>
    <row r="1131" spans="3:4" x14ac:dyDescent="0.25">
      <c r="C1131" t="s">
        <v>1303</v>
      </c>
      <c r="D1131" t="s">
        <v>1303</v>
      </c>
    </row>
    <row r="1132" spans="3:4" x14ac:dyDescent="0.25">
      <c r="C1132" t="s">
        <v>1304</v>
      </c>
      <c r="D1132" t="s">
        <v>1304</v>
      </c>
    </row>
    <row r="1133" spans="3:4" x14ac:dyDescent="0.25">
      <c r="C1133" t="s">
        <v>1305</v>
      </c>
      <c r="D1133" t="s">
        <v>1305</v>
      </c>
    </row>
    <row r="1134" spans="3:4" x14ac:dyDescent="0.25">
      <c r="C1134" t="s">
        <v>1306</v>
      </c>
      <c r="D1134" t="s">
        <v>1306</v>
      </c>
    </row>
    <row r="1135" spans="3:4" x14ac:dyDescent="0.25">
      <c r="C1135" t="s">
        <v>1307</v>
      </c>
      <c r="D1135" t="s">
        <v>1307</v>
      </c>
    </row>
    <row r="1136" spans="3:4" x14ac:dyDescent="0.25">
      <c r="C1136" t="s">
        <v>1308</v>
      </c>
      <c r="D1136" t="s">
        <v>1308</v>
      </c>
    </row>
    <row r="1137" spans="3:4" x14ac:dyDescent="0.25">
      <c r="C1137" t="s">
        <v>1309</v>
      </c>
      <c r="D1137" t="s">
        <v>1309</v>
      </c>
    </row>
    <row r="1138" spans="3:4" x14ac:dyDescent="0.25">
      <c r="C1138" t="s">
        <v>1310</v>
      </c>
      <c r="D1138" t="s">
        <v>1310</v>
      </c>
    </row>
    <row r="1139" spans="3:4" x14ac:dyDescent="0.25">
      <c r="C1139" t="s">
        <v>1311</v>
      </c>
      <c r="D1139" t="s">
        <v>1311</v>
      </c>
    </row>
    <row r="1140" spans="3:4" x14ac:dyDescent="0.25">
      <c r="C1140" t="s">
        <v>1312</v>
      </c>
      <c r="D1140" t="s">
        <v>1312</v>
      </c>
    </row>
    <row r="1141" spans="3:4" x14ac:dyDescent="0.25">
      <c r="C1141" t="s">
        <v>1313</v>
      </c>
      <c r="D1141" t="s">
        <v>1313</v>
      </c>
    </row>
    <row r="1142" spans="3:4" x14ac:dyDescent="0.25">
      <c r="C1142" t="s">
        <v>1314</v>
      </c>
      <c r="D1142" t="s">
        <v>1314</v>
      </c>
    </row>
    <row r="1143" spans="3:4" x14ac:dyDescent="0.25">
      <c r="C1143" t="s">
        <v>1315</v>
      </c>
      <c r="D1143" t="s">
        <v>1315</v>
      </c>
    </row>
    <row r="1144" spans="3:4" x14ac:dyDescent="0.25">
      <c r="C1144" t="s">
        <v>1316</v>
      </c>
      <c r="D1144" t="s">
        <v>1316</v>
      </c>
    </row>
    <row r="1145" spans="3:4" x14ac:dyDescent="0.25">
      <c r="C1145" t="s">
        <v>1317</v>
      </c>
      <c r="D1145" t="s">
        <v>1317</v>
      </c>
    </row>
    <row r="1146" spans="3:4" x14ac:dyDescent="0.25">
      <c r="C1146" t="s">
        <v>1318</v>
      </c>
      <c r="D1146" t="s">
        <v>1318</v>
      </c>
    </row>
    <row r="1147" spans="3:4" x14ac:dyDescent="0.25">
      <c r="C1147" t="s">
        <v>1319</v>
      </c>
      <c r="D1147" t="s">
        <v>1319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AB66-A806-4F27-A4E5-70F2A81F53A5}">
  <dimension ref="A1:P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11" max="11" width="35.7109375" hidden="1" customWidth="1"/>
    <col min="12" max="16" width="0" hidden="1" customWidth="1"/>
  </cols>
  <sheetData>
    <row r="1" spans="1:16" x14ac:dyDescent="0.25">
      <c r="A1" t="str">
        <f>_xll.DBSetQuery(A2,"",B1)</f>
        <v xml:space="preserve">Env:MSSQL, (last result:)Set OLEDB; ListObject to (bgQuery= False, ): SELECT T1.Id, T1.GroupingId, T4.value IndexBasedLU, T5.value IndexNameLU, T6.value CalendarLU, T7.value ConventionLU, T8.value EOMLU, T9.value DayCounterLU, T1.SettlementDays_x000D_
FROM ORE.dbo.ConventionsDeposit T1 INNER JOIN _x000D_
ORE.dbo.TypesBool T4 ON T1.IndexBased = T4.value LEFT JOIN _x000D_
ORE.dbo.TypesIndexName T5 ON T1.IndexName = T5.value LEFT JOIN _x000D_
ORE.dbo.TypesCalendar T6 ON T1.Calendar = T6.value LEFT JOIN _x000D_
ORE.dbo.TypesBusinessDayConvention T7 ON T1.Convention = T7.value LEFT JOIN _x000D_
ORE.dbo.TypesBool T8 ON T1.EOM = T8.value LEFT JOIN _x000D_
ORE.dbo.TypesDayCounter T9 ON T1.DayCounter = T9.value_x000D_
</v>
      </c>
      <c r="B1" s="2" t="s">
        <v>1320</v>
      </c>
      <c r="C1" s="2" t="s">
        <v>1321</v>
      </c>
      <c r="D1" s="2" t="s">
        <v>1430</v>
      </c>
      <c r="E1" s="2" t="s">
        <v>1328</v>
      </c>
      <c r="F1" s="2" t="s">
        <v>1385</v>
      </c>
      <c r="G1" s="2" t="s">
        <v>1431</v>
      </c>
      <c r="H1" s="2" t="s">
        <v>1410</v>
      </c>
      <c r="I1" s="2" t="s">
        <v>1389</v>
      </c>
      <c r="J1" s="2" t="s">
        <v>1384</v>
      </c>
      <c r="K1" s="2" t="s">
        <v>1457</v>
      </c>
      <c r="L1" s="2" t="s">
        <v>1340</v>
      </c>
      <c r="M1" s="2" t="s">
        <v>1393</v>
      </c>
      <c r="N1" s="2" t="s">
        <v>1458</v>
      </c>
      <c r="O1" s="2" t="s">
        <v>1426</v>
      </c>
      <c r="P1" s="2" t="s">
        <v>1397</v>
      </c>
    </row>
    <row r="2" spans="1:16" x14ac:dyDescent="0.25">
      <c r="A2" s="1" t="s">
        <v>1429</v>
      </c>
      <c r="B2" s="3" t="s">
        <v>1432</v>
      </c>
      <c r="C2" s="3" t="s">
        <v>1332</v>
      </c>
      <c r="D2" s="3" t="s">
        <v>1381</v>
      </c>
      <c r="E2" s="3" t="s">
        <v>207</v>
      </c>
      <c r="F2" s="3"/>
      <c r="G2" s="3"/>
      <c r="H2" s="3"/>
      <c r="I2" s="3"/>
      <c r="J2" s="3"/>
      <c r="K2" s="3" t="str">
        <f>IF(Tabelle_ExterneDaten_15[[#This Row],[IndexBasedLU]]&lt;&gt;"",VLOOKUP(Tabelle_ExterneDaten_15[[#This Row],[IndexBasedLU]],IndexBasedLookup,2,FALSE),"")</f>
        <v>TRUE</v>
      </c>
      <c r="L2" s="3" t="str">
        <f>IF(Tabelle_ExterneDaten_15[[#This Row],[IndexNameLU]]&lt;&gt;"",VLOOKUP(Tabelle_ExterneDaten_15[[#This Row],[IndexNameLU]],IndexNameLookup,2,FALSE),"")</f>
        <v>AUD-BBSW</v>
      </c>
      <c r="M2" s="3" t="str">
        <f>IF(Tabelle_ExterneDaten_15[[#This Row],[CalendarLU]]&lt;&gt;"",VLOOKUP(Tabelle_ExterneDaten_15[[#This Row],[CalendarLU]],CalendarLookup,2,FALSE),"")</f>
        <v/>
      </c>
      <c r="N2" s="3" t="str">
        <f>IF(Tabelle_ExterneDaten_15[[#This Row],[ConventionLU]]&lt;&gt;"",VLOOKUP(Tabelle_ExterneDaten_15[[#This Row],[ConventionLU]],ConventionLookup,2,FALSE),"")</f>
        <v/>
      </c>
      <c r="O2" s="3" t="str">
        <f>IF(Tabelle_ExterneDaten_15[[#This Row],[EOMLU]]&lt;&gt;"",VLOOKUP(Tabelle_ExterneDaten_15[[#This Row],[EOMLU]],EOMLookup,2,FALSE),"")</f>
        <v/>
      </c>
      <c r="P2" s="3" t="str">
        <f>IF(Tabelle_ExterneDaten_15[[#This Row],[DayCounterLU]]&lt;&gt;"",VLOOKUP(Tabelle_ExterneDaten_15[[#This Row],[DayCounterLU]],DayCounterLookup,2,FALSE),"")</f>
        <v/>
      </c>
    </row>
    <row r="3" spans="1:16" x14ac:dyDescent="0.25">
      <c r="B3" s="2" t="s">
        <v>1433</v>
      </c>
      <c r="C3" s="2" t="s">
        <v>1332</v>
      </c>
      <c r="D3" s="2" t="s">
        <v>1381</v>
      </c>
      <c r="E3" s="2" t="s">
        <v>292</v>
      </c>
      <c r="F3" s="2"/>
      <c r="G3" s="2"/>
      <c r="H3" s="2"/>
      <c r="I3" s="2"/>
      <c r="J3" s="2"/>
      <c r="K3" s="2" t="str">
        <f>IF(Tabelle_ExterneDaten_15[[#This Row],[IndexBasedLU]]&lt;&gt;"",VLOOKUP(Tabelle_ExterneDaten_15[[#This Row],[IndexBasedLU]],IndexBasedLookup,2,FALSE),"")</f>
        <v>TRUE</v>
      </c>
      <c r="L3" s="2" t="str">
        <f>IF(Tabelle_ExterneDaten_15[[#This Row],[IndexNameLU]]&lt;&gt;"",VLOOKUP(Tabelle_ExterneDaten_15[[#This Row],[IndexNameLU]],IndexNameLookup,2,FALSE),"")</f>
        <v>CAD-CORRA</v>
      </c>
      <c r="M3" s="2" t="str">
        <f>IF(Tabelle_ExterneDaten_15[[#This Row],[CalendarLU]]&lt;&gt;"",VLOOKUP(Tabelle_ExterneDaten_15[[#This Row],[CalendarLU]],CalendarLookup,2,FALSE),"")</f>
        <v/>
      </c>
      <c r="N3" s="2" t="str">
        <f>IF(Tabelle_ExterneDaten_15[[#This Row],[ConventionLU]]&lt;&gt;"",VLOOKUP(Tabelle_ExterneDaten_15[[#This Row],[ConventionLU]],ConventionLookup,2,FALSE),"")</f>
        <v/>
      </c>
      <c r="O3" s="2" t="str">
        <f>IF(Tabelle_ExterneDaten_15[[#This Row],[EOMLU]]&lt;&gt;"",VLOOKUP(Tabelle_ExterneDaten_15[[#This Row],[EOMLU]],EOMLookup,2,FALSE),"")</f>
        <v/>
      </c>
      <c r="P3" s="2" t="str">
        <f>IF(Tabelle_ExterneDaten_15[[#This Row],[DayCounterLU]]&lt;&gt;"",VLOOKUP(Tabelle_ExterneDaten_15[[#This Row],[DayCounterLU]],DayCounterLookup,2,FALSE),"")</f>
        <v/>
      </c>
    </row>
    <row r="4" spans="1:16" x14ac:dyDescent="0.25">
      <c r="B4" s="2" t="s">
        <v>1434</v>
      </c>
      <c r="C4" s="2" t="s">
        <v>1332</v>
      </c>
      <c r="D4" s="2" t="s">
        <v>1381</v>
      </c>
      <c r="E4" s="2" t="s">
        <v>279</v>
      </c>
      <c r="F4" s="2"/>
      <c r="G4" s="2"/>
      <c r="H4" s="2"/>
      <c r="I4" s="2"/>
      <c r="J4" s="2"/>
      <c r="K4" s="2" t="str">
        <f>IF(Tabelle_ExterneDaten_15[[#This Row],[IndexBasedLU]]&lt;&gt;"",VLOOKUP(Tabelle_ExterneDaten_15[[#This Row],[IndexBasedLU]],IndexBasedLookup,2,FALSE),"")</f>
        <v>TRUE</v>
      </c>
      <c r="L4" s="2" t="str">
        <f>IF(Tabelle_ExterneDaten_15[[#This Row],[IndexNameLU]]&lt;&gt;"",VLOOKUP(Tabelle_ExterneDaten_15[[#This Row],[IndexNameLU]],IndexNameLookup,2,FALSE),"")</f>
        <v>CAD-CDOR</v>
      </c>
      <c r="M4" s="2" t="str">
        <f>IF(Tabelle_ExterneDaten_15[[#This Row],[CalendarLU]]&lt;&gt;"",VLOOKUP(Tabelle_ExterneDaten_15[[#This Row],[CalendarLU]],CalendarLookup,2,FALSE),"")</f>
        <v/>
      </c>
      <c r="N4" s="2" t="str">
        <f>IF(Tabelle_ExterneDaten_15[[#This Row],[ConventionLU]]&lt;&gt;"",VLOOKUP(Tabelle_ExterneDaten_15[[#This Row],[ConventionLU]],ConventionLookup,2,FALSE),"")</f>
        <v/>
      </c>
      <c r="O4" s="2" t="str">
        <f>IF(Tabelle_ExterneDaten_15[[#This Row],[EOMLU]]&lt;&gt;"",VLOOKUP(Tabelle_ExterneDaten_15[[#This Row],[EOMLU]],EOMLookup,2,FALSE),"")</f>
        <v/>
      </c>
      <c r="P4" s="2" t="str">
        <f>IF(Tabelle_ExterneDaten_15[[#This Row],[DayCounterLU]]&lt;&gt;"",VLOOKUP(Tabelle_ExterneDaten_15[[#This Row],[DayCounterLU]],DayCounterLookup,2,FALSE),"")</f>
        <v/>
      </c>
    </row>
    <row r="5" spans="1:16" x14ac:dyDescent="0.25">
      <c r="B5" s="2" t="s">
        <v>1435</v>
      </c>
      <c r="C5" s="2" t="s">
        <v>1332</v>
      </c>
      <c r="D5" s="2" t="s">
        <v>1381</v>
      </c>
      <c r="E5" s="2" t="s">
        <v>322</v>
      </c>
      <c r="F5" s="2"/>
      <c r="G5" s="2"/>
      <c r="H5" s="2"/>
      <c r="I5" s="2"/>
      <c r="J5" s="2"/>
      <c r="K5" s="2" t="str">
        <f>IF(Tabelle_ExterneDaten_15[[#This Row],[IndexBasedLU]]&lt;&gt;"",VLOOKUP(Tabelle_ExterneDaten_15[[#This Row],[IndexBasedLU]],IndexBasedLookup,2,FALSE),"")</f>
        <v>TRUE</v>
      </c>
      <c r="L5" s="2" t="str">
        <f>IF(Tabelle_ExterneDaten_15[[#This Row],[IndexNameLU]]&lt;&gt;"",VLOOKUP(Tabelle_ExterneDaten_15[[#This Row],[IndexNameLU]],IndexNameLookup,2,FALSE),"")</f>
        <v>CHF-LIBOR</v>
      </c>
      <c r="M5" s="2" t="str">
        <f>IF(Tabelle_ExterneDaten_15[[#This Row],[CalendarLU]]&lt;&gt;"",VLOOKUP(Tabelle_ExterneDaten_15[[#This Row],[CalendarLU]],CalendarLookup,2,FALSE),"")</f>
        <v/>
      </c>
      <c r="N5" s="2" t="str">
        <f>IF(Tabelle_ExterneDaten_15[[#This Row],[ConventionLU]]&lt;&gt;"",VLOOKUP(Tabelle_ExterneDaten_15[[#This Row],[ConventionLU]],ConventionLookup,2,FALSE),"")</f>
        <v/>
      </c>
      <c r="O5" s="2" t="str">
        <f>IF(Tabelle_ExterneDaten_15[[#This Row],[EOMLU]]&lt;&gt;"",VLOOKUP(Tabelle_ExterneDaten_15[[#This Row],[EOMLU]],EOMLookup,2,FALSE),"")</f>
        <v/>
      </c>
      <c r="P5" s="2" t="str">
        <f>IF(Tabelle_ExterneDaten_15[[#This Row],[DayCounterLU]]&lt;&gt;"",VLOOKUP(Tabelle_ExterneDaten_15[[#This Row],[DayCounterLU]],DayCounterLookup,2,FALSE),"")</f>
        <v/>
      </c>
    </row>
    <row r="6" spans="1:16" x14ac:dyDescent="0.25">
      <c r="B6" s="2" t="s">
        <v>1436</v>
      </c>
      <c r="C6" s="2" t="s">
        <v>1332</v>
      </c>
      <c r="D6" s="2" t="s">
        <v>1381</v>
      </c>
      <c r="E6" s="2" t="s">
        <v>336</v>
      </c>
      <c r="F6" s="2"/>
      <c r="G6" s="2"/>
      <c r="H6" s="2"/>
      <c r="I6" s="2"/>
      <c r="J6" s="2"/>
      <c r="K6" s="2" t="str">
        <f>IF(Tabelle_ExterneDaten_15[[#This Row],[IndexBasedLU]]&lt;&gt;"",VLOOKUP(Tabelle_ExterneDaten_15[[#This Row],[IndexBasedLU]],IndexBasedLookup,2,FALSE),"")</f>
        <v>TRUE</v>
      </c>
      <c r="L6" s="2" t="str">
        <f>IF(Tabelle_ExterneDaten_15[[#This Row],[IndexNameLU]]&lt;&gt;"",VLOOKUP(Tabelle_ExterneDaten_15[[#This Row],[IndexNameLU]],IndexNameLookup,2,FALSE),"")</f>
        <v>CHF-TOIS</v>
      </c>
      <c r="M6" s="2" t="str">
        <f>IF(Tabelle_ExterneDaten_15[[#This Row],[CalendarLU]]&lt;&gt;"",VLOOKUP(Tabelle_ExterneDaten_15[[#This Row],[CalendarLU]],CalendarLookup,2,FALSE),"")</f>
        <v/>
      </c>
      <c r="N6" s="2" t="str">
        <f>IF(Tabelle_ExterneDaten_15[[#This Row],[ConventionLU]]&lt;&gt;"",VLOOKUP(Tabelle_ExterneDaten_15[[#This Row],[ConventionLU]],ConventionLookup,2,FALSE),"")</f>
        <v/>
      </c>
      <c r="O6" s="2" t="str">
        <f>IF(Tabelle_ExterneDaten_15[[#This Row],[EOMLU]]&lt;&gt;"",VLOOKUP(Tabelle_ExterneDaten_15[[#This Row],[EOMLU]],EOMLookup,2,FALSE),"")</f>
        <v/>
      </c>
      <c r="P6" s="2" t="str">
        <f>IF(Tabelle_ExterneDaten_15[[#This Row],[DayCounterLU]]&lt;&gt;"",VLOOKUP(Tabelle_ExterneDaten_15[[#This Row],[DayCounterLU]],DayCounterLookup,2,FALSE),"")</f>
        <v/>
      </c>
    </row>
    <row r="7" spans="1:16" x14ac:dyDescent="0.25">
      <c r="B7" s="2" t="s">
        <v>1437</v>
      </c>
      <c r="C7" s="2" t="s">
        <v>1332</v>
      </c>
      <c r="D7" s="2" t="s">
        <v>1381</v>
      </c>
      <c r="E7" s="2" t="s">
        <v>419</v>
      </c>
      <c r="F7" s="2"/>
      <c r="G7" s="2"/>
      <c r="H7" s="2"/>
      <c r="I7" s="2"/>
      <c r="J7" s="2"/>
      <c r="K7" s="2" t="str">
        <f>IF(Tabelle_ExterneDaten_15[[#This Row],[IndexBasedLU]]&lt;&gt;"",VLOOKUP(Tabelle_ExterneDaten_15[[#This Row],[IndexBasedLU]],IndexBasedLookup,2,FALSE),"")</f>
        <v>TRUE</v>
      </c>
      <c r="L7" s="2" t="str">
        <f>IF(Tabelle_ExterneDaten_15[[#This Row],[IndexNameLU]]&lt;&gt;"",VLOOKUP(Tabelle_ExterneDaten_15[[#This Row],[IndexNameLU]],IndexNameLookup,2,FALSE),"")</f>
        <v>CZK-PRIBOR</v>
      </c>
      <c r="M7" s="2" t="str">
        <f>IF(Tabelle_ExterneDaten_15[[#This Row],[CalendarLU]]&lt;&gt;"",VLOOKUP(Tabelle_ExterneDaten_15[[#This Row],[CalendarLU]],CalendarLookup,2,FALSE),"")</f>
        <v/>
      </c>
      <c r="N7" s="2" t="str">
        <f>IF(Tabelle_ExterneDaten_15[[#This Row],[ConventionLU]]&lt;&gt;"",VLOOKUP(Tabelle_ExterneDaten_15[[#This Row],[ConventionLU]],ConventionLookup,2,FALSE),"")</f>
        <v/>
      </c>
      <c r="O7" s="2" t="str">
        <f>IF(Tabelle_ExterneDaten_15[[#This Row],[EOMLU]]&lt;&gt;"",VLOOKUP(Tabelle_ExterneDaten_15[[#This Row],[EOMLU]],EOMLookup,2,FALSE),"")</f>
        <v/>
      </c>
      <c r="P7" s="2" t="str">
        <f>IF(Tabelle_ExterneDaten_15[[#This Row],[DayCounterLU]]&lt;&gt;"",VLOOKUP(Tabelle_ExterneDaten_15[[#This Row],[DayCounterLU]],DayCounterLookup,2,FALSE),"")</f>
        <v/>
      </c>
    </row>
    <row r="8" spans="1:16" x14ac:dyDescent="0.25">
      <c r="B8" s="2" t="s">
        <v>1438</v>
      </c>
      <c r="C8" s="2" t="s">
        <v>1332</v>
      </c>
      <c r="D8" s="2" t="s">
        <v>1381</v>
      </c>
      <c r="E8" s="2" t="s">
        <v>437</v>
      </c>
      <c r="F8" s="2"/>
      <c r="G8" s="2"/>
      <c r="H8" s="2"/>
      <c r="I8" s="2"/>
      <c r="J8" s="2"/>
      <c r="K8" s="2" t="str">
        <f>IF(Tabelle_ExterneDaten_15[[#This Row],[IndexBasedLU]]&lt;&gt;"",VLOOKUP(Tabelle_ExterneDaten_15[[#This Row],[IndexBasedLU]],IndexBasedLookup,2,FALSE),"")</f>
        <v>TRUE</v>
      </c>
      <c r="L8" s="2" t="str">
        <f>IF(Tabelle_ExterneDaten_15[[#This Row],[IndexNameLU]]&lt;&gt;"",VLOOKUP(Tabelle_ExterneDaten_15[[#This Row],[IndexNameLU]],IndexNameLookup,2,FALSE),"")</f>
        <v>DKK-CIBOR</v>
      </c>
      <c r="M8" s="2" t="str">
        <f>IF(Tabelle_ExterneDaten_15[[#This Row],[CalendarLU]]&lt;&gt;"",VLOOKUP(Tabelle_ExterneDaten_15[[#This Row],[CalendarLU]],CalendarLookup,2,FALSE),"")</f>
        <v/>
      </c>
      <c r="N8" s="2" t="str">
        <f>IF(Tabelle_ExterneDaten_15[[#This Row],[ConventionLU]]&lt;&gt;"",VLOOKUP(Tabelle_ExterneDaten_15[[#This Row],[ConventionLU]],ConventionLookup,2,FALSE),"")</f>
        <v/>
      </c>
      <c r="O8" s="2" t="str">
        <f>IF(Tabelle_ExterneDaten_15[[#This Row],[EOMLU]]&lt;&gt;"",VLOOKUP(Tabelle_ExterneDaten_15[[#This Row],[EOMLU]],EOMLookup,2,FALSE),"")</f>
        <v/>
      </c>
      <c r="P8" s="2" t="str">
        <f>IF(Tabelle_ExterneDaten_15[[#This Row],[DayCounterLU]]&lt;&gt;"",VLOOKUP(Tabelle_ExterneDaten_15[[#This Row],[DayCounterLU]],DayCounterLookup,2,FALSE),"")</f>
        <v/>
      </c>
    </row>
    <row r="9" spans="1:16" x14ac:dyDescent="0.25">
      <c r="B9" s="2" t="s">
        <v>1439</v>
      </c>
      <c r="C9" s="2" t="s">
        <v>1332</v>
      </c>
      <c r="D9" s="2" t="s">
        <v>1381</v>
      </c>
      <c r="E9" s="2" t="s">
        <v>513</v>
      </c>
      <c r="F9" s="2"/>
      <c r="G9" s="2"/>
      <c r="H9" s="2"/>
      <c r="I9" s="2"/>
      <c r="J9" s="2"/>
      <c r="K9" s="2" t="str">
        <f>IF(Tabelle_ExterneDaten_15[[#This Row],[IndexBasedLU]]&lt;&gt;"",VLOOKUP(Tabelle_ExterneDaten_15[[#This Row],[IndexBasedLU]],IndexBasedLookup,2,FALSE),"")</f>
        <v>TRUE</v>
      </c>
      <c r="L9" s="2" t="str">
        <f>IF(Tabelle_ExterneDaten_15[[#This Row],[IndexNameLU]]&lt;&gt;"",VLOOKUP(Tabelle_ExterneDaten_15[[#This Row],[IndexNameLU]],IndexNameLookup,2,FALSE),"")</f>
        <v>EUR-EURIBOR</v>
      </c>
      <c r="M9" s="2" t="str">
        <f>IF(Tabelle_ExterneDaten_15[[#This Row],[CalendarLU]]&lt;&gt;"",VLOOKUP(Tabelle_ExterneDaten_15[[#This Row],[CalendarLU]],CalendarLookup,2,FALSE),"")</f>
        <v/>
      </c>
      <c r="N9" s="2" t="str">
        <f>IF(Tabelle_ExterneDaten_15[[#This Row],[ConventionLU]]&lt;&gt;"",VLOOKUP(Tabelle_ExterneDaten_15[[#This Row],[ConventionLU]],ConventionLookup,2,FALSE),"")</f>
        <v/>
      </c>
      <c r="O9" s="2" t="str">
        <f>IF(Tabelle_ExterneDaten_15[[#This Row],[EOMLU]]&lt;&gt;"",VLOOKUP(Tabelle_ExterneDaten_15[[#This Row],[EOMLU]],EOMLookup,2,FALSE),"")</f>
        <v/>
      </c>
      <c r="P9" s="2" t="str">
        <f>IF(Tabelle_ExterneDaten_15[[#This Row],[DayCounterLU]]&lt;&gt;"",VLOOKUP(Tabelle_ExterneDaten_15[[#This Row],[DayCounterLU]],DayCounterLookup,2,FALSE),"")</f>
        <v/>
      </c>
    </row>
    <row r="10" spans="1:16" x14ac:dyDescent="0.25">
      <c r="B10" s="2" t="s">
        <v>1440</v>
      </c>
      <c r="C10" s="2" t="s">
        <v>1332</v>
      </c>
      <c r="D10" s="2" t="s">
        <v>1381</v>
      </c>
      <c r="E10" s="2" t="s">
        <v>499</v>
      </c>
      <c r="F10" s="2"/>
      <c r="G10" s="2"/>
      <c r="H10" s="2"/>
      <c r="I10" s="2"/>
      <c r="J10" s="2"/>
      <c r="K10" s="2" t="str">
        <f>IF(Tabelle_ExterneDaten_15[[#This Row],[IndexBasedLU]]&lt;&gt;"",VLOOKUP(Tabelle_ExterneDaten_15[[#This Row],[IndexBasedLU]],IndexBasedLookup,2,FALSE),"")</f>
        <v>TRUE</v>
      </c>
      <c r="L10" s="2" t="str">
        <f>IF(Tabelle_ExterneDaten_15[[#This Row],[IndexNameLU]]&lt;&gt;"",VLOOKUP(Tabelle_ExterneDaten_15[[#This Row],[IndexNameLU]],IndexNameLookup,2,FALSE),"")</f>
        <v>EUR-EONIA</v>
      </c>
      <c r="M10" s="2" t="str">
        <f>IF(Tabelle_ExterneDaten_15[[#This Row],[CalendarLU]]&lt;&gt;"",VLOOKUP(Tabelle_ExterneDaten_15[[#This Row],[CalendarLU]],CalendarLookup,2,FALSE),"")</f>
        <v/>
      </c>
      <c r="N10" s="2" t="str">
        <f>IF(Tabelle_ExterneDaten_15[[#This Row],[ConventionLU]]&lt;&gt;"",VLOOKUP(Tabelle_ExterneDaten_15[[#This Row],[ConventionLU]],ConventionLookup,2,FALSE),"")</f>
        <v/>
      </c>
      <c r="O10" s="2" t="str">
        <f>IF(Tabelle_ExterneDaten_15[[#This Row],[EOMLU]]&lt;&gt;"",VLOOKUP(Tabelle_ExterneDaten_15[[#This Row],[EOMLU]],EOMLookup,2,FALSE),"")</f>
        <v/>
      </c>
      <c r="P10" s="2" t="str">
        <f>IF(Tabelle_ExterneDaten_15[[#This Row],[DayCounterLU]]&lt;&gt;"",VLOOKUP(Tabelle_ExterneDaten_15[[#This Row],[DayCounterLU]],DayCounterLookup,2,FALSE),"")</f>
        <v/>
      </c>
    </row>
    <row r="11" spans="1:16" x14ac:dyDescent="0.25">
      <c r="B11" s="2" t="s">
        <v>1441</v>
      </c>
      <c r="C11" s="2" t="s">
        <v>1332</v>
      </c>
      <c r="D11" s="2" t="s">
        <v>1381</v>
      </c>
      <c r="E11" s="2" t="s">
        <v>513</v>
      </c>
      <c r="F11" s="2"/>
      <c r="G11" s="2"/>
      <c r="H11" s="2"/>
      <c r="I11" s="2"/>
      <c r="J11" s="2"/>
      <c r="K11" s="2" t="str">
        <f>IF(Tabelle_ExterneDaten_15[[#This Row],[IndexBasedLU]]&lt;&gt;"",VLOOKUP(Tabelle_ExterneDaten_15[[#This Row],[IndexBasedLU]],IndexBasedLookup,2,FALSE),"")</f>
        <v>TRUE</v>
      </c>
      <c r="L11" s="2" t="str">
        <f>IF(Tabelle_ExterneDaten_15[[#This Row],[IndexNameLU]]&lt;&gt;"",VLOOKUP(Tabelle_ExterneDaten_15[[#This Row],[IndexNameLU]],IndexNameLookup,2,FALSE),"")</f>
        <v>EUR-EURIBOR</v>
      </c>
      <c r="M11" s="2" t="str">
        <f>IF(Tabelle_ExterneDaten_15[[#This Row],[CalendarLU]]&lt;&gt;"",VLOOKUP(Tabelle_ExterneDaten_15[[#This Row],[CalendarLU]],CalendarLookup,2,FALSE),"")</f>
        <v/>
      </c>
      <c r="N11" s="2" t="str">
        <f>IF(Tabelle_ExterneDaten_15[[#This Row],[ConventionLU]]&lt;&gt;"",VLOOKUP(Tabelle_ExterneDaten_15[[#This Row],[ConventionLU]],ConventionLookup,2,FALSE),"")</f>
        <v/>
      </c>
      <c r="O11" s="2" t="str">
        <f>IF(Tabelle_ExterneDaten_15[[#This Row],[EOMLU]]&lt;&gt;"",VLOOKUP(Tabelle_ExterneDaten_15[[#This Row],[EOMLU]],EOMLookup,2,FALSE),"")</f>
        <v/>
      </c>
      <c r="P11" s="2" t="str">
        <f>IF(Tabelle_ExterneDaten_15[[#This Row],[DayCounterLU]]&lt;&gt;"",VLOOKUP(Tabelle_ExterneDaten_15[[#This Row],[DayCounterLU]],DayCounterLookup,2,FALSE),"")</f>
        <v/>
      </c>
    </row>
    <row r="12" spans="1:16" x14ac:dyDescent="0.25">
      <c r="B12" s="2" t="s">
        <v>1442</v>
      </c>
      <c r="C12" s="2" t="s">
        <v>1332</v>
      </c>
      <c r="D12" s="2" t="s">
        <v>1381</v>
      </c>
      <c r="E12" s="2" t="s">
        <v>628</v>
      </c>
      <c r="F12" s="2"/>
      <c r="G12" s="2"/>
      <c r="H12" s="2"/>
      <c r="I12" s="2"/>
      <c r="J12" s="2"/>
      <c r="K12" s="2" t="str">
        <f>IF(Tabelle_ExterneDaten_15[[#This Row],[IndexBasedLU]]&lt;&gt;"",VLOOKUP(Tabelle_ExterneDaten_15[[#This Row],[IndexBasedLU]],IndexBasedLookup,2,FALSE),"")</f>
        <v>TRUE</v>
      </c>
      <c r="L12" s="2" t="str">
        <f>IF(Tabelle_ExterneDaten_15[[#This Row],[IndexNameLU]]&lt;&gt;"",VLOOKUP(Tabelle_ExterneDaten_15[[#This Row],[IndexNameLU]],IndexNameLookup,2,FALSE),"")</f>
        <v>GBP-LIBOR</v>
      </c>
      <c r="M12" s="2" t="str">
        <f>IF(Tabelle_ExterneDaten_15[[#This Row],[CalendarLU]]&lt;&gt;"",VLOOKUP(Tabelle_ExterneDaten_15[[#This Row],[CalendarLU]],CalendarLookup,2,FALSE),"")</f>
        <v/>
      </c>
      <c r="N12" s="2" t="str">
        <f>IF(Tabelle_ExterneDaten_15[[#This Row],[ConventionLU]]&lt;&gt;"",VLOOKUP(Tabelle_ExterneDaten_15[[#This Row],[ConventionLU]],ConventionLookup,2,FALSE),"")</f>
        <v/>
      </c>
      <c r="O12" s="2" t="str">
        <f>IF(Tabelle_ExterneDaten_15[[#This Row],[EOMLU]]&lt;&gt;"",VLOOKUP(Tabelle_ExterneDaten_15[[#This Row],[EOMLU]],EOMLookup,2,FALSE),"")</f>
        <v/>
      </c>
      <c r="P12" s="2" t="str">
        <f>IF(Tabelle_ExterneDaten_15[[#This Row],[DayCounterLU]]&lt;&gt;"",VLOOKUP(Tabelle_ExterneDaten_15[[#This Row],[DayCounterLU]],DayCounterLookup,2,FALSE),"")</f>
        <v/>
      </c>
    </row>
    <row r="13" spans="1:16" x14ac:dyDescent="0.25">
      <c r="B13" s="2" t="s">
        <v>1443</v>
      </c>
      <c r="C13" s="2" t="s">
        <v>1332</v>
      </c>
      <c r="D13" s="2" t="s">
        <v>1381</v>
      </c>
      <c r="E13" s="2" t="s">
        <v>628</v>
      </c>
      <c r="F13" s="2"/>
      <c r="G13" s="2"/>
      <c r="H13" s="2"/>
      <c r="I13" s="2"/>
      <c r="J13" s="2"/>
      <c r="K13" s="2" t="str">
        <f>IF(Tabelle_ExterneDaten_15[[#This Row],[IndexBasedLU]]&lt;&gt;"",VLOOKUP(Tabelle_ExterneDaten_15[[#This Row],[IndexBasedLU]],IndexBasedLookup,2,FALSE),"")</f>
        <v>TRUE</v>
      </c>
      <c r="L13" s="2" t="str">
        <f>IF(Tabelle_ExterneDaten_15[[#This Row],[IndexNameLU]]&lt;&gt;"",VLOOKUP(Tabelle_ExterneDaten_15[[#This Row],[IndexNameLU]],IndexNameLookup,2,FALSE),"")</f>
        <v>GBP-LIBOR</v>
      </c>
      <c r="M13" s="2" t="str">
        <f>IF(Tabelle_ExterneDaten_15[[#This Row],[CalendarLU]]&lt;&gt;"",VLOOKUP(Tabelle_ExterneDaten_15[[#This Row],[CalendarLU]],CalendarLookup,2,FALSE),"")</f>
        <v/>
      </c>
      <c r="N13" s="2" t="str">
        <f>IF(Tabelle_ExterneDaten_15[[#This Row],[ConventionLU]]&lt;&gt;"",VLOOKUP(Tabelle_ExterneDaten_15[[#This Row],[ConventionLU]],ConventionLookup,2,FALSE),"")</f>
        <v/>
      </c>
      <c r="O13" s="2" t="str">
        <f>IF(Tabelle_ExterneDaten_15[[#This Row],[EOMLU]]&lt;&gt;"",VLOOKUP(Tabelle_ExterneDaten_15[[#This Row],[EOMLU]],EOMLookup,2,FALSE),"")</f>
        <v/>
      </c>
      <c r="P13" s="2" t="str">
        <f>IF(Tabelle_ExterneDaten_15[[#This Row],[DayCounterLU]]&lt;&gt;"",VLOOKUP(Tabelle_ExterneDaten_15[[#This Row],[DayCounterLU]],DayCounterLookup,2,FALSE),"")</f>
        <v/>
      </c>
    </row>
    <row r="14" spans="1:16" x14ac:dyDescent="0.25">
      <c r="B14" s="2" t="s">
        <v>1444</v>
      </c>
      <c r="C14" s="2" t="s">
        <v>1332</v>
      </c>
      <c r="D14" s="2" t="s">
        <v>1381</v>
      </c>
      <c r="E14" s="2" t="s">
        <v>635</v>
      </c>
      <c r="F14" s="2"/>
      <c r="G14" s="2"/>
      <c r="H14" s="2"/>
      <c r="I14" s="2"/>
      <c r="J14" s="2"/>
      <c r="K14" s="2" t="str">
        <f>IF(Tabelle_ExterneDaten_15[[#This Row],[IndexBasedLU]]&lt;&gt;"",VLOOKUP(Tabelle_ExterneDaten_15[[#This Row],[IndexBasedLU]],IndexBasedLookup,2,FALSE),"")</f>
        <v>TRUE</v>
      </c>
      <c r="L14" s="2" t="str">
        <f>IF(Tabelle_ExterneDaten_15[[#This Row],[IndexNameLU]]&lt;&gt;"",VLOOKUP(Tabelle_ExterneDaten_15[[#This Row],[IndexNameLU]],IndexNameLookup,2,FALSE),"")</f>
        <v>GBP-SONIA</v>
      </c>
      <c r="M14" s="2" t="str">
        <f>IF(Tabelle_ExterneDaten_15[[#This Row],[CalendarLU]]&lt;&gt;"",VLOOKUP(Tabelle_ExterneDaten_15[[#This Row],[CalendarLU]],CalendarLookup,2,FALSE),"")</f>
        <v/>
      </c>
      <c r="N14" s="2" t="str">
        <f>IF(Tabelle_ExterneDaten_15[[#This Row],[ConventionLU]]&lt;&gt;"",VLOOKUP(Tabelle_ExterneDaten_15[[#This Row],[ConventionLU]],ConventionLookup,2,FALSE),"")</f>
        <v/>
      </c>
      <c r="O14" s="2" t="str">
        <f>IF(Tabelle_ExterneDaten_15[[#This Row],[EOMLU]]&lt;&gt;"",VLOOKUP(Tabelle_ExterneDaten_15[[#This Row],[EOMLU]],EOMLookup,2,FALSE),"")</f>
        <v/>
      </c>
      <c r="P14" s="2" t="str">
        <f>IF(Tabelle_ExterneDaten_15[[#This Row],[DayCounterLU]]&lt;&gt;"",VLOOKUP(Tabelle_ExterneDaten_15[[#This Row],[DayCounterLU]],DayCounterLookup,2,FALSE),"")</f>
        <v/>
      </c>
    </row>
    <row r="15" spans="1:16" x14ac:dyDescent="0.25">
      <c r="B15" s="2" t="s">
        <v>1445</v>
      </c>
      <c r="C15" s="2" t="s">
        <v>1332</v>
      </c>
      <c r="D15" s="2" t="s">
        <v>1381</v>
      </c>
      <c r="E15" s="2" t="s">
        <v>671</v>
      </c>
      <c r="F15" s="2"/>
      <c r="G15" s="2"/>
      <c r="H15" s="2"/>
      <c r="I15" s="2"/>
      <c r="J15" s="2"/>
      <c r="K15" s="2" t="str">
        <f>IF(Tabelle_ExterneDaten_15[[#This Row],[IndexBasedLU]]&lt;&gt;"",VLOOKUP(Tabelle_ExterneDaten_15[[#This Row],[IndexBasedLU]],IndexBasedLookup,2,FALSE),"")</f>
        <v>TRUE</v>
      </c>
      <c r="L15" s="2" t="str">
        <f>IF(Tabelle_ExterneDaten_15[[#This Row],[IndexNameLU]]&lt;&gt;"",VLOOKUP(Tabelle_ExterneDaten_15[[#This Row],[IndexNameLU]],IndexNameLookup,2,FALSE),"")</f>
        <v>HUF-BUBOR</v>
      </c>
      <c r="M15" s="2" t="str">
        <f>IF(Tabelle_ExterneDaten_15[[#This Row],[CalendarLU]]&lt;&gt;"",VLOOKUP(Tabelle_ExterneDaten_15[[#This Row],[CalendarLU]],CalendarLookup,2,FALSE),"")</f>
        <v/>
      </c>
      <c r="N15" s="2" t="str">
        <f>IF(Tabelle_ExterneDaten_15[[#This Row],[ConventionLU]]&lt;&gt;"",VLOOKUP(Tabelle_ExterneDaten_15[[#This Row],[ConventionLU]],ConventionLookup,2,FALSE),"")</f>
        <v/>
      </c>
      <c r="O15" s="2" t="str">
        <f>IF(Tabelle_ExterneDaten_15[[#This Row],[EOMLU]]&lt;&gt;"",VLOOKUP(Tabelle_ExterneDaten_15[[#This Row],[EOMLU]],EOMLookup,2,FALSE),"")</f>
        <v/>
      </c>
      <c r="P15" s="2" t="str">
        <f>IF(Tabelle_ExterneDaten_15[[#This Row],[DayCounterLU]]&lt;&gt;"",VLOOKUP(Tabelle_ExterneDaten_15[[#This Row],[DayCounterLU]],DayCounterLookup,2,FALSE),"")</f>
        <v/>
      </c>
    </row>
    <row r="16" spans="1:16" x14ac:dyDescent="0.25">
      <c r="B16" s="2" t="s">
        <v>1446</v>
      </c>
      <c r="C16" s="2" t="s">
        <v>1332</v>
      </c>
      <c r="D16" s="2" t="s">
        <v>1381</v>
      </c>
      <c r="E16" s="2" t="s">
        <v>794</v>
      </c>
      <c r="F16" s="2"/>
      <c r="G16" s="2"/>
      <c r="H16" s="2"/>
      <c r="I16" s="2"/>
      <c r="J16" s="2"/>
      <c r="K16" s="2" t="str">
        <f>IF(Tabelle_ExterneDaten_15[[#This Row],[IndexBasedLU]]&lt;&gt;"",VLOOKUP(Tabelle_ExterneDaten_15[[#This Row],[IndexBasedLU]],IndexBasedLookup,2,FALSE),"")</f>
        <v>TRUE</v>
      </c>
      <c r="L16" s="2" t="str">
        <f>IF(Tabelle_ExterneDaten_15[[#This Row],[IndexNameLU]]&lt;&gt;"",VLOOKUP(Tabelle_ExterneDaten_15[[#This Row],[IndexNameLU]],IndexNameLookup,2,FALSE),"")</f>
        <v>JPY-LIBOR</v>
      </c>
      <c r="M16" s="2" t="str">
        <f>IF(Tabelle_ExterneDaten_15[[#This Row],[CalendarLU]]&lt;&gt;"",VLOOKUP(Tabelle_ExterneDaten_15[[#This Row],[CalendarLU]],CalendarLookup,2,FALSE),"")</f>
        <v/>
      </c>
      <c r="N16" s="2" t="str">
        <f>IF(Tabelle_ExterneDaten_15[[#This Row],[ConventionLU]]&lt;&gt;"",VLOOKUP(Tabelle_ExterneDaten_15[[#This Row],[ConventionLU]],ConventionLookup,2,FALSE),"")</f>
        <v/>
      </c>
      <c r="O16" s="2" t="str">
        <f>IF(Tabelle_ExterneDaten_15[[#This Row],[EOMLU]]&lt;&gt;"",VLOOKUP(Tabelle_ExterneDaten_15[[#This Row],[EOMLU]],EOMLookup,2,FALSE),"")</f>
        <v/>
      </c>
      <c r="P16" s="2" t="str">
        <f>IF(Tabelle_ExterneDaten_15[[#This Row],[DayCounterLU]]&lt;&gt;"",VLOOKUP(Tabelle_ExterneDaten_15[[#This Row],[DayCounterLU]],DayCounterLookup,2,FALSE),"")</f>
        <v/>
      </c>
    </row>
    <row r="17" spans="2:16" x14ac:dyDescent="0.25">
      <c r="B17" s="2" t="s">
        <v>1447</v>
      </c>
      <c r="C17" s="2" t="s">
        <v>1332</v>
      </c>
      <c r="D17" s="2" t="s">
        <v>1381</v>
      </c>
      <c r="E17" s="2" t="s">
        <v>801</v>
      </c>
      <c r="F17" s="2"/>
      <c r="G17" s="2"/>
      <c r="H17" s="2"/>
      <c r="I17" s="2"/>
      <c r="J17" s="2"/>
      <c r="K17" s="2" t="str">
        <f>IF(Tabelle_ExterneDaten_15[[#This Row],[IndexBasedLU]]&lt;&gt;"",VLOOKUP(Tabelle_ExterneDaten_15[[#This Row],[IndexBasedLU]],IndexBasedLookup,2,FALSE),"")</f>
        <v>TRUE</v>
      </c>
      <c r="L17" s="2" t="str">
        <f>IF(Tabelle_ExterneDaten_15[[#This Row],[IndexNameLU]]&lt;&gt;"",VLOOKUP(Tabelle_ExterneDaten_15[[#This Row],[IndexNameLU]],IndexNameLookup,2,FALSE),"")</f>
        <v>JPY-TIBOR</v>
      </c>
      <c r="M17" s="2" t="str">
        <f>IF(Tabelle_ExterneDaten_15[[#This Row],[CalendarLU]]&lt;&gt;"",VLOOKUP(Tabelle_ExterneDaten_15[[#This Row],[CalendarLU]],CalendarLookup,2,FALSE),"")</f>
        <v/>
      </c>
      <c r="N17" s="2" t="str">
        <f>IF(Tabelle_ExterneDaten_15[[#This Row],[ConventionLU]]&lt;&gt;"",VLOOKUP(Tabelle_ExterneDaten_15[[#This Row],[ConventionLU]],ConventionLookup,2,FALSE),"")</f>
        <v/>
      </c>
      <c r="O17" s="2" t="str">
        <f>IF(Tabelle_ExterneDaten_15[[#This Row],[EOMLU]]&lt;&gt;"",VLOOKUP(Tabelle_ExterneDaten_15[[#This Row],[EOMLU]],EOMLookup,2,FALSE),"")</f>
        <v/>
      </c>
      <c r="P17" s="2" t="str">
        <f>IF(Tabelle_ExterneDaten_15[[#This Row],[DayCounterLU]]&lt;&gt;"",VLOOKUP(Tabelle_ExterneDaten_15[[#This Row],[DayCounterLU]],DayCounterLookup,2,FALSE),"")</f>
        <v/>
      </c>
    </row>
    <row r="18" spans="2:16" x14ac:dyDescent="0.25">
      <c r="B18" s="2" t="s">
        <v>1448</v>
      </c>
      <c r="C18" s="2" t="s">
        <v>1332</v>
      </c>
      <c r="D18" s="2" t="s">
        <v>1381</v>
      </c>
      <c r="E18" s="2" t="s">
        <v>895</v>
      </c>
      <c r="F18" s="2"/>
      <c r="G18" s="2"/>
      <c r="H18" s="2"/>
      <c r="I18" s="2"/>
      <c r="J18" s="2"/>
      <c r="K18" s="2" t="str">
        <f>IF(Tabelle_ExterneDaten_15[[#This Row],[IndexBasedLU]]&lt;&gt;"",VLOOKUP(Tabelle_ExterneDaten_15[[#This Row],[IndexBasedLU]],IndexBasedLookup,2,FALSE),"")</f>
        <v>TRUE</v>
      </c>
      <c r="L18" s="2" t="str">
        <f>IF(Tabelle_ExterneDaten_15[[#This Row],[IndexNameLU]]&lt;&gt;"",VLOOKUP(Tabelle_ExterneDaten_15[[#This Row],[IndexNameLU]],IndexNameLookup,2,FALSE),"")</f>
        <v>MXN-TIIE</v>
      </c>
      <c r="M18" s="2" t="str">
        <f>IF(Tabelle_ExterneDaten_15[[#This Row],[CalendarLU]]&lt;&gt;"",VLOOKUP(Tabelle_ExterneDaten_15[[#This Row],[CalendarLU]],CalendarLookup,2,FALSE),"")</f>
        <v/>
      </c>
      <c r="N18" s="2" t="str">
        <f>IF(Tabelle_ExterneDaten_15[[#This Row],[ConventionLU]]&lt;&gt;"",VLOOKUP(Tabelle_ExterneDaten_15[[#This Row],[ConventionLU]],ConventionLookup,2,FALSE),"")</f>
        <v/>
      </c>
      <c r="O18" s="2" t="str">
        <f>IF(Tabelle_ExterneDaten_15[[#This Row],[EOMLU]]&lt;&gt;"",VLOOKUP(Tabelle_ExterneDaten_15[[#This Row],[EOMLU]],EOMLookup,2,FALSE),"")</f>
        <v/>
      </c>
      <c r="P18" s="2" t="str">
        <f>IF(Tabelle_ExterneDaten_15[[#This Row],[DayCounterLU]]&lt;&gt;"",VLOOKUP(Tabelle_ExterneDaten_15[[#This Row],[DayCounterLU]],DayCounterLookup,2,FALSE),"")</f>
        <v/>
      </c>
    </row>
    <row r="19" spans="2:16" x14ac:dyDescent="0.25">
      <c r="B19" s="2" t="s">
        <v>1449</v>
      </c>
      <c r="C19" s="2" t="s">
        <v>1332</v>
      </c>
      <c r="D19" s="2" t="s">
        <v>1381</v>
      </c>
      <c r="E19" s="2" t="s">
        <v>971</v>
      </c>
      <c r="F19" s="2"/>
      <c r="G19" s="2"/>
      <c r="H19" s="2"/>
      <c r="I19" s="2"/>
      <c r="J19" s="2"/>
      <c r="K19" s="2" t="str">
        <f>IF(Tabelle_ExterneDaten_15[[#This Row],[IndexBasedLU]]&lt;&gt;"",VLOOKUP(Tabelle_ExterneDaten_15[[#This Row],[IndexBasedLU]],IndexBasedLookup,2,FALSE),"")</f>
        <v>TRUE</v>
      </c>
      <c r="L19" s="2" t="str">
        <f>IF(Tabelle_ExterneDaten_15[[#This Row],[IndexNameLU]]&lt;&gt;"",VLOOKUP(Tabelle_ExterneDaten_15[[#This Row],[IndexNameLU]],IndexNameLookup,2,FALSE),"")</f>
        <v>NOK-NIBOR</v>
      </c>
      <c r="M19" s="2" t="str">
        <f>IF(Tabelle_ExterneDaten_15[[#This Row],[CalendarLU]]&lt;&gt;"",VLOOKUP(Tabelle_ExterneDaten_15[[#This Row],[CalendarLU]],CalendarLookup,2,FALSE),"")</f>
        <v/>
      </c>
      <c r="N19" s="2" t="str">
        <f>IF(Tabelle_ExterneDaten_15[[#This Row],[ConventionLU]]&lt;&gt;"",VLOOKUP(Tabelle_ExterneDaten_15[[#This Row],[ConventionLU]],ConventionLookup,2,FALSE),"")</f>
        <v/>
      </c>
      <c r="O19" s="2" t="str">
        <f>IF(Tabelle_ExterneDaten_15[[#This Row],[EOMLU]]&lt;&gt;"",VLOOKUP(Tabelle_ExterneDaten_15[[#This Row],[EOMLU]],EOMLookup,2,FALSE),"")</f>
        <v/>
      </c>
      <c r="P19" s="2" t="str">
        <f>IF(Tabelle_ExterneDaten_15[[#This Row],[DayCounterLU]]&lt;&gt;"",VLOOKUP(Tabelle_ExterneDaten_15[[#This Row],[DayCounterLU]],DayCounterLookup,2,FALSE),"")</f>
        <v/>
      </c>
    </row>
    <row r="20" spans="2:16" x14ac:dyDescent="0.25">
      <c r="B20" s="2" t="s">
        <v>1450</v>
      </c>
      <c r="C20" s="2" t="s">
        <v>1332</v>
      </c>
      <c r="D20" s="2" t="s">
        <v>1381</v>
      </c>
      <c r="E20" s="2" t="s">
        <v>978</v>
      </c>
      <c r="F20" s="2"/>
      <c r="G20" s="2"/>
      <c r="H20" s="2"/>
      <c r="I20" s="2"/>
      <c r="J20" s="2"/>
      <c r="K20" s="2" t="str">
        <f>IF(Tabelle_ExterneDaten_15[[#This Row],[IndexBasedLU]]&lt;&gt;"",VLOOKUP(Tabelle_ExterneDaten_15[[#This Row],[IndexBasedLU]],IndexBasedLookup,2,FALSE),"")</f>
        <v>TRUE</v>
      </c>
      <c r="L20" s="2" t="str">
        <f>IF(Tabelle_ExterneDaten_15[[#This Row],[IndexNameLU]]&lt;&gt;"",VLOOKUP(Tabelle_ExterneDaten_15[[#This Row],[IndexNameLU]],IndexNameLookup,2,FALSE),"")</f>
        <v>NZD-BKBM</v>
      </c>
      <c r="M20" s="2" t="str">
        <f>IF(Tabelle_ExterneDaten_15[[#This Row],[CalendarLU]]&lt;&gt;"",VLOOKUP(Tabelle_ExterneDaten_15[[#This Row],[CalendarLU]],CalendarLookup,2,FALSE),"")</f>
        <v/>
      </c>
      <c r="N20" s="2" t="str">
        <f>IF(Tabelle_ExterneDaten_15[[#This Row],[ConventionLU]]&lt;&gt;"",VLOOKUP(Tabelle_ExterneDaten_15[[#This Row],[ConventionLU]],ConventionLookup,2,FALSE),"")</f>
        <v/>
      </c>
      <c r="O20" s="2" t="str">
        <f>IF(Tabelle_ExterneDaten_15[[#This Row],[EOMLU]]&lt;&gt;"",VLOOKUP(Tabelle_ExterneDaten_15[[#This Row],[EOMLU]],EOMLookup,2,FALSE),"")</f>
        <v/>
      </c>
      <c r="P20" s="2" t="str">
        <f>IF(Tabelle_ExterneDaten_15[[#This Row],[DayCounterLU]]&lt;&gt;"",VLOOKUP(Tabelle_ExterneDaten_15[[#This Row],[DayCounterLU]],DayCounterLookup,2,FALSE),"")</f>
        <v/>
      </c>
    </row>
    <row r="21" spans="2:16" x14ac:dyDescent="0.25">
      <c r="B21" s="2" t="s">
        <v>1451</v>
      </c>
      <c r="C21" s="2" t="s">
        <v>1332</v>
      </c>
      <c r="D21" s="2" t="s">
        <v>1381</v>
      </c>
      <c r="E21" s="2" t="s">
        <v>1054</v>
      </c>
      <c r="F21" s="2"/>
      <c r="G21" s="2"/>
      <c r="H21" s="2"/>
      <c r="I21" s="2"/>
      <c r="J21" s="2"/>
      <c r="K21" s="2" t="str">
        <f>IF(Tabelle_ExterneDaten_15[[#This Row],[IndexBasedLU]]&lt;&gt;"",VLOOKUP(Tabelle_ExterneDaten_15[[#This Row],[IndexBasedLU]],IndexBasedLookup,2,FALSE),"")</f>
        <v>TRUE</v>
      </c>
      <c r="L21" s="2" t="str">
        <f>IF(Tabelle_ExterneDaten_15[[#This Row],[IndexNameLU]]&lt;&gt;"",VLOOKUP(Tabelle_ExterneDaten_15[[#This Row],[IndexNameLU]],IndexNameLookup,2,FALSE),"")</f>
        <v>PLN-WIBOR</v>
      </c>
      <c r="M21" s="2" t="str">
        <f>IF(Tabelle_ExterneDaten_15[[#This Row],[CalendarLU]]&lt;&gt;"",VLOOKUP(Tabelle_ExterneDaten_15[[#This Row],[CalendarLU]],CalendarLookup,2,FALSE),"")</f>
        <v/>
      </c>
      <c r="N21" s="2" t="str">
        <f>IF(Tabelle_ExterneDaten_15[[#This Row],[ConventionLU]]&lt;&gt;"",VLOOKUP(Tabelle_ExterneDaten_15[[#This Row],[ConventionLU]],ConventionLookup,2,FALSE),"")</f>
        <v/>
      </c>
      <c r="O21" s="2" t="str">
        <f>IF(Tabelle_ExterneDaten_15[[#This Row],[EOMLU]]&lt;&gt;"",VLOOKUP(Tabelle_ExterneDaten_15[[#This Row],[EOMLU]],EOMLookup,2,FALSE),"")</f>
        <v/>
      </c>
      <c r="P21" s="2" t="str">
        <f>IF(Tabelle_ExterneDaten_15[[#This Row],[DayCounterLU]]&lt;&gt;"",VLOOKUP(Tabelle_ExterneDaten_15[[#This Row],[DayCounterLU]],DayCounterLookup,2,FALSE),"")</f>
        <v/>
      </c>
    </row>
    <row r="22" spans="2:16" x14ac:dyDescent="0.25">
      <c r="B22" s="2" t="s">
        <v>1452</v>
      </c>
      <c r="C22" s="2" t="s">
        <v>1332</v>
      </c>
      <c r="D22" s="2" t="s">
        <v>1381</v>
      </c>
      <c r="E22" s="2" t="s">
        <v>1148</v>
      </c>
      <c r="F22" s="2"/>
      <c r="G22" s="2"/>
      <c r="H22" s="2"/>
      <c r="I22" s="2"/>
      <c r="J22" s="2"/>
      <c r="K22" s="2" t="str">
        <f>IF(Tabelle_ExterneDaten_15[[#This Row],[IndexBasedLU]]&lt;&gt;"",VLOOKUP(Tabelle_ExterneDaten_15[[#This Row],[IndexBasedLU]],IndexBasedLookup,2,FALSE),"")</f>
        <v>TRUE</v>
      </c>
      <c r="L22" s="2" t="str">
        <f>IF(Tabelle_ExterneDaten_15[[#This Row],[IndexNameLU]]&lt;&gt;"",VLOOKUP(Tabelle_ExterneDaten_15[[#This Row],[IndexNameLU]],IndexNameLookup,2,FALSE),"")</f>
        <v>SEK-STIBOR</v>
      </c>
      <c r="M22" s="2" t="str">
        <f>IF(Tabelle_ExterneDaten_15[[#This Row],[CalendarLU]]&lt;&gt;"",VLOOKUP(Tabelle_ExterneDaten_15[[#This Row],[CalendarLU]],CalendarLookup,2,FALSE),"")</f>
        <v/>
      </c>
      <c r="N22" s="2" t="str">
        <f>IF(Tabelle_ExterneDaten_15[[#This Row],[ConventionLU]]&lt;&gt;"",VLOOKUP(Tabelle_ExterneDaten_15[[#This Row],[ConventionLU]],ConventionLookup,2,FALSE),"")</f>
        <v/>
      </c>
      <c r="O22" s="2" t="str">
        <f>IF(Tabelle_ExterneDaten_15[[#This Row],[EOMLU]]&lt;&gt;"",VLOOKUP(Tabelle_ExterneDaten_15[[#This Row],[EOMLU]],EOMLookup,2,FALSE),"")</f>
        <v/>
      </c>
      <c r="P22" s="2" t="str">
        <f>IF(Tabelle_ExterneDaten_15[[#This Row],[DayCounterLU]]&lt;&gt;"",VLOOKUP(Tabelle_ExterneDaten_15[[#This Row],[DayCounterLU]],DayCounterLookup,2,FALSE),"")</f>
        <v/>
      </c>
    </row>
    <row r="23" spans="2:16" x14ac:dyDescent="0.25">
      <c r="B23" s="2" t="s">
        <v>1453</v>
      </c>
      <c r="C23" s="2" t="s">
        <v>1332</v>
      </c>
      <c r="D23" s="2" t="s">
        <v>1381</v>
      </c>
      <c r="E23" s="2" t="s">
        <v>1148</v>
      </c>
      <c r="F23" s="2"/>
      <c r="G23" s="2"/>
      <c r="H23" s="2"/>
      <c r="I23" s="2"/>
      <c r="J23" s="2"/>
      <c r="K23" s="2" t="str">
        <f>IF(Tabelle_ExterneDaten_15[[#This Row],[IndexBasedLU]]&lt;&gt;"",VLOOKUP(Tabelle_ExterneDaten_15[[#This Row],[IndexBasedLU]],IndexBasedLookup,2,FALSE),"")</f>
        <v>TRUE</v>
      </c>
      <c r="L23" s="2" t="str">
        <f>IF(Tabelle_ExterneDaten_15[[#This Row],[IndexNameLU]]&lt;&gt;"",VLOOKUP(Tabelle_ExterneDaten_15[[#This Row],[IndexNameLU]],IndexNameLookup,2,FALSE),"")</f>
        <v>SEK-STIBOR</v>
      </c>
      <c r="M23" s="2" t="str">
        <f>IF(Tabelle_ExterneDaten_15[[#This Row],[CalendarLU]]&lt;&gt;"",VLOOKUP(Tabelle_ExterneDaten_15[[#This Row],[CalendarLU]],CalendarLookup,2,FALSE),"")</f>
        <v/>
      </c>
      <c r="N23" s="2" t="str">
        <f>IF(Tabelle_ExterneDaten_15[[#This Row],[ConventionLU]]&lt;&gt;"",VLOOKUP(Tabelle_ExterneDaten_15[[#This Row],[ConventionLU]],ConventionLookup,2,FALSE),"")</f>
        <v/>
      </c>
      <c r="O23" s="2" t="str">
        <f>IF(Tabelle_ExterneDaten_15[[#This Row],[EOMLU]]&lt;&gt;"",VLOOKUP(Tabelle_ExterneDaten_15[[#This Row],[EOMLU]],EOMLookup,2,FALSE),"")</f>
        <v/>
      </c>
      <c r="P23" s="2" t="str">
        <f>IF(Tabelle_ExterneDaten_15[[#This Row],[DayCounterLU]]&lt;&gt;"",VLOOKUP(Tabelle_ExterneDaten_15[[#This Row],[DayCounterLU]],DayCounterLookup,2,FALSE),"")</f>
        <v/>
      </c>
    </row>
    <row r="24" spans="2:16" x14ac:dyDescent="0.25">
      <c r="B24" s="2" t="s">
        <v>1454</v>
      </c>
      <c r="C24" s="2" t="s">
        <v>1332</v>
      </c>
      <c r="D24" s="2" t="s">
        <v>1381</v>
      </c>
      <c r="E24" s="2" t="s">
        <v>1166</v>
      </c>
      <c r="F24" s="2"/>
      <c r="G24" s="2"/>
      <c r="H24" s="2"/>
      <c r="I24" s="2"/>
      <c r="J24" s="2"/>
      <c r="K24" s="2" t="str">
        <f>IF(Tabelle_ExterneDaten_15[[#This Row],[IndexBasedLU]]&lt;&gt;"",VLOOKUP(Tabelle_ExterneDaten_15[[#This Row],[IndexBasedLU]],IndexBasedLookup,2,FALSE),"")</f>
        <v>TRUE</v>
      </c>
      <c r="L24" s="2" t="str">
        <f>IF(Tabelle_ExterneDaten_15[[#This Row],[IndexNameLU]]&lt;&gt;"",VLOOKUP(Tabelle_ExterneDaten_15[[#This Row],[IndexNameLU]],IndexNameLookup,2,FALSE),"")</f>
        <v>SGD-SIBOR</v>
      </c>
      <c r="M24" s="2" t="str">
        <f>IF(Tabelle_ExterneDaten_15[[#This Row],[CalendarLU]]&lt;&gt;"",VLOOKUP(Tabelle_ExterneDaten_15[[#This Row],[CalendarLU]],CalendarLookup,2,FALSE),"")</f>
        <v/>
      </c>
      <c r="N24" s="2" t="str">
        <f>IF(Tabelle_ExterneDaten_15[[#This Row],[ConventionLU]]&lt;&gt;"",VLOOKUP(Tabelle_ExterneDaten_15[[#This Row],[ConventionLU]],ConventionLookup,2,FALSE),"")</f>
        <v/>
      </c>
      <c r="O24" s="2" t="str">
        <f>IF(Tabelle_ExterneDaten_15[[#This Row],[EOMLU]]&lt;&gt;"",VLOOKUP(Tabelle_ExterneDaten_15[[#This Row],[EOMLU]],EOMLookup,2,FALSE),"")</f>
        <v/>
      </c>
      <c r="P24" s="2" t="str">
        <f>IF(Tabelle_ExterneDaten_15[[#This Row],[DayCounterLU]]&lt;&gt;"",VLOOKUP(Tabelle_ExterneDaten_15[[#This Row],[DayCounterLU]],DayCounterLookup,2,FALSE),"")</f>
        <v/>
      </c>
    </row>
    <row r="25" spans="2:16" x14ac:dyDescent="0.25">
      <c r="B25" s="2" t="s">
        <v>1455</v>
      </c>
      <c r="C25" s="2" t="s">
        <v>1332</v>
      </c>
      <c r="D25" s="2" t="s">
        <v>1381</v>
      </c>
      <c r="E25" s="2" t="s">
        <v>1271</v>
      </c>
      <c r="F25" s="2"/>
      <c r="G25" s="2"/>
      <c r="H25" s="2"/>
      <c r="I25" s="2"/>
      <c r="J25" s="2"/>
      <c r="K25" s="2" t="str">
        <f>IF(Tabelle_ExterneDaten_15[[#This Row],[IndexBasedLU]]&lt;&gt;"",VLOOKUP(Tabelle_ExterneDaten_15[[#This Row],[IndexBasedLU]],IndexBasedLookup,2,FALSE),"")</f>
        <v>TRUE</v>
      </c>
      <c r="L25" s="2" t="str">
        <f>IF(Tabelle_ExterneDaten_15[[#This Row],[IndexNameLU]]&lt;&gt;"",VLOOKUP(Tabelle_ExterneDaten_15[[#This Row],[IndexNameLU]],IndexNameLookup,2,FALSE),"")</f>
        <v>USD-FedFunds</v>
      </c>
      <c r="M25" s="2" t="str">
        <f>IF(Tabelle_ExterneDaten_15[[#This Row],[CalendarLU]]&lt;&gt;"",VLOOKUP(Tabelle_ExterneDaten_15[[#This Row],[CalendarLU]],CalendarLookup,2,FALSE),"")</f>
        <v/>
      </c>
      <c r="N25" s="2" t="str">
        <f>IF(Tabelle_ExterneDaten_15[[#This Row],[ConventionLU]]&lt;&gt;"",VLOOKUP(Tabelle_ExterneDaten_15[[#This Row],[ConventionLU]],ConventionLookup,2,FALSE),"")</f>
        <v/>
      </c>
      <c r="O25" s="2" t="str">
        <f>IF(Tabelle_ExterneDaten_15[[#This Row],[EOMLU]]&lt;&gt;"",VLOOKUP(Tabelle_ExterneDaten_15[[#This Row],[EOMLU]],EOMLookup,2,FALSE),"")</f>
        <v/>
      </c>
      <c r="P25" s="2" t="str">
        <f>IF(Tabelle_ExterneDaten_15[[#This Row],[DayCounterLU]]&lt;&gt;"",VLOOKUP(Tabelle_ExterneDaten_15[[#This Row],[DayCounterLU]],DayCounterLookup,2,FALSE),"")</f>
        <v/>
      </c>
    </row>
    <row r="26" spans="2:16" x14ac:dyDescent="0.25">
      <c r="B26" s="2" t="s">
        <v>1456</v>
      </c>
      <c r="C26" s="2" t="s">
        <v>1332</v>
      </c>
      <c r="D26" s="2" t="s">
        <v>1381</v>
      </c>
      <c r="E26" s="2" t="s">
        <v>1283</v>
      </c>
      <c r="F26" s="2"/>
      <c r="G26" s="2"/>
      <c r="H26" s="2"/>
      <c r="I26" s="2"/>
      <c r="J26" s="2"/>
      <c r="K26" s="2" t="str">
        <f>IF(Tabelle_ExterneDaten_15[[#This Row],[IndexBasedLU]]&lt;&gt;"",VLOOKUP(Tabelle_ExterneDaten_15[[#This Row],[IndexBasedLU]],IndexBasedLookup,2,FALSE),"")</f>
        <v>TRUE</v>
      </c>
      <c r="L26" s="2" t="str">
        <f>IF(Tabelle_ExterneDaten_15[[#This Row],[IndexNameLU]]&lt;&gt;"",VLOOKUP(Tabelle_ExterneDaten_15[[#This Row],[IndexNameLU]],IndexNameLookup,2,FALSE),"")</f>
        <v>USD-LIBOR</v>
      </c>
      <c r="M26" s="2" t="str">
        <f>IF(Tabelle_ExterneDaten_15[[#This Row],[CalendarLU]]&lt;&gt;"",VLOOKUP(Tabelle_ExterneDaten_15[[#This Row],[CalendarLU]],CalendarLookup,2,FALSE),"")</f>
        <v/>
      </c>
      <c r="N26" s="2" t="str">
        <f>IF(Tabelle_ExterneDaten_15[[#This Row],[ConventionLU]]&lt;&gt;"",VLOOKUP(Tabelle_ExterneDaten_15[[#This Row],[ConventionLU]],ConventionLookup,2,FALSE),"")</f>
        <v/>
      </c>
      <c r="O26" s="2" t="str">
        <f>IF(Tabelle_ExterneDaten_15[[#This Row],[EOMLU]]&lt;&gt;"",VLOOKUP(Tabelle_ExterneDaten_15[[#This Row],[EOMLU]],EOMLookup,2,FALSE),"")</f>
        <v/>
      </c>
      <c r="P26" s="2" t="str">
        <f>IF(Tabelle_ExterneDaten_15[[#This Row],[DayCounterLU]]&lt;&gt;"",VLOOKUP(Tabelle_ExterneDaten_15[[#This Row],[DayCounterLU]],DayCounterLookup,2,FALSE),"")</f>
        <v/>
      </c>
    </row>
  </sheetData>
  <dataValidations count="6">
    <dataValidation type="list" allowBlank="1" showInputMessage="1" showErrorMessage="1" sqref="D2:D26" xr:uid="{C3D77673-F6A7-4FD1-AF7B-8B7A4CDF77AF}">
      <formula1>OFFSET(IndexBasedLookup,0,0,,1)</formula1>
    </dataValidation>
    <dataValidation type="list" allowBlank="1" showInputMessage="1" showErrorMessage="1" sqref="E2:E26" xr:uid="{9AAD5FD4-D068-4F19-BD65-AE1C81FB1CE6}">
      <formula1>OFFSET(IndexNameLookup,0,0,,1)</formula1>
    </dataValidation>
    <dataValidation type="list" allowBlank="1" showInputMessage="1" showErrorMessage="1" sqref="F2:F26" xr:uid="{23FC7884-EF43-4BC0-AA9A-DC5E8D31E7F1}">
      <formula1>OFFSET(CalendarLookup,0,0,,1)</formula1>
    </dataValidation>
    <dataValidation type="list" allowBlank="1" showInputMessage="1" showErrorMessage="1" sqref="G2:G26" xr:uid="{8D2FB8E3-544E-493F-B28C-067ED224BA54}">
      <formula1>OFFSET(ConventionLookup,0,0,,1)</formula1>
    </dataValidation>
    <dataValidation type="list" allowBlank="1" showInputMessage="1" showErrorMessage="1" sqref="H2:H26" xr:uid="{D28C707C-99F1-4D9D-82C6-B014C4831B46}">
      <formula1>OFFSET(EOMLookup,0,0,,1)</formula1>
    </dataValidation>
    <dataValidation type="list" allowBlank="1" showInputMessage="1" showErrorMessage="1" sqref="I2:I26" xr:uid="{0301ADBA-674D-4FD1-9A72-40496424E817}">
      <formula1>OFFSET(DayCounterLookup,0,0,,1)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A507-15B8-429A-B2D2-E17C8CECA0ED}">
  <dimension ref="A1:B1147"/>
  <sheetViews>
    <sheetView workbookViewId="0"/>
  </sheetViews>
  <sheetFormatPr baseColWidth="10" defaultRowHeight="15" x14ac:dyDescent="0.25"/>
  <sheetData>
    <row r="1" spans="1:2" x14ac:dyDescent="0.25">
      <c r="A1" t="str">
        <f>_xll.DBListFetch(B1,"",IndexNameLookup)</f>
        <v>Env:MSSQL, (last result:)Retrieved 1146 records from: SELECT T1.value IndexName,T1.value FROM ORE.dbo.TypesIndexName T1 ORDER BY value</v>
      </c>
      <c r="B1" s="1" t="s">
        <v>4</v>
      </c>
    </row>
    <row r="2" spans="1:2" x14ac:dyDescent="0.25">
      <c r="A2" t="s">
        <v>174</v>
      </c>
      <c r="B2" t="s">
        <v>174</v>
      </c>
    </row>
    <row r="3" spans="1:2" x14ac:dyDescent="0.25">
      <c r="A3" t="s">
        <v>175</v>
      </c>
      <c r="B3" t="s">
        <v>175</v>
      </c>
    </row>
    <row r="4" spans="1:2" x14ac:dyDescent="0.25">
      <c r="A4" t="s">
        <v>176</v>
      </c>
      <c r="B4" t="s">
        <v>176</v>
      </c>
    </row>
    <row r="5" spans="1:2" x14ac:dyDescent="0.25">
      <c r="A5" t="s">
        <v>177</v>
      </c>
      <c r="B5" t="s">
        <v>177</v>
      </c>
    </row>
    <row r="6" spans="1:2" x14ac:dyDescent="0.25">
      <c r="A6" t="s">
        <v>178</v>
      </c>
      <c r="B6" t="s">
        <v>178</v>
      </c>
    </row>
    <row r="7" spans="1:2" x14ac:dyDescent="0.25">
      <c r="A7" t="s">
        <v>179</v>
      </c>
      <c r="B7" t="s">
        <v>179</v>
      </c>
    </row>
    <row r="8" spans="1:2" x14ac:dyDescent="0.25">
      <c r="A8" t="s">
        <v>180</v>
      </c>
      <c r="B8" t="s">
        <v>180</v>
      </c>
    </row>
    <row r="9" spans="1:2" x14ac:dyDescent="0.25">
      <c r="A9" t="s">
        <v>181</v>
      </c>
      <c r="B9" t="s">
        <v>181</v>
      </c>
    </row>
    <row r="10" spans="1:2" x14ac:dyDescent="0.25">
      <c r="A10" t="s">
        <v>182</v>
      </c>
      <c r="B10" t="s">
        <v>182</v>
      </c>
    </row>
    <row r="11" spans="1:2" x14ac:dyDescent="0.25">
      <c r="A11" t="s">
        <v>183</v>
      </c>
      <c r="B11" t="s">
        <v>183</v>
      </c>
    </row>
    <row r="12" spans="1:2" x14ac:dyDescent="0.25">
      <c r="A12" t="s">
        <v>184</v>
      </c>
      <c r="B12" t="s">
        <v>184</v>
      </c>
    </row>
    <row r="13" spans="1:2" x14ac:dyDescent="0.25">
      <c r="A13" t="s">
        <v>185</v>
      </c>
      <c r="B13" t="s">
        <v>185</v>
      </c>
    </row>
    <row r="14" spans="1:2" x14ac:dyDescent="0.25">
      <c r="A14" t="s">
        <v>186</v>
      </c>
      <c r="B14" t="s">
        <v>186</v>
      </c>
    </row>
    <row r="15" spans="1:2" x14ac:dyDescent="0.25">
      <c r="A15" t="s">
        <v>187</v>
      </c>
      <c r="B15" t="s">
        <v>187</v>
      </c>
    </row>
    <row r="16" spans="1:2" x14ac:dyDescent="0.25">
      <c r="A16" t="s">
        <v>188</v>
      </c>
      <c r="B16" t="s">
        <v>188</v>
      </c>
    </row>
    <row r="17" spans="1:2" x14ac:dyDescent="0.25">
      <c r="A17" t="s">
        <v>189</v>
      </c>
      <c r="B17" t="s">
        <v>189</v>
      </c>
    </row>
    <row r="18" spans="1:2" x14ac:dyDescent="0.25">
      <c r="A18" t="s">
        <v>190</v>
      </c>
      <c r="B18" t="s">
        <v>190</v>
      </c>
    </row>
    <row r="19" spans="1:2" x14ac:dyDescent="0.25">
      <c r="A19" t="s">
        <v>191</v>
      </c>
      <c r="B19" t="s">
        <v>191</v>
      </c>
    </row>
    <row r="20" spans="1:2" x14ac:dyDescent="0.25">
      <c r="A20" t="s">
        <v>192</v>
      </c>
      <c r="B20" t="s">
        <v>192</v>
      </c>
    </row>
    <row r="21" spans="1:2" x14ac:dyDescent="0.25">
      <c r="A21" t="s">
        <v>193</v>
      </c>
      <c r="B21" t="s">
        <v>193</v>
      </c>
    </row>
    <row r="22" spans="1:2" x14ac:dyDescent="0.25">
      <c r="A22" t="s">
        <v>194</v>
      </c>
      <c r="B22" t="s">
        <v>194</v>
      </c>
    </row>
    <row r="23" spans="1:2" x14ac:dyDescent="0.25">
      <c r="A23" t="s">
        <v>195</v>
      </c>
      <c r="B23" t="s">
        <v>195</v>
      </c>
    </row>
    <row r="24" spans="1:2" x14ac:dyDescent="0.25">
      <c r="A24" t="s">
        <v>196</v>
      </c>
      <c r="B24" t="s">
        <v>196</v>
      </c>
    </row>
    <row r="25" spans="1:2" x14ac:dyDescent="0.25">
      <c r="A25" t="s">
        <v>197</v>
      </c>
      <c r="B25" t="s">
        <v>197</v>
      </c>
    </row>
    <row r="26" spans="1:2" x14ac:dyDescent="0.25">
      <c r="A26" t="s">
        <v>198</v>
      </c>
      <c r="B26" t="s">
        <v>198</v>
      </c>
    </row>
    <row r="27" spans="1:2" x14ac:dyDescent="0.25">
      <c r="A27" t="s">
        <v>199</v>
      </c>
      <c r="B27" t="s">
        <v>199</v>
      </c>
    </row>
    <row r="28" spans="1:2" x14ac:dyDescent="0.25">
      <c r="A28" t="s">
        <v>200</v>
      </c>
      <c r="B28" t="s">
        <v>200</v>
      </c>
    </row>
    <row r="29" spans="1:2" x14ac:dyDescent="0.25">
      <c r="A29" t="s">
        <v>201</v>
      </c>
      <c r="B29" t="s">
        <v>201</v>
      </c>
    </row>
    <row r="30" spans="1:2" x14ac:dyDescent="0.25">
      <c r="A30" t="s">
        <v>202</v>
      </c>
      <c r="B30" t="s">
        <v>202</v>
      </c>
    </row>
    <row r="31" spans="1:2" x14ac:dyDescent="0.25">
      <c r="A31" t="s">
        <v>203</v>
      </c>
      <c r="B31" t="s">
        <v>203</v>
      </c>
    </row>
    <row r="32" spans="1:2" x14ac:dyDescent="0.25">
      <c r="A32" t="s">
        <v>204</v>
      </c>
      <c r="B32" t="s">
        <v>204</v>
      </c>
    </row>
    <row r="33" spans="1:2" x14ac:dyDescent="0.25">
      <c r="A33" t="s">
        <v>205</v>
      </c>
      <c r="B33" t="s">
        <v>205</v>
      </c>
    </row>
    <row r="34" spans="1:2" x14ac:dyDescent="0.25">
      <c r="A34" t="s">
        <v>206</v>
      </c>
      <c r="B34" t="s">
        <v>206</v>
      </c>
    </row>
    <row r="35" spans="1:2" x14ac:dyDescent="0.25">
      <c r="A35" t="s">
        <v>207</v>
      </c>
      <c r="B35" t="s">
        <v>207</v>
      </c>
    </row>
    <row r="36" spans="1:2" x14ac:dyDescent="0.25">
      <c r="A36" t="s">
        <v>208</v>
      </c>
      <c r="B36" t="s">
        <v>208</v>
      </c>
    </row>
    <row r="37" spans="1:2" x14ac:dyDescent="0.25">
      <c r="A37" t="s">
        <v>209</v>
      </c>
      <c r="B37" t="s">
        <v>209</v>
      </c>
    </row>
    <row r="38" spans="1:2" x14ac:dyDescent="0.25">
      <c r="A38" t="s">
        <v>210</v>
      </c>
      <c r="B38" t="s">
        <v>210</v>
      </c>
    </row>
    <row r="39" spans="1:2" x14ac:dyDescent="0.25">
      <c r="A39" t="s">
        <v>211</v>
      </c>
      <c r="B39" t="s">
        <v>211</v>
      </c>
    </row>
    <row r="40" spans="1:2" x14ac:dyDescent="0.25">
      <c r="A40" t="s">
        <v>212</v>
      </c>
      <c r="B40" t="s">
        <v>212</v>
      </c>
    </row>
    <row r="41" spans="1:2" x14ac:dyDescent="0.25">
      <c r="A41" t="s">
        <v>213</v>
      </c>
      <c r="B41" t="s">
        <v>213</v>
      </c>
    </row>
    <row r="42" spans="1:2" x14ac:dyDescent="0.25">
      <c r="A42" t="s">
        <v>214</v>
      </c>
      <c r="B42" t="s">
        <v>214</v>
      </c>
    </row>
    <row r="43" spans="1:2" x14ac:dyDescent="0.25">
      <c r="A43" t="s">
        <v>215</v>
      </c>
      <c r="B43" t="s">
        <v>215</v>
      </c>
    </row>
    <row r="44" spans="1:2" x14ac:dyDescent="0.25">
      <c r="A44" t="s">
        <v>216</v>
      </c>
      <c r="B44" t="s">
        <v>216</v>
      </c>
    </row>
    <row r="45" spans="1:2" x14ac:dyDescent="0.25">
      <c r="A45" t="s">
        <v>217</v>
      </c>
      <c r="B45" t="s">
        <v>217</v>
      </c>
    </row>
    <row r="46" spans="1:2" x14ac:dyDescent="0.25">
      <c r="A46" t="s">
        <v>218</v>
      </c>
      <c r="B46" t="s">
        <v>218</v>
      </c>
    </row>
    <row r="47" spans="1:2" x14ac:dyDescent="0.25">
      <c r="A47" t="s">
        <v>219</v>
      </c>
      <c r="B47" t="s">
        <v>219</v>
      </c>
    </row>
    <row r="48" spans="1:2" x14ac:dyDescent="0.25">
      <c r="A48" t="s">
        <v>220</v>
      </c>
      <c r="B48" t="s">
        <v>220</v>
      </c>
    </row>
    <row r="49" spans="1:2" x14ac:dyDescent="0.25">
      <c r="A49" t="s">
        <v>221</v>
      </c>
      <c r="B49" t="s">
        <v>221</v>
      </c>
    </row>
    <row r="50" spans="1:2" x14ac:dyDescent="0.25">
      <c r="A50" t="s">
        <v>222</v>
      </c>
      <c r="B50" t="s">
        <v>222</v>
      </c>
    </row>
    <row r="51" spans="1:2" x14ac:dyDescent="0.25">
      <c r="A51" t="s">
        <v>223</v>
      </c>
      <c r="B51" t="s">
        <v>223</v>
      </c>
    </row>
    <row r="52" spans="1:2" x14ac:dyDescent="0.25">
      <c r="A52" t="s">
        <v>224</v>
      </c>
      <c r="B52" t="s">
        <v>224</v>
      </c>
    </row>
    <row r="53" spans="1:2" x14ac:dyDescent="0.25">
      <c r="A53" t="s">
        <v>225</v>
      </c>
      <c r="B53" t="s">
        <v>225</v>
      </c>
    </row>
    <row r="54" spans="1:2" x14ac:dyDescent="0.25">
      <c r="A54" t="s">
        <v>226</v>
      </c>
      <c r="B54" t="s">
        <v>226</v>
      </c>
    </row>
    <row r="55" spans="1:2" x14ac:dyDescent="0.25">
      <c r="A55" t="s">
        <v>227</v>
      </c>
      <c r="B55" t="s">
        <v>227</v>
      </c>
    </row>
    <row r="56" spans="1:2" x14ac:dyDescent="0.25">
      <c r="A56" t="s">
        <v>228</v>
      </c>
      <c r="B56" t="s">
        <v>228</v>
      </c>
    </row>
    <row r="57" spans="1:2" x14ac:dyDescent="0.25">
      <c r="A57" t="s">
        <v>229</v>
      </c>
      <c r="B57" t="s">
        <v>229</v>
      </c>
    </row>
    <row r="58" spans="1:2" x14ac:dyDescent="0.25">
      <c r="A58" t="s">
        <v>230</v>
      </c>
      <c r="B58" t="s">
        <v>230</v>
      </c>
    </row>
    <row r="59" spans="1:2" x14ac:dyDescent="0.25">
      <c r="A59" t="s">
        <v>231</v>
      </c>
      <c r="B59" t="s">
        <v>231</v>
      </c>
    </row>
    <row r="60" spans="1:2" x14ac:dyDescent="0.25">
      <c r="A60" t="s">
        <v>232</v>
      </c>
      <c r="B60" t="s">
        <v>232</v>
      </c>
    </row>
    <row r="61" spans="1:2" x14ac:dyDescent="0.25">
      <c r="A61" t="s">
        <v>233</v>
      </c>
      <c r="B61" t="s">
        <v>233</v>
      </c>
    </row>
    <row r="62" spans="1:2" x14ac:dyDescent="0.25">
      <c r="A62" t="s">
        <v>234</v>
      </c>
      <c r="B62" t="s">
        <v>234</v>
      </c>
    </row>
    <row r="63" spans="1:2" x14ac:dyDescent="0.25">
      <c r="A63" t="s">
        <v>235</v>
      </c>
      <c r="B63" t="s">
        <v>235</v>
      </c>
    </row>
    <row r="64" spans="1:2" x14ac:dyDescent="0.25">
      <c r="A64" t="s">
        <v>236</v>
      </c>
      <c r="B64" t="s">
        <v>236</v>
      </c>
    </row>
    <row r="65" spans="1:2" x14ac:dyDescent="0.25">
      <c r="A65" t="s">
        <v>237</v>
      </c>
      <c r="B65" t="s">
        <v>237</v>
      </c>
    </row>
    <row r="66" spans="1:2" x14ac:dyDescent="0.25">
      <c r="A66" t="s">
        <v>238</v>
      </c>
      <c r="B66" t="s">
        <v>238</v>
      </c>
    </row>
    <row r="67" spans="1:2" x14ac:dyDescent="0.25">
      <c r="A67" t="s">
        <v>239</v>
      </c>
      <c r="B67" t="s">
        <v>239</v>
      </c>
    </row>
    <row r="68" spans="1:2" x14ac:dyDescent="0.25">
      <c r="A68" t="s">
        <v>240</v>
      </c>
      <c r="B68" t="s">
        <v>240</v>
      </c>
    </row>
    <row r="69" spans="1:2" x14ac:dyDescent="0.25">
      <c r="A69" t="s">
        <v>241</v>
      </c>
      <c r="B69" t="s">
        <v>241</v>
      </c>
    </row>
    <row r="70" spans="1:2" x14ac:dyDescent="0.25">
      <c r="A70" t="s">
        <v>242</v>
      </c>
      <c r="B70" t="s">
        <v>242</v>
      </c>
    </row>
    <row r="71" spans="1:2" x14ac:dyDescent="0.25">
      <c r="A71" t="s">
        <v>243</v>
      </c>
      <c r="B71" t="s">
        <v>243</v>
      </c>
    </row>
    <row r="72" spans="1:2" x14ac:dyDescent="0.25">
      <c r="A72" t="s">
        <v>244</v>
      </c>
      <c r="B72" t="s">
        <v>244</v>
      </c>
    </row>
    <row r="73" spans="1:2" x14ac:dyDescent="0.25">
      <c r="A73" t="s">
        <v>245</v>
      </c>
      <c r="B73" t="s">
        <v>245</v>
      </c>
    </row>
    <row r="74" spans="1:2" x14ac:dyDescent="0.25">
      <c r="A74" t="s">
        <v>246</v>
      </c>
      <c r="B74" t="s">
        <v>246</v>
      </c>
    </row>
    <row r="75" spans="1:2" x14ac:dyDescent="0.25">
      <c r="A75" t="s">
        <v>247</v>
      </c>
      <c r="B75" t="s">
        <v>247</v>
      </c>
    </row>
    <row r="76" spans="1:2" x14ac:dyDescent="0.25">
      <c r="A76" t="s">
        <v>248</v>
      </c>
      <c r="B76" t="s">
        <v>248</v>
      </c>
    </row>
    <row r="77" spans="1:2" x14ac:dyDescent="0.25">
      <c r="A77" t="s">
        <v>249</v>
      </c>
      <c r="B77" t="s">
        <v>249</v>
      </c>
    </row>
    <row r="78" spans="1:2" x14ac:dyDescent="0.25">
      <c r="A78" t="s">
        <v>250</v>
      </c>
      <c r="B78" t="s">
        <v>250</v>
      </c>
    </row>
    <row r="79" spans="1:2" x14ac:dyDescent="0.25">
      <c r="A79" t="s">
        <v>251</v>
      </c>
      <c r="B79" t="s">
        <v>251</v>
      </c>
    </row>
    <row r="80" spans="1:2" x14ac:dyDescent="0.25">
      <c r="A80" t="s">
        <v>252</v>
      </c>
      <c r="B80" t="s">
        <v>252</v>
      </c>
    </row>
    <row r="81" spans="1:2" x14ac:dyDescent="0.25">
      <c r="A81" t="s">
        <v>253</v>
      </c>
      <c r="B81" t="s">
        <v>253</v>
      </c>
    </row>
    <row r="82" spans="1:2" x14ac:dyDescent="0.25">
      <c r="A82" t="s">
        <v>254</v>
      </c>
      <c r="B82" t="s">
        <v>254</v>
      </c>
    </row>
    <row r="83" spans="1:2" x14ac:dyDescent="0.25">
      <c r="A83" t="s">
        <v>255</v>
      </c>
      <c r="B83" t="s">
        <v>255</v>
      </c>
    </row>
    <row r="84" spans="1:2" x14ac:dyDescent="0.25">
      <c r="A84" t="s">
        <v>256</v>
      </c>
      <c r="B84" t="s">
        <v>256</v>
      </c>
    </row>
    <row r="85" spans="1:2" x14ac:dyDescent="0.25">
      <c r="A85" t="s">
        <v>257</v>
      </c>
      <c r="B85" t="s">
        <v>257</v>
      </c>
    </row>
    <row r="86" spans="1:2" x14ac:dyDescent="0.25">
      <c r="A86" t="s">
        <v>258</v>
      </c>
      <c r="B86" t="s">
        <v>258</v>
      </c>
    </row>
    <row r="87" spans="1:2" x14ac:dyDescent="0.25">
      <c r="A87" t="s">
        <v>259</v>
      </c>
      <c r="B87" t="s">
        <v>259</v>
      </c>
    </row>
    <row r="88" spans="1:2" x14ac:dyDescent="0.25">
      <c r="A88" t="s">
        <v>260</v>
      </c>
      <c r="B88" t="s">
        <v>260</v>
      </c>
    </row>
    <row r="89" spans="1:2" x14ac:dyDescent="0.25">
      <c r="A89" t="s">
        <v>261</v>
      </c>
      <c r="B89" t="s">
        <v>261</v>
      </c>
    </row>
    <row r="90" spans="1:2" x14ac:dyDescent="0.25">
      <c r="A90" t="s">
        <v>262</v>
      </c>
      <c r="B90" t="s">
        <v>262</v>
      </c>
    </row>
    <row r="91" spans="1:2" x14ac:dyDescent="0.25">
      <c r="A91" t="s">
        <v>263</v>
      </c>
      <c r="B91" t="s">
        <v>263</v>
      </c>
    </row>
    <row r="92" spans="1:2" x14ac:dyDescent="0.25">
      <c r="A92" t="s">
        <v>264</v>
      </c>
      <c r="B92" t="s">
        <v>264</v>
      </c>
    </row>
    <row r="93" spans="1:2" x14ac:dyDescent="0.25">
      <c r="A93" t="s">
        <v>265</v>
      </c>
      <c r="B93" t="s">
        <v>265</v>
      </c>
    </row>
    <row r="94" spans="1:2" x14ac:dyDescent="0.25">
      <c r="A94" t="s">
        <v>266</v>
      </c>
      <c r="B94" t="s">
        <v>266</v>
      </c>
    </row>
    <row r="95" spans="1:2" x14ac:dyDescent="0.25">
      <c r="A95" t="s">
        <v>267</v>
      </c>
      <c r="B95" t="s">
        <v>267</v>
      </c>
    </row>
    <row r="96" spans="1:2" x14ac:dyDescent="0.25">
      <c r="A96" t="s">
        <v>268</v>
      </c>
      <c r="B96" t="s">
        <v>268</v>
      </c>
    </row>
    <row r="97" spans="1:2" x14ac:dyDescent="0.25">
      <c r="A97" t="s">
        <v>269</v>
      </c>
      <c r="B97" t="s">
        <v>269</v>
      </c>
    </row>
    <row r="98" spans="1:2" x14ac:dyDescent="0.25">
      <c r="A98" t="s">
        <v>270</v>
      </c>
      <c r="B98" t="s">
        <v>270</v>
      </c>
    </row>
    <row r="99" spans="1:2" x14ac:dyDescent="0.25">
      <c r="A99" t="s">
        <v>271</v>
      </c>
      <c r="B99" t="s">
        <v>271</v>
      </c>
    </row>
    <row r="100" spans="1:2" x14ac:dyDescent="0.25">
      <c r="A100" t="s">
        <v>272</v>
      </c>
      <c r="B100" t="s">
        <v>272</v>
      </c>
    </row>
    <row r="101" spans="1:2" x14ac:dyDescent="0.25">
      <c r="A101" t="s">
        <v>273</v>
      </c>
      <c r="B101" t="s">
        <v>273</v>
      </c>
    </row>
    <row r="102" spans="1:2" x14ac:dyDescent="0.25">
      <c r="A102" t="s">
        <v>274</v>
      </c>
      <c r="B102" t="s">
        <v>274</v>
      </c>
    </row>
    <row r="103" spans="1:2" x14ac:dyDescent="0.25">
      <c r="A103" t="s">
        <v>275</v>
      </c>
      <c r="B103" t="s">
        <v>275</v>
      </c>
    </row>
    <row r="104" spans="1:2" x14ac:dyDescent="0.25">
      <c r="A104" t="s">
        <v>276</v>
      </c>
      <c r="B104" t="s">
        <v>276</v>
      </c>
    </row>
    <row r="105" spans="1:2" x14ac:dyDescent="0.25">
      <c r="A105" t="s">
        <v>277</v>
      </c>
      <c r="B105" t="s">
        <v>277</v>
      </c>
    </row>
    <row r="106" spans="1:2" x14ac:dyDescent="0.25">
      <c r="A106" t="s">
        <v>278</v>
      </c>
      <c r="B106" t="s">
        <v>278</v>
      </c>
    </row>
    <row r="107" spans="1:2" x14ac:dyDescent="0.25">
      <c r="A107" t="s">
        <v>279</v>
      </c>
      <c r="B107" t="s">
        <v>279</v>
      </c>
    </row>
    <row r="108" spans="1:2" x14ac:dyDescent="0.25">
      <c r="A108" t="s">
        <v>280</v>
      </c>
      <c r="B108" t="s">
        <v>280</v>
      </c>
    </row>
    <row r="109" spans="1:2" x14ac:dyDescent="0.25">
      <c r="A109" t="s">
        <v>281</v>
      </c>
      <c r="B109" t="s">
        <v>281</v>
      </c>
    </row>
    <row r="110" spans="1:2" x14ac:dyDescent="0.25">
      <c r="A110" t="s">
        <v>282</v>
      </c>
      <c r="B110" t="s">
        <v>282</v>
      </c>
    </row>
    <row r="111" spans="1:2" x14ac:dyDescent="0.25">
      <c r="A111" t="s">
        <v>283</v>
      </c>
      <c r="B111" t="s">
        <v>283</v>
      </c>
    </row>
    <row r="112" spans="1:2" x14ac:dyDescent="0.25">
      <c r="A112" t="s">
        <v>284</v>
      </c>
      <c r="B112" t="s">
        <v>284</v>
      </c>
    </row>
    <row r="113" spans="1:2" x14ac:dyDescent="0.25">
      <c r="A113" t="s">
        <v>285</v>
      </c>
      <c r="B113" t="s">
        <v>285</v>
      </c>
    </row>
    <row r="114" spans="1:2" x14ac:dyDescent="0.25">
      <c r="A114" t="s">
        <v>286</v>
      </c>
      <c r="B114" t="s">
        <v>286</v>
      </c>
    </row>
    <row r="115" spans="1:2" x14ac:dyDescent="0.25">
      <c r="A115" t="s">
        <v>287</v>
      </c>
      <c r="B115" t="s">
        <v>287</v>
      </c>
    </row>
    <row r="116" spans="1:2" x14ac:dyDescent="0.25">
      <c r="A116" t="s">
        <v>288</v>
      </c>
      <c r="B116" t="s">
        <v>288</v>
      </c>
    </row>
    <row r="117" spans="1:2" x14ac:dyDescent="0.25">
      <c r="A117" t="s">
        <v>289</v>
      </c>
      <c r="B117" t="s">
        <v>289</v>
      </c>
    </row>
    <row r="118" spans="1:2" x14ac:dyDescent="0.25">
      <c r="A118" t="s">
        <v>290</v>
      </c>
      <c r="B118" t="s">
        <v>290</v>
      </c>
    </row>
    <row r="119" spans="1:2" x14ac:dyDescent="0.25">
      <c r="A119" t="s">
        <v>291</v>
      </c>
      <c r="B119" t="s">
        <v>291</v>
      </c>
    </row>
    <row r="120" spans="1:2" x14ac:dyDescent="0.25">
      <c r="A120" t="s">
        <v>292</v>
      </c>
      <c r="B120" t="s">
        <v>292</v>
      </c>
    </row>
    <row r="121" spans="1:2" x14ac:dyDescent="0.25">
      <c r="A121" t="s">
        <v>293</v>
      </c>
      <c r="B121" t="s">
        <v>293</v>
      </c>
    </row>
    <row r="122" spans="1:2" x14ac:dyDescent="0.25">
      <c r="A122" t="s">
        <v>294</v>
      </c>
      <c r="B122" t="s">
        <v>294</v>
      </c>
    </row>
    <row r="123" spans="1:2" x14ac:dyDescent="0.25">
      <c r="A123" t="s">
        <v>295</v>
      </c>
      <c r="B123" t="s">
        <v>295</v>
      </c>
    </row>
    <row r="124" spans="1:2" x14ac:dyDescent="0.25">
      <c r="A124" t="s">
        <v>296</v>
      </c>
      <c r="B124" t="s">
        <v>296</v>
      </c>
    </row>
    <row r="125" spans="1:2" x14ac:dyDescent="0.25">
      <c r="A125" t="s">
        <v>297</v>
      </c>
      <c r="B125" t="s">
        <v>297</v>
      </c>
    </row>
    <row r="126" spans="1:2" x14ac:dyDescent="0.25">
      <c r="A126" t="s">
        <v>298</v>
      </c>
      <c r="B126" t="s">
        <v>298</v>
      </c>
    </row>
    <row r="127" spans="1:2" x14ac:dyDescent="0.25">
      <c r="A127" t="s">
        <v>299</v>
      </c>
      <c r="B127" t="s">
        <v>299</v>
      </c>
    </row>
    <row r="128" spans="1:2" x14ac:dyDescent="0.25">
      <c r="A128" t="s">
        <v>300</v>
      </c>
      <c r="B128" t="s">
        <v>300</v>
      </c>
    </row>
    <row r="129" spans="1:2" x14ac:dyDescent="0.25">
      <c r="A129" t="s">
        <v>301</v>
      </c>
      <c r="B129" t="s">
        <v>301</v>
      </c>
    </row>
    <row r="130" spans="1:2" x14ac:dyDescent="0.25">
      <c r="A130" t="s">
        <v>302</v>
      </c>
      <c r="B130" t="s">
        <v>302</v>
      </c>
    </row>
    <row r="131" spans="1:2" x14ac:dyDescent="0.25">
      <c r="A131" t="s">
        <v>303</v>
      </c>
      <c r="B131" t="s">
        <v>303</v>
      </c>
    </row>
    <row r="132" spans="1:2" x14ac:dyDescent="0.25">
      <c r="A132" t="s">
        <v>304</v>
      </c>
      <c r="B132" t="s">
        <v>304</v>
      </c>
    </row>
    <row r="133" spans="1:2" x14ac:dyDescent="0.25">
      <c r="A133" t="s">
        <v>305</v>
      </c>
      <c r="B133" t="s">
        <v>305</v>
      </c>
    </row>
    <row r="134" spans="1:2" x14ac:dyDescent="0.25">
      <c r="A134" t="s">
        <v>306</v>
      </c>
      <c r="B134" t="s">
        <v>306</v>
      </c>
    </row>
    <row r="135" spans="1:2" x14ac:dyDescent="0.25">
      <c r="A135" t="s">
        <v>307</v>
      </c>
      <c r="B135" t="s">
        <v>307</v>
      </c>
    </row>
    <row r="136" spans="1:2" x14ac:dyDescent="0.25">
      <c r="A136" t="s">
        <v>308</v>
      </c>
      <c r="B136" t="s">
        <v>308</v>
      </c>
    </row>
    <row r="137" spans="1:2" x14ac:dyDescent="0.25">
      <c r="A137" t="s">
        <v>309</v>
      </c>
      <c r="B137" t="s">
        <v>309</v>
      </c>
    </row>
    <row r="138" spans="1:2" x14ac:dyDescent="0.25">
      <c r="A138" t="s">
        <v>310</v>
      </c>
      <c r="B138" t="s">
        <v>310</v>
      </c>
    </row>
    <row r="139" spans="1:2" x14ac:dyDescent="0.25">
      <c r="A139" t="s">
        <v>311</v>
      </c>
      <c r="B139" t="s">
        <v>311</v>
      </c>
    </row>
    <row r="140" spans="1:2" x14ac:dyDescent="0.25">
      <c r="A140" t="s">
        <v>312</v>
      </c>
      <c r="B140" t="s">
        <v>312</v>
      </c>
    </row>
    <row r="141" spans="1:2" x14ac:dyDescent="0.25">
      <c r="A141" t="s">
        <v>313</v>
      </c>
      <c r="B141" t="s">
        <v>313</v>
      </c>
    </row>
    <row r="142" spans="1:2" x14ac:dyDescent="0.25">
      <c r="A142" t="s">
        <v>314</v>
      </c>
      <c r="B142" t="s">
        <v>314</v>
      </c>
    </row>
    <row r="143" spans="1:2" x14ac:dyDescent="0.25">
      <c r="A143" t="s">
        <v>315</v>
      </c>
      <c r="B143" t="s">
        <v>315</v>
      </c>
    </row>
    <row r="144" spans="1:2" x14ac:dyDescent="0.25">
      <c r="A144" t="s">
        <v>316</v>
      </c>
      <c r="B144" t="s">
        <v>316</v>
      </c>
    </row>
    <row r="145" spans="1:2" x14ac:dyDescent="0.25">
      <c r="A145" t="s">
        <v>317</v>
      </c>
      <c r="B145" t="s">
        <v>317</v>
      </c>
    </row>
    <row r="146" spans="1:2" x14ac:dyDescent="0.25">
      <c r="A146" t="s">
        <v>318</v>
      </c>
      <c r="B146" t="s">
        <v>318</v>
      </c>
    </row>
    <row r="147" spans="1:2" x14ac:dyDescent="0.25">
      <c r="A147" t="s">
        <v>319</v>
      </c>
      <c r="B147" t="s">
        <v>319</v>
      </c>
    </row>
    <row r="148" spans="1:2" x14ac:dyDescent="0.25">
      <c r="A148" t="s">
        <v>320</v>
      </c>
      <c r="B148" t="s">
        <v>320</v>
      </c>
    </row>
    <row r="149" spans="1:2" x14ac:dyDescent="0.25">
      <c r="A149" t="s">
        <v>321</v>
      </c>
      <c r="B149" t="s">
        <v>321</v>
      </c>
    </row>
    <row r="150" spans="1:2" x14ac:dyDescent="0.25">
      <c r="A150" t="s">
        <v>322</v>
      </c>
      <c r="B150" t="s">
        <v>322</v>
      </c>
    </row>
    <row r="151" spans="1:2" x14ac:dyDescent="0.25">
      <c r="A151" t="s">
        <v>323</v>
      </c>
      <c r="B151" t="s">
        <v>323</v>
      </c>
    </row>
    <row r="152" spans="1:2" x14ac:dyDescent="0.25">
      <c r="A152" t="s">
        <v>324</v>
      </c>
      <c r="B152" t="s">
        <v>324</v>
      </c>
    </row>
    <row r="153" spans="1:2" x14ac:dyDescent="0.25">
      <c r="A153" t="s">
        <v>325</v>
      </c>
      <c r="B153" t="s">
        <v>325</v>
      </c>
    </row>
    <row r="154" spans="1:2" x14ac:dyDescent="0.25">
      <c r="A154" t="s">
        <v>326</v>
      </c>
      <c r="B154" t="s">
        <v>326</v>
      </c>
    </row>
    <row r="155" spans="1:2" x14ac:dyDescent="0.25">
      <c r="A155" t="s">
        <v>327</v>
      </c>
      <c r="B155" t="s">
        <v>327</v>
      </c>
    </row>
    <row r="156" spans="1:2" x14ac:dyDescent="0.25">
      <c r="A156" t="s">
        <v>328</v>
      </c>
      <c r="B156" t="s">
        <v>328</v>
      </c>
    </row>
    <row r="157" spans="1:2" x14ac:dyDescent="0.25">
      <c r="A157" t="s">
        <v>329</v>
      </c>
      <c r="B157" t="s">
        <v>329</v>
      </c>
    </row>
    <row r="158" spans="1:2" x14ac:dyDescent="0.25">
      <c r="A158" t="s">
        <v>330</v>
      </c>
      <c r="B158" t="s">
        <v>330</v>
      </c>
    </row>
    <row r="159" spans="1:2" x14ac:dyDescent="0.25">
      <c r="A159" t="s">
        <v>331</v>
      </c>
      <c r="B159" t="s">
        <v>331</v>
      </c>
    </row>
    <row r="160" spans="1:2" x14ac:dyDescent="0.25">
      <c r="A160" t="s">
        <v>332</v>
      </c>
      <c r="B160" t="s">
        <v>332</v>
      </c>
    </row>
    <row r="161" spans="1:2" x14ac:dyDescent="0.25">
      <c r="A161" t="s">
        <v>333</v>
      </c>
      <c r="B161" t="s">
        <v>333</v>
      </c>
    </row>
    <row r="162" spans="1:2" x14ac:dyDescent="0.25">
      <c r="A162" t="s">
        <v>334</v>
      </c>
      <c r="B162" t="s">
        <v>334</v>
      </c>
    </row>
    <row r="163" spans="1:2" x14ac:dyDescent="0.25">
      <c r="A163" t="s">
        <v>335</v>
      </c>
      <c r="B163" t="s">
        <v>335</v>
      </c>
    </row>
    <row r="164" spans="1:2" x14ac:dyDescent="0.25">
      <c r="A164" t="s">
        <v>336</v>
      </c>
      <c r="B164" t="s">
        <v>336</v>
      </c>
    </row>
    <row r="165" spans="1:2" x14ac:dyDescent="0.25">
      <c r="A165" t="s">
        <v>337</v>
      </c>
      <c r="B165" t="s">
        <v>337</v>
      </c>
    </row>
    <row r="166" spans="1:2" x14ac:dyDescent="0.25">
      <c r="A166" t="s">
        <v>338</v>
      </c>
      <c r="B166" t="s">
        <v>338</v>
      </c>
    </row>
    <row r="167" spans="1:2" x14ac:dyDescent="0.25">
      <c r="A167" t="s">
        <v>339</v>
      </c>
      <c r="B167" t="s">
        <v>339</v>
      </c>
    </row>
    <row r="168" spans="1:2" x14ac:dyDescent="0.25">
      <c r="A168" t="s">
        <v>340</v>
      </c>
      <c r="B168" t="s">
        <v>340</v>
      </c>
    </row>
    <row r="169" spans="1:2" x14ac:dyDescent="0.25">
      <c r="A169" t="s">
        <v>341</v>
      </c>
      <c r="B169" t="s">
        <v>341</v>
      </c>
    </row>
    <row r="170" spans="1:2" x14ac:dyDescent="0.25">
      <c r="A170" t="s">
        <v>342</v>
      </c>
      <c r="B170" t="s">
        <v>342</v>
      </c>
    </row>
    <row r="171" spans="1:2" x14ac:dyDescent="0.25">
      <c r="A171" t="s">
        <v>343</v>
      </c>
      <c r="B171" t="s">
        <v>343</v>
      </c>
    </row>
    <row r="172" spans="1:2" x14ac:dyDescent="0.25">
      <c r="A172" t="s">
        <v>344</v>
      </c>
      <c r="B172" t="s">
        <v>344</v>
      </c>
    </row>
    <row r="173" spans="1:2" x14ac:dyDescent="0.25">
      <c r="A173" t="s">
        <v>345</v>
      </c>
      <c r="B173" t="s">
        <v>345</v>
      </c>
    </row>
    <row r="174" spans="1:2" x14ac:dyDescent="0.25">
      <c r="A174" t="s">
        <v>346</v>
      </c>
      <c r="B174" t="s">
        <v>346</v>
      </c>
    </row>
    <row r="175" spans="1:2" x14ac:dyDescent="0.25">
      <c r="A175" t="s">
        <v>347</v>
      </c>
      <c r="B175" t="s">
        <v>347</v>
      </c>
    </row>
    <row r="176" spans="1:2" x14ac:dyDescent="0.25">
      <c r="A176" t="s">
        <v>348</v>
      </c>
      <c r="B176" t="s">
        <v>348</v>
      </c>
    </row>
    <row r="177" spans="1:2" x14ac:dyDescent="0.25">
      <c r="A177" t="s">
        <v>349</v>
      </c>
      <c r="B177" t="s">
        <v>349</v>
      </c>
    </row>
    <row r="178" spans="1:2" x14ac:dyDescent="0.25">
      <c r="A178" t="s">
        <v>350</v>
      </c>
      <c r="B178" t="s">
        <v>350</v>
      </c>
    </row>
    <row r="179" spans="1:2" x14ac:dyDescent="0.25">
      <c r="A179" t="s">
        <v>351</v>
      </c>
      <c r="B179" t="s">
        <v>351</v>
      </c>
    </row>
    <row r="180" spans="1:2" x14ac:dyDescent="0.25">
      <c r="A180" t="s">
        <v>352</v>
      </c>
      <c r="B180" t="s">
        <v>352</v>
      </c>
    </row>
    <row r="181" spans="1:2" x14ac:dyDescent="0.25">
      <c r="A181" t="s">
        <v>353</v>
      </c>
      <c r="B181" t="s">
        <v>353</v>
      </c>
    </row>
    <row r="182" spans="1:2" x14ac:dyDescent="0.25">
      <c r="A182" t="s">
        <v>354</v>
      </c>
      <c r="B182" t="s">
        <v>354</v>
      </c>
    </row>
    <row r="183" spans="1:2" x14ac:dyDescent="0.25">
      <c r="A183" t="s">
        <v>355</v>
      </c>
      <c r="B183" t="s">
        <v>355</v>
      </c>
    </row>
    <row r="184" spans="1:2" x14ac:dyDescent="0.25">
      <c r="A184" t="s">
        <v>356</v>
      </c>
      <c r="B184" t="s">
        <v>356</v>
      </c>
    </row>
    <row r="185" spans="1:2" x14ac:dyDescent="0.25">
      <c r="A185" t="s">
        <v>357</v>
      </c>
      <c r="B185" t="s">
        <v>357</v>
      </c>
    </row>
    <row r="186" spans="1:2" x14ac:dyDescent="0.25">
      <c r="A186" t="s">
        <v>358</v>
      </c>
      <c r="B186" t="s">
        <v>358</v>
      </c>
    </row>
    <row r="187" spans="1:2" x14ac:dyDescent="0.25">
      <c r="A187" t="s">
        <v>359</v>
      </c>
      <c r="B187" t="s">
        <v>359</v>
      </c>
    </row>
    <row r="188" spans="1:2" x14ac:dyDescent="0.25">
      <c r="A188" t="s">
        <v>360</v>
      </c>
      <c r="B188" t="s">
        <v>360</v>
      </c>
    </row>
    <row r="189" spans="1:2" x14ac:dyDescent="0.25">
      <c r="A189" t="s">
        <v>361</v>
      </c>
      <c r="B189" t="s">
        <v>361</v>
      </c>
    </row>
    <row r="190" spans="1:2" x14ac:dyDescent="0.25">
      <c r="A190" t="s">
        <v>362</v>
      </c>
      <c r="B190" t="s">
        <v>362</v>
      </c>
    </row>
    <row r="191" spans="1:2" x14ac:dyDescent="0.25">
      <c r="A191" t="s">
        <v>363</v>
      </c>
      <c r="B191" t="s">
        <v>363</v>
      </c>
    </row>
    <row r="192" spans="1:2" x14ac:dyDescent="0.25">
      <c r="A192" t="s">
        <v>364</v>
      </c>
      <c r="B192" t="s">
        <v>364</v>
      </c>
    </row>
    <row r="193" spans="1:2" x14ac:dyDescent="0.25">
      <c r="A193" t="s">
        <v>365</v>
      </c>
      <c r="B193" t="s">
        <v>365</v>
      </c>
    </row>
    <row r="194" spans="1:2" x14ac:dyDescent="0.25">
      <c r="A194" t="s">
        <v>366</v>
      </c>
      <c r="B194" t="s">
        <v>366</v>
      </c>
    </row>
    <row r="195" spans="1:2" x14ac:dyDescent="0.25">
      <c r="A195" t="s">
        <v>367</v>
      </c>
      <c r="B195" t="s">
        <v>367</v>
      </c>
    </row>
    <row r="196" spans="1:2" x14ac:dyDescent="0.25">
      <c r="A196" t="s">
        <v>368</v>
      </c>
      <c r="B196" t="s">
        <v>368</v>
      </c>
    </row>
    <row r="197" spans="1:2" x14ac:dyDescent="0.25">
      <c r="A197" t="s">
        <v>369</v>
      </c>
      <c r="B197" t="s">
        <v>369</v>
      </c>
    </row>
    <row r="198" spans="1:2" x14ac:dyDescent="0.25">
      <c r="A198" t="s">
        <v>370</v>
      </c>
      <c r="B198" t="s">
        <v>370</v>
      </c>
    </row>
    <row r="199" spans="1:2" x14ac:dyDescent="0.25">
      <c r="A199" t="s">
        <v>371</v>
      </c>
      <c r="B199" t="s">
        <v>371</v>
      </c>
    </row>
    <row r="200" spans="1:2" x14ac:dyDescent="0.25">
      <c r="A200" t="s">
        <v>372</v>
      </c>
      <c r="B200" t="s">
        <v>372</v>
      </c>
    </row>
    <row r="201" spans="1:2" x14ac:dyDescent="0.25">
      <c r="A201" t="s">
        <v>373</v>
      </c>
      <c r="B201" t="s">
        <v>373</v>
      </c>
    </row>
    <row r="202" spans="1:2" x14ac:dyDescent="0.25">
      <c r="A202" t="s">
        <v>374</v>
      </c>
      <c r="B202" t="s">
        <v>374</v>
      </c>
    </row>
    <row r="203" spans="1:2" x14ac:dyDescent="0.25">
      <c r="A203" t="s">
        <v>375</v>
      </c>
      <c r="B203" t="s">
        <v>375</v>
      </c>
    </row>
    <row r="204" spans="1:2" x14ac:dyDescent="0.25">
      <c r="A204" t="s">
        <v>376</v>
      </c>
      <c r="B204" t="s">
        <v>376</v>
      </c>
    </row>
    <row r="205" spans="1:2" x14ac:dyDescent="0.25">
      <c r="A205" t="s">
        <v>377</v>
      </c>
      <c r="B205" t="s">
        <v>377</v>
      </c>
    </row>
    <row r="206" spans="1:2" x14ac:dyDescent="0.25">
      <c r="A206" t="s">
        <v>378</v>
      </c>
      <c r="B206" t="s">
        <v>378</v>
      </c>
    </row>
    <row r="207" spans="1:2" x14ac:dyDescent="0.25">
      <c r="A207" t="s">
        <v>379</v>
      </c>
      <c r="B207" t="s">
        <v>379</v>
      </c>
    </row>
    <row r="208" spans="1:2" x14ac:dyDescent="0.25">
      <c r="A208" t="s">
        <v>380</v>
      </c>
      <c r="B208" t="s">
        <v>380</v>
      </c>
    </row>
    <row r="209" spans="1:2" x14ac:dyDescent="0.25">
      <c r="A209" t="s">
        <v>381</v>
      </c>
      <c r="B209" t="s">
        <v>381</v>
      </c>
    </row>
    <row r="210" spans="1:2" x14ac:dyDescent="0.25">
      <c r="A210" t="s">
        <v>382</v>
      </c>
      <c r="B210" t="s">
        <v>382</v>
      </c>
    </row>
    <row r="211" spans="1:2" x14ac:dyDescent="0.25">
      <c r="A211" t="s">
        <v>383</v>
      </c>
      <c r="B211" t="s">
        <v>383</v>
      </c>
    </row>
    <row r="212" spans="1:2" x14ac:dyDescent="0.25">
      <c r="A212" t="s">
        <v>384</v>
      </c>
      <c r="B212" t="s">
        <v>384</v>
      </c>
    </row>
    <row r="213" spans="1:2" x14ac:dyDescent="0.25">
      <c r="A213" t="s">
        <v>385</v>
      </c>
      <c r="B213" t="s">
        <v>385</v>
      </c>
    </row>
    <row r="214" spans="1:2" x14ac:dyDescent="0.25">
      <c r="A214" t="s">
        <v>386</v>
      </c>
      <c r="B214" t="s">
        <v>386</v>
      </c>
    </row>
    <row r="215" spans="1:2" x14ac:dyDescent="0.25">
      <c r="A215" t="s">
        <v>387</v>
      </c>
      <c r="B215" t="s">
        <v>387</v>
      </c>
    </row>
    <row r="216" spans="1:2" x14ac:dyDescent="0.25">
      <c r="A216" t="s">
        <v>388</v>
      </c>
      <c r="B216" t="s">
        <v>388</v>
      </c>
    </row>
    <row r="217" spans="1:2" x14ac:dyDescent="0.25">
      <c r="A217" t="s">
        <v>389</v>
      </c>
      <c r="B217" t="s">
        <v>389</v>
      </c>
    </row>
    <row r="218" spans="1:2" x14ac:dyDescent="0.25">
      <c r="A218" t="s">
        <v>390</v>
      </c>
      <c r="B218" t="s">
        <v>390</v>
      </c>
    </row>
    <row r="219" spans="1:2" x14ac:dyDescent="0.25">
      <c r="A219" t="s">
        <v>391</v>
      </c>
      <c r="B219" t="s">
        <v>391</v>
      </c>
    </row>
    <row r="220" spans="1:2" x14ac:dyDescent="0.25">
      <c r="A220" t="s">
        <v>392</v>
      </c>
      <c r="B220" t="s">
        <v>392</v>
      </c>
    </row>
    <row r="221" spans="1:2" x14ac:dyDescent="0.25">
      <c r="A221" t="s">
        <v>393</v>
      </c>
      <c r="B221" t="s">
        <v>393</v>
      </c>
    </row>
    <row r="222" spans="1:2" x14ac:dyDescent="0.25">
      <c r="A222" t="s">
        <v>394</v>
      </c>
      <c r="B222" t="s">
        <v>394</v>
      </c>
    </row>
    <row r="223" spans="1:2" x14ac:dyDescent="0.25">
      <c r="A223" t="s">
        <v>395</v>
      </c>
      <c r="B223" t="s">
        <v>395</v>
      </c>
    </row>
    <row r="224" spans="1:2" x14ac:dyDescent="0.25">
      <c r="A224" t="s">
        <v>396</v>
      </c>
      <c r="B224" t="s">
        <v>396</v>
      </c>
    </row>
    <row r="225" spans="1:2" x14ac:dyDescent="0.25">
      <c r="A225" t="s">
        <v>397</v>
      </c>
      <c r="B225" t="s">
        <v>397</v>
      </c>
    </row>
    <row r="226" spans="1:2" x14ac:dyDescent="0.25">
      <c r="A226" t="s">
        <v>398</v>
      </c>
      <c r="B226" t="s">
        <v>398</v>
      </c>
    </row>
    <row r="227" spans="1:2" x14ac:dyDescent="0.25">
      <c r="A227" t="s">
        <v>399</v>
      </c>
      <c r="B227" t="s">
        <v>399</v>
      </c>
    </row>
    <row r="228" spans="1:2" x14ac:dyDescent="0.25">
      <c r="A228" t="s">
        <v>400</v>
      </c>
      <c r="B228" t="s">
        <v>400</v>
      </c>
    </row>
    <row r="229" spans="1:2" x14ac:dyDescent="0.25">
      <c r="A229" t="s">
        <v>401</v>
      </c>
      <c r="B229" t="s">
        <v>401</v>
      </c>
    </row>
    <row r="230" spans="1:2" x14ac:dyDescent="0.25">
      <c r="A230" t="s">
        <v>402</v>
      </c>
      <c r="B230" t="s">
        <v>402</v>
      </c>
    </row>
    <row r="231" spans="1:2" x14ac:dyDescent="0.25">
      <c r="A231" t="s">
        <v>403</v>
      </c>
      <c r="B231" t="s">
        <v>403</v>
      </c>
    </row>
    <row r="232" spans="1:2" x14ac:dyDescent="0.25">
      <c r="A232" t="s">
        <v>404</v>
      </c>
      <c r="B232" t="s">
        <v>404</v>
      </c>
    </row>
    <row r="233" spans="1:2" x14ac:dyDescent="0.25">
      <c r="A233" t="s">
        <v>405</v>
      </c>
      <c r="B233" t="s">
        <v>405</v>
      </c>
    </row>
    <row r="234" spans="1:2" x14ac:dyDescent="0.25">
      <c r="A234" t="s">
        <v>406</v>
      </c>
      <c r="B234" t="s">
        <v>406</v>
      </c>
    </row>
    <row r="235" spans="1:2" x14ac:dyDescent="0.25">
      <c r="A235" t="s">
        <v>407</v>
      </c>
      <c r="B235" t="s">
        <v>407</v>
      </c>
    </row>
    <row r="236" spans="1:2" x14ac:dyDescent="0.25">
      <c r="A236" t="s">
        <v>408</v>
      </c>
      <c r="B236" t="s">
        <v>408</v>
      </c>
    </row>
    <row r="237" spans="1:2" x14ac:dyDescent="0.25">
      <c r="A237" t="s">
        <v>409</v>
      </c>
      <c r="B237" t="s">
        <v>409</v>
      </c>
    </row>
    <row r="238" spans="1:2" x14ac:dyDescent="0.25">
      <c r="A238" t="s">
        <v>410</v>
      </c>
      <c r="B238" t="s">
        <v>410</v>
      </c>
    </row>
    <row r="239" spans="1:2" x14ac:dyDescent="0.25">
      <c r="A239" t="s">
        <v>411</v>
      </c>
      <c r="B239" t="s">
        <v>411</v>
      </c>
    </row>
    <row r="240" spans="1:2" x14ac:dyDescent="0.25">
      <c r="A240" t="s">
        <v>412</v>
      </c>
      <c r="B240" t="s">
        <v>412</v>
      </c>
    </row>
    <row r="241" spans="1:2" x14ac:dyDescent="0.25">
      <c r="A241" t="s">
        <v>413</v>
      </c>
      <c r="B241" t="s">
        <v>413</v>
      </c>
    </row>
    <row r="242" spans="1:2" x14ac:dyDescent="0.25">
      <c r="A242" t="s">
        <v>414</v>
      </c>
      <c r="B242" t="s">
        <v>414</v>
      </c>
    </row>
    <row r="243" spans="1:2" x14ac:dyDescent="0.25">
      <c r="A243" t="s">
        <v>415</v>
      </c>
      <c r="B243" t="s">
        <v>415</v>
      </c>
    </row>
    <row r="244" spans="1:2" x14ac:dyDescent="0.25">
      <c r="A244" t="s">
        <v>416</v>
      </c>
      <c r="B244" t="s">
        <v>416</v>
      </c>
    </row>
    <row r="245" spans="1:2" x14ac:dyDescent="0.25">
      <c r="A245" t="s">
        <v>417</v>
      </c>
      <c r="B245" t="s">
        <v>417</v>
      </c>
    </row>
    <row r="246" spans="1:2" x14ac:dyDescent="0.25">
      <c r="A246" t="s">
        <v>418</v>
      </c>
      <c r="B246" t="s">
        <v>418</v>
      </c>
    </row>
    <row r="247" spans="1:2" x14ac:dyDescent="0.25">
      <c r="A247" t="s">
        <v>419</v>
      </c>
      <c r="B247" t="s">
        <v>419</v>
      </c>
    </row>
    <row r="248" spans="1:2" x14ac:dyDescent="0.25">
      <c r="A248" t="s">
        <v>420</v>
      </c>
      <c r="B248" t="s">
        <v>420</v>
      </c>
    </row>
    <row r="249" spans="1:2" x14ac:dyDescent="0.25">
      <c r="A249" t="s">
        <v>421</v>
      </c>
      <c r="B249" t="s">
        <v>421</v>
      </c>
    </row>
    <row r="250" spans="1:2" x14ac:dyDescent="0.25">
      <c r="A250" t="s">
        <v>422</v>
      </c>
      <c r="B250" t="s">
        <v>422</v>
      </c>
    </row>
    <row r="251" spans="1:2" x14ac:dyDescent="0.25">
      <c r="A251" t="s">
        <v>423</v>
      </c>
      <c r="B251" t="s">
        <v>423</v>
      </c>
    </row>
    <row r="252" spans="1:2" x14ac:dyDescent="0.25">
      <c r="A252" t="s">
        <v>424</v>
      </c>
      <c r="B252" t="s">
        <v>424</v>
      </c>
    </row>
    <row r="253" spans="1:2" x14ac:dyDescent="0.25">
      <c r="A253" t="s">
        <v>425</v>
      </c>
      <c r="B253" t="s">
        <v>425</v>
      </c>
    </row>
    <row r="254" spans="1:2" x14ac:dyDescent="0.25">
      <c r="A254" t="s">
        <v>426</v>
      </c>
      <c r="B254" t="s">
        <v>426</v>
      </c>
    </row>
    <row r="255" spans="1:2" x14ac:dyDescent="0.25">
      <c r="A255" t="s">
        <v>427</v>
      </c>
      <c r="B255" t="s">
        <v>427</v>
      </c>
    </row>
    <row r="256" spans="1:2" x14ac:dyDescent="0.25">
      <c r="A256" t="s">
        <v>428</v>
      </c>
      <c r="B256" t="s">
        <v>428</v>
      </c>
    </row>
    <row r="257" spans="1:2" x14ac:dyDescent="0.25">
      <c r="A257" t="s">
        <v>429</v>
      </c>
      <c r="B257" t="s">
        <v>429</v>
      </c>
    </row>
    <row r="258" spans="1:2" x14ac:dyDescent="0.25">
      <c r="A258" t="s">
        <v>430</v>
      </c>
      <c r="B258" t="s">
        <v>430</v>
      </c>
    </row>
    <row r="259" spans="1:2" x14ac:dyDescent="0.25">
      <c r="A259" t="s">
        <v>431</v>
      </c>
      <c r="B259" t="s">
        <v>431</v>
      </c>
    </row>
    <row r="260" spans="1:2" x14ac:dyDescent="0.25">
      <c r="A260" t="s">
        <v>432</v>
      </c>
      <c r="B260" t="s">
        <v>432</v>
      </c>
    </row>
    <row r="261" spans="1:2" x14ac:dyDescent="0.25">
      <c r="A261" t="s">
        <v>433</v>
      </c>
      <c r="B261" t="s">
        <v>433</v>
      </c>
    </row>
    <row r="262" spans="1:2" x14ac:dyDescent="0.25">
      <c r="A262" t="s">
        <v>434</v>
      </c>
      <c r="B262" t="s">
        <v>434</v>
      </c>
    </row>
    <row r="263" spans="1:2" x14ac:dyDescent="0.25">
      <c r="A263" t="s">
        <v>435</v>
      </c>
      <c r="B263" t="s">
        <v>435</v>
      </c>
    </row>
    <row r="264" spans="1:2" x14ac:dyDescent="0.25">
      <c r="A264" t="s">
        <v>436</v>
      </c>
      <c r="B264" t="s">
        <v>436</v>
      </c>
    </row>
    <row r="265" spans="1:2" x14ac:dyDescent="0.25">
      <c r="A265" t="s">
        <v>437</v>
      </c>
      <c r="B265" t="s">
        <v>437</v>
      </c>
    </row>
    <row r="266" spans="1:2" x14ac:dyDescent="0.25">
      <c r="A266" t="s">
        <v>438</v>
      </c>
      <c r="B266" t="s">
        <v>438</v>
      </c>
    </row>
    <row r="267" spans="1:2" x14ac:dyDescent="0.25">
      <c r="A267" t="s">
        <v>439</v>
      </c>
      <c r="B267" t="s">
        <v>439</v>
      </c>
    </row>
    <row r="268" spans="1:2" x14ac:dyDescent="0.25">
      <c r="A268" t="s">
        <v>440</v>
      </c>
      <c r="B268" t="s">
        <v>440</v>
      </c>
    </row>
    <row r="269" spans="1:2" x14ac:dyDescent="0.25">
      <c r="A269" t="s">
        <v>441</v>
      </c>
      <c r="B269" t="s">
        <v>441</v>
      </c>
    </row>
    <row r="270" spans="1:2" x14ac:dyDescent="0.25">
      <c r="A270" t="s">
        <v>442</v>
      </c>
      <c r="B270" t="s">
        <v>442</v>
      </c>
    </row>
    <row r="271" spans="1:2" x14ac:dyDescent="0.25">
      <c r="A271" t="s">
        <v>443</v>
      </c>
      <c r="B271" t="s">
        <v>443</v>
      </c>
    </row>
    <row r="272" spans="1:2" x14ac:dyDescent="0.25">
      <c r="A272" t="s">
        <v>444</v>
      </c>
      <c r="B272" t="s">
        <v>444</v>
      </c>
    </row>
    <row r="273" spans="1:2" x14ac:dyDescent="0.25">
      <c r="A273" t="s">
        <v>445</v>
      </c>
      <c r="B273" t="s">
        <v>445</v>
      </c>
    </row>
    <row r="274" spans="1:2" x14ac:dyDescent="0.25">
      <c r="A274" t="s">
        <v>446</v>
      </c>
      <c r="B274" t="s">
        <v>446</v>
      </c>
    </row>
    <row r="275" spans="1:2" x14ac:dyDescent="0.25">
      <c r="A275" t="s">
        <v>447</v>
      </c>
      <c r="B275" t="s">
        <v>447</v>
      </c>
    </row>
    <row r="276" spans="1:2" x14ac:dyDescent="0.25">
      <c r="A276" t="s">
        <v>448</v>
      </c>
      <c r="B276" t="s">
        <v>448</v>
      </c>
    </row>
    <row r="277" spans="1:2" x14ac:dyDescent="0.25">
      <c r="A277" t="s">
        <v>449</v>
      </c>
      <c r="B277" t="s">
        <v>449</v>
      </c>
    </row>
    <row r="278" spans="1:2" x14ac:dyDescent="0.25">
      <c r="A278" t="s">
        <v>450</v>
      </c>
      <c r="B278" t="s">
        <v>450</v>
      </c>
    </row>
    <row r="279" spans="1:2" x14ac:dyDescent="0.25">
      <c r="A279" t="s">
        <v>451</v>
      </c>
      <c r="B279" t="s">
        <v>451</v>
      </c>
    </row>
    <row r="280" spans="1:2" x14ac:dyDescent="0.25">
      <c r="A280" t="s">
        <v>452</v>
      </c>
      <c r="B280" t="s">
        <v>452</v>
      </c>
    </row>
    <row r="281" spans="1:2" x14ac:dyDescent="0.25">
      <c r="A281" t="s">
        <v>453</v>
      </c>
      <c r="B281" t="s">
        <v>453</v>
      </c>
    </row>
    <row r="282" spans="1:2" x14ac:dyDescent="0.25">
      <c r="A282" t="s">
        <v>454</v>
      </c>
      <c r="B282" t="s">
        <v>454</v>
      </c>
    </row>
    <row r="283" spans="1:2" x14ac:dyDescent="0.25">
      <c r="A283" t="s">
        <v>455</v>
      </c>
      <c r="B283" t="s">
        <v>455</v>
      </c>
    </row>
    <row r="284" spans="1:2" x14ac:dyDescent="0.25">
      <c r="A284" t="s">
        <v>456</v>
      </c>
      <c r="B284" t="s">
        <v>456</v>
      </c>
    </row>
    <row r="285" spans="1:2" x14ac:dyDescent="0.25">
      <c r="A285" t="s">
        <v>457</v>
      </c>
      <c r="B285" t="s">
        <v>457</v>
      </c>
    </row>
    <row r="286" spans="1:2" x14ac:dyDescent="0.25">
      <c r="A286" t="s">
        <v>458</v>
      </c>
      <c r="B286" t="s">
        <v>458</v>
      </c>
    </row>
    <row r="287" spans="1:2" x14ac:dyDescent="0.25">
      <c r="A287" t="s">
        <v>459</v>
      </c>
      <c r="B287" t="s">
        <v>459</v>
      </c>
    </row>
    <row r="288" spans="1:2" x14ac:dyDescent="0.25">
      <c r="A288" t="s">
        <v>460</v>
      </c>
      <c r="B288" t="s">
        <v>460</v>
      </c>
    </row>
    <row r="289" spans="1:2" x14ac:dyDescent="0.25">
      <c r="A289" t="s">
        <v>461</v>
      </c>
      <c r="B289" t="s">
        <v>461</v>
      </c>
    </row>
    <row r="290" spans="1:2" x14ac:dyDescent="0.25">
      <c r="A290" t="s">
        <v>462</v>
      </c>
      <c r="B290" t="s">
        <v>462</v>
      </c>
    </row>
    <row r="291" spans="1:2" x14ac:dyDescent="0.25">
      <c r="A291" t="s">
        <v>463</v>
      </c>
      <c r="B291" t="s">
        <v>463</v>
      </c>
    </row>
    <row r="292" spans="1:2" x14ac:dyDescent="0.25">
      <c r="A292" t="s">
        <v>464</v>
      </c>
      <c r="B292" t="s">
        <v>464</v>
      </c>
    </row>
    <row r="293" spans="1:2" x14ac:dyDescent="0.25">
      <c r="A293" t="s">
        <v>465</v>
      </c>
      <c r="B293" t="s">
        <v>465</v>
      </c>
    </row>
    <row r="294" spans="1:2" x14ac:dyDescent="0.25">
      <c r="A294" t="s">
        <v>466</v>
      </c>
      <c r="B294" t="s">
        <v>466</v>
      </c>
    </row>
    <row r="295" spans="1:2" x14ac:dyDescent="0.25">
      <c r="A295" t="s">
        <v>467</v>
      </c>
      <c r="B295" t="s">
        <v>467</v>
      </c>
    </row>
    <row r="296" spans="1:2" x14ac:dyDescent="0.25">
      <c r="A296" t="s">
        <v>468</v>
      </c>
      <c r="B296" t="s">
        <v>468</v>
      </c>
    </row>
    <row r="297" spans="1:2" x14ac:dyDescent="0.25">
      <c r="A297" t="s">
        <v>469</v>
      </c>
      <c r="B297" t="s">
        <v>469</v>
      </c>
    </row>
    <row r="298" spans="1:2" x14ac:dyDescent="0.25">
      <c r="A298" t="s">
        <v>470</v>
      </c>
      <c r="B298" t="s">
        <v>470</v>
      </c>
    </row>
    <row r="299" spans="1:2" x14ac:dyDescent="0.25">
      <c r="A299" t="s">
        <v>471</v>
      </c>
      <c r="B299" t="s">
        <v>471</v>
      </c>
    </row>
    <row r="300" spans="1:2" x14ac:dyDescent="0.25">
      <c r="A300" t="s">
        <v>472</v>
      </c>
      <c r="B300" t="s">
        <v>472</v>
      </c>
    </row>
    <row r="301" spans="1:2" x14ac:dyDescent="0.25">
      <c r="A301" t="s">
        <v>473</v>
      </c>
      <c r="B301" t="s">
        <v>473</v>
      </c>
    </row>
    <row r="302" spans="1:2" x14ac:dyDescent="0.25">
      <c r="A302" t="s">
        <v>474</v>
      </c>
      <c r="B302" t="s">
        <v>474</v>
      </c>
    </row>
    <row r="303" spans="1:2" x14ac:dyDescent="0.25">
      <c r="A303" t="s">
        <v>475</v>
      </c>
      <c r="B303" t="s">
        <v>475</v>
      </c>
    </row>
    <row r="304" spans="1:2" x14ac:dyDescent="0.25">
      <c r="A304" t="s">
        <v>476</v>
      </c>
      <c r="B304" t="s">
        <v>476</v>
      </c>
    </row>
    <row r="305" spans="1:2" x14ac:dyDescent="0.25">
      <c r="A305" t="s">
        <v>477</v>
      </c>
      <c r="B305" t="s">
        <v>477</v>
      </c>
    </row>
    <row r="306" spans="1:2" x14ac:dyDescent="0.25">
      <c r="A306" t="s">
        <v>478</v>
      </c>
      <c r="B306" t="s">
        <v>478</v>
      </c>
    </row>
    <row r="307" spans="1:2" x14ac:dyDescent="0.25">
      <c r="A307" t="s">
        <v>479</v>
      </c>
      <c r="B307" t="s">
        <v>479</v>
      </c>
    </row>
    <row r="308" spans="1:2" x14ac:dyDescent="0.25">
      <c r="A308" t="s">
        <v>480</v>
      </c>
      <c r="B308" t="s">
        <v>480</v>
      </c>
    </row>
    <row r="309" spans="1:2" x14ac:dyDescent="0.25">
      <c r="A309" t="s">
        <v>481</v>
      </c>
      <c r="B309" t="s">
        <v>481</v>
      </c>
    </row>
    <row r="310" spans="1:2" x14ac:dyDescent="0.25">
      <c r="A310" t="s">
        <v>482</v>
      </c>
      <c r="B310" t="s">
        <v>482</v>
      </c>
    </row>
    <row r="311" spans="1:2" x14ac:dyDescent="0.25">
      <c r="A311" t="s">
        <v>483</v>
      </c>
      <c r="B311" t="s">
        <v>483</v>
      </c>
    </row>
    <row r="312" spans="1:2" x14ac:dyDescent="0.25">
      <c r="A312" t="s">
        <v>484</v>
      </c>
      <c r="B312" t="s">
        <v>484</v>
      </c>
    </row>
    <row r="313" spans="1:2" x14ac:dyDescent="0.25">
      <c r="A313" t="s">
        <v>485</v>
      </c>
      <c r="B313" t="s">
        <v>485</v>
      </c>
    </row>
    <row r="314" spans="1:2" x14ac:dyDescent="0.25">
      <c r="A314" t="s">
        <v>486</v>
      </c>
      <c r="B314" t="s">
        <v>486</v>
      </c>
    </row>
    <row r="315" spans="1:2" x14ac:dyDescent="0.25">
      <c r="A315" t="s">
        <v>487</v>
      </c>
      <c r="B315" t="s">
        <v>487</v>
      </c>
    </row>
    <row r="316" spans="1:2" x14ac:dyDescent="0.25">
      <c r="A316" t="s">
        <v>488</v>
      </c>
      <c r="B316" t="s">
        <v>488</v>
      </c>
    </row>
    <row r="317" spans="1:2" x14ac:dyDescent="0.25">
      <c r="A317" t="s">
        <v>489</v>
      </c>
      <c r="B317" t="s">
        <v>489</v>
      </c>
    </row>
    <row r="318" spans="1:2" x14ac:dyDescent="0.25">
      <c r="A318" t="s">
        <v>490</v>
      </c>
      <c r="B318" t="s">
        <v>490</v>
      </c>
    </row>
    <row r="319" spans="1:2" x14ac:dyDescent="0.25">
      <c r="A319" t="s">
        <v>491</v>
      </c>
      <c r="B319" t="s">
        <v>491</v>
      </c>
    </row>
    <row r="320" spans="1:2" x14ac:dyDescent="0.25">
      <c r="A320" t="s">
        <v>492</v>
      </c>
      <c r="B320" t="s">
        <v>492</v>
      </c>
    </row>
    <row r="321" spans="1:2" x14ac:dyDescent="0.25">
      <c r="A321" t="s">
        <v>493</v>
      </c>
      <c r="B321" t="s">
        <v>493</v>
      </c>
    </row>
    <row r="322" spans="1:2" x14ac:dyDescent="0.25">
      <c r="A322" t="s">
        <v>494</v>
      </c>
      <c r="B322" t="s">
        <v>494</v>
      </c>
    </row>
    <row r="323" spans="1:2" x14ac:dyDescent="0.25">
      <c r="A323" t="s">
        <v>495</v>
      </c>
      <c r="B323" t="s">
        <v>495</v>
      </c>
    </row>
    <row r="324" spans="1:2" x14ac:dyDescent="0.25">
      <c r="A324" t="s">
        <v>496</v>
      </c>
      <c r="B324" t="s">
        <v>496</v>
      </c>
    </row>
    <row r="325" spans="1:2" x14ac:dyDescent="0.25">
      <c r="A325" t="s">
        <v>497</v>
      </c>
      <c r="B325" t="s">
        <v>497</v>
      </c>
    </row>
    <row r="326" spans="1:2" x14ac:dyDescent="0.25">
      <c r="A326" t="s">
        <v>498</v>
      </c>
      <c r="B326" t="s">
        <v>498</v>
      </c>
    </row>
    <row r="327" spans="1:2" x14ac:dyDescent="0.25">
      <c r="A327" t="s">
        <v>499</v>
      </c>
      <c r="B327" t="s">
        <v>499</v>
      </c>
    </row>
    <row r="328" spans="1:2" x14ac:dyDescent="0.25">
      <c r="A328" t="s">
        <v>500</v>
      </c>
      <c r="B328" t="s">
        <v>500</v>
      </c>
    </row>
    <row r="329" spans="1:2" x14ac:dyDescent="0.25">
      <c r="A329" t="s">
        <v>501</v>
      </c>
      <c r="B329" t="s">
        <v>501</v>
      </c>
    </row>
    <row r="330" spans="1:2" x14ac:dyDescent="0.25">
      <c r="A330" t="s">
        <v>502</v>
      </c>
      <c r="B330" t="s">
        <v>502</v>
      </c>
    </row>
    <row r="331" spans="1:2" x14ac:dyDescent="0.25">
      <c r="A331" t="s">
        <v>503</v>
      </c>
      <c r="B331" t="s">
        <v>503</v>
      </c>
    </row>
    <row r="332" spans="1:2" x14ac:dyDescent="0.25">
      <c r="A332" t="s">
        <v>504</v>
      </c>
      <c r="B332" t="s">
        <v>504</v>
      </c>
    </row>
    <row r="333" spans="1:2" x14ac:dyDescent="0.25">
      <c r="A333" t="s">
        <v>505</v>
      </c>
      <c r="B333" t="s">
        <v>505</v>
      </c>
    </row>
    <row r="334" spans="1:2" x14ac:dyDescent="0.25">
      <c r="A334" t="s">
        <v>506</v>
      </c>
      <c r="B334" t="s">
        <v>506</v>
      </c>
    </row>
    <row r="335" spans="1:2" x14ac:dyDescent="0.25">
      <c r="A335" t="s">
        <v>507</v>
      </c>
      <c r="B335" t="s">
        <v>507</v>
      </c>
    </row>
    <row r="336" spans="1:2" x14ac:dyDescent="0.25">
      <c r="A336" t="s">
        <v>508</v>
      </c>
      <c r="B336" t="s">
        <v>508</v>
      </c>
    </row>
    <row r="337" spans="1:2" x14ac:dyDescent="0.25">
      <c r="A337" t="s">
        <v>509</v>
      </c>
      <c r="B337" t="s">
        <v>509</v>
      </c>
    </row>
    <row r="338" spans="1:2" x14ac:dyDescent="0.25">
      <c r="A338" t="s">
        <v>510</v>
      </c>
      <c r="B338" t="s">
        <v>510</v>
      </c>
    </row>
    <row r="339" spans="1:2" x14ac:dyDescent="0.25">
      <c r="A339" t="s">
        <v>511</v>
      </c>
      <c r="B339" t="s">
        <v>511</v>
      </c>
    </row>
    <row r="340" spans="1:2" x14ac:dyDescent="0.25">
      <c r="A340" t="s">
        <v>512</v>
      </c>
      <c r="B340" t="s">
        <v>512</v>
      </c>
    </row>
    <row r="341" spans="1:2" x14ac:dyDescent="0.25">
      <c r="A341" t="s">
        <v>513</v>
      </c>
      <c r="B341" t="s">
        <v>513</v>
      </c>
    </row>
    <row r="342" spans="1:2" x14ac:dyDescent="0.25">
      <c r="A342" t="s">
        <v>514</v>
      </c>
      <c r="B342" t="s">
        <v>514</v>
      </c>
    </row>
    <row r="343" spans="1:2" x14ac:dyDescent="0.25">
      <c r="A343" t="s">
        <v>515</v>
      </c>
      <c r="B343" t="s">
        <v>515</v>
      </c>
    </row>
    <row r="344" spans="1:2" x14ac:dyDescent="0.25">
      <c r="A344" t="s">
        <v>516</v>
      </c>
      <c r="B344" t="s">
        <v>516</v>
      </c>
    </row>
    <row r="345" spans="1:2" x14ac:dyDescent="0.25">
      <c r="A345" t="s">
        <v>517</v>
      </c>
      <c r="B345" t="s">
        <v>517</v>
      </c>
    </row>
    <row r="346" spans="1:2" x14ac:dyDescent="0.25">
      <c r="A346" t="s">
        <v>518</v>
      </c>
      <c r="B346" t="s">
        <v>518</v>
      </c>
    </row>
    <row r="347" spans="1:2" x14ac:dyDescent="0.25">
      <c r="A347" t="s">
        <v>519</v>
      </c>
      <c r="B347" t="s">
        <v>519</v>
      </c>
    </row>
    <row r="348" spans="1:2" x14ac:dyDescent="0.25">
      <c r="A348" t="s">
        <v>520</v>
      </c>
      <c r="B348" t="s">
        <v>520</v>
      </c>
    </row>
    <row r="349" spans="1:2" x14ac:dyDescent="0.25">
      <c r="A349" t="s">
        <v>521</v>
      </c>
      <c r="B349" t="s">
        <v>521</v>
      </c>
    </row>
    <row r="350" spans="1:2" x14ac:dyDescent="0.25">
      <c r="A350" t="s">
        <v>522</v>
      </c>
      <c r="B350" t="s">
        <v>522</v>
      </c>
    </row>
    <row r="351" spans="1:2" x14ac:dyDescent="0.25">
      <c r="A351" t="s">
        <v>523</v>
      </c>
      <c r="B351" t="s">
        <v>523</v>
      </c>
    </row>
    <row r="352" spans="1:2" x14ac:dyDescent="0.25">
      <c r="A352" t="s">
        <v>524</v>
      </c>
      <c r="B352" t="s">
        <v>524</v>
      </c>
    </row>
    <row r="353" spans="1:2" x14ac:dyDescent="0.25">
      <c r="A353" t="s">
        <v>525</v>
      </c>
      <c r="B353" t="s">
        <v>525</v>
      </c>
    </row>
    <row r="354" spans="1:2" x14ac:dyDescent="0.25">
      <c r="A354" t="s">
        <v>526</v>
      </c>
      <c r="B354" t="s">
        <v>526</v>
      </c>
    </row>
    <row r="355" spans="1:2" x14ac:dyDescent="0.25">
      <c r="A355" t="s">
        <v>527</v>
      </c>
      <c r="B355" t="s">
        <v>527</v>
      </c>
    </row>
    <row r="356" spans="1:2" x14ac:dyDescent="0.25">
      <c r="A356" t="s">
        <v>528</v>
      </c>
      <c r="B356" t="s">
        <v>528</v>
      </c>
    </row>
    <row r="357" spans="1:2" x14ac:dyDescent="0.25">
      <c r="A357" t="s">
        <v>529</v>
      </c>
      <c r="B357" t="s">
        <v>529</v>
      </c>
    </row>
    <row r="358" spans="1:2" x14ac:dyDescent="0.25">
      <c r="A358" t="s">
        <v>530</v>
      </c>
      <c r="B358" t="s">
        <v>530</v>
      </c>
    </row>
    <row r="359" spans="1:2" x14ac:dyDescent="0.25">
      <c r="A359" t="s">
        <v>531</v>
      </c>
      <c r="B359" t="s">
        <v>531</v>
      </c>
    </row>
    <row r="360" spans="1:2" x14ac:dyDescent="0.25">
      <c r="A360" t="s">
        <v>532</v>
      </c>
      <c r="B360" t="s">
        <v>532</v>
      </c>
    </row>
    <row r="361" spans="1:2" x14ac:dyDescent="0.25">
      <c r="A361" t="s">
        <v>533</v>
      </c>
      <c r="B361" t="s">
        <v>533</v>
      </c>
    </row>
    <row r="362" spans="1:2" x14ac:dyDescent="0.25">
      <c r="A362" t="s">
        <v>534</v>
      </c>
      <c r="B362" t="s">
        <v>534</v>
      </c>
    </row>
    <row r="363" spans="1:2" x14ac:dyDescent="0.25">
      <c r="A363" t="s">
        <v>535</v>
      </c>
      <c r="B363" t="s">
        <v>535</v>
      </c>
    </row>
    <row r="364" spans="1:2" x14ac:dyDescent="0.25">
      <c r="A364" t="s">
        <v>536</v>
      </c>
      <c r="B364" t="s">
        <v>536</v>
      </c>
    </row>
    <row r="365" spans="1:2" x14ac:dyDescent="0.25">
      <c r="A365" t="s">
        <v>537</v>
      </c>
      <c r="B365" t="s">
        <v>537</v>
      </c>
    </row>
    <row r="366" spans="1:2" x14ac:dyDescent="0.25">
      <c r="A366" t="s">
        <v>538</v>
      </c>
      <c r="B366" t="s">
        <v>538</v>
      </c>
    </row>
    <row r="367" spans="1:2" x14ac:dyDescent="0.25">
      <c r="A367" t="s">
        <v>539</v>
      </c>
      <c r="B367" t="s">
        <v>539</v>
      </c>
    </row>
    <row r="368" spans="1:2" x14ac:dyDescent="0.25">
      <c r="A368" t="s">
        <v>540</v>
      </c>
      <c r="B368" t="s">
        <v>540</v>
      </c>
    </row>
    <row r="369" spans="1:2" x14ac:dyDescent="0.25">
      <c r="A369" t="s">
        <v>541</v>
      </c>
      <c r="B369" t="s">
        <v>541</v>
      </c>
    </row>
    <row r="370" spans="1:2" x14ac:dyDescent="0.25">
      <c r="A370" t="s">
        <v>542</v>
      </c>
      <c r="B370" t="s">
        <v>542</v>
      </c>
    </row>
    <row r="371" spans="1:2" x14ac:dyDescent="0.25">
      <c r="A371" t="s">
        <v>543</v>
      </c>
      <c r="B371" t="s">
        <v>543</v>
      </c>
    </row>
    <row r="372" spans="1:2" x14ac:dyDescent="0.25">
      <c r="A372" t="s">
        <v>544</v>
      </c>
      <c r="B372" t="s">
        <v>544</v>
      </c>
    </row>
    <row r="373" spans="1:2" x14ac:dyDescent="0.25">
      <c r="A373" t="s">
        <v>545</v>
      </c>
      <c r="B373" t="s">
        <v>545</v>
      </c>
    </row>
    <row r="374" spans="1:2" x14ac:dyDescent="0.25">
      <c r="A374" t="s">
        <v>546</v>
      </c>
      <c r="B374" t="s">
        <v>546</v>
      </c>
    </row>
    <row r="375" spans="1:2" x14ac:dyDescent="0.25">
      <c r="A375" t="s">
        <v>547</v>
      </c>
      <c r="B375" t="s">
        <v>547</v>
      </c>
    </row>
    <row r="376" spans="1:2" x14ac:dyDescent="0.25">
      <c r="A376" t="s">
        <v>548</v>
      </c>
      <c r="B376" t="s">
        <v>548</v>
      </c>
    </row>
    <row r="377" spans="1:2" x14ac:dyDescent="0.25">
      <c r="A377" t="s">
        <v>549</v>
      </c>
      <c r="B377" t="s">
        <v>549</v>
      </c>
    </row>
    <row r="378" spans="1:2" x14ac:dyDescent="0.25">
      <c r="A378" t="s">
        <v>550</v>
      </c>
      <c r="B378" t="s">
        <v>550</v>
      </c>
    </row>
    <row r="379" spans="1:2" x14ac:dyDescent="0.25">
      <c r="A379" t="s">
        <v>551</v>
      </c>
      <c r="B379" t="s">
        <v>551</v>
      </c>
    </row>
    <row r="380" spans="1:2" x14ac:dyDescent="0.25">
      <c r="A380" t="s">
        <v>552</v>
      </c>
      <c r="B380" t="s">
        <v>552</v>
      </c>
    </row>
    <row r="381" spans="1:2" x14ac:dyDescent="0.25">
      <c r="A381" t="s">
        <v>553</v>
      </c>
      <c r="B381" t="s">
        <v>553</v>
      </c>
    </row>
    <row r="382" spans="1:2" x14ac:dyDescent="0.25">
      <c r="A382" t="s">
        <v>554</v>
      </c>
      <c r="B382" t="s">
        <v>554</v>
      </c>
    </row>
    <row r="383" spans="1:2" x14ac:dyDescent="0.25">
      <c r="A383" t="s">
        <v>555</v>
      </c>
      <c r="B383" t="s">
        <v>555</v>
      </c>
    </row>
    <row r="384" spans="1:2" x14ac:dyDescent="0.25">
      <c r="A384" t="s">
        <v>556</v>
      </c>
      <c r="B384" t="s">
        <v>556</v>
      </c>
    </row>
    <row r="385" spans="1:2" x14ac:dyDescent="0.25">
      <c r="A385" t="s">
        <v>557</v>
      </c>
      <c r="B385" t="s">
        <v>557</v>
      </c>
    </row>
    <row r="386" spans="1:2" x14ac:dyDescent="0.25">
      <c r="A386" t="s">
        <v>558</v>
      </c>
      <c r="B386" t="s">
        <v>558</v>
      </c>
    </row>
    <row r="387" spans="1:2" x14ac:dyDescent="0.25">
      <c r="A387" t="s">
        <v>559</v>
      </c>
      <c r="B387" t="s">
        <v>559</v>
      </c>
    </row>
    <row r="388" spans="1:2" x14ac:dyDescent="0.25">
      <c r="A388" t="s">
        <v>560</v>
      </c>
      <c r="B388" t="s">
        <v>560</v>
      </c>
    </row>
    <row r="389" spans="1:2" x14ac:dyDescent="0.25">
      <c r="A389" t="s">
        <v>561</v>
      </c>
      <c r="B389" t="s">
        <v>561</v>
      </c>
    </row>
    <row r="390" spans="1:2" x14ac:dyDescent="0.25">
      <c r="A390" t="s">
        <v>562</v>
      </c>
      <c r="B390" t="s">
        <v>562</v>
      </c>
    </row>
    <row r="391" spans="1:2" x14ac:dyDescent="0.25">
      <c r="A391" t="s">
        <v>563</v>
      </c>
      <c r="B391" t="s">
        <v>563</v>
      </c>
    </row>
    <row r="392" spans="1:2" x14ac:dyDescent="0.25">
      <c r="A392" t="s">
        <v>564</v>
      </c>
      <c r="B392" t="s">
        <v>564</v>
      </c>
    </row>
    <row r="393" spans="1:2" x14ac:dyDescent="0.25">
      <c r="A393" t="s">
        <v>565</v>
      </c>
      <c r="B393" t="s">
        <v>565</v>
      </c>
    </row>
    <row r="394" spans="1:2" x14ac:dyDescent="0.25">
      <c r="A394" t="s">
        <v>566</v>
      </c>
      <c r="B394" t="s">
        <v>566</v>
      </c>
    </row>
    <row r="395" spans="1:2" x14ac:dyDescent="0.25">
      <c r="A395" t="s">
        <v>567</v>
      </c>
      <c r="B395" t="s">
        <v>567</v>
      </c>
    </row>
    <row r="396" spans="1:2" x14ac:dyDescent="0.25">
      <c r="A396" t="s">
        <v>568</v>
      </c>
      <c r="B396" t="s">
        <v>568</v>
      </c>
    </row>
    <row r="397" spans="1:2" x14ac:dyDescent="0.25">
      <c r="A397" t="s">
        <v>569</v>
      </c>
      <c r="B397" t="s">
        <v>569</v>
      </c>
    </row>
    <row r="398" spans="1:2" x14ac:dyDescent="0.25">
      <c r="A398" t="s">
        <v>570</v>
      </c>
      <c r="B398" t="s">
        <v>570</v>
      </c>
    </row>
    <row r="399" spans="1:2" x14ac:dyDescent="0.25">
      <c r="A399" t="s">
        <v>571</v>
      </c>
      <c r="B399" t="s">
        <v>571</v>
      </c>
    </row>
    <row r="400" spans="1:2" x14ac:dyDescent="0.25">
      <c r="A400" t="s">
        <v>572</v>
      </c>
      <c r="B400" t="s">
        <v>572</v>
      </c>
    </row>
    <row r="401" spans="1:2" x14ac:dyDescent="0.25">
      <c r="A401" t="s">
        <v>573</v>
      </c>
      <c r="B401" t="s">
        <v>573</v>
      </c>
    </row>
    <row r="402" spans="1:2" x14ac:dyDescent="0.25">
      <c r="A402" t="s">
        <v>574</v>
      </c>
      <c r="B402" t="s">
        <v>574</v>
      </c>
    </row>
    <row r="403" spans="1:2" x14ac:dyDescent="0.25">
      <c r="A403" t="s">
        <v>575</v>
      </c>
      <c r="B403" t="s">
        <v>575</v>
      </c>
    </row>
    <row r="404" spans="1:2" x14ac:dyDescent="0.25">
      <c r="A404" t="s">
        <v>576</v>
      </c>
      <c r="B404" t="s">
        <v>576</v>
      </c>
    </row>
    <row r="405" spans="1:2" x14ac:dyDescent="0.25">
      <c r="A405" t="s">
        <v>577</v>
      </c>
      <c r="B405" t="s">
        <v>577</v>
      </c>
    </row>
    <row r="406" spans="1:2" x14ac:dyDescent="0.25">
      <c r="A406" t="s">
        <v>578</v>
      </c>
      <c r="B406" t="s">
        <v>578</v>
      </c>
    </row>
    <row r="407" spans="1:2" x14ac:dyDescent="0.25">
      <c r="A407" t="s">
        <v>579</v>
      </c>
      <c r="B407" t="s">
        <v>579</v>
      </c>
    </row>
    <row r="408" spans="1:2" x14ac:dyDescent="0.25">
      <c r="A408" t="s">
        <v>580</v>
      </c>
      <c r="B408" t="s">
        <v>580</v>
      </c>
    </row>
    <row r="409" spans="1:2" x14ac:dyDescent="0.25">
      <c r="A409" t="s">
        <v>581</v>
      </c>
      <c r="B409" t="s">
        <v>581</v>
      </c>
    </row>
    <row r="410" spans="1:2" x14ac:dyDescent="0.25">
      <c r="A410" t="s">
        <v>582</v>
      </c>
      <c r="B410" t="s">
        <v>582</v>
      </c>
    </row>
    <row r="411" spans="1:2" x14ac:dyDescent="0.25">
      <c r="A411" t="s">
        <v>583</v>
      </c>
      <c r="B411" t="s">
        <v>583</v>
      </c>
    </row>
    <row r="412" spans="1:2" x14ac:dyDescent="0.25">
      <c r="A412" t="s">
        <v>584</v>
      </c>
      <c r="B412" t="s">
        <v>584</v>
      </c>
    </row>
    <row r="413" spans="1:2" x14ac:dyDescent="0.25">
      <c r="A413" t="s">
        <v>585</v>
      </c>
      <c r="B413" t="s">
        <v>585</v>
      </c>
    </row>
    <row r="414" spans="1:2" x14ac:dyDescent="0.25">
      <c r="A414" t="s">
        <v>586</v>
      </c>
      <c r="B414" t="s">
        <v>586</v>
      </c>
    </row>
    <row r="415" spans="1:2" x14ac:dyDescent="0.25">
      <c r="A415" t="s">
        <v>587</v>
      </c>
      <c r="B415" t="s">
        <v>587</v>
      </c>
    </row>
    <row r="416" spans="1:2" x14ac:dyDescent="0.25">
      <c r="A416" t="s">
        <v>588</v>
      </c>
      <c r="B416" t="s">
        <v>588</v>
      </c>
    </row>
    <row r="417" spans="1:2" x14ac:dyDescent="0.25">
      <c r="A417" t="s">
        <v>589</v>
      </c>
      <c r="B417" t="s">
        <v>589</v>
      </c>
    </row>
    <row r="418" spans="1:2" x14ac:dyDescent="0.25">
      <c r="A418" t="s">
        <v>590</v>
      </c>
      <c r="B418" t="s">
        <v>590</v>
      </c>
    </row>
    <row r="419" spans="1:2" x14ac:dyDescent="0.25">
      <c r="A419" t="s">
        <v>591</v>
      </c>
      <c r="B419" t="s">
        <v>591</v>
      </c>
    </row>
    <row r="420" spans="1:2" x14ac:dyDescent="0.25">
      <c r="A420" t="s">
        <v>592</v>
      </c>
      <c r="B420" t="s">
        <v>592</v>
      </c>
    </row>
    <row r="421" spans="1:2" x14ac:dyDescent="0.25">
      <c r="A421" t="s">
        <v>593</v>
      </c>
      <c r="B421" t="s">
        <v>593</v>
      </c>
    </row>
    <row r="422" spans="1:2" x14ac:dyDescent="0.25">
      <c r="A422" t="s">
        <v>594</v>
      </c>
      <c r="B422" t="s">
        <v>594</v>
      </c>
    </row>
    <row r="423" spans="1:2" x14ac:dyDescent="0.25">
      <c r="A423" t="s">
        <v>595</v>
      </c>
      <c r="B423" t="s">
        <v>595</v>
      </c>
    </row>
    <row r="424" spans="1:2" x14ac:dyDescent="0.25">
      <c r="A424" t="s">
        <v>596</v>
      </c>
      <c r="B424" t="s">
        <v>596</v>
      </c>
    </row>
    <row r="425" spans="1:2" x14ac:dyDescent="0.25">
      <c r="A425" t="s">
        <v>597</v>
      </c>
      <c r="B425" t="s">
        <v>597</v>
      </c>
    </row>
    <row r="426" spans="1:2" x14ac:dyDescent="0.25">
      <c r="A426" t="s">
        <v>598</v>
      </c>
      <c r="B426" t="s">
        <v>598</v>
      </c>
    </row>
    <row r="427" spans="1:2" x14ac:dyDescent="0.25">
      <c r="A427" t="s">
        <v>599</v>
      </c>
      <c r="B427" t="s">
        <v>599</v>
      </c>
    </row>
    <row r="428" spans="1:2" x14ac:dyDescent="0.25">
      <c r="A428" t="s">
        <v>600</v>
      </c>
      <c r="B428" t="s">
        <v>600</v>
      </c>
    </row>
    <row r="429" spans="1:2" x14ac:dyDescent="0.25">
      <c r="A429" t="s">
        <v>601</v>
      </c>
      <c r="B429" t="s">
        <v>601</v>
      </c>
    </row>
    <row r="430" spans="1:2" x14ac:dyDescent="0.25">
      <c r="A430" t="s">
        <v>602</v>
      </c>
      <c r="B430" t="s">
        <v>602</v>
      </c>
    </row>
    <row r="431" spans="1:2" x14ac:dyDescent="0.25">
      <c r="A431" t="s">
        <v>603</v>
      </c>
      <c r="B431" t="s">
        <v>603</v>
      </c>
    </row>
    <row r="432" spans="1:2" x14ac:dyDescent="0.25">
      <c r="A432" t="s">
        <v>604</v>
      </c>
      <c r="B432" t="s">
        <v>604</v>
      </c>
    </row>
    <row r="433" spans="1:2" x14ac:dyDescent="0.25">
      <c r="A433" t="s">
        <v>605</v>
      </c>
      <c r="B433" t="s">
        <v>605</v>
      </c>
    </row>
    <row r="434" spans="1:2" x14ac:dyDescent="0.25">
      <c r="A434" t="s">
        <v>606</v>
      </c>
      <c r="B434" t="s">
        <v>606</v>
      </c>
    </row>
    <row r="435" spans="1:2" x14ac:dyDescent="0.25">
      <c r="A435" t="s">
        <v>607</v>
      </c>
      <c r="B435" t="s">
        <v>607</v>
      </c>
    </row>
    <row r="436" spans="1:2" x14ac:dyDescent="0.25">
      <c r="A436" t="s">
        <v>608</v>
      </c>
      <c r="B436" t="s">
        <v>608</v>
      </c>
    </row>
    <row r="437" spans="1:2" x14ac:dyDescent="0.25">
      <c r="A437" t="s">
        <v>609</v>
      </c>
      <c r="B437" t="s">
        <v>609</v>
      </c>
    </row>
    <row r="438" spans="1:2" x14ac:dyDescent="0.25">
      <c r="A438" t="s">
        <v>610</v>
      </c>
      <c r="B438" t="s">
        <v>610</v>
      </c>
    </row>
    <row r="439" spans="1:2" x14ac:dyDescent="0.25">
      <c r="A439" t="s">
        <v>611</v>
      </c>
      <c r="B439" t="s">
        <v>611</v>
      </c>
    </row>
    <row r="440" spans="1:2" x14ac:dyDescent="0.25">
      <c r="A440" t="s">
        <v>612</v>
      </c>
      <c r="B440" t="s">
        <v>612</v>
      </c>
    </row>
    <row r="441" spans="1:2" x14ac:dyDescent="0.25">
      <c r="A441" t="s">
        <v>613</v>
      </c>
      <c r="B441" t="s">
        <v>613</v>
      </c>
    </row>
    <row r="442" spans="1:2" x14ac:dyDescent="0.25">
      <c r="A442" t="s">
        <v>614</v>
      </c>
      <c r="B442" t="s">
        <v>614</v>
      </c>
    </row>
    <row r="443" spans="1:2" x14ac:dyDescent="0.25">
      <c r="A443" t="s">
        <v>615</v>
      </c>
      <c r="B443" t="s">
        <v>615</v>
      </c>
    </row>
    <row r="444" spans="1:2" x14ac:dyDescent="0.25">
      <c r="A444" t="s">
        <v>616</v>
      </c>
      <c r="B444" t="s">
        <v>616</v>
      </c>
    </row>
    <row r="445" spans="1:2" x14ac:dyDescent="0.25">
      <c r="A445" t="s">
        <v>617</v>
      </c>
      <c r="B445" t="s">
        <v>617</v>
      </c>
    </row>
    <row r="446" spans="1:2" x14ac:dyDescent="0.25">
      <c r="A446" t="s">
        <v>618</v>
      </c>
      <c r="B446" t="s">
        <v>618</v>
      </c>
    </row>
    <row r="447" spans="1:2" x14ac:dyDescent="0.25">
      <c r="A447" t="s">
        <v>619</v>
      </c>
      <c r="B447" t="s">
        <v>619</v>
      </c>
    </row>
    <row r="448" spans="1:2" x14ac:dyDescent="0.25">
      <c r="A448" t="s">
        <v>620</v>
      </c>
      <c r="B448" t="s">
        <v>620</v>
      </c>
    </row>
    <row r="449" spans="1:2" x14ac:dyDescent="0.25">
      <c r="A449" t="s">
        <v>621</v>
      </c>
      <c r="B449" t="s">
        <v>621</v>
      </c>
    </row>
    <row r="450" spans="1:2" x14ac:dyDescent="0.25">
      <c r="A450" t="s">
        <v>622</v>
      </c>
      <c r="B450" t="s">
        <v>622</v>
      </c>
    </row>
    <row r="451" spans="1:2" x14ac:dyDescent="0.25">
      <c r="A451" t="s">
        <v>623</v>
      </c>
      <c r="B451" t="s">
        <v>623</v>
      </c>
    </row>
    <row r="452" spans="1:2" x14ac:dyDescent="0.25">
      <c r="A452" t="s">
        <v>624</v>
      </c>
      <c r="B452" t="s">
        <v>624</v>
      </c>
    </row>
    <row r="453" spans="1:2" x14ac:dyDescent="0.25">
      <c r="A453" t="s">
        <v>625</v>
      </c>
      <c r="B453" t="s">
        <v>625</v>
      </c>
    </row>
    <row r="454" spans="1:2" x14ac:dyDescent="0.25">
      <c r="A454" t="s">
        <v>626</v>
      </c>
      <c r="B454" t="s">
        <v>626</v>
      </c>
    </row>
    <row r="455" spans="1:2" x14ac:dyDescent="0.25">
      <c r="A455" t="s">
        <v>627</v>
      </c>
      <c r="B455" t="s">
        <v>627</v>
      </c>
    </row>
    <row r="456" spans="1:2" x14ac:dyDescent="0.25">
      <c r="A456" t="s">
        <v>628</v>
      </c>
      <c r="B456" t="s">
        <v>628</v>
      </c>
    </row>
    <row r="457" spans="1:2" x14ac:dyDescent="0.25">
      <c r="A457" t="s">
        <v>629</v>
      </c>
      <c r="B457" t="s">
        <v>629</v>
      </c>
    </row>
    <row r="458" spans="1:2" x14ac:dyDescent="0.25">
      <c r="A458" t="s">
        <v>630</v>
      </c>
      <c r="B458" t="s">
        <v>630</v>
      </c>
    </row>
    <row r="459" spans="1:2" x14ac:dyDescent="0.25">
      <c r="A459" t="s">
        <v>631</v>
      </c>
      <c r="B459" t="s">
        <v>631</v>
      </c>
    </row>
    <row r="460" spans="1:2" x14ac:dyDescent="0.25">
      <c r="A460" t="s">
        <v>632</v>
      </c>
      <c r="B460" t="s">
        <v>632</v>
      </c>
    </row>
    <row r="461" spans="1:2" x14ac:dyDescent="0.25">
      <c r="A461" t="s">
        <v>633</v>
      </c>
      <c r="B461" t="s">
        <v>633</v>
      </c>
    </row>
    <row r="462" spans="1:2" x14ac:dyDescent="0.25">
      <c r="A462" t="s">
        <v>634</v>
      </c>
      <c r="B462" t="s">
        <v>634</v>
      </c>
    </row>
    <row r="463" spans="1:2" x14ac:dyDescent="0.25">
      <c r="A463" t="s">
        <v>635</v>
      </c>
      <c r="B463" t="s">
        <v>635</v>
      </c>
    </row>
    <row r="464" spans="1:2" x14ac:dyDescent="0.25">
      <c r="A464" t="s">
        <v>636</v>
      </c>
      <c r="B464" t="s">
        <v>636</v>
      </c>
    </row>
    <row r="465" spans="1:2" x14ac:dyDescent="0.25">
      <c r="A465" t="s">
        <v>637</v>
      </c>
      <c r="B465" t="s">
        <v>637</v>
      </c>
    </row>
    <row r="466" spans="1:2" x14ac:dyDescent="0.25">
      <c r="A466" t="s">
        <v>638</v>
      </c>
      <c r="B466" t="s">
        <v>638</v>
      </c>
    </row>
    <row r="467" spans="1:2" x14ac:dyDescent="0.25">
      <c r="A467" t="s">
        <v>639</v>
      </c>
      <c r="B467" t="s">
        <v>639</v>
      </c>
    </row>
    <row r="468" spans="1:2" x14ac:dyDescent="0.25">
      <c r="A468" t="s">
        <v>640</v>
      </c>
      <c r="B468" t="s">
        <v>640</v>
      </c>
    </row>
    <row r="469" spans="1:2" x14ac:dyDescent="0.25">
      <c r="A469" t="s">
        <v>641</v>
      </c>
      <c r="B469" t="s">
        <v>641</v>
      </c>
    </row>
    <row r="470" spans="1:2" x14ac:dyDescent="0.25">
      <c r="A470" t="s">
        <v>642</v>
      </c>
      <c r="B470" t="s">
        <v>642</v>
      </c>
    </row>
    <row r="471" spans="1:2" x14ac:dyDescent="0.25">
      <c r="A471" t="s">
        <v>643</v>
      </c>
      <c r="B471" t="s">
        <v>643</v>
      </c>
    </row>
    <row r="472" spans="1:2" x14ac:dyDescent="0.25">
      <c r="A472" t="s">
        <v>644</v>
      </c>
      <c r="B472" t="s">
        <v>644</v>
      </c>
    </row>
    <row r="473" spans="1:2" x14ac:dyDescent="0.25">
      <c r="A473" t="s">
        <v>645</v>
      </c>
      <c r="B473" t="s">
        <v>645</v>
      </c>
    </row>
    <row r="474" spans="1:2" x14ac:dyDescent="0.25">
      <c r="A474" t="s">
        <v>646</v>
      </c>
      <c r="B474" t="s">
        <v>646</v>
      </c>
    </row>
    <row r="475" spans="1:2" x14ac:dyDescent="0.25">
      <c r="A475" t="s">
        <v>647</v>
      </c>
      <c r="B475" t="s">
        <v>647</v>
      </c>
    </row>
    <row r="476" spans="1:2" x14ac:dyDescent="0.25">
      <c r="A476" t="s">
        <v>648</v>
      </c>
      <c r="B476" t="s">
        <v>648</v>
      </c>
    </row>
    <row r="477" spans="1:2" x14ac:dyDescent="0.25">
      <c r="A477" t="s">
        <v>649</v>
      </c>
      <c r="B477" t="s">
        <v>649</v>
      </c>
    </row>
    <row r="478" spans="1:2" x14ac:dyDescent="0.25">
      <c r="A478" t="s">
        <v>650</v>
      </c>
      <c r="B478" t="s">
        <v>650</v>
      </c>
    </row>
    <row r="479" spans="1:2" x14ac:dyDescent="0.25">
      <c r="A479" t="s">
        <v>651</v>
      </c>
      <c r="B479" t="s">
        <v>651</v>
      </c>
    </row>
    <row r="480" spans="1:2" x14ac:dyDescent="0.25">
      <c r="A480" t="s">
        <v>652</v>
      </c>
      <c r="B480" t="s">
        <v>652</v>
      </c>
    </row>
    <row r="481" spans="1:2" x14ac:dyDescent="0.25">
      <c r="A481" t="s">
        <v>653</v>
      </c>
      <c r="B481" t="s">
        <v>653</v>
      </c>
    </row>
    <row r="482" spans="1:2" x14ac:dyDescent="0.25">
      <c r="A482" t="s">
        <v>654</v>
      </c>
      <c r="B482" t="s">
        <v>654</v>
      </c>
    </row>
    <row r="483" spans="1:2" x14ac:dyDescent="0.25">
      <c r="A483" t="s">
        <v>655</v>
      </c>
      <c r="B483" t="s">
        <v>655</v>
      </c>
    </row>
    <row r="484" spans="1:2" x14ac:dyDescent="0.25">
      <c r="A484" t="s">
        <v>656</v>
      </c>
      <c r="B484" t="s">
        <v>656</v>
      </c>
    </row>
    <row r="485" spans="1:2" x14ac:dyDescent="0.25">
      <c r="A485" t="s">
        <v>657</v>
      </c>
      <c r="B485" t="s">
        <v>657</v>
      </c>
    </row>
    <row r="486" spans="1:2" x14ac:dyDescent="0.25">
      <c r="A486" t="s">
        <v>658</v>
      </c>
      <c r="B486" t="s">
        <v>658</v>
      </c>
    </row>
    <row r="487" spans="1:2" x14ac:dyDescent="0.25">
      <c r="A487" t="s">
        <v>659</v>
      </c>
      <c r="B487" t="s">
        <v>659</v>
      </c>
    </row>
    <row r="488" spans="1:2" x14ac:dyDescent="0.25">
      <c r="A488" t="s">
        <v>660</v>
      </c>
      <c r="B488" t="s">
        <v>660</v>
      </c>
    </row>
    <row r="489" spans="1:2" x14ac:dyDescent="0.25">
      <c r="A489" t="s">
        <v>661</v>
      </c>
      <c r="B489" t="s">
        <v>661</v>
      </c>
    </row>
    <row r="490" spans="1:2" x14ac:dyDescent="0.25">
      <c r="A490" t="s">
        <v>662</v>
      </c>
      <c r="B490" t="s">
        <v>662</v>
      </c>
    </row>
    <row r="491" spans="1:2" x14ac:dyDescent="0.25">
      <c r="A491" t="s">
        <v>663</v>
      </c>
      <c r="B491" t="s">
        <v>663</v>
      </c>
    </row>
    <row r="492" spans="1:2" x14ac:dyDescent="0.25">
      <c r="A492" t="s">
        <v>664</v>
      </c>
      <c r="B492" t="s">
        <v>664</v>
      </c>
    </row>
    <row r="493" spans="1:2" x14ac:dyDescent="0.25">
      <c r="A493" t="s">
        <v>665</v>
      </c>
      <c r="B493" t="s">
        <v>665</v>
      </c>
    </row>
    <row r="494" spans="1:2" x14ac:dyDescent="0.25">
      <c r="A494" t="s">
        <v>666</v>
      </c>
      <c r="B494" t="s">
        <v>666</v>
      </c>
    </row>
    <row r="495" spans="1:2" x14ac:dyDescent="0.25">
      <c r="A495" t="s">
        <v>667</v>
      </c>
      <c r="B495" t="s">
        <v>667</v>
      </c>
    </row>
    <row r="496" spans="1:2" x14ac:dyDescent="0.25">
      <c r="A496" t="s">
        <v>668</v>
      </c>
      <c r="B496" t="s">
        <v>668</v>
      </c>
    </row>
    <row r="497" spans="1:2" x14ac:dyDescent="0.25">
      <c r="A497" t="s">
        <v>669</v>
      </c>
      <c r="B497" t="s">
        <v>669</v>
      </c>
    </row>
    <row r="498" spans="1:2" x14ac:dyDescent="0.25">
      <c r="A498" t="s">
        <v>670</v>
      </c>
      <c r="B498" t="s">
        <v>670</v>
      </c>
    </row>
    <row r="499" spans="1:2" x14ac:dyDescent="0.25">
      <c r="A499" t="s">
        <v>671</v>
      </c>
      <c r="B499" t="s">
        <v>671</v>
      </c>
    </row>
    <row r="500" spans="1:2" x14ac:dyDescent="0.25">
      <c r="A500" t="s">
        <v>672</v>
      </c>
      <c r="B500" t="s">
        <v>672</v>
      </c>
    </row>
    <row r="501" spans="1:2" x14ac:dyDescent="0.25">
      <c r="A501" t="s">
        <v>673</v>
      </c>
      <c r="B501" t="s">
        <v>673</v>
      </c>
    </row>
    <row r="502" spans="1:2" x14ac:dyDescent="0.25">
      <c r="A502" t="s">
        <v>674</v>
      </c>
      <c r="B502" t="s">
        <v>674</v>
      </c>
    </row>
    <row r="503" spans="1:2" x14ac:dyDescent="0.25">
      <c r="A503" t="s">
        <v>675</v>
      </c>
      <c r="B503" t="s">
        <v>675</v>
      </c>
    </row>
    <row r="504" spans="1:2" x14ac:dyDescent="0.25">
      <c r="A504" t="s">
        <v>676</v>
      </c>
      <c r="B504" t="s">
        <v>676</v>
      </c>
    </row>
    <row r="505" spans="1:2" x14ac:dyDescent="0.25">
      <c r="A505" t="s">
        <v>677</v>
      </c>
      <c r="B505" t="s">
        <v>677</v>
      </c>
    </row>
    <row r="506" spans="1:2" x14ac:dyDescent="0.25">
      <c r="A506" t="s">
        <v>678</v>
      </c>
      <c r="B506" t="s">
        <v>678</v>
      </c>
    </row>
    <row r="507" spans="1:2" x14ac:dyDescent="0.25">
      <c r="A507" t="s">
        <v>679</v>
      </c>
      <c r="B507" t="s">
        <v>679</v>
      </c>
    </row>
    <row r="508" spans="1:2" x14ac:dyDescent="0.25">
      <c r="A508" t="s">
        <v>680</v>
      </c>
      <c r="B508" t="s">
        <v>680</v>
      </c>
    </row>
    <row r="509" spans="1:2" x14ac:dyDescent="0.25">
      <c r="A509" t="s">
        <v>681</v>
      </c>
      <c r="B509" t="s">
        <v>681</v>
      </c>
    </row>
    <row r="510" spans="1:2" x14ac:dyDescent="0.25">
      <c r="A510" t="s">
        <v>682</v>
      </c>
      <c r="B510" t="s">
        <v>682</v>
      </c>
    </row>
    <row r="511" spans="1:2" x14ac:dyDescent="0.25">
      <c r="A511" t="s">
        <v>683</v>
      </c>
      <c r="B511" t="s">
        <v>683</v>
      </c>
    </row>
    <row r="512" spans="1:2" x14ac:dyDescent="0.25">
      <c r="A512" t="s">
        <v>684</v>
      </c>
      <c r="B512" t="s">
        <v>684</v>
      </c>
    </row>
    <row r="513" spans="1:2" x14ac:dyDescent="0.25">
      <c r="A513" t="s">
        <v>685</v>
      </c>
      <c r="B513" t="s">
        <v>685</v>
      </c>
    </row>
    <row r="514" spans="1:2" x14ac:dyDescent="0.25">
      <c r="A514" t="s">
        <v>686</v>
      </c>
      <c r="B514" t="s">
        <v>686</v>
      </c>
    </row>
    <row r="515" spans="1:2" x14ac:dyDescent="0.25">
      <c r="A515" t="s">
        <v>687</v>
      </c>
      <c r="B515" t="s">
        <v>687</v>
      </c>
    </row>
    <row r="516" spans="1:2" x14ac:dyDescent="0.25">
      <c r="A516" t="s">
        <v>688</v>
      </c>
      <c r="B516" t="s">
        <v>688</v>
      </c>
    </row>
    <row r="517" spans="1:2" x14ac:dyDescent="0.25">
      <c r="A517" t="s">
        <v>689</v>
      </c>
      <c r="B517" t="s">
        <v>689</v>
      </c>
    </row>
    <row r="518" spans="1:2" x14ac:dyDescent="0.25">
      <c r="A518" t="s">
        <v>690</v>
      </c>
      <c r="B518" t="s">
        <v>690</v>
      </c>
    </row>
    <row r="519" spans="1:2" x14ac:dyDescent="0.25">
      <c r="A519" t="s">
        <v>691</v>
      </c>
      <c r="B519" t="s">
        <v>691</v>
      </c>
    </row>
    <row r="520" spans="1:2" x14ac:dyDescent="0.25">
      <c r="A520" t="s">
        <v>692</v>
      </c>
      <c r="B520" t="s">
        <v>692</v>
      </c>
    </row>
    <row r="521" spans="1:2" x14ac:dyDescent="0.25">
      <c r="A521" t="s">
        <v>693</v>
      </c>
      <c r="B521" t="s">
        <v>693</v>
      </c>
    </row>
    <row r="522" spans="1:2" x14ac:dyDescent="0.25">
      <c r="A522" t="s">
        <v>694</v>
      </c>
      <c r="B522" t="s">
        <v>694</v>
      </c>
    </row>
    <row r="523" spans="1:2" x14ac:dyDescent="0.25">
      <c r="A523" t="s">
        <v>695</v>
      </c>
      <c r="B523" t="s">
        <v>695</v>
      </c>
    </row>
    <row r="524" spans="1:2" x14ac:dyDescent="0.25">
      <c r="A524" t="s">
        <v>696</v>
      </c>
      <c r="B524" t="s">
        <v>696</v>
      </c>
    </row>
    <row r="525" spans="1:2" x14ac:dyDescent="0.25">
      <c r="A525" t="s">
        <v>697</v>
      </c>
      <c r="B525" t="s">
        <v>697</v>
      </c>
    </row>
    <row r="526" spans="1:2" x14ac:dyDescent="0.25">
      <c r="A526" t="s">
        <v>698</v>
      </c>
      <c r="B526" t="s">
        <v>698</v>
      </c>
    </row>
    <row r="527" spans="1:2" x14ac:dyDescent="0.25">
      <c r="A527" t="s">
        <v>699</v>
      </c>
      <c r="B527" t="s">
        <v>699</v>
      </c>
    </row>
    <row r="528" spans="1:2" x14ac:dyDescent="0.25">
      <c r="A528" t="s">
        <v>700</v>
      </c>
      <c r="B528" t="s">
        <v>700</v>
      </c>
    </row>
    <row r="529" spans="1:2" x14ac:dyDescent="0.25">
      <c r="A529" t="s">
        <v>701</v>
      </c>
      <c r="B529" t="s">
        <v>701</v>
      </c>
    </row>
    <row r="530" spans="1:2" x14ac:dyDescent="0.25">
      <c r="A530" t="s">
        <v>702</v>
      </c>
      <c r="B530" t="s">
        <v>702</v>
      </c>
    </row>
    <row r="531" spans="1:2" x14ac:dyDescent="0.25">
      <c r="A531" t="s">
        <v>703</v>
      </c>
      <c r="B531" t="s">
        <v>703</v>
      </c>
    </row>
    <row r="532" spans="1:2" x14ac:dyDescent="0.25">
      <c r="A532" t="s">
        <v>704</v>
      </c>
      <c r="B532" t="s">
        <v>704</v>
      </c>
    </row>
    <row r="533" spans="1:2" x14ac:dyDescent="0.25">
      <c r="A533" t="s">
        <v>705</v>
      </c>
      <c r="B533" t="s">
        <v>705</v>
      </c>
    </row>
    <row r="534" spans="1:2" x14ac:dyDescent="0.25">
      <c r="A534" t="s">
        <v>706</v>
      </c>
      <c r="B534" t="s">
        <v>706</v>
      </c>
    </row>
    <row r="535" spans="1:2" x14ac:dyDescent="0.25">
      <c r="A535" t="s">
        <v>707</v>
      </c>
      <c r="B535" t="s">
        <v>707</v>
      </c>
    </row>
    <row r="536" spans="1:2" x14ac:dyDescent="0.25">
      <c r="A536" t="s">
        <v>708</v>
      </c>
      <c r="B536" t="s">
        <v>708</v>
      </c>
    </row>
    <row r="537" spans="1:2" x14ac:dyDescent="0.25">
      <c r="A537" t="s">
        <v>709</v>
      </c>
      <c r="B537" t="s">
        <v>709</v>
      </c>
    </row>
    <row r="538" spans="1:2" x14ac:dyDescent="0.25">
      <c r="A538" t="s">
        <v>710</v>
      </c>
      <c r="B538" t="s">
        <v>710</v>
      </c>
    </row>
    <row r="539" spans="1:2" x14ac:dyDescent="0.25">
      <c r="A539" t="s">
        <v>711</v>
      </c>
      <c r="B539" t="s">
        <v>711</v>
      </c>
    </row>
    <row r="540" spans="1:2" x14ac:dyDescent="0.25">
      <c r="A540" t="s">
        <v>712</v>
      </c>
      <c r="B540" t="s">
        <v>712</v>
      </c>
    </row>
    <row r="541" spans="1:2" x14ac:dyDescent="0.25">
      <c r="A541" t="s">
        <v>713</v>
      </c>
      <c r="B541" t="s">
        <v>713</v>
      </c>
    </row>
    <row r="542" spans="1:2" x14ac:dyDescent="0.25">
      <c r="A542" t="s">
        <v>714</v>
      </c>
      <c r="B542" t="s">
        <v>714</v>
      </c>
    </row>
    <row r="543" spans="1:2" x14ac:dyDescent="0.25">
      <c r="A543" t="s">
        <v>715</v>
      </c>
      <c r="B543" t="s">
        <v>715</v>
      </c>
    </row>
    <row r="544" spans="1:2" x14ac:dyDescent="0.25">
      <c r="A544" t="s">
        <v>716</v>
      </c>
      <c r="B544" t="s">
        <v>716</v>
      </c>
    </row>
    <row r="545" spans="1:2" x14ac:dyDescent="0.25">
      <c r="A545" t="s">
        <v>717</v>
      </c>
      <c r="B545" t="s">
        <v>717</v>
      </c>
    </row>
    <row r="546" spans="1:2" x14ac:dyDescent="0.25">
      <c r="A546" t="s">
        <v>718</v>
      </c>
      <c r="B546" t="s">
        <v>718</v>
      </c>
    </row>
    <row r="547" spans="1:2" x14ac:dyDescent="0.25">
      <c r="A547" t="s">
        <v>719</v>
      </c>
      <c r="B547" t="s">
        <v>719</v>
      </c>
    </row>
    <row r="548" spans="1:2" x14ac:dyDescent="0.25">
      <c r="A548" t="s">
        <v>720</v>
      </c>
      <c r="B548" t="s">
        <v>720</v>
      </c>
    </row>
    <row r="549" spans="1:2" x14ac:dyDescent="0.25">
      <c r="A549" t="s">
        <v>721</v>
      </c>
      <c r="B549" t="s">
        <v>721</v>
      </c>
    </row>
    <row r="550" spans="1:2" x14ac:dyDescent="0.25">
      <c r="A550" t="s">
        <v>722</v>
      </c>
      <c r="B550" t="s">
        <v>722</v>
      </c>
    </row>
    <row r="551" spans="1:2" x14ac:dyDescent="0.25">
      <c r="A551" t="s">
        <v>723</v>
      </c>
      <c r="B551" t="s">
        <v>723</v>
      </c>
    </row>
    <row r="552" spans="1:2" x14ac:dyDescent="0.25">
      <c r="A552" t="s">
        <v>724</v>
      </c>
      <c r="B552" t="s">
        <v>724</v>
      </c>
    </row>
    <row r="553" spans="1:2" x14ac:dyDescent="0.25">
      <c r="A553" t="s">
        <v>725</v>
      </c>
      <c r="B553" t="s">
        <v>725</v>
      </c>
    </row>
    <row r="554" spans="1:2" x14ac:dyDescent="0.25">
      <c r="A554" t="s">
        <v>726</v>
      </c>
      <c r="B554" t="s">
        <v>726</v>
      </c>
    </row>
    <row r="555" spans="1:2" x14ac:dyDescent="0.25">
      <c r="A555" t="s">
        <v>727</v>
      </c>
      <c r="B555" t="s">
        <v>727</v>
      </c>
    </row>
    <row r="556" spans="1:2" x14ac:dyDescent="0.25">
      <c r="A556" t="s">
        <v>728</v>
      </c>
      <c r="B556" t="s">
        <v>728</v>
      </c>
    </row>
    <row r="557" spans="1:2" x14ac:dyDescent="0.25">
      <c r="A557" t="s">
        <v>729</v>
      </c>
      <c r="B557" t="s">
        <v>729</v>
      </c>
    </row>
    <row r="558" spans="1:2" x14ac:dyDescent="0.25">
      <c r="A558" t="s">
        <v>730</v>
      </c>
      <c r="B558" t="s">
        <v>730</v>
      </c>
    </row>
    <row r="559" spans="1:2" x14ac:dyDescent="0.25">
      <c r="A559" t="s">
        <v>731</v>
      </c>
      <c r="B559" t="s">
        <v>731</v>
      </c>
    </row>
    <row r="560" spans="1:2" x14ac:dyDescent="0.25">
      <c r="A560" t="s">
        <v>732</v>
      </c>
      <c r="B560" t="s">
        <v>732</v>
      </c>
    </row>
    <row r="561" spans="1:2" x14ac:dyDescent="0.25">
      <c r="A561" t="s">
        <v>733</v>
      </c>
      <c r="B561" t="s">
        <v>733</v>
      </c>
    </row>
    <row r="562" spans="1:2" x14ac:dyDescent="0.25">
      <c r="A562" t="s">
        <v>734</v>
      </c>
      <c r="B562" t="s">
        <v>734</v>
      </c>
    </row>
    <row r="563" spans="1:2" x14ac:dyDescent="0.25">
      <c r="A563" t="s">
        <v>735</v>
      </c>
      <c r="B563" t="s">
        <v>735</v>
      </c>
    </row>
    <row r="564" spans="1:2" x14ac:dyDescent="0.25">
      <c r="A564" t="s">
        <v>736</v>
      </c>
      <c r="B564" t="s">
        <v>736</v>
      </c>
    </row>
    <row r="565" spans="1:2" x14ac:dyDescent="0.25">
      <c r="A565" t="s">
        <v>737</v>
      </c>
      <c r="B565" t="s">
        <v>737</v>
      </c>
    </row>
    <row r="566" spans="1:2" x14ac:dyDescent="0.25">
      <c r="A566" t="s">
        <v>738</v>
      </c>
      <c r="B566" t="s">
        <v>738</v>
      </c>
    </row>
    <row r="567" spans="1:2" x14ac:dyDescent="0.25">
      <c r="A567" t="s">
        <v>739</v>
      </c>
      <c r="B567" t="s">
        <v>739</v>
      </c>
    </row>
    <row r="568" spans="1:2" x14ac:dyDescent="0.25">
      <c r="A568" t="s">
        <v>740</v>
      </c>
      <c r="B568" t="s">
        <v>740</v>
      </c>
    </row>
    <row r="569" spans="1:2" x14ac:dyDescent="0.25">
      <c r="A569" t="s">
        <v>741</v>
      </c>
      <c r="B569" t="s">
        <v>741</v>
      </c>
    </row>
    <row r="570" spans="1:2" x14ac:dyDescent="0.25">
      <c r="A570" t="s">
        <v>742</v>
      </c>
      <c r="B570" t="s">
        <v>742</v>
      </c>
    </row>
    <row r="571" spans="1:2" x14ac:dyDescent="0.25">
      <c r="A571" t="s">
        <v>743</v>
      </c>
      <c r="B571" t="s">
        <v>743</v>
      </c>
    </row>
    <row r="572" spans="1:2" x14ac:dyDescent="0.25">
      <c r="A572" t="s">
        <v>744</v>
      </c>
      <c r="B572" t="s">
        <v>744</v>
      </c>
    </row>
    <row r="573" spans="1:2" x14ac:dyDescent="0.25">
      <c r="A573" t="s">
        <v>745</v>
      </c>
      <c r="B573" t="s">
        <v>745</v>
      </c>
    </row>
    <row r="574" spans="1:2" x14ac:dyDescent="0.25">
      <c r="A574" t="s">
        <v>746</v>
      </c>
      <c r="B574" t="s">
        <v>746</v>
      </c>
    </row>
    <row r="575" spans="1:2" x14ac:dyDescent="0.25">
      <c r="A575" t="s">
        <v>747</v>
      </c>
      <c r="B575" t="s">
        <v>747</v>
      </c>
    </row>
    <row r="576" spans="1:2" x14ac:dyDescent="0.25">
      <c r="A576" t="s">
        <v>748</v>
      </c>
      <c r="B576" t="s">
        <v>748</v>
      </c>
    </row>
    <row r="577" spans="1:2" x14ac:dyDescent="0.25">
      <c r="A577" t="s">
        <v>749</v>
      </c>
      <c r="B577" t="s">
        <v>749</v>
      </c>
    </row>
    <row r="578" spans="1:2" x14ac:dyDescent="0.25">
      <c r="A578" t="s">
        <v>750</v>
      </c>
      <c r="B578" t="s">
        <v>750</v>
      </c>
    </row>
    <row r="579" spans="1:2" x14ac:dyDescent="0.25">
      <c r="A579" t="s">
        <v>751</v>
      </c>
      <c r="B579" t="s">
        <v>751</v>
      </c>
    </row>
    <row r="580" spans="1:2" x14ac:dyDescent="0.25">
      <c r="A580" t="s">
        <v>752</v>
      </c>
      <c r="B580" t="s">
        <v>752</v>
      </c>
    </row>
    <row r="581" spans="1:2" x14ac:dyDescent="0.25">
      <c r="A581" t="s">
        <v>753</v>
      </c>
      <c r="B581" t="s">
        <v>753</v>
      </c>
    </row>
    <row r="582" spans="1:2" x14ac:dyDescent="0.25">
      <c r="A582" t="s">
        <v>754</v>
      </c>
      <c r="B582" t="s">
        <v>754</v>
      </c>
    </row>
    <row r="583" spans="1:2" x14ac:dyDescent="0.25">
      <c r="A583" t="s">
        <v>755</v>
      </c>
      <c r="B583" t="s">
        <v>755</v>
      </c>
    </row>
    <row r="584" spans="1:2" x14ac:dyDescent="0.25">
      <c r="A584" t="s">
        <v>756</v>
      </c>
      <c r="B584" t="s">
        <v>756</v>
      </c>
    </row>
    <row r="585" spans="1:2" x14ac:dyDescent="0.25">
      <c r="A585" t="s">
        <v>757</v>
      </c>
      <c r="B585" t="s">
        <v>757</v>
      </c>
    </row>
    <row r="586" spans="1:2" x14ac:dyDescent="0.25">
      <c r="A586" t="s">
        <v>758</v>
      </c>
      <c r="B586" t="s">
        <v>758</v>
      </c>
    </row>
    <row r="587" spans="1:2" x14ac:dyDescent="0.25">
      <c r="A587" t="s">
        <v>759</v>
      </c>
      <c r="B587" t="s">
        <v>759</v>
      </c>
    </row>
    <row r="588" spans="1:2" x14ac:dyDescent="0.25">
      <c r="A588" t="s">
        <v>760</v>
      </c>
      <c r="B588" t="s">
        <v>760</v>
      </c>
    </row>
    <row r="589" spans="1:2" x14ac:dyDescent="0.25">
      <c r="A589" t="s">
        <v>761</v>
      </c>
      <c r="B589" t="s">
        <v>761</v>
      </c>
    </row>
    <row r="590" spans="1:2" x14ac:dyDescent="0.25">
      <c r="A590" t="s">
        <v>762</v>
      </c>
      <c r="B590" t="s">
        <v>762</v>
      </c>
    </row>
    <row r="591" spans="1:2" x14ac:dyDescent="0.25">
      <c r="A591" t="s">
        <v>763</v>
      </c>
      <c r="B591" t="s">
        <v>763</v>
      </c>
    </row>
    <row r="592" spans="1:2" x14ac:dyDescent="0.25">
      <c r="A592" t="s">
        <v>764</v>
      </c>
      <c r="B592" t="s">
        <v>764</v>
      </c>
    </row>
    <row r="593" spans="1:2" x14ac:dyDescent="0.25">
      <c r="A593" t="s">
        <v>765</v>
      </c>
      <c r="B593" t="s">
        <v>765</v>
      </c>
    </row>
    <row r="594" spans="1:2" x14ac:dyDescent="0.25">
      <c r="A594" t="s">
        <v>766</v>
      </c>
      <c r="B594" t="s">
        <v>766</v>
      </c>
    </row>
    <row r="595" spans="1:2" x14ac:dyDescent="0.25">
      <c r="A595" t="s">
        <v>767</v>
      </c>
      <c r="B595" t="s">
        <v>767</v>
      </c>
    </row>
    <row r="596" spans="1:2" x14ac:dyDescent="0.25">
      <c r="A596" t="s">
        <v>768</v>
      </c>
      <c r="B596" t="s">
        <v>768</v>
      </c>
    </row>
    <row r="597" spans="1:2" x14ac:dyDescent="0.25">
      <c r="A597" t="s">
        <v>769</v>
      </c>
      <c r="B597" t="s">
        <v>769</v>
      </c>
    </row>
    <row r="598" spans="1:2" x14ac:dyDescent="0.25">
      <c r="A598" t="s">
        <v>770</v>
      </c>
      <c r="B598" t="s">
        <v>770</v>
      </c>
    </row>
    <row r="599" spans="1:2" x14ac:dyDescent="0.25">
      <c r="A599" t="s">
        <v>771</v>
      </c>
      <c r="B599" t="s">
        <v>771</v>
      </c>
    </row>
    <row r="600" spans="1:2" x14ac:dyDescent="0.25">
      <c r="A600" t="s">
        <v>772</v>
      </c>
      <c r="B600" t="s">
        <v>772</v>
      </c>
    </row>
    <row r="601" spans="1:2" x14ac:dyDescent="0.25">
      <c r="A601" t="s">
        <v>773</v>
      </c>
      <c r="B601" t="s">
        <v>773</v>
      </c>
    </row>
    <row r="602" spans="1:2" x14ac:dyDescent="0.25">
      <c r="A602" t="s">
        <v>774</v>
      </c>
      <c r="B602" t="s">
        <v>774</v>
      </c>
    </row>
    <row r="603" spans="1:2" x14ac:dyDescent="0.25">
      <c r="A603" t="s">
        <v>775</v>
      </c>
      <c r="B603" t="s">
        <v>775</v>
      </c>
    </row>
    <row r="604" spans="1:2" x14ac:dyDescent="0.25">
      <c r="A604" t="s">
        <v>776</v>
      </c>
      <c r="B604" t="s">
        <v>776</v>
      </c>
    </row>
    <row r="605" spans="1:2" x14ac:dyDescent="0.25">
      <c r="A605" t="s">
        <v>777</v>
      </c>
      <c r="B605" t="s">
        <v>777</v>
      </c>
    </row>
    <row r="606" spans="1:2" x14ac:dyDescent="0.25">
      <c r="A606" t="s">
        <v>778</v>
      </c>
      <c r="B606" t="s">
        <v>778</v>
      </c>
    </row>
    <row r="607" spans="1:2" x14ac:dyDescent="0.25">
      <c r="A607" t="s">
        <v>779</v>
      </c>
      <c r="B607" t="s">
        <v>779</v>
      </c>
    </row>
    <row r="608" spans="1:2" x14ac:dyDescent="0.25">
      <c r="A608" t="s">
        <v>780</v>
      </c>
      <c r="B608" t="s">
        <v>780</v>
      </c>
    </row>
    <row r="609" spans="1:2" x14ac:dyDescent="0.25">
      <c r="A609" t="s">
        <v>781</v>
      </c>
      <c r="B609" t="s">
        <v>781</v>
      </c>
    </row>
    <row r="610" spans="1:2" x14ac:dyDescent="0.25">
      <c r="A610" t="s">
        <v>782</v>
      </c>
      <c r="B610" t="s">
        <v>782</v>
      </c>
    </row>
    <row r="611" spans="1:2" x14ac:dyDescent="0.25">
      <c r="A611" t="s">
        <v>783</v>
      </c>
      <c r="B611" t="s">
        <v>783</v>
      </c>
    </row>
    <row r="612" spans="1:2" x14ac:dyDescent="0.25">
      <c r="A612" t="s">
        <v>784</v>
      </c>
      <c r="B612" t="s">
        <v>784</v>
      </c>
    </row>
    <row r="613" spans="1:2" x14ac:dyDescent="0.25">
      <c r="A613" t="s">
        <v>785</v>
      </c>
      <c r="B613" t="s">
        <v>785</v>
      </c>
    </row>
    <row r="614" spans="1:2" x14ac:dyDescent="0.25">
      <c r="A614" t="s">
        <v>786</v>
      </c>
      <c r="B614" t="s">
        <v>786</v>
      </c>
    </row>
    <row r="615" spans="1:2" x14ac:dyDescent="0.25">
      <c r="A615" t="s">
        <v>787</v>
      </c>
      <c r="B615" t="s">
        <v>787</v>
      </c>
    </row>
    <row r="616" spans="1:2" x14ac:dyDescent="0.25">
      <c r="A616" t="s">
        <v>788</v>
      </c>
      <c r="B616" t="s">
        <v>788</v>
      </c>
    </row>
    <row r="617" spans="1:2" x14ac:dyDescent="0.25">
      <c r="A617" t="s">
        <v>789</v>
      </c>
      <c r="B617" t="s">
        <v>789</v>
      </c>
    </row>
    <row r="618" spans="1:2" x14ac:dyDescent="0.25">
      <c r="A618" t="s">
        <v>790</v>
      </c>
      <c r="B618" t="s">
        <v>790</v>
      </c>
    </row>
    <row r="619" spans="1:2" x14ac:dyDescent="0.25">
      <c r="A619" t="s">
        <v>791</v>
      </c>
      <c r="B619" t="s">
        <v>791</v>
      </c>
    </row>
    <row r="620" spans="1:2" x14ac:dyDescent="0.25">
      <c r="A620" t="s">
        <v>792</v>
      </c>
      <c r="B620" t="s">
        <v>792</v>
      </c>
    </row>
    <row r="621" spans="1:2" x14ac:dyDescent="0.25">
      <c r="A621" t="s">
        <v>793</v>
      </c>
      <c r="B621" t="s">
        <v>793</v>
      </c>
    </row>
    <row r="622" spans="1:2" x14ac:dyDescent="0.25">
      <c r="A622" t="s">
        <v>794</v>
      </c>
      <c r="B622" t="s">
        <v>794</v>
      </c>
    </row>
    <row r="623" spans="1:2" x14ac:dyDescent="0.25">
      <c r="A623" t="s">
        <v>795</v>
      </c>
      <c r="B623" t="s">
        <v>795</v>
      </c>
    </row>
    <row r="624" spans="1:2" x14ac:dyDescent="0.25">
      <c r="A624" t="s">
        <v>796</v>
      </c>
      <c r="B624" t="s">
        <v>796</v>
      </c>
    </row>
    <row r="625" spans="1:2" x14ac:dyDescent="0.25">
      <c r="A625" t="s">
        <v>797</v>
      </c>
      <c r="B625" t="s">
        <v>797</v>
      </c>
    </row>
    <row r="626" spans="1:2" x14ac:dyDescent="0.25">
      <c r="A626" t="s">
        <v>798</v>
      </c>
      <c r="B626" t="s">
        <v>798</v>
      </c>
    </row>
    <row r="627" spans="1:2" x14ac:dyDescent="0.25">
      <c r="A627" t="s">
        <v>799</v>
      </c>
      <c r="B627" t="s">
        <v>799</v>
      </c>
    </row>
    <row r="628" spans="1:2" x14ac:dyDescent="0.25">
      <c r="A628" t="s">
        <v>800</v>
      </c>
      <c r="B628" t="s">
        <v>800</v>
      </c>
    </row>
    <row r="629" spans="1:2" x14ac:dyDescent="0.25">
      <c r="A629" t="s">
        <v>801</v>
      </c>
      <c r="B629" t="s">
        <v>801</v>
      </c>
    </row>
    <row r="630" spans="1:2" x14ac:dyDescent="0.25">
      <c r="A630" t="s">
        <v>802</v>
      </c>
      <c r="B630" t="s">
        <v>802</v>
      </c>
    </row>
    <row r="631" spans="1:2" x14ac:dyDescent="0.25">
      <c r="A631" t="s">
        <v>803</v>
      </c>
      <c r="B631" t="s">
        <v>803</v>
      </c>
    </row>
    <row r="632" spans="1:2" x14ac:dyDescent="0.25">
      <c r="A632" t="s">
        <v>804</v>
      </c>
      <c r="B632" t="s">
        <v>804</v>
      </c>
    </row>
    <row r="633" spans="1:2" x14ac:dyDescent="0.25">
      <c r="A633" t="s">
        <v>805</v>
      </c>
      <c r="B633" t="s">
        <v>805</v>
      </c>
    </row>
    <row r="634" spans="1:2" x14ac:dyDescent="0.25">
      <c r="A634" t="s">
        <v>806</v>
      </c>
      <c r="B634" t="s">
        <v>806</v>
      </c>
    </row>
    <row r="635" spans="1:2" x14ac:dyDescent="0.25">
      <c r="A635" t="s">
        <v>807</v>
      </c>
      <c r="B635" t="s">
        <v>807</v>
      </c>
    </row>
    <row r="636" spans="1:2" x14ac:dyDescent="0.25">
      <c r="A636" t="s">
        <v>808</v>
      </c>
      <c r="B636" t="s">
        <v>808</v>
      </c>
    </row>
    <row r="637" spans="1:2" x14ac:dyDescent="0.25">
      <c r="A637" t="s">
        <v>809</v>
      </c>
      <c r="B637" t="s">
        <v>809</v>
      </c>
    </row>
    <row r="638" spans="1:2" x14ac:dyDescent="0.25">
      <c r="A638" t="s">
        <v>810</v>
      </c>
      <c r="B638" t="s">
        <v>810</v>
      </c>
    </row>
    <row r="639" spans="1:2" x14ac:dyDescent="0.25">
      <c r="A639" t="s">
        <v>811</v>
      </c>
      <c r="B639" t="s">
        <v>811</v>
      </c>
    </row>
    <row r="640" spans="1:2" x14ac:dyDescent="0.25">
      <c r="A640" t="s">
        <v>812</v>
      </c>
      <c r="B640" t="s">
        <v>812</v>
      </c>
    </row>
    <row r="641" spans="1:2" x14ac:dyDescent="0.25">
      <c r="A641" t="s">
        <v>813</v>
      </c>
      <c r="B641" t="s">
        <v>813</v>
      </c>
    </row>
    <row r="642" spans="1:2" x14ac:dyDescent="0.25">
      <c r="A642" t="s">
        <v>814</v>
      </c>
      <c r="B642" t="s">
        <v>814</v>
      </c>
    </row>
    <row r="643" spans="1:2" x14ac:dyDescent="0.25">
      <c r="A643" t="s">
        <v>815</v>
      </c>
      <c r="B643" t="s">
        <v>815</v>
      </c>
    </row>
    <row r="644" spans="1:2" x14ac:dyDescent="0.25">
      <c r="A644" t="s">
        <v>816</v>
      </c>
      <c r="B644" t="s">
        <v>816</v>
      </c>
    </row>
    <row r="645" spans="1:2" x14ac:dyDescent="0.25">
      <c r="A645" t="s">
        <v>817</v>
      </c>
      <c r="B645" t="s">
        <v>817</v>
      </c>
    </row>
    <row r="646" spans="1:2" x14ac:dyDescent="0.25">
      <c r="A646" t="s">
        <v>818</v>
      </c>
      <c r="B646" t="s">
        <v>818</v>
      </c>
    </row>
    <row r="647" spans="1:2" x14ac:dyDescent="0.25">
      <c r="A647" t="s">
        <v>819</v>
      </c>
      <c r="B647" t="s">
        <v>819</v>
      </c>
    </row>
    <row r="648" spans="1:2" x14ac:dyDescent="0.25">
      <c r="A648" t="s">
        <v>820</v>
      </c>
      <c r="B648" t="s">
        <v>820</v>
      </c>
    </row>
    <row r="649" spans="1:2" x14ac:dyDescent="0.25">
      <c r="A649" t="s">
        <v>821</v>
      </c>
      <c r="B649" t="s">
        <v>821</v>
      </c>
    </row>
    <row r="650" spans="1:2" x14ac:dyDescent="0.25">
      <c r="A650" t="s">
        <v>822</v>
      </c>
      <c r="B650" t="s">
        <v>822</v>
      </c>
    </row>
    <row r="651" spans="1:2" x14ac:dyDescent="0.25">
      <c r="A651" t="s">
        <v>823</v>
      </c>
      <c r="B651" t="s">
        <v>823</v>
      </c>
    </row>
    <row r="652" spans="1:2" x14ac:dyDescent="0.25">
      <c r="A652" t="s">
        <v>824</v>
      </c>
      <c r="B652" t="s">
        <v>824</v>
      </c>
    </row>
    <row r="653" spans="1:2" x14ac:dyDescent="0.25">
      <c r="A653" t="s">
        <v>825</v>
      </c>
      <c r="B653" t="s">
        <v>825</v>
      </c>
    </row>
    <row r="654" spans="1:2" x14ac:dyDescent="0.25">
      <c r="A654" t="s">
        <v>826</v>
      </c>
      <c r="B654" t="s">
        <v>826</v>
      </c>
    </row>
    <row r="655" spans="1:2" x14ac:dyDescent="0.25">
      <c r="A655" t="s">
        <v>827</v>
      </c>
      <c r="B655" t="s">
        <v>827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829</v>
      </c>
      <c r="B657" t="s">
        <v>829</v>
      </c>
    </row>
    <row r="658" spans="1:2" x14ac:dyDescent="0.25">
      <c r="A658" t="s">
        <v>830</v>
      </c>
      <c r="B658" t="s">
        <v>830</v>
      </c>
    </row>
    <row r="659" spans="1:2" x14ac:dyDescent="0.25">
      <c r="A659" t="s">
        <v>831</v>
      </c>
      <c r="B659" t="s">
        <v>831</v>
      </c>
    </row>
    <row r="660" spans="1:2" x14ac:dyDescent="0.25">
      <c r="A660" t="s">
        <v>832</v>
      </c>
      <c r="B660" t="s">
        <v>832</v>
      </c>
    </row>
    <row r="661" spans="1:2" x14ac:dyDescent="0.25">
      <c r="A661" t="s">
        <v>833</v>
      </c>
      <c r="B661" t="s">
        <v>833</v>
      </c>
    </row>
    <row r="662" spans="1:2" x14ac:dyDescent="0.25">
      <c r="A662" t="s">
        <v>834</v>
      </c>
      <c r="B662" t="s">
        <v>834</v>
      </c>
    </row>
    <row r="663" spans="1:2" x14ac:dyDescent="0.25">
      <c r="A663" t="s">
        <v>835</v>
      </c>
      <c r="B663" t="s">
        <v>835</v>
      </c>
    </row>
    <row r="664" spans="1:2" x14ac:dyDescent="0.25">
      <c r="A664" t="s">
        <v>836</v>
      </c>
      <c r="B664" t="s">
        <v>836</v>
      </c>
    </row>
    <row r="665" spans="1:2" x14ac:dyDescent="0.25">
      <c r="A665" t="s">
        <v>837</v>
      </c>
      <c r="B665" t="s">
        <v>837</v>
      </c>
    </row>
    <row r="666" spans="1:2" x14ac:dyDescent="0.25">
      <c r="A666" t="s">
        <v>838</v>
      </c>
      <c r="B666" t="s">
        <v>838</v>
      </c>
    </row>
    <row r="667" spans="1:2" x14ac:dyDescent="0.25">
      <c r="A667" t="s">
        <v>839</v>
      </c>
      <c r="B667" t="s">
        <v>839</v>
      </c>
    </row>
    <row r="668" spans="1:2" x14ac:dyDescent="0.25">
      <c r="A668" t="s">
        <v>840</v>
      </c>
      <c r="B668" t="s">
        <v>840</v>
      </c>
    </row>
    <row r="669" spans="1:2" x14ac:dyDescent="0.25">
      <c r="A669" t="s">
        <v>841</v>
      </c>
      <c r="B669" t="s">
        <v>841</v>
      </c>
    </row>
    <row r="670" spans="1:2" x14ac:dyDescent="0.25">
      <c r="A670" t="s">
        <v>842</v>
      </c>
      <c r="B670" t="s">
        <v>842</v>
      </c>
    </row>
    <row r="671" spans="1:2" x14ac:dyDescent="0.25">
      <c r="A671" t="s">
        <v>843</v>
      </c>
      <c r="B671" t="s">
        <v>843</v>
      </c>
    </row>
    <row r="672" spans="1:2" x14ac:dyDescent="0.25">
      <c r="A672" t="s">
        <v>844</v>
      </c>
      <c r="B672" t="s">
        <v>844</v>
      </c>
    </row>
    <row r="673" spans="1:2" x14ac:dyDescent="0.25">
      <c r="A673" t="s">
        <v>845</v>
      </c>
      <c r="B673" t="s">
        <v>845</v>
      </c>
    </row>
    <row r="674" spans="1:2" x14ac:dyDescent="0.25">
      <c r="A674" t="s">
        <v>846</v>
      </c>
      <c r="B674" t="s">
        <v>846</v>
      </c>
    </row>
    <row r="675" spans="1:2" x14ac:dyDescent="0.25">
      <c r="A675" t="s">
        <v>847</v>
      </c>
      <c r="B675" t="s">
        <v>847</v>
      </c>
    </row>
    <row r="676" spans="1:2" x14ac:dyDescent="0.25">
      <c r="A676" t="s">
        <v>848</v>
      </c>
      <c r="B676" t="s">
        <v>848</v>
      </c>
    </row>
    <row r="677" spans="1:2" x14ac:dyDescent="0.25">
      <c r="A677" t="s">
        <v>849</v>
      </c>
      <c r="B677" t="s">
        <v>849</v>
      </c>
    </row>
    <row r="678" spans="1:2" x14ac:dyDescent="0.25">
      <c r="A678" t="s">
        <v>850</v>
      </c>
      <c r="B678" t="s">
        <v>850</v>
      </c>
    </row>
    <row r="679" spans="1:2" x14ac:dyDescent="0.25">
      <c r="A679" t="s">
        <v>851</v>
      </c>
      <c r="B679" t="s">
        <v>851</v>
      </c>
    </row>
    <row r="680" spans="1:2" x14ac:dyDescent="0.25">
      <c r="A680" t="s">
        <v>852</v>
      </c>
      <c r="B680" t="s">
        <v>852</v>
      </c>
    </row>
    <row r="681" spans="1:2" x14ac:dyDescent="0.25">
      <c r="A681" t="s">
        <v>853</v>
      </c>
      <c r="B681" t="s">
        <v>853</v>
      </c>
    </row>
    <row r="682" spans="1:2" x14ac:dyDescent="0.25">
      <c r="A682" t="s">
        <v>854</v>
      </c>
      <c r="B682" t="s">
        <v>854</v>
      </c>
    </row>
    <row r="683" spans="1:2" x14ac:dyDescent="0.25">
      <c r="A683" t="s">
        <v>855</v>
      </c>
      <c r="B683" t="s">
        <v>855</v>
      </c>
    </row>
    <row r="684" spans="1:2" x14ac:dyDescent="0.25">
      <c r="A684" t="s">
        <v>856</v>
      </c>
      <c r="B684" t="s">
        <v>856</v>
      </c>
    </row>
    <row r="685" spans="1:2" x14ac:dyDescent="0.25">
      <c r="A685" t="s">
        <v>857</v>
      </c>
      <c r="B685" t="s">
        <v>857</v>
      </c>
    </row>
    <row r="686" spans="1:2" x14ac:dyDescent="0.25">
      <c r="A686" t="s">
        <v>858</v>
      </c>
      <c r="B686" t="s">
        <v>858</v>
      </c>
    </row>
    <row r="687" spans="1:2" x14ac:dyDescent="0.25">
      <c r="A687" t="s">
        <v>859</v>
      </c>
      <c r="B687" t="s">
        <v>859</v>
      </c>
    </row>
    <row r="688" spans="1:2" x14ac:dyDescent="0.25">
      <c r="A688" t="s">
        <v>860</v>
      </c>
      <c r="B688" t="s">
        <v>860</v>
      </c>
    </row>
    <row r="689" spans="1:2" x14ac:dyDescent="0.25">
      <c r="A689" t="s">
        <v>861</v>
      </c>
      <c r="B689" t="s">
        <v>861</v>
      </c>
    </row>
    <row r="690" spans="1:2" x14ac:dyDescent="0.25">
      <c r="A690" t="s">
        <v>862</v>
      </c>
      <c r="B690" t="s">
        <v>862</v>
      </c>
    </row>
    <row r="691" spans="1:2" x14ac:dyDescent="0.25">
      <c r="A691" t="s">
        <v>863</v>
      </c>
      <c r="B691" t="s">
        <v>863</v>
      </c>
    </row>
    <row r="692" spans="1:2" x14ac:dyDescent="0.25">
      <c r="A692" t="s">
        <v>864</v>
      </c>
      <c r="B692" t="s">
        <v>864</v>
      </c>
    </row>
    <row r="693" spans="1:2" x14ac:dyDescent="0.25">
      <c r="A693" t="s">
        <v>865</v>
      </c>
      <c r="B693" t="s">
        <v>865</v>
      </c>
    </row>
    <row r="694" spans="1:2" x14ac:dyDescent="0.25">
      <c r="A694" t="s">
        <v>866</v>
      </c>
      <c r="B694" t="s">
        <v>866</v>
      </c>
    </row>
    <row r="695" spans="1:2" x14ac:dyDescent="0.25">
      <c r="A695" t="s">
        <v>867</v>
      </c>
      <c r="B695" t="s">
        <v>867</v>
      </c>
    </row>
    <row r="696" spans="1:2" x14ac:dyDescent="0.25">
      <c r="A696" t="s">
        <v>868</v>
      </c>
      <c r="B696" t="s">
        <v>868</v>
      </c>
    </row>
    <row r="697" spans="1:2" x14ac:dyDescent="0.25">
      <c r="A697" t="s">
        <v>869</v>
      </c>
      <c r="B697" t="s">
        <v>869</v>
      </c>
    </row>
    <row r="698" spans="1:2" x14ac:dyDescent="0.25">
      <c r="A698" t="s">
        <v>870</v>
      </c>
      <c r="B698" t="s">
        <v>870</v>
      </c>
    </row>
    <row r="699" spans="1:2" x14ac:dyDescent="0.25">
      <c r="A699" t="s">
        <v>871</v>
      </c>
      <c r="B699" t="s">
        <v>871</v>
      </c>
    </row>
    <row r="700" spans="1:2" x14ac:dyDescent="0.25">
      <c r="A700" t="s">
        <v>872</v>
      </c>
      <c r="B700" t="s">
        <v>872</v>
      </c>
    </row>
    <row r="701" spans="1:2" x14ac:dyDescent="0.25">
      <c r="A701" t="s">
        <v>873</v>
      </c>
      <c r="B701" t="s">
        <v>873</v>
      </c>
    </row>
    <row r="702" spans="1:2" x14ac:dyDescent="0.25">
      <c r="A702" t="s">
        <v>874</v>
      </c>
      <c r="B702" t="s">
        <v>874</v>
      </c>
    </row>
    <row r="703" spans="1:2" x14ac:dyDescent="0.25">
      <c r="A703" t="s">
        <v>875</v>
      </c>
      <c r="B703" t="s">
        <v>875</v>
      </c>
    </row>
    <row r="704" spans="1:2" x14ac:dyDescent="0.25">
      <c r="A704" t="s">
        <v>876</v>
      </c>
      <c r="B704" t="s">
        <v>876</v>
      </c>
    </row>
    <row r="705" spans="1:2" x14ac:dyDescent="0.25">
      <c r="A705" t="s">
        <v>877</v>
      </c>
      <c r="B705" t="s">
        <v>877</v>
      </c>
    </row>
    <row r="706" spans="1:2" x14ac:dyDescent="0.25">
      <c r="A706" t="s">
        <v>878</v>
      </c>
      <c r="B706" t="s">
        <v>878</v>
      </c>
    </row>
    <row r="707" spans="1:2" x14ac:dyDescent="0.25">
      <c r="A707" t="s">
        <v>879</v>
      </c>
      <c r="B707" t="s">
        <v>879</v>
      </c>
    </row>
    <row r="708" spans="1:2" x14ac:dyDescent="0.25">
      <c r="A708" t="s">
        <v>880</v>
      </c>
      <c r="B708" t="s">
        <v>880</v>
      </c>
    </row>
    <row r="709" spans="1:2" x14ac:dyDescent="0.25">
      <c r="A709" t="s">
        <v>881</v>
      </c>
      <c r="B709" t="s">
        <v>881</v>
      </c>
    </row>
    <row r="710" spans="1:2" x14ac:dyDescent="0.25">
      <c r="A710" t="s">
        <v>882</v>
      </c>
      <c r="B710" t="s">
        <v>882</v>
      </c>
    </row>
    <row r="711" spans="1:2" x14ac:dyDescent="0.25">
      <c r="A711" t="s">
        <v>883</v>
      </c>
      <c r="B711" t="s">
        <v>883</v>
      </c>
    </row>
    <row r="712" spans="1:2" x14ac:dyDescent="0.25">
      <c r="A712" t="s">
        <v>884</v>
      </c>
      <c r="B712" t="s">
        <v>884</v>
      </c>
    </row>
    <row r="713" spans="1:2" x14ac:dyDescent="0.25">
      <c r="A713" t="s">
        <v>885</v>
      </c>
      <c r="B713" t="s">
        <v>885</v>
      </c>
    </row>
    <row r="714" spans="1:2" x14ac:dyDescent="0.25">
      <c r="A714" t="s">
        <v>886</v>
      </c>
      <c r="B714" t="s">
        <v>886</v>
      </c>
    </row>
    <row r="715" spans="1:2" x14ac:dyDescent="0.25">
      <c r="A715" t="s">
        <v>887</v>
      </c>
      <c r="B715" t="s">
        <v>887</v>
      </c>
    </row>
    <row r="716" spans="1:2" x14ac:dyDescent="0.25">
      <c r="A716" t="s">
        <v>888</v>
      </c>
      <c r="B716" t="s">
        <v>888</v>
      </c>
    </row>
    <row r="717" spans="1:2" x14ac:dyDescent="0.25">
      <c r="A717" t="s">
        <v>889</v>
      </c>
      <c r="B717" t="s">
        <v>889</v>
      </c>
    </row>
    <row r="718" spans="1:2" x14ac:dyDescent="0.25">
      <c r="A718" t="s">
        <v>890</v>
      </c>
      <c r="B718" t="s">
        <v>890</v>
      </c>
    </row>
    <row r="719" spans="1:2" x14ac:dyDescent="0.25">
      <c r="A719" t="s">
        <v>891</v>
      </c>
      <c r="B719" t="s">
        <v>891</v>
      </c>
    </row>
    <row r="720" spans="1:2" x14ac:dyDescent="0.25">
      <c r="A720" t="s">
        <v>892</v>
      </c>
      <c r="B720" t="s">
        <v>892</v>
      </c>
    </row>
    <row r="721" spans="1:2" x14ac:dyDescent="0.25">
      <c r="A721" t="s">
        <v>893</v>
      </c>
      <c r="B721" t="s">
        <v>893</v>
      </c>
    </row>
    <row r="722" spans="1:2" x14ac:dyDescent="0.25">
      <c r="A722" t="s">
        <v>894</v>
      </c>
      <c r="B722" t="s">
        <v>894</v>
      </c>
    </row>
    <row r="723" spans="1:2" x14ac:dyDescent="0.25">
      <c r="A723" t="s">
        <v>895</v>
      </c>
      <c r="B723" t="s">
        <v>895</v>
      </c>
    </row>
    <row r="724" spans="1:2" x14ac:dyDescent="0.25">
      <c r="A724" t="s">
        <v>896</v>
      </c>
      <c r="B724" t="s">
        <v>896</v>
      </c>
    </row>
    <row r="725" spans="1:2" x14ac:dyDescent="0.25">
      <c r="A725" t="s">
        <v>897</v>
      </c>
      <c r="B725" t="s">
        <v>897</v>
      </c>
    </row>
    <row r="726" spans="1:2" x14ac:dyDescent="0.25">
      <c r="A726" t="s">
        <v>898</v>
      </c>
      <c r="B726" t="s">
        <v>898</v>
      </c>
    </row>
    <row r="727" spans="1:2" x14ac:dyDescent="0.25">
      <c r="A727" t="s">
        <v>899</v>
      </c>
      <c r="B727" t="s">
        <v>899</v>
      </c>
    </row>
    <row r="728" spans="1:2" x14ac:dyDescent="0.25">
      <c r="A728" t="s">
        <v>900</v>
      </c>
      <c r="B728" t="s">
        <v>900</v>
      </c>
    </row>
    <row r="729" spans="1:2" x14ac:dyDescent="0.25">
      <c r="A729" t="s">
        <v>901</v>
      </c>
      <c r="B729" t="s">
        <v>901</v>
      </c>
    </row>
    <row r="730" spans="1:2" x14ac:dyDescent="0.25">
      <c r="A730" t="s">
        <v>902</v>
      </c>
      <c r="B730" t="s">
        <v>902</v>
      </c>
    </row>
    <row r="731" spans="1:2" x14ac:dyDescent="0.25">
      <c r="A731" t="s">
        <v>903</v>
      </c>
      <c r="B731" t="s">
        <v>903</v>
      </c>
    </row>
    <row r="732" spans="1:2" x14ac:dyDescent="0.25">
      <c r="A732" t="s">
        <v>904</v>
      </c>
      <c r="B732" t="s">
        <v>904</v>
      </c>
    </row>
    <row r="733" spans="1:2" x14ac:dyDescent="0.25">
      <c r="A733" t="s">
        <v>905</v>
      </c>
      <c r="B733" t="s">
        <v>905</v>
      </c>
    </row>
    <row r="734" spans="1:2" x14ac:dyDescent="0.25">
      <c r="A734" t="s">
        <v>906</v>
      </c>
      <c r="B734" t="s">
        <v>906</v>
      </c>
    </row>
    <row r="735" spans="1:2" x14ac:dyDescent="0.25">
      <c r="A735" t="s">
        <v>907</v>
      </c>
      <c r="B735" t="s">
        <v>907</v>
      </c>
    </row>
    <row r="736" spans="1:2" x14ac:dyDescent="0.25">
      <c r="A736" t="s">
        <v>908</v>
      </c>
      <c r="B736" t="s">
        <v>908</v>
      </c>
    </row>
    <row r="737" spans="1:2" x14ac:dyDescent="0.25">
      <c r="A737" t="s">
        <v>909</v>
      </c>
      <c r="B737" t="s">
        <v>909</v>
      </c>
    </row>
    <row r="738" spans="1:2" x14ac:dyDescent="0.25">
      <c r="A738" t="s">
        <v>910</v>
      </c>
      <c r="B738" t="s">
        <v>910</v>
      </c>
    </row>
    <row r="739" spans="1:2" x14ac:dyDescent="0.25">
      <c r="A739" t="s">
        <v>911</v>
      </c>
      <c r="B739" t="s">
        <v>911</v>
      </c>
    </row>
    <row r="740" spans="1:2" x14ac:dyDescent="0.25">
      <c r="A740" t="s">
        <v>912</v>
      </c>
      <c r="B740" t="s">
        <v>912</v>
      </c>
    </row>
    <row r="741" spans="1:2" x14ac:dyDescent="0.25">
      <c r="A741" t="s">
        <v>913</v>
      </c>
      <c r="B741" t="s">
        <v>913</v>
      </c>
    </row>
    <row r="742" spans="1:2" x14ac:dyDescent="0.25">
      <c r="A742" t="s">
        <v>914</v>
      </c>
      <c r="B742" t="s">
        <v>914</v>
      </c>
    </row>
    <row r="743" spans="1:2" x14ac:dyDescent="0.25">
      <c r="A743" t="s">
        <v>915</v>
      </c>
      <c r="B743" t="s">
        <v>915</v>
      </c>
    </row>
    <row r="744" spans="1:2" x14ac:dyDescent="0.25">
      <c r="A744" t="s">
        <v>916</v>
      </c>
      <c r="B744" t="s">
        <v>916</v>
      </c>
    </row>
    <row r="745" spans="1:2" x14ac:dyDescent="0.25">
      <c r="A745" t="s">
        <v>917</v>
      </c>
      <c r="B745" t="s">
        <v>917</v>
      </c>
    </row>
    <row r="746" spans="1:2" x14ac:dyDescent="0.25">
      <c r="A746" t="s">
        <v>918</v>
      </c>
      <c r="B746" t="s">
        <v>918</v>
      </c>
    </row>
    <row r="747" spans="1:2" x14ac:dyDescent="0.25">
      <c r="A747" t="s">
        <v>919</v>
      </c>
      <c r="B747" t="s">
        <v>919</v>
      </c>
    </row>
    <row r="748" spans="1:2" x14ac:dyDescent="0.25">
      <c r="A748" t="s">
        <v>920</v>
      </c>
      <c r="B748" t="s">
        <v>920</v>
      </c>
    </row>
    <row r="749" spans="1:2" x14ac:dyDescent="0.25">
      <c r="A749" t="s">
        <v>921</v>
      </c>
      <c r="B749" t="s">
        <v>921</v>
      </c>
    </row>
    <row r="750" spans="1:2" x14ac:dyDescent="0.25">
      <c r="A750" t="s">
        <v>922</v>
      </c>
      <c r="B750" t="s">
        <v>922</v>
      </c>
    </row>
    <row r="751" spans="1:2" x14ac:dyDescent="0.25">
      <c r="A751" t="s">
        <v>923</v>
      </c>
      <c r="B751" t="s">
        <v>923</v>
      </c>
    </row>
    <row r="752" spans="1:2" x14ac:dyDescent="0.25">
      <c r="A752" t="s">
        <v>924</v>
      </c>
      <c r="B752" t="s">
        <v>924</v>
      </c>
    </row>
    <row r="753" spans="1:2" x14ac:dyDescent="0.25">
      <c r="A753" t="s">
        <v>925</v>
      </c>
      <c r="B753" t="s">
        <v>925</v>
      </c>
    </row>
    <row r="754" spans="1:2" x14ac:dyDescent="0.25">
      <c r="A754" t="s">
        <v>926</v>
      </c>
      <c r="B754" t="s">
        <v>926</v>
      </c>
    </row>
    <row r="755" spans="1:2" x14ac:dyDescent="0.25">
      <c r="A755" t="s">
        <v>927</v>
      </c>
      <c r="B755" t="s">
        <v>927</v>
      </c>
    </row>
    <row r="756" spans="1:2" x14ac:dyDescent="0.25">
      <c r="A756" t="s">
        <v>928</v>
      </c>
      <c r="B756" t="s">
        <v>928</v>
      </c>
    </row>
    <row r="757" spans="1:2" x14ac:dyDescent="0.25">
      <c r="A757" t="s">
        <v>929</v>
      </c>
      <c r="B757" t="s">
        <v>929</v>
      </c>
    </row>
    <row r="758" spans="1:2" x14ac:dyDescent="0.25">
      <c r="A758" t="s">
        <v>930</v>
      </c>
      <c r="B758" t="s">
        <v>930</v>
      </c>
    </row>
    <row r="759" spans="1:2" x14ac:dyDescent="0.25">
      <c r="A759" t="s">
        <v>931</v>
      </c>
      <c r="B759" t="s">
        <v>931</v>
      </c>
    </row>
    <row r="760" spans="1:2" x14ac:dyDescent="0.25">
      <c r="A760" t="s">
        <v>932</v>
      </c>
      <c r="B760" t="s">
        <v>932</v>
      </c>
    </row>
    <row r="761" spans="1:2" x14ac:dyDescent="0.25">
      <c r="A761" t="s">
        <v>933</v>
      </c>
      <c r="B761" t="s">
        <v>933</v>
      </c>
    </row>
    <row r="762" spans="1:2" x14ac:dyDescent="0.25">
      <c r="A762" t="s">
        <v>934</v>
      </c>
      <c r="B762" t="s">
        <v>934</v>
      </c>
    </row>
    <row r="763" spans="1:2" x14ac:dyDescent="0.25">
      <c r="A763" t="s">
        <v>935</v>
      </c>
      <c r="B763" t="s">
        <v>935</v>
      </c>
    </row>
    <row r="764" spans="1:2" x14ac:dyDescent="0.25">
      <c r="A764" t="s">
        <v>936</v>
      </c>
      <c r="B764" t="s">
        <v>936</v>
      </c>
    </row>
    <row r="765" spans="1:2" x14ac:dyDescent="0.25">
      <c r="A765" t="s">
        <v>937</v>
      </c>
      <c r="B765" t="s">
        <v>937</v>
      </c>
    </row>
    <row r="766" spans="1:2" x14ac:dyDescent="0.25">
      <c r="A766" t="s">
        <v>938</v>
      </c>
      <c r="B766" t="s">
        <v>938</v>
      </c>
    </row>
    <row r="767" spans="1:2" x14ac:dyDescent="0.25">
      <c r="A767" t="s">
        <v>939</v>
      </c>
      <c r="B767" t="s">
        <v>939</v>
      </c>
    </row>
    <row r="768" spans="1:2" x14ac:dyDescent="0.25">
      <c r="A768" t="s">
        <v>940</v>
      </c>
      <c r="B768" t="s">
        <v>940</v>
      </c>
    </row>
    <row r="769" spans="1:2" x14ac:dyDescent="0.25">
      <c r="A769" t="s">
        <v>941</v>
      </c>
      <c r="B769" t="s">
        <v>941</v>
      </c>
    </row>
    <row r="770" spans="1:2" x14ac:dyDescent="0.25">
      <c r="A770" t="s">
        <v>942</v>
      </c>
      <c r="B770" t="s">
        <v>942</v>
      </c>
    </row>
    <row r="771" spans="1:2" x14ac:dyDescent="0.25">
      <c r="A771" t="s">
        <v>943</v>
      </c>
      <c r="B771" t="s">
        <v>943</v>
      </c>
    </row>
    <row r="772" spans="1:2" x14ac:dyDescent="0.25">
      <c r="A772" t="s">
        <v>944</v>
      </c>
      <c r="B772" t="s">
        <v>944</v>
      </c>
    </row>
    <row r="773" spans="1:2" x14ac:dyDescent="0.25">
      <c r="A773" t="s">
        <v>945</v>
      </c>
      <c r="B773" t="s">
        <v>945</v>
      </c>
    </row>
    <row r="774" spans="1:2" x14ac:dyDescent="0.25">
      <c r="A774" t="s">
        <v>946</v>
      </c>
      <c r="B774" t="s">
        <v>946</v>
      </c>
    </row>
    <row r="775" spans="1:2" x14ac:dyDescent="0.25">
      <c r="A775" t="s">
        <v>947</v>
      </c>
      <c r="B775" t="s">
        <v>947</v>
      </c>
    </row>
    <row r="776" spans="1:2" x14ac:dyDescent="0.25">
      <c r="A776" t="s">
        <v>948</v>
      </c>
      <c r="B776" t="s">
        <v>948</v>
      </c>
    </row>
    <row r="777" spans="1:2" x14ac:dyDescent="0.25">
      <c r="A777" t="s">
        <v>949</v>
      </c>
      <c r="B777" t="s">
        <v>949</v>
      </c>
    </row>
    <row r="778" spans="1:2" x14ac:dyDescent="0.25">
      <c r="A778" t="s">
        <v>950</v>
      </c>
      <c r="B778" t="s">
        <v>950</v>
      </c>
    </row>
    <row r="779" spans="1:2" x14ac:dyDescent="0.25">
      <c r="A779" t="s">
        <v>951</v>
      </c>
      <c r="B779" t="s">
        <v>951</v>
      </c>
    </row>
    <row r="780" spans="1:2" x14ac:dyDescent="0.25">
      <c r="A780" t="s">
        <v>952</v>
      </c>
      <c r="B780" t="s">
        <v>952</v>
      </c>
    </row>
    <row r="781" spans="1:2" x14ac:dyDescent="0.25">
      <c r="A781" t="s">
        <v>953</v>
      </c>
      <c r="B781" t="s">
        <v>953</v>
      </c>
    </row>
    <row r="782" spans="1:2" x14ac:dyDescent="0.25">
      <c r="A782" t="s">
        <v>954</v>
      </c>
      <c r="B782" t="s">
        <v>954</v>
      </c>
    </row>
    <row r="783" spans="1:2" x14ac:dyDescent="0.25">
      <c r="A783" t="s">
        <v>955</v>
      </c>
      <c r="B783" t="s">
        <v>955</v>
      </c>
    </row>
    <row r="784" spans="1:2" x14ac:dyDescent="0.25">
      <c r="A784" t="s">
        <v>956</v>
      </c>
      <c r="B784" t="s">
        <v>956</v>
      </c>
    </row>
    <row r="785" spans="1:2" x14ac:dyDescent="0.25">
      <c r="A785" t="s">
        <v>957</v>
      </c>
      <c r="B785" t="s">
        <v>957</v>
      </c>
    </row>
    <row r="786" spans="1:2" x14ac:dyDescent="0.25">
      <c r="A786" t="s">
        <v>958</v>
      </c>
      <c r="B786" t="s">
        <v>958</v>
      </c>
    </row>
    <row r="787" spans="1:2" x14ac:dyDescent="0.25">
      <c r="A787" t="s">
        <v>959</v>
      </c>
      <c r="B787" t="s">
        <v>959</v>
      </c>
    </row>
    <row r="788" spans="1:2" x14ac:dyDescent="0.25">
      <c r="A788" t="s">
        <v>960</v>
      </c>
      <c r="B788" t="s">
        <v>960</v>
      </c>
    </row>
    <row r="789" spans="1:2" x14ac:dyDescent="0.25">
      <c r="A789" t="s">
        <v>961</v>
      </c>
      <c r="B789" t="s">
        <v>961</v>
      </c>
    </row>
    <row r="790" spans="1:2" x14ac:dyDescent="0.25">
      <c r="A790" t="s">
        <v>962</v>
      </c>
      <c r="B790" t="s">
        <v>962</v>
      </c>
    </row>
    <row r="791" spans="1:2" x14ac:dyDescent="0.25">
      <c r="A791" t="s">
        <v>963</v>
      </c>
      <c r="B791" t="s">
        <v>963</v>
      </c>
    </row>
    <row r="792" spans="1:2" x14ac:dyDescent="0.25">
      <c r="A792" t="s">
        <v>964</v>
      </c>
      <c r="B792" t="s">
        <v>964</v>
      </c>
    </row>
    <row r="793" spans="1:2" x14ac:dyDescent="0.25">
      <c r="A793" t="s">
        <v>965</v>
      </c>
      <c r="B793" t="s">
        <v>965</v>
      </c>
    </row>
    <row r="794" spans="1:2" x14ac:dyDescent="0.25">
      <c r="A794" t="s">
        <v>966</v>
      </c>
      <c r="B794" t="s">
        <v>966</v>
      </c>
    </row>
    <row r="795" spans="1:2" x14ac:dyDescent="0.25">
      <c r="A795" t="s">
        <v>967</v>
      </c>
      <c r="B795" t="s">
        <v>967</v>
      </c>
    </row>
    <row r="796" spans="1:2" x14ac:dyDescent="0.25">
      <c r="A796" t="s">
        <v>968</v>
      </c>
      <c r="B796" t="s">
        <v>968</v>
      </c>
    </row>
    <row r="797" spans="1:2" x14ac:dyDescent="0.25">
      <c r="A797" t="s">
        <v>969</v>
      </c>
      <c r="B797" t="s">
        <v>969</v>
      </c>
    </row>
    <row r="798" spans="1:2" x14ac:dyDescent="0.25">
      <c r="A798" t="s">
        <v>970</v>
      </c>
      <c r="B798" t="s">
        <v>970</v>
      </c>
    </row>
    <row r="799" spans="1:2" x14ac:dyDescent="0.25">
      <c r="A799" t="s">
        <v>971</v>
      </c>
      <c r="B799" t="s">
        <v>971</v>
      </c>
    </row>
    <row r="800" spans="1:2" x14ac:dyDescent="0.25">
      <c r="A800" t="s">
        <v>972</v>
      </c>
      <c r="B800" t="s">
        <v>972</v>
      </c>
    </row>
    <row r="801" spans="1:2" x14ac:dyDescent="0.25">
      <c r="A801" t="s">
        <v>973</v>
      </c>
      <c r="B801" t="s">
        <v>973</v>
      </c>
    </row>
    <row r="802" spans="1:2" x14ac:dyDescent="0.25">
      <c r="A802" t="s">
        <v>974</v>
      </c>
      <c r="B802" t="s">
        <v>974</v>
      </c>
    </row>
    <row r="803" spans="1:2" x14ac:dyDescent="0.25">
      <c r="A803" t="s">
        <v>975</v>
      </c>
      <c r="B803" t="s">
        <v>975</v>
      </c>
    </row>
    <row r="804" spans="1:2" x14ac:dyDescent="0.25">
      <c r="A804" t="s">
        <v>976</v>
      </c>
      <c r="B804" t="s">
        <v>976</v>
      </c>
    </row>
    <row r="805" spans="1:2" x14ac:dyDescent="0.25">
      <c r="A805" t="s">
        <v>977</v>
      </c>
      <c r="B805" t="s">
        <v>977</v>
      </c>
    </row>
    <row r="806" spans="1:2" x14ac:dyDescent="0.25">
      <c r="A806" t="s">
        <v>978</v>
      </c>
      <c r="B806" t="s">
        <v>978</v>
      </c>
    </row>
    <row r="807" spans="1:2" x14ac:dyDescent="0.25">
      <c r="A807" t="s">
        <v>979</v>
      </c>
      <c r="B807" t="s">
        <v>979</v>
      </c>
    </row>
    <row r="808" spans="1:2" x14ac:dyDescent="0.25">
      <c r="A808" t="s">
        <v>980</v>
      </c>
      <c r="B808" t="s">
        <v>980</v>
      </c>
    </row>
    <row r="809" spans="1:2" x14ac:dyDescent="0.25">
      <c r="A809" t="s">
        <v>981</v>
      </c>
      <c r="B809" t="s">
        <v>981</v>
      </c>
    </row>
    <row r="810" spans="1:2" x14ac:dyDescent="0.25">
      <c r="A810" t="s">
        <v>982</v>
      </c>
      <c r="B810" t="s">
        <v>982</v>
      </c>
    </row>
    <row r="811" spans="1:2" x14ac:dyDescent="0.25">
      <c r="A811" t="s">
        <v>983</v>
      </c>
      <c r="B811" t="s">
        <v>983</v>
      </c>
    </row>
    <row r="812" spans="1:2" x14ac:dyDescent="0.25">
      <c r="A812" t="s">
        <v>984</v>
      </c>
      <c r="B812" t="s">
        <v>984</v>
      </c>
    </row>
    <row r="813" spans="1:2" x14ac:dyDescent="0.25">
      <c r="A813" t="s">
        <v>985</v>
      </c>
      <c r="B813" t="s">
        <v>985</v>
      </c>
    </row>
    <row r="814" spans="1:2" x14ac:dyDescent="0.25">
      <c r="A814" t="s">
        <v>986</v>
      </c>
      <c r="B814" t="s">
        <v>986</v>
      </c>
    </row>
    <row r="815" spans="1:2" x14ac:dyDescent="0.25">
      <c r="A815" t="s">
        <v>987</v>
      </c>
      <c r="B815" t="s">
        <v>987</v>
      </c>
    </row>
    <row r="816" spans="1:2" x14ac:dyDescent="0.25">
      <c r="A816" t="s">
        <v>988</v>
      </c>
      <c r="B816" t="s">
        <v>988</v>
      </c>
    </row>
    <row r="817" spans="1:2" x14ac:dyDescent="0.25">
      <c r="A817" t="s">
        <v>989</v>
      </c>
      <c r="B817" t="s">
        <v>989</v>
      </c>
    </row>
    <row r="818" spans="1:2" x14ac:dyDescent="0.25">
      <c r="A818" t="s">
        <v>990</v>
      </c>
      <c r="B818" t="s">
        <v>990</v>
      </c>
    </row>
    <row r="819" spans="1:2" x14ac:dyDescent="0.25">
      <c r="A819" t="s">
        <v>991</v>
      </c>
      <c r="B819" t="s">
        <v>991</v>
      </c>
    </row>
    <row r="820" spans="1:2" x14ac:dyDescent="0.25">
      <c r="A820" t="s">
        <v>992</v>
      </c>
      <c r="B820" t="s">
        <v>992</v>
      </c>
    </row>
    <row r="821" spans="1:2" x14ac:dyDescent="0.25">
      <c r="A821" t="s">
        <v>993</v>
      </c>
      <c r="B821" t="s">
        <v>993</v>
      </c>
    </row>
    <row r="822" spans="1:2" x14ac:dyDescent="0.25">
      <c r="A822" t="s">
        <v>994</v>
      </c>
      <c r="B822" t="s">
        <v>994</v>
      </c>
    </row>
    <row r="823" spans="1:2" x14ac:dyDescent="0.25">
      <c r="A823" t="s">
        <v>995</v>
      </c>
      <c r="B823" t="s">
        <v>995</v>
      </c>
    </row>
    <row r="824" spans="1:2" x14ac:dyDescent="0.25">
      <c r="A824" t="s">
        <v>996</v>
      </c>
      <c r="B824" t="s">
        <v>996</v>
      </c>
    </row>
    <row r="825" spans="1:2" x14ac:dyDescent="0.25">
      <c r="A825" t="s">
        <v>997</v>
      </c>
      <c r="B825" t="s">
        <v>997</v>
      </c>
    </row>
    <row r="826" spans="1:2" x14ac:dyDescent="0.25">
      <c r="A826" t="s">
        <v>998</v>
      </c>
      <c r="B826" t="s">
        <v>998</v>
      </c>
    </row>
    <row r="827" spans="1:2" x14ac:dyDescent="0.25">
      <c r="A827" t="s">
        <v>999</v>
      </c>
      <c r="B827" t="s">
        <v>999</v>
      </c>
    </row>
    <row r="828" spans="1:2" x14ac:dyDescent="0.25">
      <c r="A828" t="s">
        <v>1000</v>
      </c>
      <c r="B828" t="s">
        <v>1000</v>
      </c>
    </row>
    <row r="829" spans="1:2" x14ac:dyDescent="0.25">
      <c r="A829" t="s">
        <v>1001</v>
      </c>
      <c r="B829" t="s">
        <v>1001</v>
      </c>
    </row>
    <row r="830" spans="1:2" x14ac:dyDescent="0.25">
      <c r="A830" t="s">
        <v>1002</v>
      </c>
      <c r="B830" t="s">
        <v>1002</v>
      </c>
    </row>
    <row r="831" spans="1:2" x14ac:dyDescent="0.25">
      <c r="A831" t="s">
        <v>1003</v>
      </c>
      <c r="B831" t="s">
        <v>1003</v>
      </c>
    </row>
    <row r="832" spans="1:2" x14ac:dyDescent="0.25">
      <c r="A832" t="s">
        <v>1004</v>
      </c>
      <c r="B832" t="s">
        <v>1004</v>
      </c>
    </row>
    <row r="833" spans="1:2" x14ac:dyDescent="0.25">
      <c r="A833" t="s">
        <v>1005</v>
      </c>
      <c r="B833" t="s">
        <v>1005</v>
      </c>
    </row>
    <row r="834" spans="1:2" x14ac:dyDescent="0.25">
      <c r="A834" t="s">
        <v>1006</v>
      </c>
      <c r="B834" t="s">
        <v>1006</v>
      </c>
    </row>
    <row r="835" spans="1:2" x14ac:dyDescent="0.25">
      <c r="A835" t="s">
        <v>1007</v>
      </c>
      <c r="B835" t="s">
        <v>1007</v>
      </c>
    </row>
    <row r="836" spans="1:2" x14ac:dyDescent="0.25">
      <c r="A836" t="s">
        <v>1008</v>
      </c>
      <c r="B836" t="s">
        <v>1008</v>
      </c>
    </row>
    <row r="837" spans="1:2" x14ac:dyDescent="0.25">
      <c r="A837" t="s">
        <v>1009</v>
      </c>
      <c r="B837" t="s">
        <v>1009</v>
      </c>
    </row>
    <row r="838" spans="1:2" x14ac:dyDescent="0.25">
      <c r="A838" t="s">
        <v>1010</v>
      </c>
      <c r="B838" t="s">
        <v>1010</v>
      </c>
    </row>
    <row r="839" spans="1:2" x14ac:dyDescent="0.25">
      <c r="A839" t="s">
        <v>1011</v>
      </c>
      <c r="B839" t="s">
        <v>1011</v>
      </c>
    </row>
    <row r="840" spans="1:2" x14ac:dyDescent="0.25">
      <c r="A840" t="s">
        <v>1012</v>
      </c>
      <c r="B840" t="s">
        <v>1012</v>
      </c>
    </row>
    <row r="841" spans="1:2" x14ac:dyDescent="0.25">
      <c r="A841" t="s">
        <v>1013</v>
      </c>
      <c r="B841" t="s">
        <v>1013</v>
      </c>
    </row>
    <row r="842" spans="1:2" x14ac:dyDescent="0.25">
      <c r="A842" t="s">
        <v>1014</v>
      </c>
      <c r="B842" t="s">
        <v>1014</v>
      </c>
    </row>
    <row r="843" spans="1:2" x14ac:dyDescent="0.25">
      <c r="A843" t="s">
        <v>1015</v>
      </c>
      <c r="B843" t="s">
        <v>1015</v>
      </c>
    </row>
    <row r="844" spans="1:2" x14ac:dyDescent="0.25">
      <c r="A844" t="s">
        <v>1016</v>
      </c>
      <c r="B844" t="s">
        <v>1016</v>
      </c>
    </row>
    <row r="845" spans="1:2" x14ac:dyDescent="0.25">
      <c r="A845" t="s">
        <v>1017</v>
      </c>
      <c r="B845" t="s">
        <v>1017</v>
      </c>
    </row>
    <row r="846" spans="1:2" x14ac:dyDescent="0.25">
      <c r="A846" t="s">
        <v>1018</v>
      </c>
      <c r="B846" t="s">
        <v>1018</v>
      </c>
    </row>
    <row r="847" spans="1:2" x14ac:dyDescent="0.25">
      <c r="A847" t="s">
        <v>1019</v>
      </c>
      <c r="B847" t="s">
        <v>1019</v>
      </c>
    </row>
    <row r="848" spans="1:2" x14ac:dyDescent="0.25">
      <c r="A848" t="s">
        <v>1020</v>
      </c>
      <c r="B848" t="s">
        <v>1020</v>
      </c>
    </row>
    <row r="849" spans="1:2" x14ac:dyDescent="0.25">
      <c r="A849" t="s">
        <v>1021</v>
      </c>
      <c r="B849" t="s">
        <v>1021</v>
      </c>
    </row>
    <row r="850" spans="1:2" x14ac:dyDescent="0.25">
      <c r="A850" t="s">
        <v>1022</v>
      </c>
      <c r="B850" t="s">
        <v>1022</v>
      </c>
    </row>
    <row r="851" spans="1:2" x14ac:dyDescent="0.25">
      <c r="A851" t="s">
        <v>1023</v>
      </c>
      <c r="B851" t="s">
        <v>1023</v>
      </c>
    </row>
    <row r="852" spans="1:2" x14ac:dyDescent="0.25">
      <c r="A852" t="s">
        <v>1024</v>
      </c>
      <c r="B852" t="s">
        <v>1024</v>
      </c>
    </row>
    <row r="853" spans="1:2" x14ac:dyDescent="0.25">
      <c r="A853" t="s">
        <v>1025</v>
      </c>
      <c r="B853" t="s">
        <v>1025</v>
      </c>
    </row>
    <row r="854" spans="1:2" x14ac:dyDescent="0.25">
      <c r="A854" t="s">
        <v>1026</v>
      </c>
      <c r="B854" t="s">
        <v>1026</v>
      </c>
    </row>
    <row r="855" spans="1:2" x14ac:dyDescent="0.25">
      <c r="A855" t="s">
        <v>1027</v>
      </c>
      <c r="B855" t="s">
        <v>1027</v>
      </c>
    </row>
    <row r="856" spans="1:2" x14ac:dyDescent="0.25">
      <c r="A856" t="s">
        <v>1028</v>
      </c>
      <c r="B856" t="s">
        <v>1028</v>
      </c>
    </row>
    <row r="857" spans="1:2" x14ac:dyDescent="0.25">
      <c r="A857" t="s">
        <v>1029</v>
      </c>
      <c r="B857" t="s">
        <v>1029</v>
      </c>
    </row>
    <row r="858" spans="1:2" x14ac:dyDescent="0.25">
      <c r="A858" t="s">
        <v>1030</v>
      </c>
      <c r="B858" t="s">
        <v>1030</v>
      </c>
    </row>
    <row r="859" spans="1:2" x14ac:dyDescent="0.25">
      <c r="A859" t="s">
        <v>1031</v>
      </c>
      <c r="B859" t="s">
        <v>1031</v>
      </c>
    </row>
    <row r="860" spans="1:2" x14ac:dyDescent="0.25">
      <c r="A860" t="s">
        <v>1032</v>
      </c>
      <c r="B860" t="s">
        <v>1032</v>
      </c>
    </row>
    <row r="861" spans="1:2" x14ac:dyDescent="0.25">
      <c r="A861" t="s">
        <v>1033</v>
      </c>
      <c r="B861" t="s">
        <v>1033</v>
      </c>
    </row>
    <row r="862" spans="1:2" x14ac:dyDescent="0.25">
      <c r="A862" t="s">
        <v>1034</v>
      </c>
      <c r="B862" t="s">
        <v>1034</v>
      </c>
    </row>
    <row r="863" spans="1:2" x14ac:dyDescent="0.25">
      <c r="A863" t="s">
        <v>1035</v>
      </c>
      <c r="B863" t="s">
        <v>1035</v>
      </c>
    </row>
    <row r="864" spans="1:2" x14ac:dyDescent="0.25">
      <c r="A864" t="s">
        <v>1036</v>
      </c>
      <c r="B864" t="s">
        <v>1036</v>
      </c>
    </row>
    <row r="865" spans="1:2" x14ac:dyDescent="0.25">
      <c r="A865" t="s">
        <v>1037</v>
      </c>
      <c r="B865" t="s">
        <v>1037</v>
      </c>
    </row>
    <row r="866" spans="1:2" x14ac:dyDescent="0.25">
      <c r="A866" t="s">
        <v>1038</v>
      </c>
      <c r="B866" t="s">
        <v>1038</v>
      </c>
    </row>
    <row r="867" spans="1:2" x14ac:dyDescent="0.25">
      <c r="A867" t="s">
        <v>1039</v>
      </c>
      <c r="B867" t="s">
        <v>1039</v>
      </c>
    </row>
    <row r="868" spans="1:2" x14ac:dyDescent="0.25">
      <c r="A868" t="s">
        <v>1040</v>
      </c>
      <c r="B868" t="s">
        <v>1040</v>
      </c>
    </row>
    <row r="869" spans="1:2" x14ac:dyDescent="0.25">
      <c r="A869" t="s">
        <v>1041</v>
      </c>
      <c r="B869" t="s">
        <v>1041</v>
      </c>
    </row>
    <row r="870" spans="1:2" x14ac:dyDescent="0.25">
      <c r="A870" t="s">
        <v>1042</v>
      </c>
      <c r="B870" t="s">
        <v>1042</v>
      </c>
    </row>
    <row r="871" spans="1:2" x14ac:dyDescent="0.25">
      <c r="A871" t="s">
        <v>1043</v>
      </c>
      <c r="B871" t="s">
        <v>1043</v>
      </c>
    </row>
    <row r="872" spans="1:2" x14ac:dyDescent="0.25">
      <c r="A872" t="s">
        <v>1044</v>
      </c>
      <c r="B872" t="s">
        <v>1044</v>
      </c>
    </row>
    <row r="873" spans="1:2" x14ac:dyDescent="0.25">
      <c r="A873" t="s">
        <v>1045</v>
      </c>
      <c r="B873" t="s">
        <v>1045</v>
      </c>
    </row>
    <row r="874" spans="1:2" x14ac:dyDescent="0.25">
      <c r="A874" t="s">
        <v>1046</v>
      </c>
      <c r="B874" t="s">
        <v>1046</v>
      </c>
    </row>
    <row r="875" spans="1:2" x14ac:dyDescent="0.25">
      <c r="A875" t="s">
        <v>1047</v>
      </c>
      <c r="B875" t="s">
        <v>1047</v>
      </c>
    </row>
    <row r="876" spans="1:2" x14ac:dyDescent="0.25">
      <c r="A876" t="s">
        <v>1048</v>
      </c>
      <c r="B876" t="s">
        <v>1048</v>
      </c>
    </row>
    <row r="877" spans="1:2" x14ac:dyDescent="0.25">
      <c r="A877" t="s">
        <v>1049</v>
      </c>
      <c r="B877" t="s">
        <v>1049</v>
      </c>
    </row>
    <row r="878" spans="1:2" x14ac:dyDescent="0.25">
      <c r="A878" t="s">
        <v>1050</v>
      </c>
      <c r="B878" t="s">
        <v>1050</v>
      </c>
    </row>
    <row r="879" spans="1:2" x14ac:dyDescent="0.25">
      <c r="A879" t="s">
        <v>1051</v>
      </c>
      <c r="B879" t="s">
        <v>1051</v>
      </c>
    </row>
    <row r="880" spans="1:2" x14ac:dyDescent="0.25">
      <c r="A880" t="s">
        <v>1052</v>
      </c>
      <c r="B880" t="s">
        <v>1052</v>
      </c>
    </row>
    <row r="881" spans="1:2" x14ac:dyDescent="0.25">
      <c r="A881" t="s">
        <v>1053</v>
      </c>
      <c r="B881" t="s">
        <v>1053</v>
      </c>
    </row>
    <row r="882" spans="1:2" x14ac:dyDescent="0.25">
      <c r="A882" t="s">
        <v>1054</v>
      </c>
      <c r="B882" t="s">
        <v>1054</v>
      </c>
    </row>
    <row r="883" spans="1:2" x14ac:dyDescent="0.25">
      <c r="A883" t="s">
        <v>1055</v>
      </c>
      <c r="B883" t="s">
        <v>1055</v>
      </c>
    </row>
    <row r="884" spans="1:2" x14ac:dyDescent="0.25">
      <c r="A884" t="s">
        <v>1056</v>
      </c>
      <c r="B884" t="s">
        <v>1056</v>
      </c>
    </row>
    <row r="885" spans="1:2" x14ac:dyDescent="0.25">
      <c r="A885" t="s">
        <v>1057</v>
      </c>
      <c r="B885" t="s">
        <v>1057</v>
      </c>
    </row>
    <row r="886" spans="1:2" x14ac:dyDescent="0.25">
      <c r="A886" t="s">
        <v>1058</v>
      </c>
      <c r="B886" t="s">
        <v>1058</v>
      </c>
    </row>
    <row r="887" spans="1:2" x14ac:dyDescent="0.25">
      <c r="A887" t="s">
        <v>1059</v>
      </c>
      <c r="B887" t="s">
        <v>1059</v>
      </c>
    </row>
    <row r="888" spans="1:2" x14ac:dyDescent="0.25">
      <c r="A888" t="s">
        <v>1060</v>
      </c>
      <c r="B888" t="s">
        <v>1060</v>
      </c>
    </row>
    <row r="889" spans="1:2" x14ac:dyDescent="0.25">
      <c r="A889" t="s">
        <v>1061</v>
      </c>
      <c r="B889" t="s">
        <v>1061</v>
      </c>
    </row>
    <row r="890" spans="1:2" x14ac:dyDescent="0.25">
      <c r="A890" t="s">
        <v>1062</v>
      </c>
      <c r="B890" t="s">
        <v>1062</v>
      </c>
    </row>
    <row r="891" spans="1:2" x14ac:dyDescent="0.25">
      <c r="A891" t="s">
        <v>1063</v>
      </c>
      <c r="B891" t="s">
        <v>1063</v>
      </c>
    </row>
    <row r="892" spans="1:2" x14ac:dyDescent="0.25">
      <c r="A892" t="s">
        <v>1064</v>
      </c>
      <c r="B892" t="s">
        <v>1064</v>
      </c>
    </row>
    <row r="893" spans="1:2" x14ac:dyDescent="0.25">
      <c r="A893" t="s">
        <v>1065</v>
      </c>
      <c r="B893" t="s">
        <v>1065</v>
      </c>
    </row>
    <row r="894" spans="1:2" x14ac:dyDescent="0.25">
      <c r="A894" t="s">
        <v>1066</v>
      </c>
      <c r="B894" t="s">
        <v>1066</v>
      </c>
    </row>
    <row r="895" spans="1:2" x14ac:dyDescent="0.25">
      <c r="A895" t="s">
        <v>1067</v>
      </c>
      <c r="B895" t="s">
        <v>1067</v>
      </c>
    </row>
    <row r="896" spans="1:2" x14ac:dyDescent="0.25">
      <c r="A896" t="s">
        <v>1068</v>
      </c>
      <c r="B896" t="s">
        <v>1068</v>
      </c>
    </row>
    <row r="897" spans="1:2" x14ac:dyDescent="0.25">
      <c r="A897" t="s">
        <v>1069</v>
      </c>
      <c r="B897" t="s">
        <v>1069</v>
      </c>
    </row>
    <row r="898" spans="1:2" x14ac:dyDescent="0.25">
      <c r="A898" t="s">
        <v>1070</v>
      </c>
      <c r="B898" t="s">
        <v>1070</v>
      </c>
    </row>
    <row r="899" spans="1:2" x14ac:dyDescent="0.25">
      <c r="A899" t="s">
        <v>1071</v>
      </c>
      <c r="B899" t="s">
        <v>1071</v>
      </c>
    </row>
    <row r="900" spans="1:2" x14ac:dyDescent="0.25">
      <c r="A900" t="s">
        <v>1072</v>
      </c>
      <c r="B900" t="s">
        <v>1072</v>
      </c>
    </row>
    <row r="901" spans="1:2" x14ac:dyDescent="0.25">
      <c r="A901" t="s">
        <v>1073</v>
      </c>
      <c r="B901" t="s">
        <v>1073</v>
      </c>
    </row>
    <row r="902" spans="1:2" x14ac:dyDescent="0.25">
      <c r="A902" t="s">
        <v>1074</v>
      </c>
      <c r="B902" t="s">
        <v>1074</v>
      </c>
    </row>
    <row r="903" spans="1:2" x14ac:dyDescent="0.25">
      <c r="A903" t="s">
        <v>1075</v>
      </c>
      <c r="B903" t="s">
        <v>1075</v>
      </c>
    </row>
    <row r="904" spans="1:2" x14ac:dyDescent="0.25">
      <c r="A904" t="s">
        <v>1076</v>
      </c>
      <c r="B904" t="s">
        <v>1076</v>
      </c>
    </row>
    <row r="905" spans="1:2" x14ac:dyDescent="0.25">
      <c r="A905" t="s">
        <v>1077</v>
      </c>
      <c r="B905" t="s">
        <v>1077</v>
      </c>
    </row>
    <row r="906" spans="1:2" x14ac:dyDescent="0.25">
      <c r="A906" t="s">
        <v>1078</v>
      </c>
      <c r="B906" t="s">
        <v>1078</v>
      </c>
    </row>
    <row r="907" spans="1:2" x14ac:dyDescent="0.25">
      <c r="A907" t="s">
        <v>1079</v>
      </c>
      <c r="B907" t="s">
        <v>1079</v>
      </c>
    </row>
    <row r="908" spans="1:2" x14ac:dyDescent="0.25">
      <c r="A908" t="s">
        <v>1080</v>
      </c>
      <c r="B908" t="s">
        <v>1080</v>
      </c>
    </row>
    <row r="909" spans="1:2" x14ac:dyDescent="0.25">
      <c r="A909" t="s">
        <v>1081</v>
      </c>
      <c r="B909" t="s">
        <v>1081</v>
      </c>
    </row>
    <row r="910" spans="1:2" x14ac:dyDescent="0.25">
      <c r="A910" t="s">
        <v>1082</v>
      </c>
      <c r="B910" t="s">
        <v>1082</v>
      </c>
    </row>
    <row r="911" spans="1:2" x14ac:dyDescent="0.25">
      <c r="A911" t="s">
        <v>1083</v>
      </c>
      <c r="B911" t="s">
        <v>1083</v>
      </c>
    </row>
    <row r="912" spans="1:2" x14ac:dyDescent="0.25">
      <c r="A912" t="s">
        <v>1084</v>
      </c>
      <c r="B912" t="s">
        <v>1084</v>
      </c>
    </row>
    <row r="913" spans="1:2" x14ac:dyDescent="0.25">
      <c r="A913" t="s">
        <v>1085</v>
      </c>
      <c r="B913" t="s">
        <v>1085</v>
      </c>
    </row>
    <row r="914" spans="1:2" x14ac:dyDescent="0.25">
      <c r="A914" t="s">
        <v>1086</v>
      </c>
      <c r="B914" t="s">
        <v>1086</v>
      </c>
    </row>
    <row r="915" spans="1:2" x14ac:dyDescent="0.25">
      <c r="A915" t="s">
        <v>1087</v>
      </c>
      <c r="B915" t="s">
        <v>1087</v>
      </c>
    </row>
    <row r="916" spans="1:2" x14ac:dyDescent="0.25">
      <c r="A916" t="s">
        <v>1088</v>
      </c>
      <c r="B916" t="s">
        <v>1088</v>
      </c>
    </row>
    <row r="917" spans="1:2" x14ac:dyDescent="0.25">
      <c r="A917" t="s">
        <v>1089</v>
      </c>
      <c r="B917" t="s">
        <v>1089</v>
      </c>
    </row>
    <row r="918" spans="1:2" x14ac:dyDescent="0.25">
      <c r="A918" t="s">
        <v>1090</v>
      </c>
      <c r="B918" t="s">
        <v>1090</v>
      </c>
    </row>
    <row r="919" spans="1:2" x14ac:dyDescent="0.25">
      <c r="A919" t="s">
        <v>1091</v>
      </c>
      <c r="B919" t="s">
        <v>1091</v>
      </c>
    </row>
    <row r="920" spans="1:2" x14ac:dyDescent="0.25">
      <c r="A920" t="s">
        <v>1092</v>
      </c>
      <c r="B920" t="s">
        <v>1092</v>
      </c>
    </row>
    <row r="921" spans="1:2" x14ac:dyDescent="0.25">
      <c r="A921" t="s">
        <v>1093</v>
      </c>
      <c r="B921" t="s">
        <v>1093</v>
      </c>
    </row>
    <row r="922" spans="1:2" x14ac:dyDescent="0.25">
      <c r="A922" t="s">
        <v>1094</v>
      </c>
      <c r="B922" t="s">
        <v>1094</v>
      </c>
    </row>
    <row r="923" spans="1:2" x14ac:dyDescent="0.25">
      <c r="A923" t="s">
        <v>1095</v>
      </c>
      <c r="B923" t="s">
        <v>1095</v>
      </c>
    </row>
    <row r="924" spans="1:2" x14ac:dyDescent="0.25">
      <c r="A924" t="s">
        <v>1096</v>
      </c>
      <c r="B924" t="s">
        <v>1096</v>
      </c>
    </row>
    <row r="925" spans="1:2" x14ac:dyDescent="0.25">
      <c r="A925" t="s">
        <v>1097</v>
      </c>
      <c r="B925" t="s">
        <v>1097</v>
      </c>
    </row>
    <row r="926" spans="1:2" x14ac:dyDescent="0.25">
      <c r="A926" t="s">
        <v>1098</v>
      </c>
      <c r="B926" t="s">
        <v>1098</v>
      </c>
    </row>
    <row r="927" spans="1:2" x14ac:dyDescent="0.25">
      <c r="A927" t="s">
        <v>1099</v>
      </c>
      <c r="B927" t="s">
        <v>1099</v>
      </c>
    </row>
    <row r="928" spans="1:2" x14ac:dyDescent="0.25">
      <c r="A928" t="s">
        <v>1100</v>
      </c>
      <c r="B928" t="s">
        <v>1100</v>
      </c>
    </row>
    <row r="929" spans="1:2" x14ac:dyDescent="0.25">
      <c r="A929" t="s">
        <v>1101</v>
      </c>
      <c r="B929" t="s">
        <v>1101</v>
      </c>
    </row>
    <row r="930" spans="1:2" x14ac:dyDescent="0.25">
      <c r="A930" t="s">
        <v>1102</v>
      </c>
      <c r="B930" t="s">
        <v>1102</v>
      </c>
    </row>
    <row r="931" spans="1:2" x14ac:dyDescent="0.25">
      <c r="A931" t="s">
        <v>1103</v>
      </c>
      <c r="B931" t="s">
        <v>1103</v>
      </c>
    </row>
    <row r="932" spans="1:2" x14ac:dyDescent="0.25">
      <c r="A932" t="s">
        <v>1104</v>
      </c>
      <c r="B932" t="s">
        <v>1104</v>
      </c>
    </row>
    <row r="933" spans="1:2" x14ac:dyDescent="0.25">
      <c r="A933" t="s">
        <v>1105</v>
      </c>
      <c r="B933" t="s">
        <v>1105</v>
      </c>
    </row>
    <row r="934" spans="1:2" x14ac:dyDescent="0.25">
      <c r="A934" t="s">
        <v>1106</v>
      </c>
      <c r="B934" t="s">
        <v>1106</v>
      </c>
    </row>
    <row r="935" spans="1:2" x14ac:dyDescent="0.25">
      <c r="A935" t="s">
        <v>1107</v>
      </c>
      <c r="B935" t="s">
        <v>1107</v>
      </c>
    </row>
    <row r="936" spans="1:2" x14ac:dyDescent="0.25">
      <c r="A936" t="s">
        <v>1108</v>
      </c>
      <c r="B936" t="s">
        <v>1108</v>
      </c>
    </row>
    <row r="937" spans="1:2" x14ac:dyDescent="0.25">
      <c r="A937" t="s">
        <v>1109</v>
      </c>
      <c r="B937" t="s">
        <v>1109</v>
      </c>
    </row>
    <row r="938" spans="1:2" x14ac:dyDescent="0.25">
      <c r="A938" t="s">
        <v>1110</v>
      </c>
      <c r="B938" t="s">
        <v>1110</v>
      </c>
    </row>
    <row r="939" spans="1:2" x14ac:dyDescent="0.25">
      <c r="A939" t="s">
        <v>1111</v>
      </c>
      <c r="B939" t="s">
        <v>1111</v>
      </c>
    </row>
    <row r="940" spans="1:2" x14ac:dyDescent="0.25">
      <c r="A940" t="s">
        <v>1112</v>
      </c>
      <c r="B940" t="s">
        <v>1112</v>
      </c>
    </row>
    <row r="941" spans="1:2" x14ac:dyDescent="0.25">
      <c r="A941" t="s">
        <v>1113</v>
      </c>
      <c r="B941" t="s">
        <v>1113</v>
      </c>
    </row>
    <row r="942" spans="1:2" x14ac:dyDescent="0.25">
      <c r="A942" t="s">
        <v>1114</v>
      </c>
      <c r="B942" t="s">
        <v>1114</v>
      </c>
    </row>
    <row r="943" spans="1:2" x14ac:dyDescent="0.25">
      <c r="A943" t="s">
        <v>1115</v>
      </c>
      <c r="B943" t="s">
        <v>1115</v>
      </c>
    </row>
    <row r="944" spans="1:2" x14ac:dyDescent="0.25">
      <c r="A944" t="s">
        <v>1116</v>
      </c>
      <c r="B944" t="s">
        <v>1116</v>
      </c>
    </row>
    <row r="945" spans="1:2" x14ac:dyDescent="0.25">
      <c r="A945" t="s">
        <v>1117</v>
      </c>
      <c r="B945" t="s">
        <v>1117</v>
      </c>
    </row>
    <row r="946" spans="1:2" x14ac:dyDescent="0.25">
      <c r="A946" t="s">
        <v>1118</v>
      </c>
      <c r="B946" t="s">
        <v>1118</v>
      </c>
    </row>
    <row r="947" spans="1:2" x14ac:dyDescent="0.25">
      <c r="A947" t="s">
        <v>1119</v>
      </c>
      <c r="B947" t="s">
        <v>1119</v>
      </c>
    </row>
    <row r="948" spans="1:2" x14ac:dyDescent="0.25">
      <c r="A948" t="s">
        <v>1120</v>
      </c>
      <c r="B948" t="s">
        <v>1120</v>
      </c>
    </row>
    <row r="949" spans="1:2" x14ac:dyDescent="0.25">
      <c r="A949" t="s">
        <v>1121</v>
      </c>
      <c r="B949" t="s">
        <v>1121</v>
      </c>
    </row>
    <row r="950" spans="1:2" x14ac:dyDescent="0.25">
      <c r="A950" t="s">
        <v>1122</v>
      </c>
      <c r="B950" t="s">
        <v>1122</v>
      </c>
    </row>
    <row r="951" spans="1:2" x14ac:dyDescent="0.25">
      <c r="A951" t="s">
        <v>1123</v>
      </c>
      <c r="B951" t="s">
        <v>1123</v>
      </c>
    </row>
    <row r="952" spans="1:2" x14ac:dyDescent="0.25">
      <c r="A952" t="s">
        <v>1124</v>
      </c>
      <c r="B952" t="s">
        <v>1124</v>
      </c>
    </row>
    <row r="953" spans="1:2" x14ac:dyDescent="0.25">
      <c r="A953" t="s">
        <v>1125</v>
      </c>
      <c r="B953" t="s">
        <v>1125</v>
      </c>
    </row>
    <row r="954" spans="1:2" x14ac:dyDescent="0.25">
      <c r="A954" t="s">
        <v>1126</v>
      </c>
      <c r="B954" t="s">
        <v>1126</v>
      </c>
    </row>
    <row r="955" spans="1:2" x14ac:dyDescent="0.25">
      <c r="A955" t="s">
        <v>1127</v>
      </c>
      <c r="B955" t="s">
        <v>1127</v>
      </c>
    </row>
    <row r="956" spans="1:2" x14ac:dyDescent="0.25">
      <c r="A956" t="s">
        <v>1128</v>
      </c>
      <c r="B956" t="s">
        <v>1128</v>
      </c>
    </row>
    <row r="957" spans="1:2" x14ac:dyDescent="0.25">
      <c r="A957" t="s">
        <v>1129</v>
      </c>
      <c r="B957" t="s">
        <v>1129</v>
      </c>
    </row>
    <row r="958" spans="1:2" x14ac:dyDescent="0.25">
      <c r="A958" t="s">
        <v>1130</v>
      </c>
      <c r="B958" t="s">
        <v>1130</v>
      </c>
    </row>
    <row r="959" spans="1:2" x14ac:dyDescent="0.25">
      <c r="A959" t="s">
        <v>1131</v>
      </c>
      <c r="B959" t="s">
        <v>1131</v>
      </c>
    </row>
    <row r="960" spans="1:2" x14ac:dyDescent="0.25">
      <c r="A960" t="s">
        <v>1132</v>
      </c>
      <c r="B960" t="s">
        <v>1132</v>
      </c>
    </row>
    <row r="961" spans="1:2" x14ac:dyDescent="0.25">
      <c r="A961" t="s">
        <v>1133</v>
      </c>
      <c r="B961" t="s">
        <v>1133</v>
      </c>
    </row>
    <row r="962" spans="1:2" x14ac:dyDescent="0.25">
      <c r="A962" t="s">
        <v>1134</v>
      </c>
      <c r="B962" t="s">
        <v>1134</v>
      </c>
    </row>
    <row r="963" spans="1:2" x14ac:dyDescent="0.25">
      <c r="A963" t="s">
        <v>1135</v>
      </c>
      <c r="B963" t="s">
        <v>1135</v>
      </c>
    </row>
    <row r="964" spans="1:2" x14ac:dyDescent="0.25">
      <c r="A964" t="s">
        <v>1136</v>
      </c>
      <c r="B964" t="s">
        <v>1136</v>
      </c>
    </row>
    <row r="965" spans="1:2" x14ac:dyDescent="0.25">
      <c r="A965" t="s">
        <v>1137</v>
      </c>
      <c r="B965" t="s">
        <v>1137</v>
      </c>
    </row>
    <row r="966" spans="1:2" x14ac:dyDescent="0.25">
      <c r="A966" t="s">
        <v>1138</v>
      </c>
      <c r="B966" t="s">
        <v>1138</v>
      </c>
    </row>
    <row r="967" spans="1:2" x14ac:dyDescent="0.25">
      <c r="A967" t="s">
        <v>1139</v>
      </c>
      <c r="B967" t="s">
        <v>1139</v>
      </c>
    </row>
    <row r="968" spans="1:2" x14ac:dyDescent="0.25">
      <c r="A968" t="s">
        <v>1140</v>
      </c>
      <c r="B968" t="s">
        <v>1140</v>
      </c>
    </row>
    <row r="969" spans="1:2" x14ac:dyDescent="0.25">
      <c r="A969" t="s">
        <v>1141</v>
      </c>
      <c r="B969" t="s">
        <v>1141</v>
      </c>
    </row>
    <row r="970" spans="1:2" x14ac:dyDescent="0.25">
      <c r="A970" t="s">
        <v>1142</v>
      </c>
      <c r="B970" t="s">
        <v>1142</v>
      </c>
    </row>
    <row r="971" spans="1:2" x14ac:dyDescent="0.25">
      <c r="A971" t="s">
        <v>1143</v>
      </c>
      <c r="B971" t="s">
        <v>1143</v>
      </c>
    </row>
    <row r="972" spans="1:2" x14ac:dyDescent="0.25">
      <c r="A972" t="s">
        <v>1144</v>
      </c>
      <c r="B972" t="s">
        <v>1144</v>
      </c>
    </row>
    <row r="973" spans="1:2" x14ac:dyDescent="0.25">
      <c r="A973" t="s">
        <v>1145</v>
      </c>
      <c r="B973" t="s">
        <v>1145</v>
      </c>
    </row>
    <row r="974" spans="1:2" x14ac:dyDescent="0.25">
      <c r="A974" t="s">
        <v>1146</v>
      </c>
      <c r="B974" t="s">
        <v>1146</v>
      </c>
    </row>
    <row r="975" spans="1:2" x14ac:dyDescent="0.25">
      <c r="A975" t="s">
        <v>1147</v>
      </c>
      <c r="B975" t="s">
        <v>1147</v>
      </c>
    </row>
    <row r="976" spans="1:2" x14ac:dyDescent="0.25">
      <c r="A976" t="s">
        <v>1148</v>
      </c>
      <c r="B976" t="s">
        <v>1148</v>
      </c>
    </row>
    <row r="977" spans="1:2" x14ac:dyDescent="0.25">
      <c r="A977" t="s">
        <v>1149</v>
      </c>
      <c r="B977" t="s">
        <v>1149</v>
      </c>
    </row>
    <row r="978" spans="1:2" x14ac:dyDescent="0.25">
      <c r="A978" t="s">
        <v>1150</v>
      </c>
      <c r="B978" t="s">
        <v>1150</v>
      </c>
    </row>
    <row r="979" spans="1:2" x14ac:dyDescent="0.25">
      <c r="A979" t="s">
        <v>1151</v>
      </c>
      <c r="B979" t="s">
        <v>1151</v>
      </c>
    </row>
    <row r="980" spans="1:2" x14ac:dyDescent="0.25">
      <c r="A980" t="s">
        <v>1152</v>
      </c>
      <c r="B980" t="s">
        <v>1152</v>
      </c>
    </row>
    <row r="981" spans="1:2" x14ac:dyDescent="0.25">
      <c r="A981" t="s">
        <v>1153</v>
      </c>
      <c r="B981" t="s">
        <v>1153</v>
      </c>
    </row>
    <row r="982" spans="1:2" x14ac:dyDescent="0.25">
      <c r="A982" t="s">
        <v>1154</v>
      </c>
      <c r="B982" t="s">
        <v>1154</v>
      </c>
    </row>
    <row r="983" spans="1:2" x14ac:dyDescent="0.25">
      <c r="A983" t="s">
        <v>1155</v>
      </c>
      <c r="B983" t="s">
        <v>1155</v>
      </c>
    </row>
    <row r="984" spans="1:2" x14ac:dyDescent="0.25">
      <c r="A984" t="s">
        <v>1156</v>
      </c>
      <c r="B984" t="s">
        <v>1156</v>
      </c>
    </row>
    <row r="985" spans="1:2" x14ac:dyDescent="0.25">
      <c r="A985" t="s">
        <v>1157</v>
      </c>
      <c r="B985" t="s">
        <v>1157</v>
      </c>
    </row>
    <row r="986" spans="1:2" x14ac:dyDescent="0.25">
      <c r="A986" t="s">
        <v>1158</v>
      </c>
      <c r="B986" t="s">
        <v>1158</v>
      </c>
    </row>
    <row r="987" spans="1:2" x14ac:dyDescent="0.25">
      <c r="A987" t="s">
        <v>1159</v>
      </c>
      <c r="B987" t="s">
        <v>1159</v>
      </c>
    </row>
    <row r="988" spans="1:2" x14ac:dyDescent="0.25">
      <c r="A988" t="s">
        <v>1160</v>
      </c>
      <c r="B988" t="s">
        <v>1160</v>
      </c>
    </row>
    <row r="989" spans="1:2" x14ac:dyDescent="0.25">
      <c r="A989" t="s">
        <v>1161</v>
      </c>
      <c r="B989" t="s">
        <v>1161</v>
      </c>
    </row>
    <row r="990" spans="1:2" x14ac:dyDescent="0.25">
      <c r="A990" t="s">
        <v>1162</v>
      </c>
      <c r="B990" t="s">
        <v>1162</v>
      </c>
    </row>
    <row r="991" spans="1:2" x14ac:dyDescent="0.25">
      <c r="A991" t="s">
        <v>1163</v>
      </c>
      <c r="B991" t="s">
        <v>1163</v>
      </c>
    </row>
    <row r="992" spans="1:2" x14ac:dyDescent="0.25">
      <c r="A992" t="s">
        <v>1164</v>
      </c>
      <c r="B992" t="s">
        <v>1164</v>
      </c>
    </row>
    <row r="993" spans="1:2" x14ac:dyDescent="0.25">
      <c r="A993" t="s">
        <v>1165</v>
      </c>
      <c r="B993" t="s">
        <v>1165</v>
      </c>
    </row>
    <row r="994" spans="1:2" x14ac:dyDescent="0.25">
      <c r="A994" t="s">
        <v>1166</v>
      </c>
      <c r="B994" t="s">
        <v>1166</v>
      </c>
    </row>
    <row r="995" spans="1:2" x14ac:dyDescent="0.25">
      <c r="A995" t="s">
        <v>1167</v>
      </c>
      <c r="B995" t="s">
        <v>1167</v>
      </c>
    </row>
    <row r="996" spans="1:2" x14ac:dyDescent="0.25">
      <c r="A996" t="s">
        <v>1168</v>
      </c>
      <c r="B996" t="s">
        <v>1168</v>
      </c>
    </row>
    <row r="997" spans="1:2" x14ac:dyDescent="0.25">
      <c r="A997" t="s">
        <v>1169</v>
      </c>
      <c r="B997" t="s">
        <v>1169</v>
      </c>
    </row>
    <row r="998" spans="1:2" x14ac:dyDescent="0.25">
      <c r="A998" t="s">
        <v>1170</v>
      </c>
      <c r="B998" t="s">
        <v>1170</v>
      </c>
    </row>
    <row r="999" spans="1:2" x14ac:dyDescent="0.25">
      <c r="A999" t="s">
        <v>1171</v>
      </c>
      <c r="B999" t="s">
        <v>1171</v>
      </c>
    </row>
    <row r="1000" spans="1:2" x14ac:dyDescent="0.25">
      <c r="A1000" t="s">
        <v>1172</v>
      </c>
      <c r="B1000" t="s">
        <v>1172</v>
      </c>
    </row>
    <row r="1001" spans="1:2" x14ac:dyDescent="0.25">
      <c r="A1001" t="s">
        <v>1173</v>
      </c>
      <c r="B1001" t="s">
        <v>1173</v>
      </c>
    </row>
    <row r="1002" spans="1:2" x14ac:dyDescent="0.25">
      <c r="A1002" t="s">
        <v>1174</v>
      </c>
      <c r="B1002" t="s">
        <v>1174</v>
      </c>
    </row>
    <row r="1003" spans="1:2" x14ac:dyDescent="0.25">
      <c r="A1003" t="s">
        <v>1175</v>
      </c>
      <c r="B1003" t="s">
        <v>1175</v>
      </c>
    </row>
    <row r="1004" spans="1:2" x14ac:dyDescent="0.25">
      <c r="A1004" t="s">
        <v>1176</v>
      </c>
      <c r="B1004" t="s">
        <v>1176</v>
      </c>
    </row>
    <row r="1005" spans="1:2" x14ac:dyDescent="0.25">
      <c r="A1005" t="s">
        <v>1177</v>
      </c>
      <c r="B1005" t="s">
        <v>1177</v>
      </c>
    </row>
    <row r="1006" spans="1:2" x14ac:dyDescent="0.25">
      <c r="A1006" t="s">
        <v>1178</v>
      </c>
      <c r="B1006" t="s">
        <v>1178</v>
      </c>
    </row>
    <row r="1007" spans="1:2" x14ac:dyDescent="0.25">
      <c r="A1007" t="s">
        <v>1179</v>
      </c>
      <c r="B1007" t="s">
        <v>1179</v>
      </c>
    </row>
    <row r="1008" spans="1:2" x14ac:dyDescent="0.25">
      <c r="A1008" t="s">
        <v>1180</v>
      </c>
      <c r="B1008" t="s">
        <v>1180</v>
      </c>
    </row>
    <row r="1009" spans="1:2" x14ac:dyDescent="0.25">
      <c r="A1009" t="s">
        <v>1181</v>
      </c>
      <c r="B1009" t="s">
        <v>1181</v>
      </c>
    </row>
    <row r="1010" spans="1:2" x14ac:dyDescent="0.25">
      <c r="A1010" t="s">
        <v>1182</v>
      </c>
      <c r="B1010" t="s">
        <v>1182</v>
      </c>
    </row>
    <row r="1011" spans="1:2" x14ac:dyDescent="0.25">
      <c r="A1011" t="s">
        <v>1183</v>
      </c>
      <c r="B1011" t="s">
        <v>1183</v>
      </c>
    </row>
    <row r="1012" spans="1:2" x14ac:dyDescent="0.25">
      <c r="A1012" t="s">
        <v>1184</v>
      </c>
      <c r="B1012" t="s">
        <v>1184</v>
      </c>
    </row>
    <row r="1013" spans="1:2" x14ac:dyDescent="0.25">
      <c r="A1013" t="s">
        <v>1185</v>
      </c>
      <c r="B1013" t="s">
        <v>1185</v>
      </c>
    </row>
    <row r="1014" spans="1:2" x14ac:dyDescent="0.25">
      <c r="A1014" t="s">
        <v>1186</v>
      </c>
      <c r="B1014" t="s">
        <v>1186</v>
      </c>
    </row>
    <row r="1015" spans="1:2" x14ac:dyDescent="0.25">
      <c r="A1015" t="s">
        <v>1187</v>
      </c>
      <c r="B1015" t="s">
        <v>1187</v>
      </c>
    </row>
    <row r="1016" spans="1:2" x14ac:dyDescent="0.25">
      <c r="A1016" t="s">
        <v>1188</v>
      </c>
      <c r="B1016" t="s">
        <v>1188</v>
      </c>
    </row>
    <row r="1017" spans="1:2" x14ac:dyDescent="0.25">
      <c r="A1017" t="s">
        <v>1189</v>
      </c>
      <c r="B1017" t="s">
        <v>1189</v>
      </c>
    </row>
    <row r="1018" spans="1:2" x14ac:dyDescent="0.25">
      <c r="A1018" t="s">
        <v>1190</v>
      </c>
      <c r="B1018" t="s">
        <v>1190</v>
      </c>
    </row>
    <row r="1019" spans="1:2" x14ac:dyDescent="0.25">
      <c r="A1019" t="s">
        <v>1191</v>
      </c>
      <c r="B1019" t="s">
        <v>1191</v>
      </c>
    </row>
    <row r="1020" spans="1:2" x14ac:dyDescent="0.25">
      <c r="A1020" t="s">
        <v>1192</v>
      </c>
      <c r="B1020" t="s">
        <v>1192</v>
      </c>
    </row>
    <row r="1021" spans="1:2" x14ac:dyDescent="0.25">
      <c r="A1021" t="s">
        <v>1193</v>
      </c>
      <c r="B1021" t="s">
        <v>1193</v>
      </c>
    </row>
    <row r="1022" spans="1:2" x14ac:dyDescent="0.25">
      <c r="A1022" t="s">
        <v>1194</v>
      </c>
      <c r="B1022" t="s">
        <v>1194</v>
      </c>
    </row>
    <row r="1023" spans="1:2" x14ac:dyDescent="0.25">
      <c r="A1023" t="s">
        <v>1195</v>
      </c>
      <c r="B1023" t="s">
        <v>1195</v>
      </c>
    </row>
    <row r="1024" spans="1:2" x14ac:dyDescent="0.25">
      <c r="A1024" t="s">
        <v>1196</v>
      </c>
      <c r="B1024" t="s">
        <v>1196</v>
      </c>
    </row>
    <row r="1025" spans="1:2" x14ac:dyDescent="0.25">
      <c r="A1025" t="s">
        <v>1197</v>
      </c>
      <c r="B1025" t="s">
        <v>1197</v>
      </c>
    </row>
    <row r="1026" spans="1:2" x14ac:dyDescent="0.25">
      <c r="A1026" t="s">
        <v>1198</v>
      </c>
      <c r="B1026" t="s">
        <v>1198</v>
      </c>
    </row>
    <row r="1027" spans="1:2" x14ac:dyDescent="0.25">
      <c r="A1027" t="s">
        <v>1199</v>
      </c>
      <c r="B1027" t="s">
        <v>1199</v>
      </c>
    </row>
    <row r="1028" spans="1:2" x14ac:dyDescent="0.25">
      <c r="A1028" t="s">
        <v>1200</v>
      </c>
      <c r="B1028" t="s">
        <v>1200</v>
      </c>
    </row>
    <row r="1029" spans="1:2" x14ac:dyDescent="0.25">
      <c r="A1029" t="s">
        <v>1201</v>
      </c>
      <c r="B1029" t="s">
        <v>1201</v>
      </c>
    </row>
    <row r="1030" spans="1:2" x14ac:dyDescent="0.25">
      <c r="A1030" t="s">
        <v>1202</v>
      </c>
      <c r="B1030" t="s">
        <v>1202</v>
      </c>
    </row>
    <row r="1031" spans="1:2" x14ac:dyDescent="0.25">
      <c r="A1031" t="s">
        <v>1203</v>
      </c>
      <c r="B1031" t="s">
        <v>1203</v>
      </c>
    </row>
    <row r="1032" spans="1:2" x14ac:dyDescent="0.25">
      <c r="A1032" t="s">
        <v>1204</v>
      </c>
      <c r="B1032" t="s">
        <v>1204</v>
      </c>
    </row>
    <row r="1033" spans="1:2" x14ac:dyDescent="0.25">
      <c r="A1033" t="s">
        <v>1205</v>
      </c>
      <c r="B1033" t="s">
        <v>1205</v>
      </c>
    </row>
    <row r="1034" spans="1:2" x14ac:dyDescent="0.25">
      <c r="A1034" t="s">
        <v>1206</v>
      </c>
      <c r="B1034" t="s">
        <v>1206</v>
      </c>
    </row>
    <row r="1035" spans="1:2" x14ac:dyDescent="0.25">
      <c r="A1035" t="s">
        <v>1207</v>
      </c>
      <c r="B1035" t="s">
        <v>1207</v>
      </c>
    </row>
    <row r="1036" spans="1:2" x14ac:dyDescent="0.25">
      <c r="A1036" t="s">
        <v>1208</v>
      </c>
      <c r="B1036" t="s">
        <v>1208</v>
      </c>
    </row>
    <row r="1037" spans="1:2" x14ac:dyDescent="0.25">
      <c r="A1037" t="s">
        <v>1209</v>
      </c>
      <c r="B1037" t="s">
        <v>1209</v>
      </c>
    </row>
    <row r="1038" spans="1:2" x14ac:dyDescent="0.25">
      <c r="A1038" t="s">
        <v>1210</v>
      </c>
      <c r="B1038" t="s">
        <v>1210</v>
      </c>
    </row>
    <row r="1039" spans="1:2" x14ac:dyDescent="0.25">
      <c r="A1039" t="s">
        <v>1211</v>
      </c>
      <c r="B1039" t="s">
        <v>1211</v>
      </c>
    </row>
    <row r="1040" spans="1:2" x14ac:dyDescent="0.25">
      <c r="A1040" t="s">
        <v>1212</v>
      </c>
      <c r="B1040" t="s">
        <v>1212</v>
      </c>
    </row>
    <row r="1041" spans="1:2" x14ac:dyDescent="0.25">
      <c r="A1041" t="s">
        <v>1213</v>
      </c>
      <c r="B1041" t="s">
        <v>1213</v>
      </c>
    </row>
    <row r="1042" spans="1:2" x14ac:dyDescent="0.25">
      <c r="A1042" t="s">
        <v>1214</v>
      </c>
      <c r="B1042" t="s">
        <v>1214</v>
      </c>
    </row>
    <row r="1043" spans="1:2" x14ac:dyDescent="0.25">
      <c r="A1043" t="s">
        <v>1215</v>
      </c>
      <c r="B1043" t="s">
        <v>1215</v>
      </c>
    </row>
    <row r="1044" spans="1:2" x14ac:dyDescent="0.25">
      <c r="A1044" t="s">
        <v>1216</v>
      </c>
      <c r="B1044" t="s">
        <v>1216</v>
      </c>
    </row>
    <row r="1045" spans="1:2" x14ac:dyDescent="0.25">
      <c r="A1045" t="s">
        <v>1217</v>
      </c>
      <c r="B1045" t="s">
        <v>1217</v>
      </c>
    </row>
    <row r="1046" spans="1:2" x14ac:dyDescent="0.25">
      <c r="A1046" t="s">
        <v>1218</v>
      </c>
      <c r="B1046" t="s">
        <v>1218</v>
      </c>
    </row>
    <row r="1047" spans="1:2" x14ac:dyDescent="0.25">
      <c r="A1047" t="s">
        <v>1219</v>
      </c>
      <c r="B1047" t="s">
        <v>1219</v>
      </c>
    </row>
    <row r="1048" spans="1:2" x14ac:dyDescent="0.25">
      <c r="A1048" t="s">
        <v>1220</v>
      </c>
      <c r="B1048" t="s">
        <v>1220</v>
      </c>
    </row>
    <row r="1049" spans="1:2" x14ac:dyDescent="0.25">
      <c r="A1049" t="s">
        <v>1221</v>
      </c>
      <c r="B1049" t="s">
        <v>1221</v>
      </c>
    </row>
    <row r="1050" spans="1:2" x14ac:dyDescent="0.25">
      <c r="A1050" t="s">
        <v>1222</v>
      </c>
      <c r="B1050" t="s">
        <v>1222</v>
      </c>
    </row>
    <row r="1051" spans="1:2" x14ac:dyDescent="0.25">
      <c r="A1051" t="s">
        <v>1223</v>
      </c>
      <c r="B1051" t="s">
        <v>1223</v>
      </c>
    </row>
    <row r="1052" spans="1:2" x14ac:dyDescent="0.25">
      <c r="A1052" t="s">
        <v>1224</v>
      </c>
      <c r="B1052" t="s">
        <v>1224</v>
      </c>
    </row>
    <row r="1053" spans="1:2" x14ac:dyDescent="0.25">
      <c r="A1053" t="s">
        <v>1225</v>
      </c>
      <c r="B1053" t="s">
        <v>1225</v>
      </c>
    </row>
    <row r="1054" spans="1:2" x14ac:dyDescent="0.25">
      <c r="A1054" t="s">
        <v>1226</v>
      </c>
      <c r="B1054" t="s">
        <v>1226</v>
      </c>
    </row>
    <row r="1055" spans="1:2" x14ac:dyDescent="0.25">
      <c r="A1055" t="s">
        <v>1227</v>
      </c>
      <c r="B1055" t="s">
        <v>1227</v>
      </c>
    </row>
    <row r="1056" spans="1:2" x14ac:dyDescent="0.25">
      <c r="A1056" t="s">
        <v>1228</v>
      </c>
      <c r="B1056" t="s">
        <v>1228</v>
      </c>
    </row>
    <row r="1057" spans="1:2" x14ac:dyDescent="0.25">
      <c r="A1057" t="s">
        <v>1229</v>
      </c>
      <c r="B1057" t="s">
        <v>1229</v>
      </c>
    </row>
    <row r="1058" spans="1:2" x14ac:dyDescent="0.25">
      <c r="A1058" t="s">
        <v>1230</v>
      </c>
      <c r="B1058" t="s">
        <v>1230</v>
      </c>
    </row>
    <row r="1059" spans="1:2" x14ac:dyDescent="0.25">
      <c r="A1059" t="s">
        <v>1231</v>
      </c>
      <c r="B1059" t="s">
        <v>1231</v>
      </c>
    </row>
    <row r="1060" spans="1:2" x14ac:dyDescent="0.25">
      <c r="A1060" t="s">
        <v>1232</v>
      </c>
      <c r="B1060" t="s">
        <v>1232</v>
      </c>
    </row>
    <row r="1061" spans="1:2" x14ac:dyDescent="0.25">
      <c r="A1061" t="s">
        <v>1233</v>
      </c>
      <c r="B1061" t="s">
        <v>1233</v>
      </c>
    </row>
    <row r="1062" spans="1:2" x14ac:dyDescent="0.25">
      <c r="A1062" t="s">
        <v>1234</v>
      </c>
      <c r="B1062" t="s">
        <v>1234</v>
      </c>
    </row>
    <row r="1063" spans="1:2" x14ac:dyDescent="0.25">
      <c r="A1063" t="s">
        <v>1235</v>
      </c>
      <c r="B1063" t="s">
        <v>1235</v>
      </c>
    </row>
    <row r="1064" spans="1:2" x14ac:dyDescent="0.25">
      <c r="A1064" t="s">
        <v>1236</v>
      </c>
      <c r="B1064" t="s">
        <v>1236</v>
      </c>
    </row>
    <row r="1065" spans="1:2" x14ac:dyDescent="0.25">
      <c r="A1065" t="s">
        <v>1237</v>
      </c>
      <c r="B1065" t="s">
        <v>1237</v>
      </c>
    </row>
    <row r="1066" spans="1:2" x14ac:dyDescent="0.25">
      <c r="A1066" t="s">
        <v>1238</v>
      </c>
      <c r="B1066" t="s">
        <v>1238</v>
      </c>
    </row>
    <row r="1067" spans="1:2" x14ac:dyDescent="0.25">
      <c r="A1067" t="s">
        <v>1239</v>
      </c>
      <c r="B1067" t="s">
        <v>1239</v>
      </c>
    </row>
    <row r="1068" spans="1:2" x14ac:dyDescent="0.25">
      <c r="A1068" t="s">
        <v>1240</v>
      </c>
      <c r="B1068" t="s">
        <v>1240</v>
      </c>
    </row>
    <row r="1069" spans="1:2" x14ac:dyDescent="0.25">
      <c r="A1069" t="s">
        <v>1241</v>
      </c>
      <c r="B1069" t="s">
        <v>1241</v>
      </c>
    </row>
    <row r="1070" spans="1:2" x14ac:dyDescent="0.25">
      <c r="A1070" t="s">
        <v>1242</v>
      </c>
      <c r="B1070" t="s">
        <v>1242</v>
      </c>
    </row>
    <row r="1071" spans="1:2" x14ac:dyDescent="0.25">
      <c r="A1071" t="s">
        <v>1243</v>
      </c>
      <c r="B1071" t="s">
        <v>1243</v>
      </c>
    </row>
    <row r="1072" spans="1:2" x14ac:dyDescent="0.25">
      <c r="A1072" t="s">
        <v>1244</v>
      </c>
      <c r="B1072" t="s">
        <v>1244</v>
      </c>
    </row>
    <row r="1073" spans="1:2" x14ac:dyDescent="0.25">
      <c r="A1073" t="s">
        <v>1245</v>
      </c>
      <c r="B1073" t="s">
        <v>1245</v>
      </c>
    </row>
    <row r="1074" spans="1:2" x14ac:dyDescent="0.25">
      <c r="A1074" t="s">
        <v>1246</v>
      </c>
      <c r="B1074" t="s">
        <v>1246</v>
      </c>
    </row>
    <row r="1075" spans="1:2" x14ac:dyDescent="0.25">
      <c r="A1075" t="s">
        <v>1247</v>
      </c>
      <c r="B1075" t="s">
        <v>1247</v>
      </c>
    </row>
    <row r="1076" spans="1:2" x14ac:dyDescent="0.25">
      <c r="A1076" t="s">
        <v>1248</v>
      </c>
      <c r="B1076" t="s">
        <v>1248</v>
      </c>
    </row>
    <row r="1077" spans="1:2" x14ac:dyDescent="0.25">
      <c r="A1077" t="s">
        <v>1249</v>
      </c>
      <c r="B1077" t="s">
        <v>1249</v>
      </c>
    </row>
    <row r="1078" spans="1:2" x14ac:dyDescent="0.25">
      <c r="A1078" t="s">
        <v>1250</v>
      </c>
      <c r="B1078" t="s">
        <v>1250</v>
      </c>
    </row>
    <row r="1079" spans="1:2" x14ac:dyDescent="0.25">
      <c r="A1079" t="s">
        <v>1251</v>
      </c>
      <c r="B1079" t="s">
        <v>1251</v>
      </c>
    </row>
    <row r="1080" spans="1:2" x14ac:dyDescent="0.25">
      <c r="A1080" t="s">
        <v>1252</v>
      </c>
      <c r="B1080" t="s">
        <v>1252</v>
      </c>
    </row>
    <row r="1081" spans="1:2" x14ac:dyDescent="0.25">
      <c r="A1081" t="s">
        <v>1253</v>
      </c>
      <c r="B1081" t="s">
        <v>1253</v>
      </c>
    </row>
    <row r="1082" spans="1:2" x14ac:dyDescent="0.25">
      <c r="A1082" t="s">
        <v>1254</v>
      </c>
      <c r="B1082" t="s">
        <v>1254</v>
      </c>
    </row>
    <row r="1083" spans="1:2" x14ac:dyDescent="0.25">
      <c r="A1083" t="s">
        <v>1255</v>
      </c>
      <c r="B1083" t="s">
        <v>1255</v>
      </c>
    </row>
    <row r="1084" spans="1:2" x14ac:dyDescent="0.25">
      <c r="A1084" t="s">
        <v>1256</v>
      </c>
      <c r="B1084" t="s">
        <v>1256</v>
      </c>
    </row>
    <row r="1085" spans="1:2" x14ac:dyDescent="0.25">
      <c r="A1085" t="s">
        <v>1257</v>
      </c>
      <c r="B1085" t="s">
        <v>1257</v>
      </c>
    </row>
    <row r="1086" spans="1:2" x14ac:dyDescent="0.25">
      <c r="A1086" t="s">
        <v>1258</v>
      </c>
      <c r="B1086" t="s">
        <v>1258</v>
      </c>
    </row>
    <row r="1087" spans="1:2" x14ac:dyDescent="0.25">
      <c r="A1087" t="s">
        <v>1259</v>
      </c>
      <c r="B1087" t="s">
        <v>1259</v>
      </c>
    </row>
    <row r="1088" spans="1:2" x14ac:dyDescent="0.25">
      <c r="A1088" t="s">
        <v>1260</v>
      </c>
      <c r="B1088" t="s">
        <v>1260</v>
      </c>
    </row>
    <row r="1089" spans="1:2" x14ac:dyDescent="0.25">
      <c r="A1089" t="s">
        <v>1261</v>
      </c>
      <c r="B1089" t="s">
        <v>1261</v>
      </c>
    </row>
    <row r="1090" spans="1:2" x14ac:dyDescent="0.25">
      <c r="A1090" t="s">
        <v>1262</v>
      </c>
      <c r="B1090" t="s">
        <v>1262</v>
      </c>
    </row>
    <row r="1091" spans="1:2" x14ac:dyDescent="0.25">
      <c r="A1091" t="s">
        <v>1263</v>
      </c>
      <c r="B1091" t="s">
        <v>1263</v>
      </c>
    </row>
    <row r="1092" spans="1:2" x14ac:dyDescent="0.25">
      <c r="A1092" t="s">
        <v>1264</v>
      </c>
      <c r="B1092" t="s">
        <v>1264</v>
      </c>
    </row>
    <row r="1093" spans="1:2" x14ac:dyDescent="0.25">
      <c r="A1093" t="s">
        <v>1265</v>
      </c>
      <c r="B1093" t="s">
        <v>1265</v>
      </c>
    </row>
    <row r="1094" spans="1:2" x14ac:dyDescent="0.25">
      <c r="A1094" t="s">
        <v>1266</v>
      </c>
      <c r="B1094" t="s">
        <v>1266</v>
      </c>
    </row>
    <row r="1095" spans="1:2" x14ac:dyDescent="0.25">
      <c r="A1095" t="s">
        <v>1267</v>
      </c>
      <c r="B1095" t="s">
        <v>1267</v>
      </c>
    </row>
    <row r="1096" spans="1:2" x14ac:dyDescent="0.25">
      <c r="A1096" t="s">
        <v>1268</v>
      </c>
      <c r="B1096" t="s">
        <v>1268</v>
      </c>
    </row>
    <row r="1097" spans="1:2" x14ac:dyDescent="0.25">
      <c r="A1097" t="s">
        <v>1269</v>
      </c>
      <c r="B1097" t="s">
        <v>1269</v>
      </c>
    </row>
    <row r="1098" spans="1:2" x14ac:dyDescent="0.25">
      <c r="A1098" t="s">
        <v>1270</v>
      </c>
      <c r="B1098" t="s">
        <v>1270</v>
      </c>
    </row>
    <row r="1099" spans="1:2" x14ac:dyDescent="0.25">
      <c r="A1099" t="s">
        <v>1271</v>
      </c>
      <c r="B1099" t="s">
        <v>1271</v>
      </c>
    </row>
    <row r="1100" spans="1:2" x14ac:dyDescent="0.25">
      <c r="A1100" t="s">
        <v>1272</v>
      </c>
      <c r="B1100" t="s">
        <v>1272</v>
      </c>
    </row>
    <row r="1101" spans="1:2" x14ac:dyDescent="0.25">
      <c r="A1101" t="s">
        <v>1273</v>
      </c>
      <c r="B1101" t="s">
        <v>1273</v>
      </c>
    </row>
    <row r="1102" spans="1:2" x14ac:dyDescent="0.25">
      <c r="A1102" t="s">
        <v>1274</v>
      </c>
      <c r="B1102" t="s">
        <v>1274</v>
      </c>
    </row>
    <row r="1103" spans="1:2" x14ac:dyDescent="0.25">
      <c r="A1103" t="s">
        <v>1275</v>
      </c>
      <c r="B1103" t="s">
        <v>1275</v>
      </c>
    </row>
    <row r="1104" spans="1:2" x14ac:dyDescent="0.25">
      <c r="A1104" t="s">
        <v>1276</v>
      </c>
      <c r="B1104" t="s">
        <v>1276</v>
      </c>
    </row>
    <row r="1105" spans="1:2" x14ac:dyDescent="0.25">
      <c r="A1105" t="s">
        <v>1277</v>
      </c>
      <c r="B1105" t="s">
        <v>1277</v>
      </c>
    </row>
    <row r="1106" spans="1:2" x14ac:dyDescent="0.25">
      <c r="A1106" t="s">
        <v>1278</v>
      </c>
      <c r="B1106" t="s">
        <v>1278</v>
      </c>
    </row>
    <row r="1107" spans="1:2" x14ac:dyDescent="0.25">
      <c r="A1107" t="s">
        <v>1279</v>
      </c>
      <c r="B1107" t="s">
        <v>1279</v>
      </c>
    </row>
    <row r="1108" spans="1:2" x14ac:dyDescent="0.25">
      <c r="A1108" t="s">
        <v>1280</v>
      </c>
      <c r="B1108" t="s">
        <v>1280</v>
      </c>
    </row>
    <row r="1109" spans="1:2" x14ac:dyDescent="0.25">
      <c r="A1109" t="s">
        <v>1281</v>
      </c>
      <c r="B1109" t="s">
        <v>1281</v>
      </c>
    </row>
    <row r="1110" spans="1:2" x14ac:dyDescent="0.25">
      <c r="A1110" t="s">
        <v>1282</v>
      </c>
      <c r="B1110" t="s">
        <v>1282</v>
      </c>
    </row>
    <row r="1111" spans="1:2" x14ac:dyDescent="0.25">
      <c r="A1111" t="s">
        <v>1283</v>
      </c>
      <c r="B1111" t="s">
        <v>1283</v>
      </c>
    </row>
    <row r="1112" spans="1:2" x14ac:dyDescent="0.25">
      <c r="A1112" t="s">
        <v>1284</v>
      </c>
      <c r="B1112" t="s">
        <v>1284</v>
      </c>
    </row>
    <row r="1113" spans="1:2" x14ac:dyDescent="0.25">
      <c r="A1113" t="s">
        <v>1285</v>
      </c>
      <c r="B1113" t="s">
        <v>1285</v>
      </c>
    </row>
    <row r="1114" spans="1:2" x14ac:dyDescent="0.25">
      <c r="A1114" t="s">
        <v>1286</v>
      </c>
      <c r="B1114" t="s">
        <v>1286</v>
      </c>
    </row>
    <row r="1115" spans="1:2" x14ac:dyDescent="0.25">
      <c r="A1115" t="s">
        <v>1287</v>
      </c>
      <c r="B1115" t="s">
        <v>1287</v>
      </c>
    </row>
    <row r="1116" spans="1:2" x14ac:dyDescent="0.25">
      <c r="A1116" t="s">
        <v>1288</v>
      </c>
      <c r="B1116" t="s">
        <v>1288</v>
      </c>
    </row>
    <row r="1117" spans="1:2" x14ac:dyDescent="0.25">
      <c r="A1117" t="s">
        <v>1289</v>
      </c>
      <c r="B1117" t="s">
        <v>1289</v>
      </c>
    </row>
    <row r="1118" spans="1:2" x14ac:dyDescent="0.25">
      <c r="A1118" t="s">
        <v>1290</v>
      </c>
      <c r="B1118" t="s">
        <v>1290</v>
      </c>
    </row>
    <row r="1119" spans="1:2" x14ac:dyDescent="0.25">
      <c r="A1119" t="s">
        <v>1291</v>
      </c>
      <c r="B1119" t="s">
        <v>1291</v>
      </c>
    </row>
    <row r="1120" spans="1:2" x14ac:dyDescent="0.25">
      <c r="A1120" t="s">
        <v>1292</v>
      </c>
      <c r="B1120" t="s">
        <v>1292</v>
      </c>
    </row>
    <row r="1121" spans="1:2" x14ac:dyDescent="0.25">
      <c r="A1121" t="s">
        <v>1293</v>
      </c>
      <c r="B1121" t="s">
        <v>1293</v>
      </c>
    </row>
    <row r="1122" spans="1:2" x14ac:dyDescent="0.25">
      <c r="A1122" t="s">
        <v>1294</v>
      </c>
      <c r="B1122" t="s">
        <v>1294</v>
      </c>
    </row>
    <row r="1123" spans="1:2" x14ac:dyDescent="0.25">
      <c r="A1123" t="s">
        <v>1295</v>
      </c>
      <c r="B1123" t="s">
        <v>1295</v>
      </c>
    </row>
    <row r="1124" spans="1:2" x14ac:dyDescent="0.25">
      <c r="A1124" t="s">
        <v>1296</v>
      </c>
      <c r="B1124" t="s">
        <v>1296</v>
      </c>
    </row>
    <row r="1125" spans="1:2" x14ac:dyDescent="0.25">
      <c r="A1125" t="s">
        <v>1297</v>
      </c>
      <c r="B1125" t="s">
        <v>1297</v>
      </c>
    </row>
    <row r="1126" spans="1:2" x14ac:dyDescent="0.25">
      <c r="A1126" t="s">
        <v>1298</v>
      </c>
      <c r="B1126" t="s">
        <v>1298</v>
      </c>
    </row>
    <row r="1127" spans="1:2" x14ac:dyDescent="0.25">
      <c r="A1127" t="s">
        <v>1299</v>
      </c>
      <c r="B1127" t="s">
        <v>1299</v>
      </c>
    </row>
    <row r="1128" spans="1:2" x14ac:dyDescent="0.25">
      <c r="A1128" t="s">
        <v>1300</v>
      </c>
      <c r="B1128" t="s">
        <v>1300</v>
      </c>
    </row>
    <row r="1129" spans="1:2" x14ac:dyDescent="0.25">
      <c r="A1129" t="s">
        <v>1301</v>
      </c>
      <c r="B1129" t="s">
        <v>1301</v>
      </c>
    </row>
    <row r="1130" spans="1:2" x14ac:dyDescent="0.25">
      <c r="A1130" t="s">
        <v>1302</v>
      </c>
      <c r="B1130" t="s">
        <v>1302</v>
      </c>
    </row>
    <row r="1131" spans="1:2" x14ac:dyDescent="0.25">
      <c r="A1131" t="s">
        <v>1303</v>
      </c>
      <c r="B1131" t="s">
        <v>1303</v>
      </c>
    </row>
    <row r="1132" spans="1:2" x14ac:dyDescent="0.25">
      <c r="A1132" t="s">
        <v>1304</v>
      </c>
      <c r="B1132" t="s">
        <v>1304</v>
      </c>
    </row>
    <row r="1133" spans="1:2" x14ac:dyDescent="0.25">
      <c r="A1133" t="s">
        <v>1305</v>
      </c>
      <c r="B1133" t="s">
        <v>1305</v>
      </c>
    </row>
    <row r="1134" spans="1:2" x14ac:dyDescent="0.25">
      <c r="A1134" t="s">
        <v>1306</v>
      </c>
      <c r="B1134" t="s">
        <v>1306</v>
      </c>
    </row>
    <row r="1135" spans="1:2" x14ac:dyDescent="0.25">
      <c r="A1135" t="s">
        <v>1307</v>
      </c>
      <c r="B1135" t="s">
        <v>1307</v>
      </c>
    </row>
    <row r="1136" spans="1:2" x14ac:dyDescent="0.25">
      <c r="A1136" t="s">
        <v>1308</v>
      </c>
      <c r="B1136" t="s">
        <v>1308</v>
      </c>
    </row>
    <row r="1137" spans="1:2" x14ac:dyDescent="0.25">
      <c r="A1137" t="s">
        <v>1309</v>
      </c>
      <c r="B1137" t="s">
        <v>1309</v>
      </c>
    </row>
    <row r="1138" spans="1:2" x14ac:dyDescent="0.25">
      <c r="A1138" t="s">
        <v>1310</v>
      </c>
      <c r="B1138" t="s">
        <v>1310</v>
      </c>
    </row>
    <row r="1139" spans="1:2" x14ac:dyDescent="0.25">
      <c r="A1139" t="s">
        <v>1311</v>
      </c>
      <c r="B1139" t="s">
        <v>1311</v>
      </c>
    </row>
    <row r="1140" spans="1:2" x14ac:dyDescent="0.25">
      <c r="A1140" t="s">
        <v>1312</v>
      </c>
      <c r="B1140" t="s">
        <v>1312</v>
      </c>
    </row>
    <row r="1141" spans="1:2" x14ac:dyDescent="0.25">
      <c r="A1141" t="s">
        <v>1313</v>
      </c>
      <c r="B1141" t="s">
        <v>1313</v>
      </c>
    </row>
    <row r="1142" spans="1:2" x14ac:dyDescent="0.25">
      <c r="A1142" t="s">
        <v>1314</v>
      </c>
      <c r="B1142" t="s">
        <v>1314</v>
      </c>
    </row>
    <row r="1143" spans="1:2" x14ac:dyDescent="0.25">
      <c r="A1143" t="s">
        <v>1315</v>
      </c>
      <c r="B1143" t="s">
        <v>1315</v>
      </c>
    </row>
    <row r="1144" spans="1:2" x14ac:dyDescent="0.25">
      <c r="A1144" t="s">
        <v>1316</v>
      </c>
      <c r="B1144" t="s">
        <v>1316</v>
      </c>
    </row>
    <row r="1145" spans="1:2" x14ac:dyDescent="0.25">
      <c r="A1145" t="s">
        <v>1317</v>
      </c>
      <c r="B1145" t="s">
        <v>1317</v>
      </c>
    </row>
    <row r="1146" spans="1:2" x14ac:dyDescent="0.25">
      <c r="A1146" t="s">
        <v>1318</v>
      </c>
      <c r="B1146" t="s">
        <v>1318</v>
      </c>
    </row>
    <row r="1147" spans="1:2" x14ac:dyDescent="0.25">
      <c r="A1147" t="s">
        <v>1319</v>
      </c>
      <c r="B1147" t="s">
        <v>1319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ConventionsAverageOIS>
    <execOnSave>True</execOnSave>
    <askBeforeExecute>True</askBeforeExecute>
    <env/>
    <database>ORE</database>
    <tableName>ConventionsAverageOIS</tableName>
    <primKeysStr>1</primKeysStr>
    <insertIfMissing>True</insertIfMissing>
    <executeAdditionalProc/>
    <ignoreColumns>FixedDayCounterLU,FixedCalendarLU,FixedConventionLU,FixedPaymentConventionLU,IndexNameLU</ignoreColumns>
    <CUDFlags>True</CUDFlags>
    <IgnoreDataErrors>False</IgnoreDataErrors>
  </DBMapperConventionsAverageOIS>
  <DBMapperConventionsCDS>
    <execOnSave>True</execOnSave>
    <askBeforeExecute>True</askBeforeExecute>
    <env/>
    <database>ORE</database>
    <tableName>ConventionsCDS</tableName>
    <primKeysStr>1</primKeysStr>
    <insertIfMissing>True</insertIfMissing>
    <executeAdditionalProc/>
    <ignoreColumns>CalendarLU,FrequencyLU,PaymentConventionLU,RuleNameLU,DayCounterLU,SettlesAccrualLU,PaysAtDefaultTimeLU</ignoreColumns>
    <CUDFlags>True</CUDFlags>
    <IgnoreDataErrors>False</IgnoreDataErrors>
  </DBMapperConventionsCDS>
  <DBMapperConventionsCrossCurrencyBasis>
    <execOnSave>True</execOnSave>
    <askBeforeExecute>True</askBeforeExecute>
    <env/>
    <database>ORE</database>
    <tableName>ConventionsCrossCurrencyBasis</tableName>
    <primKeysStr>1</primKeysStr>
    <insertIfMissing>True</insertIfMissing>
    <executeAdditionalProc/>
    <ignoreColumns>SettlementCalendarLU,RollConventionLU,FlatIndexLU,SpreadIndexLU,EOMLU</ignoreColumns>
    <CUDFlags>True</CUDFlags>
    <IgnoreDataErrors>False</IgnoreDataErrors>
  </DBMapperConventionsCrossCurrencyBasis>
  <DBMapperConventionsDeposit>
    <execOnSave>True</execOnSave>
    <askBeforeExecute>True</askBeforeExecute>
    <env/>
    <database>ORE</database>
    <tableName>ConventionsDeposit</tableName>
    <primKeysStr>1</primKeysStr>
    <insertIfMissing>True</insertIfMissing>
    <executeAdditionalProc/>
    <ignoreColumns>IndexBasedLU,IndexNameLU,CalendarLU,ConventionLU,EOMLU,DayCounterLU</ignoreColumns>
    <CUDFlags>True</CUDFlags>
    <IgnoreDataErrors>False</IgnoreDataErrors>
  </DBMapperConventionsDeposit>
  <DBMapperConventionsFRA>
    <execOnSave>True</execOnSave>
    <askBeforeExecute>True</askBeforeExecute>
    <env/>
    <database>ORE</database>
    <tableName>ConventionsFRA</tableName>
    <primKeysStr>1</primKeysStr>
    <insertIfMissing>True</insertIfMissing>
    <executeAdditionalProc/>
    <ignoreColumns>IndexNameLU</ignoreColumns>
    <CUDFlags>True</CUDFlags>
    <IgnoreDataErrors>False</IgnoreDataErrors>
  </DBMapperConventionsFRA>
  <DBMapperConventionsFuture>
    <execOnSave>True</execOnSave>
    <askBeforeExecute>True</askBeforeExecute>
    <env/>
    <database>ORE</database>
    <tableName>ConventionsFuture</tableName>
    <primKeysStr>1</primKeysStr>
    <insertIfMissing>True</insertIfMissing>
    <executeAdditionalProc/>
    <ignoreColumns>IndexNameLU</ignoreColumns>
    <CUDFlags>True</CUDFlags>
    <IgnoreDataErrors>False</IgnoreDataErrors>
  </DBMapperConventionsFuture>
  <DBMapperConventionsFX>
    <execOnSave>True</execOnSave>
    <askBeforeExecute>True</askBeforeExecute>
    <env/>
    <database>ORE</database>
    <tableName>ConventionsFX</tableName>
    <primKeysStr>1</primKeysStr>
    <insertIfMissing>True</insertIfMissing>
    <executeAdditionalProc/>
    <ignoreColumns>SourceCurrencyLU,TargetCurrencyLU,AdvanceCalendarLU,SpotRelativeLU,AdditionalSettleCalendarLU</ignoreColumns>
    <CUDFlags>True</CUDFlags>
    <IgnoreDataErrors>False</IgnoreDataErrors>
  </DBMapperConventionsFX>
  <DBMapperConventionsInflationSwap>
    <execOnSave>True</execOnSave>
    <askBeforeExecute>True</askBeforeExecute>
    <env/>
    <database>ORE</database>
    <tableName>ConventionsInflationSwap</tableName>
    <primKeysStr>1</primKeysStr>
    <insertIfMissing>True</insertIfMissing>
    <executeAdditionalProc/>
    <ignoreColumns>FixCalendarLU,FixConventionLU,DayCounterLU,IndexNameLU,InterpolatedLU,AdjustInflationObservationDatesLU,InflationCalendarLU,InflationConventionLU</ignoreColumns>
    <CUDFlags>True</CUDFlags>
    <IgnoreDataErrors>False</IgnoreDataErrors>
  </DBMapperConventionsInflationSwap>
  <DBMapperConventionsOIS>
    <execOnSave>True</execOnSave>
    <askBeforeExecute>True</askBeforeExecute>
    <env/>
    <database>ORE</database>
    <tableName>ConventionsOIS</tableName>
    <primKeysStr>1</primKeysStr>
    <insertIfMissing>True</insertIfMissing>
    <executeAdditionalProc/>
    <ignoreColumns>IndexNameLU,FixedDayCounterLU,EOMLU,FixedFrequencyLU,FixedConventionLU,FixedPaymentConventionLU,RuleNameLU</ignoreColumns>
    <CUDFlags>True</CUDFlags>
    <IgnoreDataErrors>False</IgnoreDataErrors>
  </DBMapperConventionsOIS>
  <DBMapperConventionsSwap>
    <execOnSave>True</execOnSave>
    <askBeforeExecute>True</askBeforeExecute>
    <env/>
    <database>ORE</database>
    <tableName>ConventionsSwap</tableName>
    <primKeysStr>1</primKeysStr>
    <insertIfMissing>True</insertIfMissing>
    <executeAdditionalProc/>
    <ignoreColumns>FixedCalendarLU,FixedFrequencyLU,FixedConventionLU,FixedDayCounterLU,IndexNameLU,FloatFrequencyLU,SubPeriodsCouponTypeLU</ignoreColumns>
    <CUDFlags>True</CUDFlags>
    <IgnoreDataErrors>False</IgnoreDataErrors>
  </DBMapperConventionsSwap>
  <DBMapperConventionsSwapIndex>
    <execOnSave>True</execOnSave>
    <askBeforeExecute>True</askBeforeExecute>
    <env/>
    <database>ORE</database>
    <tableName>ConventionsSwapIndex</tableName>
    <primKeysStr>1</primKeysStr>
    <insertIfMissing>True</insertIfMissing>
    <executeAdditionalProc/>
    <ignoreColumns>IdLU,ConventionsLU</ignoreColumns>
    <CUDFlags>True</CUDFlags>
    <IgnoreDataErrors>False</IgnoreDataErrors>
  </DBMapperConventionsSwapIndex>
  <DBMapperConventionsTenorBasisSwap>
    <execOnSave>True</execOnSave>
    <askBeforeExecute>True</askBeforeExecute>
    <env/>
    <database>ORE</database>
    <tableName>ConventionsTenorBasisSwap</tableName>
    <primKeysStr>1</primKeysStr>
    <insertIfMissing>True</insertIfMissing>
    <executeAdditionalProc/>
    <ignoreColumns>LongIndexLU,ShortIndexLU,SpreadOnShortLU,IncludeSpreadLU,SubPeriodsCouponTypeLU</ignoreColumns>
    <CUDFlags>True</CUDFlags>
    <IgnoreDataErrors>False</IgnoreDataErrors>
  </DBMapperConventionsTenorBasisSwap>
  <DBMapperConventionsTenorBasisTwoSwap>
    <execOnSave>True</execOnSave>
    <askBeforeExecute>True</askBeforeExecute>
    <env/>
    <database>ORE</database>
    <tableName>ConventionsTenorBasisTwoSwap</tableName>
    <primKeysStr>1</primKeysStr>
    <insertIfMissing>True</insertIfMissing>
    <executeAdditionalProc/>
    <ignoreColumns>CalendarLU,LongFixedFrequencyLU,LongFixedConventionLU,LongFixedDayCounterLU,LongIndexLU,ShortFixedFrequencyLU,ShortFixedConventionLU,ShortFixedDayCounterLU,ShortIndexLU,LongMinusShortLU</ignoreColumns>
    <CUDFlags>True</CUDFlags>
    <IgnoreDataErrors>False</IgnoreDataErrors>
  </DBMapperConventionsTenorBasisTwoSwap>
  <DBMapperConventionsZero>
    <execOnSave>True</execOnSave>
    <askBeforeExecute>True</askBeforeExecute>
    <env/>
    <database>ORE</database>
    <tableName>ConventionsZero</tableName>
    <primKeysStr>1</primKeysStr>
    <insertIfMissing>True</insertIfMissing>
    <executeAdditionalProc/>
    <ignoreColumns>TenorBasedLU,DayCounterLU,CompoundingLU,CompoundingFrequencyLU,TenorCalendarLU,SpotCalendarLU,RollConventionLU,EOMLU</ignoreColumns>
    <CUDFlags>True</CUDFlags>
    <IgnoreDataErrors>False</IgnoreDataErrors>
  </DBMapperConventionsZero>
</root>
</file>

<file path=customXml/itemProps1.xml><?xml version="1.0" encoding="utf-8"?>
<ds:datastoreItem xmlns:ds="http://schemas.openxmlformats.org/officeDocument/2006/customXml" ds:itemID="{93180FAF-9F03-4109-B096-9F5731AB279F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28</vt:i4>
      </vt:variant>
      <vt:variant>
        <vt:lpstr>Benannte Bereiche</vt:lpstr>
      </vt:variant>
      <vt:variant>
        <vt:i4>65</vt:i4>
      </vt:variant>
    </vt:vector>
  </HeadingPairs>
  <TitlesOfParts>
    <vt:vector size="93" baseType="lpstr">
      <vt:lpstr>LSConventionsAverageOIS</vt:lpstr>
      <vt:lpstr>ConventionsAverageOIS</vt:lpstr>
      <vt:lpstr>5f91c30735cf44bfa09f7501dcf4dab</vt:lpstr>
      <vt:lpstr>ConventionsCDS</vt:lpstr>
      <vt:lpstr>621b6dffde9b4bb5ab2dc6ca8f78b90</vt:lpstr>
      <vt:lpstr>ConventionsCrossCurrencyBasis</vt:lpstr>
      <vt:lpstr>91e270b310ab446d8ab9d6a1a593beb</vt:lpstr>
      <vt:lpstr>ConventionsDeposit</vt:lpstr>
      <vt:lpstr>804f305c685b4a319d5394cfbf7bc81</vt:lpstr>
      <vt:lpstr>ConventionsFRA</vt:lpstr>
      <vt:lpstr>3b591a486abe4bd6827ec29b6ab1282</vt:lpstr>
      <vt:lpstr>ConventionsFuture</vt:lpstr>
      <vt:lpstr>7d74f8d6c034427da9ab4788ae19230</vt:lpstr>
      <vt:lpstr>ConventionsFX</vt:lpstr>
      <vt:lpstr>6ba5fa1276224ba8a48b4145b2ca74a</vt:lpstr>
      <vt:lpstr>ConventionsInflationSwap</vt:lpstr>
      <vt:lpstr>8ff90953ea89439f9cb3b6e6c3c4810</vt:lpstr>
      <vt:lpstr>ConventionsOIS</vt:lpstr>
      <vt:lpstr>4ada8e45e9a7420f81c6749f29141a8</vt:lpstr>
      <vt:lpstr>ConventionsSwap</vt:lpstr>
      <vt:lpstr>0c088ebdd097401a809d64a5ce57c5c</vt:lpstr>
      <vt:lpstr>ConventionsSwapIndex</vt:lpstr>
      <vt:lpstr>0841d95bb5454b62b99dfde8c153a79</vt:lpstr>
      <vt:lpstr>ConventionsTenorBasisSwap</vt:lpstr>
      <vt:lpstr>0c95d534f2b646a4881b1b8c5f2652d</vt:lpstr>
      <vt:lpstr>ConventionsTenorBasisTwoSwap</vt:lpstr>
      <vt:lpstr>4a941546580f40488698094d37bcb93</vt:lpstr>
      <vt:lpstr>ConventionsZero</vt:lpstr>
      <vt:lpstr>AdditionalSettleCalendarLookup</vt:lpstr>
      <vt:lpstr>AdjustInflationObservationDatesLookup</vt:lpstr>
      <vt:lpstr>AdvanceCalendarLookup</vt:lpstr>
      <vt:lpstr>CalendarLookup</vt:lpstr>
      <vt:lpstr>CompoundingFrequencyLookup</vt:lpstr>
      <vt:lpstr>CompoundingLookup</vt:lpstr>
      <vt:lpstr>ConventionLookup</vt:lpstr>
      <vt:lpstr>ConventionsLookup</vt:lpstr>
      <vt:lpstr>DayCounterLookup</vt:lpstr>
      <vt:lpstr>DBMapperConventionsAverageOIS</vt:lpstr>
      <vt:lpstr>DBMapperConventionsCDS</vt:lpstr>
      <vt:lpstr>DBMapperConventionsCrossCurrencyBasis</vt:lpstr>
      <vt:lpstr>DBMapperConventionsDeposit</vt:lpstr>
      <vt:lpstr>DBMapperConventionsFRA</vt:lpstr>
      <vt:lpstr>DBMapperConventionsFuture</vt:lpstr>
      <vt:lpstr>DBMapperConventionsFX</vt:lpstr>
      <vt:lpstr>DBMapperConventionsInflationSwap</vt:lpstr>
      <vt:lpstr>DBMapperConventionsOIS</vt:lpstr>
      <vt:lpstr>DBMapperConventionsSwap</vt:lpstr>
      <vt:lpstr>DBMapperConventionsSwapIndex</vt:lpstr>
      <vt:lpstr>DBMapperConventionsTenorBasisSwap</vt:lpstr>
      <vt:lpstr>DBMapperConventionsTenorBasisTwoSwap</vt:lpstr>
      <vt:lpstr>DBMapperConventionsZero</vt:lpstr>
      <vt:lpstr>EOMLookup</vt:lpstr>
      <vt:lpstr>FixCalendarLookup</vt:lpstr>
      <vt:lpstr>FixConventionLookup</vt:lpstr>
      <vt:lpstr>FixedCalendarLookup</vt:lpstr>
      <vt:lpstr>FixedConventionLookup</vt:lpstr>
      <vt:lpstr>FixedDayCounterLookup</vt:lpstr>
      <vt:lpstr>FixedFrequencyLookup</vt:lpstr>
      <vt:lpstr>FixedPaymentConventionLookup</vt:lpstr>
      <vt:lpstr>FlatIndexLookup</vt:lpstr>
      <vt:lpstr>FloatFrequencyLookup</vt:lpstr>
      <vt:lpstr>FrequencyLookup</vt:lpstr>
      <vt:lpstr>IdLookup</vt:lpstr>
      <vt:lpstr>IncludeSpreadLookup</vt:lpstr>
      <vt:lpstr>IndexBasedLookup</vt:lpstr>
      <vt:lpstr>IndexNameLookup</vt:lpstr>
      <vt:lpstr>InflationCalendarLookup</vt:lpstr>
      <vt:lpstr>InflationConventionLookup</vt:lpstr>
      <vt:lpstr>InterpolatedLookup</vt:lpstr>
      <vt:lpstr>LongFixedConventionLookup</vt:lpstr>
      <vt:lpstr>LongFixedDayCounterLookup</vt:lpstr>
      <vt:lpstr>LongFixedFrequencyLookup</vt:lpstr>
      <vt:lpstr>LongIndexLookup</vt:lpstr>
      <vt:lpstr>LongMinusShortLookup</vt:lpstr>
      <vt:lpstr>PaymentConventionLookup</vt:lpstr>
      <vt:lpstr>PaysAtDefaultTimeLookup</vt:lpstr>
      <vt:lpstr>RollConventionLookup</vt:lpstr>
      <vt:lpstr>RuleNameLookup</vt:lpstr>
      <vt:lpstr>SettlementCalendarLookup</vt:lpstr>
      <vt:lpstr>SettlesAccrualLookup</vt:lpstr>
      <vt:lpstr>ShortFixedConventionLookup</vt:lpstr>
      <vt:lpstr>ShortFixedDayCounterLookup</vt:lpstr>
      <vt:lpstr>ShortFixedFrequencyLookup</vt:lpstr>
      <vt:lpstr>ShortIndexLookup</vt:lpstr>
      <vt:lpstr>SourceCurrencyLookup</vt:lpstr>
      <vt:lpstr>SpotCalendarLookup</vt:lpstr>
      <vt:lpstr>SpotRelativeLookup</vt:lpstr>
      <vt:lpstr>SpreadIndexLookup</vt:lpstr>
      <vt:lpstr>SpreadOnShortLookup</vt:lpstr>
      <vt:lpstr>SubPeriodsCouponTypeLookup</vt:lpstr>
      <vt:lpstr>TargetCurrencyLookup</vt:lpstr>
      <vt:lpstr>TenorBasedLookup</vt:lpstr>
      <vt:lpstr>TenorCalendarLookup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2020-03-24T19:02:32Z</dcterms:modified>
</cp:coreProperties>
</file>