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35A347C7-B001-427B-8469-3F2DABDBEA03}" xr6:coauthVersionLast="45" xr6:coauthVersionMax="45" xr10:uidLastSave="{00000000-0000-0000-0000-000000000000}"/>
  <bookViews>
    <workbookView xWindow="-120" yWindow="-120" windowWidth="20730" windowHeight="11310" tabRatio="741" firstSheet="7" activeTab="13" xr2:uid="{00000000-000D-0000-FFFF-FFFF00000000}"/>
  </bookViews>
  <sheets>
    <sheet name="LSCurveConfigurationCapFloorVol" sheetId="4" state="hidden" r:id="rId1"/>
    <sheet name="CurveConfigurationCapFloorVolat" sheetId="1" r:id="rId2"/>
    <sheet name="LSCurveConfigurationDefaultCurv" sheetId="5" state="hidden" r:id="rId3"/>
    <sheet name="CurveConfigurationDefaultCurves" sheetId="2" r:id="rId4"/>
    <sheet name="LSCurveConfigurationFXVolatilit" sheetId="6" state="hidden" r:id="rId5"/>
    <sheet name="CurveConfigurationFXVolatilitie" sheetId="3" r:id="rId6"/>
    <sheet name="LSCurveConfigurationQuotes" sheetId="8" state="hidden" r:id="rId7"/>
    <sheet name="CurveConfigurationQuotes" sheetId="7" r:id="rId8"/>
    <sheet name="LSCurveConfigurationSwaptionVol" sheetId="10" state="hidden" r:id="rId9"/>
    <sheet name="CurveConfigurationSwaptionVolat" sheetId="9" r:id="rId10"/>
    <sheet name="LSCurveConfigurationYieldCurves" sheetId="12" state="hidden" r:id="rId11"/>
    <sheet name="CurveConfigurationYieldCurves" sheetId="11" r:id="rId12"/>
    <sheet name="d288d9cda88a4085904b387d4d481d3" sheetId="14" state="hidden" r:id="rId13"/>
    <sheet name="CurveConfigurationYieldCurveSeg" sheetId="13" r:id="rId14"/>
  </sheets>
  <definedNames>
    <definedName name="BenchmarkCurveLookup">LSCurveConfigurationDefaultCurv!$K$2:$L$59</definedName>
    <definedName name="BusinessDayConventionLookup">LSCurveConfigurationSwaptionVol!$K$2:$L$20</definedName>
    <definedName name="CalendarLookup">LSCurveConfigurationSwaptionVol!$I$2:$J$115</definedName>
    <definedName name="ConventionsLookup">d288d9cda88a4085904b387d4d481d3!$G$2:$H$86</definedName>
    <definedName name="CurrencyLookup">LSCurveConfigurationYieldCurves!$A$2:$B$65</definedName>
    <definedName name="CurveIdLookup">d288d9cda88a4085904b387d4d481d3!$A$2:$B$31</definedName>
    <definedName name="DayCounterLookup">LSCurveConfigurationSwaptionVol!$E$2:$F$36</definedName>
    <definedName name="DBFsource0061e34b0b034d9a8577ae0dcdb9d0cb" hidden="1">LSCurveConfigurationDefaultCurv!$K$1</definedName>
    <definedName name="DBFsource02180eda5d804e6392f45775f7afb41a" hidden="1">CurveConfigurationCapFloorVolat!$A$1</definedName>
    <definedName name="DBFsource0583fe7b57b74b78b7fd4fd4e7f56822" hidden="1">CurveConfigurationQuotes!$A$1</definedName>
    <definedName name="DBFsource106ef36060c04523bdaa8c352a469954" hidden="1">#REF!</definedName>
    <definedName name="DBFsource14daf777a90c4cc882d2528e075ac723" hidden="1">LSCurveConfigurationCapFloorVol!$C$1</definedName>
    <definedName name="DBFsource1a6c7341a5284478ba6df910c1f8640a" hidden="1">LSCurveConfigurationYieldCurves!$A$1</definedName>
    <definedName name="DBFsource1a9dae40fd7e4ab7a58369ff6a058154" hidden="1">LSCurveConfigurationCapFloorVol!$O$1</definedName>
    <definedName name="DBFsource1fc15fff594648359b9252898a96c286" hidden="1">LSCurveConfigurationSwaptionVol!$E$1</definedName>
    <definedName name="DBFsource2643557f9e2947d0b74335752414cec0" hidden="1">d288d9cda88a4085904b387d4d481d3!$E$1</definedName>
    <definedName name="DBFsource3917a022cb9a4bccabbea7989cb28d1d" hidden="1">LSCurveConfigurationFXVolatilit!$G$1</definedName>
    <definedName name="DBFsource399f988c400b413cb6e0711cfae8f50e" hidden="1">#REF!</definedName>
    <definedName name="DBFsource413201364532462087700e81c1113117" hidden="1">LSCurveConfigurationFXVolatilit!$E$1</definedName>
    <definedName name="DBFsource48f30952c48c42cb80aaa47c638a7002" hidden="1">LSCurveConfigurationCapFloorVol!$E$1</definedName>
    <definedName name="DBFsource4931bc9de41b4ceeafcc3429b7ae5fef" hidden="1">CurveConfigurationFXVolatilitie!$A$1</definedName>
    <definedName name="DBFsource49f7c974f03340aaa8a8d6e7c4ed2e53" hidden="1">LSCurveConfigurationQuotes!$A$1</definedName>
    <definedName name="DBFsource4ce0e37a09ee499588e6e70f8b56d8c7" hidden="1">LSCurveConfigurationDefaultCurv!$O$1</definedName>
    <definedName name="DBFsource51a22201de5a4c4898e88a32146404d9" hidden="1">d288d9cda88a4085904b387d4d481d3!$I$1</definedName>
    <definedName name="DBFsource56ce3029caac4d0696cb4bdfe992e081" hidden="1">LSCurveConfigurationDefaultCurv!$M$1</definedName>
    <definedName name="DBFsource5c64ec3c86034055a3c13ae6ff586ffe" hidden="1">d288d9cda88a4085904b387d4d481d3!$G$1</definedName>
    <definedName name="DBFsource6253d3d19bcd4f319acd4853c7eb43a7" hidden="1">LSCurveConfigurationYieldCurves!$C$1</definedName>
    <definedName name="DBFsource665cf27dba664fd8b62a65295b12ff87" hidden="1">d288d9cda88a4085904b387d4d481d3!$K$1</definedName>
    <definedName name="DBFsource67e9c5ab856044a490ef78ee3c214079" hidden="1">LSCurveConfigurationDefaultCurv!$G$1</definedName>
    <definedName name="DBFsource68af86e649294f98b35a576f235023de" hidden="1">CurveConfigurationYieldCurves!$A$1</definedName>
    <definedName name="DBFsource6b0b42d4320c4f96a757c496c78a9b59" hidden="1">CurveConfigurationYieldCurveSeg!$A$1</definedName>
    <definedName name="DBFsource6c1058f588e448a68b03d96d361fb788" hidden="1">LSCurveConfigurationCapFloorVol!$M$1</definedName>
    <definedName name="DBFsource6f8a352f552e426a8947d9b57fa8867a" hidden="1">d288d9cda88a4085904b387d4d481d3!$S$1</definedName>
    <definedName name="DBFsource7225de3c6d0d472691d434fd835800c9" hidden="1">LSCurveConfigurationDefaultCurv!$I$1</definedName>
    <definedName name="DBFsource72f39069518848f2989ff616074d9b08" hidden="1">LSCurveConfigurationCapFloorVol!$K$1</definedName>
    <definedName name="DBFsource7890b9d7d3874759a1db19ba87ef2ae6" hidden="1">d288d9cda88a4085904b387d4d481d3!$C$1</definedName>
    <definedName name="DBFsource7b551be03cf64c7ca4048cce102d26f8" hidden="1">LSCurveConfigurationYieldCurves!$I$1</definedName>
    <definedName name="DBFsource7e4a456a891f49418343dc053f1dbb46" hidden="1">d288d9cda88a4085904b387d4d481d3!$W$1</definedName>
    <definedName name="DBFsource8727a7a8a9564927a048429edeb5dfd3" hidden="1">d288d9cda88a4085904b387d4d481d3!$U$1</definedName>
    <definedName name="DBFsource8db716abc8c54e3b9f6a21a83c99b2d7" hidden="1">LSCurveConfigurationDefaultCurv!$A$1</definedName>
    <definedName name="DBFsource92ac6c20ddb8482c8b2f69a284d7d1ce" hidden="1">LSCurveConfigurationFXVolatilit!$A$1</definedName>
    <definedName name="DBFsource92ebe0d10116410597754330b48bab93" hidden="1">CurveConfigurationSwaptionVolat!$A$1</definedName>
    <definedName name="DBFsource95a08b32f2de486ca4fd0ad5a41186c7" hidden="1">LSCurveConfigurationYieldCurves!$K$1</definedName>
    <definedName name="DBFsource9ba7545c084146de8156c0f66def0a88" hidden="1">LSCurveConfigurationSwaptionVol!$O$1</definedName>
    <definedName name="DBFsourcea4cacb54964b4a5c9bdc367041c38240" hidden="1">LSCurveConfigurationCapFloorVol!$G$1</definedName>
    <definedName name="DBFsourcea6dc84b52a324b4698aad8af2cf43049" hidden="1">LSCurveConfigurationYieldCurves!$G$1</definedName>
    <definedName name="DBFsourcea95f5fee73de4d268056564b0dca0e1f" hidden="1">LSCurveConfigurationSwaptionVol!$K$1</definedName>
    <definedName name="DBFsourceb34ae0dfe2f24236974ae0ca5d162e2f" hidden="1">LSCurveConfigurationSwaptionVol!$A$1</definedName>
    <definedName name="DBFsourceb9c645e30de1496284ca4f697df73f61" hidden="1">LSCurveConfigurationSwaptionVol!$I$1</definedName>
    <definedName name="DBFsourcebe1e6ac4a4e14150bdfd5ae0d27e90cf" hidden="1">CurveConfigurationDefaultCurves!$A$1</definedName>
    <definedName name="DBFsourced1b47ff3fc1b479c88651690c4f90ed9" hidden="1">LSCurveConfigurationYieldCurves!$E$1</definedName>
    <definedName name="DBFsourced50177835329433c92b1ca9a284703a4" hidden="1">LSCurveConfigurationDefaultCurv!$Q$1</definedName>
    <definedName name="DBFsourced5dc16c12b5046719a0a439c124426c0" hidden="1">d288d9cda88a4085904b387d4d481d3!$Q$1</definedName>
    <definedName name="DBFsourcee140a7290aa743c89afe130022e63a1b" hidden="1">d288d9cda88a4085904b387d4d481d3!$A$1</definedName>
    <definedName name="DBFsourcee542ca6357304cb2aa9780cd17df5313" hidden="1">LSCurveConfigurationSwaptionVol!$G$1</definedName>
    <definedName name="DBFsourcee8afb425d751450a8342006b7ca0cc7c" hidden="1">LSCurveConfigurationCapFloorVol!$A$1</definedName>
    <definedName name="DBFsourcef05db0c85d5c450da291c677747677c0" hidden="1">d288d9cda88a4085904b387d4d481d3!$M$1</definedName>
    <definedName name="DBFsourcef5fe1ff3536a4e759ac459cbc1ea0846" hidden="1">LSCurveConfigurationSwaptionVol!$C$1</definedName>
    <definedName name="DBFsourcef6d2844054c94205af33d92555ec4367" hidden="1">LSCurveConfigurationCapFloorVol!$I$1</definedName>
    <definedName name="DBFsourcef70c99a3684046c499c23ef2f5200a6d" hidden="1">LSCurveConfigurationFXVolatilit!$C$1</definedName>
    <definedName name="DBFsourcef85221e54cfc45b0a53fe2a0c5fdca90" hidden="1">LSCurveConfigurationDefaultCurv!$C$1</definedName>
    <definedName name="DBFsourcefd7a81c226e7466f9a4474f937a52766" hidden="1">LSCurveConfigurationSwaptionVol!$M$1</definedName>
    <definedName name="DBFsourcefee4fed1b64b4685be3383b9729f4ed5" hidden="1">d288d9cda88a4085904b387d4d481d3!$O$1</definedName>
    <definedName name="DBFsourceffce21670d0a44338a7e37b23708dd38" hidden="1">LSCurveConfigurationDefaultCurv!$E$1</definedName>
    <definedName name="DBFtarget0061e34b0b034d9a8577ae0dcdb9d0cb" hidden="1">LSCurveConfigurationDefaultCurv!$K$2:$L$59</definedName>
    <definedName name="DBFtarget02180eda5d804e6392f45775f7afb41a" hidden="1">CurveConfigurationCapFloorVolat!$B$1:$V$4</definedName>
    <definedName name="DBFtarget0583fe7b57b74b78b7fd4fd4e7f56822" hidden="1">CurveConfigurationQuotes!$B$1:$F$702</definedName>
    <definedName name="DBFtarget14daf777a90c4cc882d2528e075ac723" hidden="1">LSCurveConfigurationYieldCurves!$K$2:$L$4</definedName>
    <definedName name="DBFtarget1a6c7341a5284478ba6df910c1f8640a" hidden="1">LSCurveConfigurationYieldCurves!$A$2:$B$65</definedName>
    <definedName name="DBFtarget1a9dae40fd7e4ab7a58369ff6a058154" hidden="1">LSCurveConfigurationYieldCurves!$C$2:$D$59</definedName>
    <definedName name="DBFtarget1fc15fff594648359b9252898a96c286" hidden="1">LSCurveConfigurationSwaptionVol!$E$2:$F$36</definedName>
    <definedName name="DBFtarget2643557f9e2947d0b74335752414cec0" hidden="1">d288d9cda88a4085904b387d4d481d3!$E$2:$F$17</definedName>
    <definedName name="DBFtarget3917a022cb9a4bccabbea7989cb28d1d" hidden="1">LSCurveConfigurationFXVolatilit!$G$2:$H$59</definedName>
    <definedName name="DBFtarget399f988c400b413cb6e0711cfae8f50e" hidden="1">#REF!</definedName>
    <definedName name="DBFtarget413201364532462087700e81c1113117" hidden="1">LSCurveConfigurationFXVolatilit!$E$2:$F$59</definedName>
    <definedName name="DBFtarget48f30952c48c42cb80aaa47c638a7002" hidden="1">LSCurveConfigurationCapFloorVol!$E$2:$F$9</definedName>
    <definedName name="DBFtarget4931bc9de41b4ceeafcc3429b7ae5fef" hidden="1">CurveConfigurationFXVolatilitie!$B$1:$M$6</definedName>
    <definedName name="DBFtarget49f7c974f03340aaa8a8d6e7c4ed2e53" hidden="1">LSCurveConfigurationQuotes!$A$2:$B$7385</definedName>
    <definedName name="DBFtarget4ce0e37a09ee499588e6e70f8b56d8c7" hidden="1">LSCurveConfigurationSwaptionVol!$I$2:$J$115</definedName>
    <definedName name="DBFtarget51a22201de5a4c4898e88a32146404d9" hidden="1">d288d9cda88a4085904b387d4d481d3!$I$2:$J$31</definedName>
    <definedName name="DBFtarget56ce3029caac4d0696cb4bdfe992e081" hidden="1">LSCurveConfigurationDefaultCurv!$M$2:$N$59</definedName>
    <definedName name="DBFtarget5c64ec3c86034055a3c13ae6ff586ffe" hidden="1">d288d9cda88a4085904b387d4d481d3!$G$2:$H$86</definedName>
    <definedName name="DBFtarget6253d3d19bcd4f319acd4853c7eb43a7" hidden="1">LSCurveConfigurationYieldCurves!$C$2:$D$59</definedName>
    <definedName name="DBFtarget665cf27dba664fd8b62a65295b12ff87" hidden="1">d288d9cda88a4085904b387d4d481d3!$K$2:$L$31</definedName>
    <definedName name="DBFtarget67e9c5ab856044a490ef78ee3c214079" hidden="1">LSCurveConfigurationSwaptionVol!$E$2:$F$36</definedName>
    <definedName name="DBFtarget68af86e649294f98b35a576f235023de" hidden="1">CurveConfigurationYieldCurves!$B$1:$Q$31</definedName>
    <definedName name="DBFtarget6b0b42d4320c4f96a757c496c78a9b59" hidden="1">CurveConfigurationYieldCurveSeg!$B$1:$Z$64</definedName>
    <definedName name="DBFtarget6c1058f588e448a68b03d96d361fb788" hidden="1">LSCurveConfigurationCapFloorVol!$M$2:$N$1147</definedName>
    <definedName name="DBFtarget6f8a352f552e426a8947d9b57fa8867a" hidden="1">d288d9cda88a4085904b387d4d481d3!$S$2:$T$31</definedName>
    <definedName name="DBFtarget7225de3c6d0d472691d434fd835800c9" hidden="1">LSCurveConfigurationDefaultCurv!$I$2:$J$2</definedName>
    <definedName name="DBFtarget72f39069518848f2989ff616074d9b08" hidden="1">LSCurveConfigurationSwaptionVol!$K$2:$L$20</definedName>
    <definedName name="DBFtarget7890b9d7d3874759a1db19ba87ef2ae6" hidden="1">d288d9cda88a4085904b387d4d481d3!$C$2:$D$7</definedName>
    <definedName name="DBFtarget7b551be03cf64c7ca4048cce102d26f8" hidden="1">LSCurveConfigurationYieldCurves!$I$2:$J$36</definedName>
    <definedName name="DBFtarget7e4a456a891f49418343dc053f1dbb46" hidden="1">d288d9cda88a4085904b387d4d481d3!$W$2:$X$31</definedName>
    <definedName name="DBFtarget8727a7a8a9564927a048429edeb5dfd3" hidden="1">d288d9cda88a4085904b387d4d481d3!$U$2:$V$31</definedName>
    <definedName name="DBFtarget8db716abc8c54e3b9f6a21a83c99b2d7" hidden="1">LSCurveConfigurationYieldCurves!$A$2:$B$65</definedName>
    <definedName name="DBFtarget92ac6c20ddb8482c8b2f69a284d7d1ce" hidden="1">LSCurveConfigurationSwaptionVol!$G$2:$H$3</definedName>
    <definedName name="DBFtarget92ebe0d10116410597754330b48bab93" hidden="1">CurveConfigurationSwaptionVolat!$B$1:$Y$6</definedName>
    <definedName name="DBFtarget95a08b32f2de486ca4fd0ad5a41186c7" hidden="1">LSCurveConfigurationYieldCurves!$K$2:$L$9</definedName>
    <definedName name="DBFtarget9ba7545c084146de8156c0f66def0a88" hidden="1">LSCurveConfigurationSwaptionVol!$O$2:$P$1147</definedName>
    <definedName name="DBFtargeta4cacb54964b4a5c9bdc367041c38240" hidden="1">LSCurveConfigurationSwaptionVol!$E$2:$F$36</definedName>
    <definedName name="DBFtargeta6dc84b52a324b4698aad8af2cf43049" hidden="1">LSCurveConfigurationYieldCurves!$G$2:$H$5</definedName>
    <definedName name="DBFtargeta95f5fee73de4d268056564b0dca0e1f" hidden="1">LSCurveConfigurationSwaptionVol!$K$2:$L$20</definedName>
    <definedName name="DBFtargetb34ae0dfe2f24236974ae0ca5d162e2f" hidden="1">LSCurveConfigurationSwaptionVol!$A$2:$B$4</definedName>
    <definedName name="DBFtargetb9c645e30de1496284ca4f697df73f61" hidden="1">LSCurveConfigurationSwaptionVol!$I$2:$J$115</definedName>
    <definedName name="DBFtargetbe1e6ac4a4e14150bdfd5ae0d27e90cf" hidden="1">CurveConfigurationDefaultCurves!$B$1:$Y$5</definedName>
    <definedName name="DBFtargetd1b47ff3fc1b479c88651690c4f90ed9" hidden="1">LSCurveConfigurationYieldCurves!$E$2:$F$3</definedName>
    <definedName name="DBFtargetd50177835329433c92b1ca9a284703a4" hidden="1">LSCurveConfigurationYieldCurves!$K$2:$L$9</definedName>
    <definedName name="DBFtargetd5dc16c12b5046719a0a439c124426c0" hidden="1">d288d9cda88a4085904b387d4d481d3!$Q$2:$R$7385</definedName>
    <definedName name="DBFtargete140a7290aa743c89afe130022e63a1b" hidden="1">d288d9cda88a4085904b387d4d481d3!$A$2:$B$31</definedName>
    <definedName name="DBFtargete542ca6357304cb2aa9780cd17df5313" hidden="1">LSCurveConfigurationSwaptionVol!$G$2:$H$3</definedName>
    <definedName name="DBFtargete8afb425d751450a8342006b7ca0cc7c" hidden="1">LSCurveConfigurationSwaptionVol!$A$2:$B$4</definedName>
    <definedName name="DBFtargetf05db0c85d5c450da291c677747677c0" hidden="1">d288d9cda88a4085904b387d4d481d3!$M$2:$N$31</definedName>
    <definedName name="DBFtargetf5fe1ff3536a4e759ac459cbc1ea0846" hidden="1">LSCurveConfigurationYieldCurves!$K$2:$L$4</definedName>
    <definedName name="DBFtargetf6d2844054c94205af33d92555ec4367" hidden="1">LSCurveConfigurationSwaptionVol!$I$2:$J$115</definedName>
    <definedName name="DBFtargetf70c99a3684046c499c23ef2f5200a6d" hidden="1">LSCurveConfigurationFXVolatilit!$C$2:$D$59</definedName>
    <definedName name="DBFtargetf85221e54cfc45b0a53fe2a0c5fdca90" hidden="1">LSCurveConfigurationDefaultCurv!$C$2:$D$4</definedName>
    <definedName name="DBFtargetfd7a81c226e7466f9a4474f937a52766" hidden="1">LSCurveConfigurationSwaptionVol!$M$2:$N$1147</definedName>
    <definedName name="DBFtargetfee4fed1b64b4685be3383b9729f4ed5" hidden="1">d288d9cda88a4085904b387d4d481d3!$O$2:$P$31</definedName>
    <definedName name="DBFtargetffce21670d0a44338a7e37b23708dd38" hidden="1">LSCurveConfigurationYieldCurves!$C$2:$D$59</definedName>
    <definedName name="DBMapperCurveConfigurationCapFloorVolatilities">CurveConfigurationCapFloorVolat!$B$1:$V$4</definedName>
    <definedName name="DBMapperCurveConfigurationDefaultCurves">CurveConfigurationDefaultCurves!$B$1:$Y$5</definedName>
    <definedName name="DBMapperCurveConfigurationFXVolatilities">CurveConfigurationFXVolatilitie!$B$1:$M$6</definedName>
    <definedName name="DBMapperCurveConfigurationQuotes">CurveConfigurationQuotes!$B$1:$F$702</definedName>
    <definedName name="DBMapperCurveConfigurationSwaptionVolatilities">CurveConfigurationSwaptionVolat!$B$1:$Y$6</definedName>
    <definedName name="DBMapperCurveConfigurationYieldCurves">CurveConfigurationYieldCurves!$B$1:$Q$31</definedName>
    <definedName name="DBMapperCurveConfigurationYieldCurveSegments">CurveConfigurationYieldCurveSeg!$B$1:$Z$64</definedName>
    <definedName name="DimensionLookup">LSCurveConfigurationSwaptionVol!$G$2:$H$3</definedName>
    <definedName name="DiscountCurveLookup">d288d9cda88a4085904b387d4d481d3!$O$2:$P$31</definedName>
    <definedName name="ExterneDaten_1" localSheetId="1" hidden="1">CurveConfigurationCapFloorVolat!$B$1:$N$4</definedName>
    <definedName name="ExterneDaten_1" localSheetId="3" hidden="1">CurveConfigurationDefaultCurves!$B$1:$P$5</definedName>
    <definedName name="ExterneDaten_1" localSheetId="5" hidden="1">CurveConfigurationFXVolatilitie!$B$1:$I$6</definedName>
    <definedName name="ExterneDaten_1" localSheetId="7" hidden="1">CurveConfigurationQuotes!$B$1:$E$702</definedName>
    <definedName name="ExterneDaten_1" localSheetId="9" hidden="1">CurveConfigurationSwaptionVolat!$B$1:$Q$6</definedName>
    <definedName name="ExterneDaten_1" localSheetId="11" hidden="1">CurveConfigurationYieldCurves!$B$1:$K$31</definedName>
    <definedName name="ExterneDaten_1" localSheetId="13" hidden="1">CurveConfigurationYieldCurveSeg!$B$1:$N$64</definedName>
    <definedName name="ExtrapolationLookup">LSCurveConfigurationYieldCurves!$K$2:$L$9</definedName>
    <definedName name="FXDomesticCurveIDLookup">LSCurveConfigurationFXVolatilit!$G$2:$H$59</definedName>
    <definedName name="FXForeignCurveIDLookup">LSCurveConfigurationFXVolatilit!$E$2:$F$59</definedName>
    <definedName name="FXSpotIDLookup">LSCurveConfigurationFXVolatilit!$C$2:$D$59</definedName>
    <definedName name="IborIndexLookup">LSCurveConfigurationCapFloorVol!$M$2:$N$1147</definedName>
    <definedName name="IncludeAtmLookup">LSCurveConfigurationCapFloorVol!$E$2:$F$9</definedName>
    <definedName name="InterpolationMethodLookup">LSCurveConfigurationYieldCurves!$G$2:$H$5</definedName>
    <definedName name="InterpolationVariableLookup">LSCurveConfigurationYieldCurves!$E$2:$F$3</definedName>
    <definedName name="ProjectionCurveDomesticLookup">d288d9cda88a4085904b387d4d481d3!$S$2:$T$31</definedName>
    <definedName name="ProjectionCurveForeignLookup">d288d9cda88a4085904b387d4d481d3!$U$2:$V$31</definedName>
    <definedName name="ProjectionCurveLongLookup">d288d9cda88a4085904b387d4d481d3!$K$2:$L$31</definedName>
    <definedName name="ProjectionCurveLookup">d288d9cda88a4085904b387d4d481d3!$I$2:$J$31</definedName>
    <definedName name="ProjectionCurveShortLookup">d288d9cda88a4085904b387d4d481d3!$M$2:$N$31</definedName>
    <definedName name="QuoteLookup">LSCurveConfigurationQuotes!$A$2:$B$7385</definedName>
    <definedName name="ReferenceCurveLookup">d288d9cda88a4085904b387d4d481d3!$W$2:$X$31</definedName>
    <definedName name="SegmentsTypeLookup">d288d9cda88a4085904b387d4d481d3!$C$2:$D$7</definedName>
    <definedName name="ShortSwapIndexBaseLookup">LSCurveConfigurationSwaptionVol!$M$2:$N$1147</definedName>
    <definedName name="SourceCurveLookup">LSCurveConfigurationDefaultCurv!$M$2:$N$59</definedName>
    <definedName name="SpotRateLookup">d288d9cda88a4085904b387d4d481d3!$Q$2:$R$7385</definedName>
    <definedName name="SwapIndexBaseLookup">LSCurveConfigurationSwaptionVol!$O$2:$P$1147</definedName>
    <definedName name="TypeLookup">d288d9cda88a4085904b387d4d481d3!$E$2:$F$17</definedName>
    <definedName name="VolatilityTypeLookup">LSCurveConfigurationSwaptionVol!$A$2:$B$4</definedName>
    <definedName name="YieldCurveDayCounterLookup">LSCurveConfigurationYieldCurves!$I$2:$J$36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3" l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V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W2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X2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Y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R2" i="9"/>
  <c r="R3" i="9"/>
  <c r="R4" i="9"/>
  <c r="R5" i="9"/>
  <c r="R6" i="9"/>
  <c r="S2" i="9"/>
  <c r="S3" i="9"/>
  <c r="S4" i="9"/>
  <c r="S5" i="9"/>
  <c r="S6" i="9"/>
  <c r="T2" i="9"/>
  <c r="T3" i="9"/>
  <c r="T4" i="9"/>
  <c r="T5" i="9"/>
  <c r="T6" i="9"/>
  <c r="U2" i="9"/>
  <c r="U3" i="9"/>
  <c r="U4" i="9"/>
  <c r="U5" i="9"/>
  <c r="U6" i="9"/>
  <c r="V2" i="9"/>
  <c r="V3" i="9"/>
  <c r="V4" i="9"/>
  <c r="V5" i="9"/>
  <c r="V6" i="9"/>
  <c r="W2" i="9"/>
  <c r="W3" i="9"/>
  <c r="W4" i="9"/>
  <c r="W5" i="9"/>
  <c r="W6" i="9"/>
  <c r="X2" i="9"/>
  <c r="X3" i="9"/>
  <c r="X4" i="9"/>
  <c r="X5" i="9"/>
  <c r="X6" i="9"/>
  <c r="Y2" i="9"/>
  <c r="Y3" i="9"/>
  <c r="Y4" i="9"/>
  <c r="Y5" i="9"/>
  <c r="Y6" i="9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J2" i="3"/>
  <c r="J3" i="3"/>
  <c r="J4" i="3"/>
  <c r="J5" i="3"/>
  <c r="J6" i="3"/>
  <c r="K2" i="3"/>
  <c r="K3" i="3"/>
  <c r="K4" i="3"/>
  <c r="K5" i="3"/>
  <c r="K6" i="3"/>
  <c r="L2" i="3"/>
  <c r="L3" i="3"/>
  <c r="L4" i="3"/>
  <c r="L5" i="3"/>
  <c r="L6" i="3"/>
  <c r="M2" i="3"/>
  <c r="M3" i="3"/>
  <c r="M4" i="3"/>
  <c r="M5" i="3"/>
  <c r="M6" i="3"/>
  <c r="Q2" i="2"/>
  <c r="Q3" i="2"/>
  <c r="Q4" i="2"/>
  <c r="Q5" i="2"/>
  <c r="R2" i="2"/>
  <c r="R3" i="2"/>
  <c r="R4" i="2"/>
  <c r="R5" i="2"/>
  <c r="S2" i="2"/>
  <c r="S3" i="2"/>
  <c r="S4" i="2"/>
  <c r="S5" i="2"/>
  <c r="T2" i="2"/>
  <c r="T3" i="2"/>
  <c r="T4" i="2"/>
  <c r="T5" i="2"/>
  <c r="U2" i="2"/>
  <c r="U3" i="2"/>
  <c r="U4" i="2"/>
  <c r="U5" i="2"/>
  <c r="V2" i="2"/>
  <c r="V3" i="2"/>
  <c r="V4" i="2"/>
  <c r="V5" i="2"/>
  <c r="W2" i="2"/>
  <c r="W3" i="2"/>
  <c r="W4" i="2"/>
  <c r="W5" i="2"/>
  <c r="X2" i="2"/>
  <c r="X3" i="2"/>
  <c r="X4" i="2"/>
  <c r="X5" i="2"/>
  <c r="Y2" i="2"/>
  <c r="Y3" i="2"/>
  <c r="Y4" i="2"/>
  <c r="Y5" i="2"/>
  <c r="O2" i="1"/>
  <c r="O3" i="1"/>
  <c r="O4" i="1"/>
  <c r="P2" i="1"/>
  <c r="P3" i="1"/>
  <c r="P4" i="1"/>
  <c r="Q2" i="1"/>
  <c r="Q3" i="1"/>
  <c r="Q4" i="1"/>
  <c r="R2" i="1"/>
  <c r="R3" i="1"/>
  <c r="R4" i="1"/>
  <c r="S2" i="1"/>
  <c r="S3" i="1"/>
  <c r="S4" i="1"/>
  <c r="T2" i="1"/>
  <c r="T3" i="1"/>
  <c r="T4" i="1"/>
  <c r="U2" i="1"/>
  <c r="U3" i="1"/>
  <c r="U4" i="1"/>
  <c r="V2" i="1"/>
  <c r="V3" i="1"/>
  <c r="V4" i="1"/>
  <c r="A1" i="13"/>
  <c r="W1" i="14"/>
  <c r="U1" i="14"/>
  <c r="S1" i="14"/>
  <c r="Q1" i="14"/>
  <c r="O1" i="14"/>
  <c r="M1" i="14"/>
  <c r="K1" i="14"/>
  <c r="I1" i="14"/>
  <c r="G1" i="14"/>
  <c r="E1" i="14"/>
  <c r="C1" i="14"/>
  <c r="A1" i="14"/>
  <c r="A1" i="11"/>
  <c r="A1" i="9"/>
  <c r="A1" i="7"/>
  <c r="A1" i="3"/>
  <c r="A1" i="2"/>
  <c r="A1" i="1"/>
  <c r="A1" i="12"/>
  <c r="K1" i="12"/>
  <c r="I1" i="12"/>
  <c r="G1" i="12"/>
  <c r="E1" i="12"/>
  <c r="C1" i="12"/>
  <c r="A1" i="10"/>
  <c r="O1" i="10"/>
  <c r="M1" i="10"/>
  <c r="K1" i="10"/>
  <c r="I1" i="10"/>
  <c r="G1" i="10"/>
  <c r="E1" i="10"/>
  <c r="C1" i="10"/>
  <c r="A1" i="8"/>
  <c r="A1" i="6"/>
  <c r="G1" i="6"/>
  <c r="E1" i="6"/>
  <c r="C1" i="6"/>
  <c r="A1" i="5"/>
  <c r="Q1" i="5"/>
  <c r="O1" i="5"/>
  <c r="M1" i="5"/>
  <c r="K1" i="5"/>
  <c r="I1" i="5"/>
  <c r="G1" i="5"/>
  <c r="E1" i="5"/>
  <c r="C1" i="5"/>
  <c r="A1" i="4"/>
  <c r="O1" i="4"/>
  <c r="M1" i="4"/>
  <c r="K1" i="4"/>
  <c r="I1" i="4"/>
  <c r="G1" i="4"/>
  <c r="E1" i="4"/>
  <c r="C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51229-1601-42B1-9EAE-0AE03EF27717}" keepAlive="1" name="Verbindung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CurveId, T1.GroupingId, T1.CurveDescription, T5.value VolatilityTypeLU, T6.value ExtrapolationLU, T7.value IncludeAtmLU, T8.value DayCounterLU, T9.value CalendarLU, T10.value BusinessDayConventionLU, T1.Tenors, T1.Strikes, T13.value IborIndexLU, T14.id DiscountCurveLU_x000d__x000a_FROM ORE.dbo.CurveConfigurationCapFloorVolatilities T1 INNER JOIN _x000d__x000a_ORE.dbo.TypesVolatilityType T5 ON T1.VolatilityType = T5.value LEFT JOIN _x000d__x000a_ORE.dbo.TypesExtrapolationType T6 ON T1.Extrapolation = T6.value INNER JOIN _x000d__x000a_ORE.dbo.TypesBool T7 ON T1.IncludeAtm = T7.value LEFT JOIN _x000d__x000a_ORE.dbo.TypesDayCounter T8 ON T1.DayCounter = T8.value LEFT JOIN _x000d__x000a_ORE.dbo.TypesCalendar T9 ON T1.Calendar = T9.value INNER JOIN _x000d__x000a_ORE.dbo.TypesBusinessDayConvention T10 ON T1.BusinessDayConvention = T10.value INNER JOIN _x000d__x000a_ORE.dbo.TypesIndexName T13 ON T1.IborIndex = T13.value INNER JOIN _x000d__x000a_ORE.dbo.TodaysMarketCurveSpecs T14 ON T1.DiscountCurve = T14.id_x000d__x000a_"/>
  </connection>
  <connection id="2" xr16:uid="{0948EBC4-B170-4736-BD1B-CCDE08BEC173}" keepAlive="1" name="Verbindung1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CurveId, T1.GroupingId, T1.CurveDescription, T5.value CurrencyLU, T6.value TypeLU, T7.id DiscountCurveLU, T8.value DayCounterLU, T1.RecoveryRate, T10.Id ConventionsLU, T11.id BenchmarkCurveLU, T12.id SourceCurveLU, T1.Pillars, T1.SpotLag, T15.value CalendarLU, T16.value ExtrapolationLU_x000d__x000a_FROM ORE.dbo.CurveConfigurationDefaultCurves T1 LEFT JOIN _x000d__x000a_ORE.dbo.TypesCurrencyCode T5 ON T1.Currency = T5.value LEFT JOIN _x000d__x000a_ORE.dbo.TypesDefaultCurveType T6 ON T1.Type = T6.value LEFT JOIN _x000d__x000a_ORE.dbo.TodaysMarketCurveSpecs T7 ON T1.DiscountCurve = T7.id LEFT JOIN _x000d__x000a_ORE.dbo.TypesDayCounter T8 ON T1.DayCounter = T8.value LEFT JOIN _x000d__x000a_ORE.dbo.ConventionsCDS T10 ON T1.Conventions = T10.Id LEFT JOIN _x000d__x000a_ORE.dbo.TodaysMarketCurveSpecs T11 ON T1.BenchmarkCurve = T11.id LEFT JOIN _x000d__x000a_ORE.dbo.TodaysMarketCurveSpecs T12 ON T1.SourceCurve = T12.id LEFT JOIN _x000d__x000a_ORE.dbo.TypesCalendar T15 ON T1.Calendar = T15.value LEFT JOIN _x000d__x000a_ORE.dbo.TypesBool T16 ON T1.Extrapolation = T16.value_x000d__x000a_"/>
  </connection>
  <connection id="3" xr16:uid="{6E7330ED-46AB-4F14-B3B4-1C0A1780440C}" keepAlive="1" name="Verbindung2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CurveId, T1.GroupingId, T1.CurveDescription, T5.value DimensionLU, T1.Expiries, T7.id FXSpotIDLU, T8.id FXForeignCurveIDLU, T9.id FXDomesticCurveIDLU_x000d__x000a_FROM ORE.dbo.CurveConfigurationFXVolatilities T1 INNER JOIN _x000d__x000a_ORE.dbo.TypesDimensionType T5 ON T1.Dimension = T5.value LEFT JOIN _x000d__x000a_ORE.dbo.TodaysMarketCurveSpecs T7 ON T1.FXSpotID = T7.id LEFT JOIN _x000d__x000a_ORE.dbo.TodaysMarketCurveSpecs T8 ON T1.FXForeignCurveID = T8.id LEFT JOIN _x000d__x000a_ORE.dbo.TodaysMarketCurveSpecs T9 ON T1.FXDomesticCurveID = T9.id_x000d__x000a_"/>
  </connection>
  <connection id="4" xr16:uid="{A5BFFA3C-5498-4BE0-9C75-7F5021917E44}" keepAlive="1" name="Verbindung3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CurveId, T1.SeqSegment, T1.Seq, T2.Quote QuoteLU_x000d__x000a_FROM ORE.dbo.CurveConfigurationQuotes T1 INNER JOIN _x000d__x000a_ORE.dbo.MdatMarketDataDefinitions T2 ON T1.Quote = T2.Quote_x000d__x000a_ORDER BY 1 ASC, 2 ASC, 3 ASC"/>
  </connection>
  <connection id="5" xr16:uid="{0E783C87-D93D-4FF3-8154-73C9214462D1}" keepAlive="1" name="Verbindung4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CurveId, T1.GroupingId, T1.CurveDescription, T5.value VolatilityTypeLU, T6.value ExtrapolationLU, T7.value DayCounterLU, T8.value DimensionLU, T9.value CalendarLU, T10.value BusinessDayConventionLU, T1.OptionTenors, T1.SwapTenors, T1.SmileOptionTenors, T1.SmileSwapTenors, T1.SmileSpreads, T16.value ShortSwapIndexBaseLU, T17.value SwapIndexBaseLU_x000d__x000a_FROM ORE.dbo.CurveConfigurationSwaptionVolatilities T1 INNER JOIN _x000d__x000a_ORE.dbo.TypesVolatilityType T5 ON T1.VolatilityType = T5.value LEFT JOIN _x000d__x000a_ORE.dbo.TypesExtrapolationType T6 ON T1.Extrapolation = T6.value LEFT JOIN _x000d__x000a_ORE.dbo.TypesDayCounter T7 ON T1.DayCounter = T7.value INNER JOIN _x000d__x000a_ORE.dbo.TypesDimensionType T8 ON T1.Dimension = T8.value LEFT JOIN _x000d__x000a_ORE.dbo.TypesCalendar T9 ON T1.Calendar = T9.value INNER JOIN _x000d__x000a_ORE.dbo.TypesBusinessDayConvention T10 ON T1.BusinessDayConvention = T10.value INNER JOIN _x000d__x000a_ORE.dbo.TypesIndexName T16 ON T1.ShortSwapIndexBase = T16.value INNER JOIN _x000d__x000a_ORE.dbo.TypesIndexName T17 ON T1.SwapIndexBase = T17.value_x000d__x000a_"/>
  </connection>
  <connection id="6" xr16:uid="{3D1FC1AB-13FB-4464-AEE0-BE45FCACE843}" keepAlive="1" name="Verbindung5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CurveId, T1.GroupingId, T1.CurveDescription, T5.value CurrencyLU, T6.id DiscountCurveLU, T7.value InterpolationVariableLU, T8.value InterpolationMethodLU, T9.value YieldCurveDayCounterLU, T1.Tolerance, T11.value ExtrapolationLU_x000d__x000a_FROM ORE.dbo.CurveConfigurationYieldCurves T1 INNER JOIN _x000d__x000a_ORE.dbo.TypesCurrencyCode T5 ON T1.Currency = T5.value LEFT JOIN _x000d__x000a_ORE.dbo.TodaysMarketCurveSpecs T6 ON T1.DiscountCurve = T6.id LEFT JOIN _x000d__x000a_ORE.dbo.TypesInterpolationVariableType T7 ON T1.InterpolationVariable = T7.value LEFT JOIN _x000d__x000a_ORE.dbo.TypesInterpolationMethodType T8 ON T1.InterpolationMethod = T8.value LEFT JOIN _x000d__x000a_ORE.dbo.TypesDayCounter T9 ON T1.YieldCurveDayCounter = T9.value LEFT JOIN _x000d__x000a_ORE.dbo.TypesBool T11 ON T1.Extrapolation = T11.value_x000d__x000a_ORDER BY 1 ASC"/>
  </connection>
  <connection id="7" xr16:uid="{08F1C9D0-FF6F-4D70-9FE4-46744D0EA633}" keepAlive="1" name="Verbindung6" type="5" refreshedVersion="6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2.CurveId CurveIdLU, T1.Seq, T4.value AS SegmentsTypeLU, T5.value AS TypeLU, T1.Conventions ConventionsLU, T7.CurveId ProjectionCurveLU, T8.CurveId ProjectionCurveLongLU, T9.CurveId ProjectionCurveShortLU, T10.CurveId DiscountCurveLU, T11.Quote SpotRateLU, T12.CurveId ProjectionCurveDomesticLU, T13.CurveId ProjectionCurveForeignLU, T14.CurveId ReferenceCurveLU_x000d__x000a_FROM ORE.dbo.CurveConfigurationYieldCurveSegments T1 INNER JOIN _x000d__x000a_ORE.dbo.CurveConfigurationYieldCurves T2 ON T1.CurveId = T2.CurveId INNER JOIN _x000d__x000a_ORE.dbo.TypesSegmentType T4 ON T1.SegmentsType = T4.value INNER JOIN _x000d__x000a_ORE.dbo.TypesSegmentTypeType T5 ON T1.Type = T5.value LEFT JOIN _x000d__x000a_ORE.dbo.CurveConfigurationYieldCurves T7 ON T1.ProjectionCurve = T7.CurveId LEFT JOIN _x000d__x000a_ORE.dbo.CurveConfigurationYieldCurves T8 ON T1.ProjectionCurveLong = T8.CurveId LEFT JOIN _x000d__x000a_ORE.dbo.CurveConfigurationYieldCurves T9 ON T1.ProjectionCurveShort = T9.CurveId LEFT JOIN _x000d__x000a_ORE.dbo.CurveConfigurationYieldCurves T10 ON T1.DiscountCurve = T10.CurveId LEFT JOIN _x000d__x000a_ORE.dbo.MdatMarketDataDefinitions T11 ON T1.SpotRate = T11.Quote LEFT JOIN _x000d__x000a_ORE.dbo.CurveConfigurationYieldCurves T12 ON T1.ProjectionCurveDomestic = T12.CurveId LEFT JOIN _x000d__x000a_ORE.dbo.CurveConfigurationYieldCurves T13 ON T1.ProjectionCurveForeign = T13.CurveId LEFT JOIN _x000d__x000a_ORE.dbo.CurveConfigurationYieldCurves T14 ON T1.ReferenceCurve = T14.CurveId_x000d__x000a_ORDER BY 1 ASC, 2 ASC"/>
  </connection>
</connections>
</file>

<file path=xl/sharedStrings.xml><?xml version="1.0" encoding="utf-8"?>
<sst xmlns="http://schemas.openxmlformats.org/spreadsheetml/2006/main" count="40604" uniqueCount="9132">
  <si>
    <t>SELECT T1.value VolatilityType,T1.value FROM ORE.dbo.TypesVolatilityType T1 ORDER BY T1.value</t>
  </si>
  <si>
    <t>SELECT T1.value Extrapolation,T1.value FROM ORE.dbo.TypesExtrapolationType T1 ORDER BY T1.value</t>
  </si>
  <si>
    <t>SELECT T1.value IncludeAtm,T1.value FROM ORE.dbo.TypesBool T1 ORDER BY  T1.value</t>
  </si>
  <si>
    <t>SELECT  T1.value DayCounter, T1.value FROM ORE.dbo.TypesDayCounter T1 ORDER BY value</t>
  </si>
  <si>
    <t>SELECT  T1.value Calendar, T1.value FROM ORE.dbo.TypesCalendar T1 ORDER BY value</t>
  </si>
  <si>
    <t>SELECT T1.value BusinessDayConvention,T1.value FROM ORE.dbo.TypesBusinessDayConvention T1 ORDER BY T1.value</t>
  </si>
  <si>
    <t>SELECT T1.value IborIndex,T1.value FROM ORE.dbo.TypesIndexName T1 ORDER BY T1.value</t>
  </si>
  <si>
    <t>SELECT T1.id DiscountCurve,T1.id FROM ORE.dbo.TodaysMarketCurveSpecs T1 ORDER BY T1.id</t>
  </si>
  <si>
    <t xml:space="preserve">SELECT T1.CurveId, T1.GroupingId, T1.CurveDescription, T5.value VolatilityTypeLU, T6.value ExtrapolationLU, T7.value IncludeAtmLU, T8.value DayCounterLU, T9.value CalendarLU, T10.value BusinessDayConventionLU, T1.Tenors, T1.Strikes, T13.value IborIndexLU, T14.id DiscountCurveLU_x000D_
FROM ORE.dbo.CurveConfigurationCapFloorVolatilities T1 INNER JOIN _x000D_
ORE.dbo.TypesVolatilityType T5 ON T1.VolatilityType = T5.value LEFT JOIN _x000D_
ORE.dbo.TypesExtrapolationType T6 ON T1.Extrapolation = T6.value INNER JOIN _x000D_
ORE.dbo.TypesBool T7 ON T1.IncludeAtm = T7.value LEFT JOIN _x000D_
ORE.dbo.TypesDayCounter T8 ON T1.DayCounter = T8.value LEFT JOIN _x000D_
ORE.dbo.TypesCalendar T9 ON T1.Calendar = T9.value INNER JOIN _x000D_
ORE.dbo.TypesBusinessDayConvention T10 ON T1.BusinessDayConvention = T10.value INNER JOIN _x000D_
ORE.dbo.TypesIndexName T13 ON T1.IborIndex = T13.value INNER JOIN _x000D_
ORE.dbo.TodaysMarketCurveSpecs T14 ON T1.DiscountCurve = T14.id_x000D_
</t>
  </si>
  <si>
    <t>Lognormal</t>
  </si>
  <si>
    <t>Normal</t>
  </si>
  <si>
    <t>ShiftedLognormal</t>
  </si>
  <si>
    <t>Flat</t>
  </si>
  <si>
    <t>Linear</t>
  </si>
  <si>
    <t>0</t>
  </si>
  <si>
    <t>1</t>
  </si>
  <si>
    <t>FALSE</t>
  </si>
  <si>
    <t>N</t>
  </si>
  <si>
    <t>NO</t>
  </si>
  <si>
    <t>TRUE</t>
  </si>
  <si>
    <t>Y</t>
  </si>
  <si>
    <t>YES</t>
  </si>
  <si>
    <t>1/1</t>
  </si>
  <si>
    <t>30/360</t>
  </si>
  <si>
    <t>30/360 (Bond Basis)</t>
  </si>
  <si>
    <t>30/360 (Italian)</t>
  </si>
  <si>
    <t>30E/360</t>
  </si>
  <si>
    <t>30E/360 (Eurobond Basis)</t>
  </si>
  <si>
    <t>30E/360.ISDA</t>
  </si>
  <si>
    <t>A360</t>
  </si>
  <si>
    <t>A365</t>
  </si>
  <si>
    <t>A365F</t>
  </si>
  <si>
    <t>ACT</t>
  </si>
  <si>
    <t>ACT/360</t>
  </si>
  <si>
    <t>ACT/365</t>
  </si>
  <si>
    <t>Act/365 (NL)</t>
  </si>
  <si>
    <t>ACT/365.FIXED</t>
  </si>
  <si>
    <t>ACT/365L</t>
  </si>
  <si>
    <t>ACT/ACT</t>
  </si>
  <si>
    <t>ACT/ACT.AFB</t>
  </si>
  <si>
    <t>ACT/ACT.ISDA</t>
  </si>
  <si>
    <t>ACT/ACT.ISMA</t>
  </si>
  <si>
    <t>ACT/nACT</t>
  </si>
  <si>
    <t>ActActAFB</t>
  </si>
  <si>
    <t>ActActISDA</t>
  </si>
  <si>
    <t>ActActISMA</t>
  </si>
  <si>
    <t>Actual/360</t>
  </si>
  <si>
    <t>Actual/365 (Fixed)</t>
  </si>
  <si>
    <t>Actual/365 (JGB)</t>
  </si>
  <si>
    <t>Actual/365 (No Leap)</t>
  </si>
  <si>
    <t>Actual/Actual (AFB)</t>
  </si>
  <si>
    <t>Actual/Actual (ISDA)</t>
  </si>
  <si>
    <t>Actual/Actual (ISMA)</t>
  </si>
  <si>
    <t>BUS/252</t>
  </si>
  <si>
    <t>Business/252</t>
  </si>
  <si>
    <t>NL/365</t>
  </si>
  <si>
    <t>T360</t>
  </si>
  <si>
    <t>AED</t>
  </si>
  <si>
    <t>ARS</t>
  </si>
  <si>
    <t>AU</t>
  </si>
  <si>
    <t>AUD</t>
  </si>
  <si>
    <t>BEBR</t>
  </si>
  <si>
    <t>BHD</t>
  </si>
  <si>
    <t>BRL</t>
  </si>
  <si>
    <t>CA</t>
  </si>
  <si>
    <t>CA,TARGET,UK</t>
  </si>
  <si>
    <t>CA,US,UK</t>
  </si>
  <si>
    <t>CAD</t>
  </si>
  <si>
    <t>CATO</t>
  </si>
  <si>
    <t>CHF</t>
  </si>
  <si>
    <t>CHZU</t>
  </si>
  <si>
    <t>CLF</t>
  </si>
  <si>
    <t>CLP</t>
  </si>
  <si>
    <t>CNY</t>
  </si>
  <si>
    <t>COP</t>
  </si>
  <si>
    <t>CZK</t>
  </si>
  <si>
    <t>DEN</t>
  </si>
  <si>
    <t>DKK</t>
  </si>
  <si>
    <t>EGP</t>
  </si>
  <si>
    <t>EUR</t>
  </si>
  <si>
    <t>EUR,GBP</t>
  </si>
  <si>
    <t>EUR,USD,GBP,CHF</t>
  </si>
  <si>
    <t>EUTA</t>
  </si>
  <si>
    <t>FIN</t>
  </si>
  <si>
    <t>GB</t>
  </si>
  <si>
    <t>GBLO</t>
  </si>
  <si>
    <t>GBP</t>
  </si>
  <si>
    <t>HKD</t>
  </si>
  <si>
    <t>HUF</t>
  </si>
  <si>
    <t>IDR</t>
  </si>
  <si>
    <t>ILS</t>
  </si>
  <si>
    <t>INR</t>
  </si>
  <si>
    <t>ISK</t>
  </si>
  <si>
    <t>JP</t>
  </si>
  <si>
    <t>JP,UK</t>
  </si>
  <si>
    <t>JP,US,UK</t>
  </si>
  <si>
    <t>JPTO</t>
  </si>
  <si>
    <t>JPY</t>
  </si>
  <si>
    <t>KRW</t>
  </si>
  <si>
    <t>KWD</t>
  </si>
  <si>
    <t>KZT</t>
  </si>
  <si>
    <t>LNB</t>
  </si>
  <si>
    <t>MAD</t>
  </si>
  <si>
    <t>MXN</t>
  </si>
  <si>
    <t>MXN,US,UK</t>
  </si>
  <si>
    <t>MXV</t>
  </si>
  <si>
    <t>MYR</t>
  </si>
  <si>
    <t>NGN</t>
  </si>
  <si>
    <t>NOK</t>
  </si>
  <si>
    <t>NOK,TARGET,UK</t>
  </si>
  <si>
    <t>NOK,US,UK</t>
  </si>
  <si>
    <t>NYB</t>
  </si>
  <si>
    <t>NZD</t>
  </si>
  <si>
    <t>OMR</t>
  </si>
  <si>
    <t>PEN</t>
  </si>
  <si>
    <t>PHP</t>
  </si>
  <si>
    <t>PLN</t>
  </si>
  <si>
    <t>QAR</t>
  </si>
  <si>
    <t>RON</t>
  </si>
  <si>
    <t>RUB</t>
  </si>
  <si>
    <t>SA</t>
  </si>
  <si>
    <t>SAR</t>
  </si>
  <si>
    <t>SEK</t>
  </si>
  <si>
    <t>SEK,US,UK</t>
  </si>
  <si>
    <t>SEST</t>
  </si>
  <si>
    <t>SGD</t>
  </si>
  <si>
    <t>SS</t>
  </si>
  <si>
    <t>SYB</t>
  </si>
  <si>
    <t>TARGET</t>
  </si>
  <si>
    <t>TARGET,AU</t>
  </si>
  <si>
    <t>TARGET,AU,UK</t>
  </si>
  <si>
    <t>TARGET,JP</t>
  </si>
  <si>
    <t>TARGET,UK</t>
  </si>
  <si>
    <t>TARGET,US</t>
  </si>
  <si>
    <t>TARGET,US,UK</t>
  </si>
  <si>
    <t>TARGET,ZUB</t>
  </si>
  <si>
    <t>TGT</t>
  </si>
  <si>
    <t>THB</t>
  </si>
  <si>
    <t>TKB</t>
  </si>
  <si>
    <t>TKB,TARGET,UK</t>
  </si>
  <si>
    <t>TND</t>
  </si>
  <si>
    <t>TRB</t>
  </si>
  <si>
    <t>TRIS</t>
  </si>
  <si>
    <t>TRY</t>
  </si>
  <si>
    <t>TWD</t>
  </si>
  <si>
    <t>UAH</t>
  </si>
  <si>
    <t>UK</t>
  </si>
  <si>
    <t>UK settlement</t>
  </si>
  <si>
    <t>UK,TARGET</t>
  </si>
  <si>
    <t>UK,US</t>
  </si>
  <si>
    <t>UNMAPPED</t>
  </si>
  <si>
    <t>US</t>
  </si>
  <si>
    <t>US settlement</t>
  </si>
  <si>
    <t>US,CA</t>
  </si>
  <si>
    <t>US,JP</t>
  </si>
  <si>
    <t>US,NOK</t>
  </si>
  <si>
    <t>US,SEK</t>
  </si>
  <si>
    <t>US,UK</t>
  </si>
  <si>
    <t>USD</t>
  </si>
  <si>
    <t>US-GOV</t>
  </si>
  <si>
    <t>US-NERC</t>
  </si>
  <si>
    <t>US-NYSE</t>
  </si>
  <si>
    <t>US-SET</t>
  </si>
  <si>
    <t>VND</t>
  </si>
  <si>
    <t>WeekendsOnly</t>
  </si>
  <si>
    <t>ZAR</t>
  </si>
  <si>
    <t>ZUB</t>
  </si>
  <si>
    <t>ZUB,TARGET,UK</t>
  </si>
  <si>
    <t>ZUB,UK</t>
  </si>
  <si>
    <t>ZUB,US</t>
  </si>
  <si>
    <t>ZUB,US,UK</t>
  </si>
  <si>
    <t>F</t>
  </si>
  <si>
    <t>Following</t>
  </si>
  <si>
    <t>INDIFF</t>
  </si>
  <si>
    <t>MF</t>
  </si>
  <si>
    <t>MODFOLLOWING</t>
  </si>
  <si>
    <t>Modified Following</t>
  </si>
  <si>
    <t>Modified Preceding</t>
  </si>
  <si>
    <t>MODIFIEDF</t>
  </si>
  <si>
    <t>ModifiedFollowing</t>
  </si>
  <si>
    <t>MODIFIEDP</t>
  </si>
  <si>
    <t>ModifiedPreceding</t>
  </si>
  <si>
    <t>MP</t>
  </si>
  <si>
    <t>NEAREST</t>
  </si>
  <si>
    <t>NONE</t>
  </si>
  <si>
    <t>NotApplicable</t>
  </si>
  <si>
    <t>P</t>
  </si>
  <si>
    <t>Preceding</t>
  </si>
  <si>
    <t>U</t>
  </si>
  <si>
    <t>Unadjusted</t>
  </si>
  <si>
    <t>AED-CMS-10Y</t>
  </si>
  <si>
    <t>AED-CMS-1Y</t>
  </si>
  <si>
    <t>AED-CMS-20Y</t>
  </si>
  <si>
    <t>AED-CMS-2Y</t>
  </si>
  <si>
    <t>AED-CMS-30Y</t>
  </si>
  <si>
    <t>AED-CMS-5Y</t>
  </si>
  <si>
    <t>AED-INDEX-12M</t>
  </si>
  <si>
    <t>AED-INDEX-1M</t>
  </si>
  <si>
    <t>AED-INDEX-3M</t>
  </si>
  <si>
    <t>AED-INDEX-6M</t>
  </si>
  <si>
    <t>AED-INDEX-9M</t>
  </si>
  <si>
    <t>ARS-CMS-10Y</t>
  </si>
  <si>
    <t>ARS-CMS-1Y</t>
  </si>
  <si>
    <t>ARS-CMS-20Y</t>
  </si>
  <si>
    <t>ARS-CMS-2Y</t>
  </si>
  <si>
    <t>ARS-CMS-30Y</t>
  </si>
  <si>
    <t>ARS-CMS-5Y</t>
  </si>
  <si>
    <t>ARS-INDEX-12M</t>
  </si>
  <si>
    <t>ARS-INDEX-1M</t>
  </si>
  <si>
    <t>ARS-INDEX-3M</t>
  </si>
  <si>
    <t>ARS-INDEX-6M</t>
  </si>
  <si>
    <t>ARS-INDEX-9M</t>
  </si>
  <si>
    <t>ATS-CMS-10Y</t>
  </si>
  <si>
    <t>ATS-CMS-1Y</t>
  </si>
  <si>
    <t>ATS-CMS-20Y</t>
  </si>
  <si>
    <t>ATS-CMS-2Y</t>
  </si>
  <si>
    <t>ATS-CMS-30Y</t>
  </si>
  <si>
    <t>ATS-CMS-5Y</t>
  </si>
  <si>
    <t>ATS-INDEX-12M</t>
  </si>
  <si>
    <t>ATS-INDEX-1M</t>
  </si>
  <si>
    <t>ATS-INDEX-3M</t>
  </si>
  <si>
    <t>ATS-INDEX-6M</t>
  </si>
  <si>
    <t>ATS-INDEX-9M</t>
  </si>
  <si>
    <t>AUD-BBSW</t>
  </si>
  <si>
    <t>AUD-BBSW-12M</t>
  </si>
  <si>
    <t>AUD-BBSW-1M</t>
  </si>
  <si>
    <t>AUD-BBSW-28D</t>
  </si>
  <si>
    <t>AUD-BBSW-3M</t>
  </si>
  <si>
    <t>AUD-BBSW-6M</t>
  </si>
  <si>
    <t>AUD-BBSW-9M</t>
  </si>
  <si>
    <t>AUD-CMS-10Y</t>
  </si>
  <si>
    <t>AUD-CMS-1Y</t>
  </si>
  <si>
    <t>AUD-CMS-20Y</t>
  </si>
  <si>
    <t>AUD-CMS-2Y</t>
  </si>
  <si>
    <t>AUD-CMS-30Y</t>
  </si>
  <si>
    <t>AUD-CMS-5Y</t>
  </si>
  <si>
    <t>AUD-INDEX-12M</t>
  </si>
  <si>
    <t>AUD-INDEX-1M</t>
  </si>
  <si>
    <t>AUD-INDEX-3M</t>
  </si>
  <si>
    <t>AUD-INDEX-6M</t>
  </si>
  <si>
    <t>AUD-INDEX-9M</t>
  </si>
  <si>
    <t>AUD-LIBOR</t>
  </si>
  <si>
    <t>AUD-LIBOR-12M</t>
  </si>
  <si>
    <t>AUD-LIBOR-1M</t>
  </si>
  <si>
    <t>AUD-LIBOR-28D</t>
  </si>
  <si>
    <t>AUD-LIBOR-3M</t>
  </si>
  <si>
    <t>AUD-LIBOR-6M</t>
  </si>
  <si>
    <t>AUD-LIBOR-9M</t>
  </si>
  <si>
    <t>BEF-CMS-10Y</t>
  </si>
  <si>
    <t>BEF-CMS-1Y</t>
  </si>
  <si>
    <t>BEF-CMS-20Y</t>
  </si>
  <si>
    <t>BEF-CMS-2Y</t>
  </si>
  <si>
    <t>BEF-CMS-30Y</t>
  </si>
  <si>
    <t>BEF-CMS-5Y</t>
  </si>
  <si>
    <t>BEF-INDEX-12M</t>
  </si>
  <si>
    <t>BEF-INDEX-1M</t>
  </si>
  <si>
    <t>BEF-INDEX-3M</t>
  </si>
  <si>
    <t>BEF-INDEX-6M</t>
  </si>
  <si>
    <t>BEF-INDEX-9M</t>
  </si>
  <si>
    <t>BHD-CMS-10Y</t>
  </si>
  <si>
    <t>BHD-CMS-1Y</t>
  </si>
  <si>
    <t>BHD-CMS-20Y</t>
  </si>
  <si>
    <t>BHD-CMS-2Y</t>
  </si>
  <si>
    <t>BHD-CMS-30Y</t>
  </si>
  <si>
    <t>BHD-CMS-5Y</t>
  </si>
  <si>
    <t>BHD-INDEX-12M</t>
  </si>
  <si>
    <t>BHD-INDEX-1M</t>
  </si>
  <si>
    <t>BHD-INDEX-3M</t>
  </si>
  <si>
    <t>BHD-INDEX-6M</t>
  </si>
  <si>
    <t>BHD-INDEX-9M</t>
  </si>
  <si>
    <t>BRL-CMS-10Y</t>
  </si>
  <si>
    <t>BRL-CMS-1Y</t>
  </si>
  <si>
    <t>BRL-CMS-20Y</t>
  </si>
  <si>
    <t>BRL-CMS-2Y</t>
  </si>
  <si>
    <t>BRL-CMS-30Y</t>
  </si>
  <si>
    <t>BRL-CMS-5Y</t>
  </si>
  <si>
    <t>BRL-GENERIC</t>
  </si>
  <si>
    <t>BRL-GENERIC-12M</t>
  </si>
  <si>
    <t>BRL-GENERIC-1M</t>
  </si>
  <si>
    <t>BRL-GENERIC-28D</t>
  </si>
  <si>
    <t>BRL-GENERIC-3M</t>
  </si>
  <si>
    <t>BRL-GENERIC-6M</t>
  </si>
  <si>
    <t>BRL-GENERIC-9M</t>
  </si>
  <si>
    <t>BRL-INDEX-12M</t>
  </si>
  <si>
    <t>BRL-INDEX-1M</t>
  </si>
  <si>
    <t>BRL-INDEX-3M</t>
  </si>
  <si>
    <t>BRL-INDEX-6M</t>
  </si>
  <si>
    <t>BRL-INDEX-9M</t>
  </si>
  <si>
    <t>CAD-BA</t>
  </si>
  <si>
    <t>CAD-BA-12M</t>
  </si>
  <si>
    <t>CAD-BA-1M</t>
  </si>
  <si>
    <t>CAD-BA-28D</t>
  </si>
  <si>
    <t>CAD-BA-3M</t>
  </si>
  <si>
    <t>CAD-BA-6M</t>
  </si>
  <si>
    <t>CAD-BA-9M</t>
  </si>
  <si>
    <t>CAD-CDOR</t>
  </si>
  <si>
    <t>CAD-CDOR-12M</t>
  </si>
  <si>
    <t>CAD-CDOR-1M</t>
  </si>
  <si>
    <t>CAD-CDOR-28D</t>
  </si>
  <si>
    <t>CAD-CDOR-3M</t>
  </si>
  <si>
    <t>CAD-CDOR-6M</t>
  </si>
  <si>
    <t>CAD-CDOR-9M</t>
  </si>
  <si>
    <t>CAD-CMS-10Y</t>
  </si>
  <si>
    <t>CAD-CMS-1Y</t>
  </si>
  <si>
    <t>CAD-CMS-20Y</t>
  </si>
  <si>
    <t>CAD-CMS-2Y</t>
  </si>
  <si>
    <t>CAD-CMS-30Y</t>
  </si>
  <si>
    <t>CAD-CMS-5Y</t>
  </si>
  <si>
    <t>CAD-CORRA</t>
  </si>
  <si>
    <t>CAD-CORRA-12M</t>
  </si>
  <si>
    <t>CAD-CORRA-1M</t>
  </si>
  <si>
    <t>CAD-CORRA-28D</t>
  </si>
  <si>
    <t>CAD-CORRA-3M</t>
  </si>
  <si>
    <t>CAD-CORRA-6M</t>
  </si>
  <si>
    <t>CAD-CORRA-9M</t>
  </si>
  <si>
    <t>CAD-INDEX-12M</t>
  </si>
  <si>
    <t>CAD-INDEX-1M</t>
  </si>
  <si>
    <t>CAD-INDEX-3M</t>
  </si>
  <si>
    <t>CAD-INDEX-6M</t>
  </si>
  <si>
    <t>CAD-INDEX-9M</t>
  </si>
  <si>
    <t>CAD-LIBOR</t>
  </si>
  <si>
    <t>CAD-LIBOR-12M</t>
  </si>
  <si>
    <t>CAD-LIBOR-1M</t>
  </si>
  <si>
    <t>CAD-LIBOR-28D</t>
  </si>
  <si>
    <t>CAD-LIBOR-3M</t>
  </si>
  <si>
    <t>CAD-LIBOR-6M</t>
  </si>
  <si>
    <t>CAD-LIBOR-9M</t>
  </si>
  <si>
    <t>CHF-CMS-10Y</t>
  </si>
  <si>
    <t>CHF-CMS-1Y</t>
  </si>
  <si>
    <t>CHF-CMS-20Y</t>
  </si>
  <si>
    <t>CHF-CMS-2Y</t>
  </si>
  <si>
    <t>CHF-CMS-30Y</t>
  </si>
  <si>
    <t>CHF-CMS-5Y</t>
  </si>
  <si>
    <t>CHF-INDEX-12M</t>
  </si>
  <si>
    <t>CHF-INDEX-1M</t>
  </si>
  <si>
    <t>CHF-INDEX-3M</t>
  </si>
  <si>
    <t>CHF-INDEX-6M</t>
  </si>
  <si>
    <t>CHF-INDEX-9M</t>
  </si>
  <si>
    <t>CHF-LIBOR</t>
  </si>
  <si>
    <t>CHF-LIBOR-12M</t>
  </si>
  <si>
    <t>CHF-LIBOR-1M</t>
  </si>
  <si>
    <t>CHF-LIBOR-28D</t>
  </si>
  <si>
    <t>CHF-LIBOR-3M</t>
  </si>
  <si>
    <t>CHF-LIBOR-6M</t>
  </si>
  <si>
    <t>CHF-LIBOR-9M</t>
  </si>
  <si>
    <t>CHF-SARON</t>
  </si>
  <si>
    <t>CHF-SARON-12M</t>
  </si>
  <si>
    <t>CHF-SARON-1M</t>
  </si>
  <si>
    <t>CHF-SARON-28D</t>
  </si>
  <si>
    <t>CHF-SARON-3M</t>
  </si>
  <si>
    <t>CHF-SARON-6M</t>
  </si>
  <si>
    <t>CHF-SARON-9M</t>
  </si>
  <si>
    <t>CHF-TOIS</t>
  </si>
  <si>
    <t>CHF-TOIS-12M</t>
  </si>
  <si>
    <t>CHF-TOIS-1M</t>
  </si>
  <si>
    <t>CHF-TOIS-28D</t>
  </si>
  <si>
    <t>CHF-TOIS-3M</t>
  </si>
  <si>
    <t>CHF-TOIS-6M</t>
  </si>
  <si>
    <t>CHF-TOIS-9M</t>
  </si>
  <si>
    <t>CLF-CMS-10Y</t>
  </si>
  <si>
    <t>CLF-CMS-1Y</t>
  </si>
  <si>
    <t>CLF-CMS-20Y</t>
  </si>
  <si>
    <t>CLF-CMS-2Y</t>
  </si>
  <si>
    <t>CLF-CMS-30Y</t>
  </si>
  <si>
    <t>CLF-CMS-5Y</t>
  </si>
  <si>
    <t>CLF-INDEX-12M</t>
  </si>
  <si>
    <t>CLF-INDEX-1M</t>
  </si>
  <si>
    <t>CLF-INDEX-3M</t>
  </si>
  <si>
    <t>CLF-INDEX-6M</t>
  </si>
  <si>
    <t>CLF-INDEX-9M</t>
  </si>
  <si>
    <t>CLP-CMS-10Y</t>
  </si>
  <si>
    <t>CLP-CMS-1Y</t>
  </si>
  <si>
    <t>CLP-CMS-20Y</t>
  </si>
  <si>
    <t>CLP-CMS-2Y</t>
  </si>
  <si>
    <t>CLP-CMS-30Y</t>
  </si>
  <si>
    <t>CLP-CMS-5Y</t>
  </si>
  <si>
    <t>CLP-GENERIC</t>
  </si>
  <si>
    <t>CLP-GENERIC-12M</t>
  </si>
  <si>
    <t>CLP-GENERIC-1M</t>
  </si>
  <si>
    <t>CLP-GENERIC-28D</t>
  </si>
  <si>
    <t>CLP-GENERIC-3M</t>
  </si>
  <si>
    <t>CLP-GENERIC-6M</t>
  </si>
  <si>
    <t>CLP-GENERIC-9M</t>
  </si>
  <si>
    <t>CLP-INDEX-12M</t>
  </si>
  <si>
    <t>CLP-INDEX-1M</t>
  </si>
  <si>
    <t>CLP-INDEX-3M</t>
  </si>
  <si>
    <t>CLP-INDEX-6M</t>
  </si>
  <si>
    <t>CLP-INDEX-9M</t>
  </si>
  <si>
    <t>CNY-CMS-10Y</t>
  </si>
  <si>
    <t>CNY-CMS-1Y</t>
  </si>
  <si>
    <t>CNY-CMS-20Y</t>
  </si>
  <si>
    <t>CNY-CMS-2Y</t>
  </si>
  <si>
    <t>CNY-CMS-30Y</t>
  </si>
  <si>
    <t>CNY-CMS-5Y</t>
  </si>
  <si>
    <t>CNY-GENERIC</t>
  </si>
  <si>
    <t>CNY-GENERIC-12M</t>
  </si>
  <si>
    <t>CNY-GENERIC-1M</t>
  </si>
  <si>
    <t>CNY-GENERIC-28D</t>
  </si>
  <si>
    <t>CNY-GENERIC-3M</t>
  </si>
  <si>
    <t>CNY-GENERIC-6M</t>
  </si>
  <si>
    <t>CNY-GENERIC-9M</t>
  </si>
  <si>
    <t>CNY-INDEX-12M</t>
  </si>
  <si>
    <t>CNY-INDEX-1M</t>
  </si>
  <si>
    <t>CNY-INDEX-3M</t>
  </si>
  <si>
    <t>CNY-INDEX-6M</t>
  </si>
  <si>
    <t>CNY-INDEX-9M</t>
  </si>
  <si>
    <t>COP-CMS-10Y</t>
  </si>
  <si>
    <t>COP-CMS-1Y</t>
  </si>
  <si>
    <t>COP-CMS-20Y</t>
  </si>
  <si>
    <t>COP-CMS-2Y</t>
  </si>
  <si>
    <t>COP-CMS-30Y</t>
  </si>
  <si>
    <t>COP-CMS-5Y</t>
  </si>
  <si>
    <t>COP-IBR</t>
  </si>
  <si>
    <t>COP-IBR-12M</t>
  </si>
  <si>
    <t>COP-IBR-1M</t>
  </si>
  <si>
    <t>COP-IBR-28D</t>
  </si>
  <si>
    <t>COP-IBR-3M</t>
  </si>
  <si>
    <t>COP-IBR-6M</t>
  </si>
  <si>
    <t>COP-IBR-9M</t>
  </si>
  <si>
    <t>COP-INDEX-12M</t>
  </si>
  <si>
    <t>COP-INDEX-1M</t>
  </si>
  <si>
    <t>COP-INDEX-3M</t>
  </si>
  <si>
    <t>COP-INDEX-6M</t>
  </si>
  <si>
    <t>COP-INDEX-9M</t>
  </si>
  <si>
    <t>CZK-CMS-10Y</t>
  </si>
  <si>
    <t>CZK-CMS-1Y</t>
  </si>
  <si>
    <t>CZK-CMS-20Y</t>
  </si>
  <si>
    <t>CZK-CMS-2Y</t>
  </si>
  <si>
    <t>CZK-CMS-30Y</t>
  </si>
  <si>
    <t>CZK-CMS-5Y</t>
  </si>
  <si>
    <t>CZK-INDEX-12M</t>
  </si>
  <si>
    <t>CZK-INDEX-1M</t>
  </si>
  <si>
    <t>CZK-INDEX-3M</t>
  </si>
  <si>
    <t>CZK-INDEX-6M</t>
  </si>
  <si>
    <t>CZK-INDEX-9M</t>
  </si>
  <si>
    <t>CZK-PRIBOR</t>
  </si>
  <si>
    <t>CZK-PRIBOR-12M</t>
  </si>
  <si>
    <t>CZK-PRIBOR-1M</t>
  </si>
  <si>
    <t>CZK-PRIBOR-28D</t>
  </si>
  <si>
    <t>CZK-PRIBOR-3M</t>
  </si>
  <si>
    <t>CZK-PRIBOR-6M</t>
  </si>
  <si>
    <t>CZK-PRIBOR-9M</t>
  </si>
  <si>
    <t>DEM-CMS-10Y</t>
  </si>
  <si>
    <t>DEM-CMS-1Y</t>
  </si>
  <si>
    <t>DEM-CMS-20Y</t>
  </si>
  <si>
    <t>DEM-CMS-2Y</t>
  </si>
  <si>
    <t>DEM-CMS-30Y</t>
  </si>
  <si>
    <t>DEM-CMS-5Y</t>
  </si>
  <si>
    <t>DEM-INDEX-12M</t>
  </si>
  <si>
    <t>DEM-INDEX-1M</t>
  </si>
  <si>
    <t>DEM-INDEX-3M</t>
  </si>
  <si>
    <t>DEM-INDEX-6M</t>
  </si>
  <si>
    <t>DEM-INDEX-9M</t>
  </si>
  <si>
    <t>DKK-CIBOR</t>
  </si>
  <si>
    <t>DKK-CIBOR-12M</t>
  </si>
  <si>
    <t>DKK-CIBOR-1M</t>
  </si>
  <si>
    <t>DKK-CIBOR-28D</t>
  </si>
  <si>
    <t>DKK-CIBOR-3M</t>
  </si>
  <si>
    <t>DKK-CIBOR-6M</t>
  </si>
  <si>
    <t>DKK-CIBOR-9M</t>
  </si>
  <si>
    <t>DKK-CMS-10Y</t>
  </si>
  <si>
    <t>DKK-CMS-1Y</t>
  </si>
  <si>
    <t>DKK-CMS-20Y</t>
  </si>
  <si>
    <t>DKK-CMS-2Y</t>
  </si>
  <si>
    <t>DKK-CMS-30Y</t>
  </si>
  <si>
    <t>DKK-CMS-5Y</t>
  </si>
  <si>
    <t>DKK-DKKOIS</t>
  </si>
  <si>
    <t>DKK-DKKOIS-12M</t>
  </si>
  <si>
    <t>DKK-DKKOIS-1M</t>
  </si>
  <si>
    <t>DKK-DKKOIS-28D</t>
  </si>
  <si>
    <t>DKK-DKKOIS-3M</t>
  </si>
  <si>
    <t>DKK-DKKOIS-6M</t>
  </si>
  <si>
    <t>DKK-DKKOIS-9M</t>
  </si>
  <si>
    <t>DKK-INDEX-12M</t>
  </si>
  <si>
    <t>DKK-INDEX-1M</t>
  </si>
  <si>
    <t>DKK-INDEX-3M</t>
  </si>
  <si>
    <t>DKK-INDEX-6M</t>
  </si>
  <si>
    <t>DKK-INDEX-9M</t>
  </si>
  <si>
    <t>DKK-LIBOR</t>
  </si>
  <si>
    <t>DKK-LIBOR-12M</t>
  </si>
  <si>
    <t>DKK-LIBOR-1M</t>
  </si>
  <si>
    <t>DKK-LIBOR-28D</t>
  </si>
  <si>
    <t>DKK-LIBOR-3M</t>
  </si>
  <si>
    <t>DKK-LIBOR-6M</t>
  </si>
  <si>
    <t>DKK-LIBOR-9M</t>
  </si>
  <si>
    <t>EGP-CMS-10Y</t>
  </si>
  <si>
    <t>EGP-CMS-1Y</t>
  </si>
  <si>
    <t>EGP-CMS-20Y</t>
  </si>
  <si>
    <t>EGP-CMS-2Y</t>
  </si>
  <si>
    <t>EGP-CMS-30Y</t>
  </si>
  <si>
    <t>EGP-CMS-5Y</t>
  </si>
  <si>
    <t>EGP-INDEX-12M</t>
  </si>
  <si>
    <t>EGP-INDEX-1M</t>
  </si>
  <si>
    <t>EGP-INDEX-3M</t>
  </si>
  <si>
    <t>EGP-INDEX-6M</t>
  </si>
  <si>
    <t>EGP-INDEX-9M</t>
  </si>
  <si>
    <t>ESP-CMS-10Y</t>
  </si>
  <si>
    <t>ESP-CMS-1Y</t>
  </si>
  <si>
    <t>ESP-CMS-20Y</t>
  </si>
  <si>
    <t>ESP-CMS-2Y</t>
  </si>
  <si>
    <t>ESP-CMS-30Y</t>
  </si>
  <si>
    <t>ESP-CMS-5Y</t>
  </si>
  <si>
    <t>ESP-INDEX-12M</t>
  </si>
  <si>
    <t>ESP-INDEX-1M</t>
  </si>
  <si>
    <t>ESP-INDEX-3M</t>
  </si>
  <si>
    <t>ESP-INDEX-6M</t>
  </si>
  <si>
    <t>ESP-INDEX-9M</t>
  </si>
  <si>
    <t>EUHICP</t>
  </si>
  <si>
    <t>EUHICPXT</t>
  </si>
  <si>
    <t>EUR-CMS-10Y</t>
  </si>
  <si>
    <t>EUR-CMS-1Y</t>
  </si>
  <si>
    <t>EUR-CMS-20Y</t>
  </si>
  <si>
    <t>EUR-CMS-2Y</t>
  </si>
  <si>
    <t>EUR-CMS-30Y</t>
  </si>
  <si>
    <t>EUR-CMS-5Y</t>
  </si>
  <si>
    <t>EUR-EONIA</t>
  </si>
  <si>
    <t>EUR-EONIA-12M</t>
  </si>
  <si>
    <t>EUR-EONIA-1M</t>
  </si>
  <si>
    <t>EUR-EONIA-28D</t>
  </si>
  <si>
    <t>EUR-EONIA-3M</t>
  </si>
  <si>
    <t>EUR-EONIA-6M</t>
  </si>
  <si>
    <t>EUR-EONIA-9M</t>
  </si>
  <si>
    <t>EUR-EURIB</t>
  </si>
  <si>
    <t>EUR-EURIB-12M</t>
  </si>
  <si>
    <t>EUR-EURIB-1M</t>
  </si>
  <si>
    <t>EUR-EURIB-28D</t>
  </si>
  <si>
    <t>EUR-EURIB-3M</t>
  </si>
  <si>
    <t>EUR-EURIB-6M</t>
  </si>
  <si>
    <t>EUR-EURIB-9M</t>
  </si>
  <si>
    <t>EUR-EURIBOR</t>
  </si>
  <si>
    <t>EUR-EURIBOR-12M</t>
  </si>
  <si>
    <t>EUR-EURIBOR-1M</t>
  </si>
  <si>
    <t>EUR-EURIBOR-28D</t>
  </si>
  <si>
    <t>EUR-EURIBOR-3M</t>
  </si>
  <si>
    <t>EUR-EURIBOR-6M</t>
  </si>
  <si>
    <t>EUR-EURIBOR-9M</t>
  </si>
  <si>
    <t>EUR-INDEX-12M</t>
  </si>
  <si>
    <t>EUR-INDEX-1M</t>
  </si>
  <si>
    <t>EUR-INDEX-3M</t>
  </si>
  <si>
    <t>EUR-INDEX-6M</t>
  </si>
  <si>
    <t>EUR-INDEX-9M</t>
  </si>
  <si>
    <t>EUR-LIBOR</t>
  </si>
  <si>
    <t>EUR-LIBOR-12M</t>
  </si>
  <si>
    <t>EUR-LIBOR-1M</t>
  </si>
  <si>
    <t>EUR-LIBOR-28D</t>
  </si>
  <si>
    <t>EUR-LIBOR-3M</t>
  </si>
  <si>
    <t>EUR-LIBOR-6M</t>
  </si>
  <si>
    <t>EUR-LIBOR-9M</t>
  </si>
  <si>
    <t>FIM-CMS-10Y</t>
  </si>
  <si>
    <t>FIM-CMS-1Y</t>
  </si>
  <si>
    <t>FIM-CMS-20Y</t>
  </si>
  <si>
    <t>FIM-CMS-2Y</t>
  </si>
  <si>
    <t>FIM-CMS-30Y</t>
  </si>
  <si>
    <t>FIM-CMS-5Y</t>
  </si>
  <si>
    <t>FIM-INDEX-12M</t>
  </si>
  <si>
    <t>FIM-INDEX-1M</t>
  </si>
  <si>
    <t>FIM-INDEX-3M</t>
  </si>
  <si>
    <t>FIM-INDEX-6M</t>
  </si>
  <si>
    <t>FIM-INDEX-9M</t>
  </si>
  <si>
    <t>FRF-CMS-10Y</t>
  </si>
  <si>
    <t>FRF-CMS-1Y</t>
  </si>
  <si>
    <t>FRF-CMS-20Y</t>
  </si>
  <si>
    <t>FRF-CMS-2Y</t>
  </si>
  <si>
    <t>FRF-CMS-30Y</t>
  </si>
  <si>
    <t>FRF-CMS-5Y</t>
  </si>
  <si>
    <t>FRF-INDEX-12M</t>
  </si>
  <si>
    <t>FRF-INDEX-1M</t>
  </si>
  <si>
    <t>FRF-INDEX-3M</t>
  </si>
  <si>
    <t>FRF-INDEX-6M</t>
  </si>
  <si>
    <t>FRF-INDEX-9M</t>
  </si>
  <si>
    <t>FRHICP</t>
  </si>
  <si>
    <t>FX-ECB-EUR-AED</t>
  </si>
  <si>
    <t>FX-ECB-EUR-ARS</t>
  </si>
  <si>
    <t>FX-ECB-EUR-ATS</t>
  </si>
  <si>
    <t>FX-ECB-EUR-AUD</t>
  </si>
  <si>
    <t>FX-ECB-EUR-BEF</t>
  </si>
  <si>
    <t>FX-ECB-EUR-BHD</t>
  </si>
  <si>
    <t>FX-ECB-EUR-BRL</t>
  </si>
  <si>
    <t>FX-ECB-EUR-CAD</t>
  </si>
  <si>
    <t>FX-ECB-EUR-CHF</t>
  </si>
  <si>
    <t>FX-ECB-EUR-CLF</t>
  </si>
  <si>
    <t>FX-ECB-EUR-CLP</t>
  </si>
  <si>
    <t>FX-ECB-EUR-CNY</t>
  </si>
  <si>
    <t>FX-ECB-EUR-COP</t>
  </si>
  <si>
    <t>FX-ECB-EUR-CZK</t>
  </si>
  <si>
    <t>FX-ECB-EUR-DEM</t>
  </si>
  <si>
    <t>FX-ECB-EUR-DKK</t>
  </si>
  <si>
    <t>FX-ECB-EUR-EGP</t>
  </si>
  <si>
    <t>FX-ECB-EUR-ESP</t>
  </si>
  <si>
    <t>FX-ECB-EUR-FIM</t>
  </si>
  <si>
    <t>FX-ECB-EUR-FRF</t>
  </si>
  <si>
    <t>FX-ECB-EUR-GBP</t>
  </si>
  <si>
    <t>FX-ECB-EUR-GRD</t>
  </si>
  <si>
    <t>FX-ECB-EUR-HKD</t>
  </si>
  <si>
    <t>FX-ECB-EUR-HUF</t>
  </si>
  <si>
    <t>FX-ECB-EUR-IDR</t>
  </si>
  <si>
    <t>FX-ECB-EUR-IEP</t>
  </si>
  <si>
    <t>FX-ECB-EUR-ILS</t>
  </si>
  <si>
    <t>FX-ECB-EUR-INR</t>
  </si>
  <si>
    <t>FX-ECB-EUR-ISK</t>
  </si>
  <si>
    <t>FX-ECB-EUR-ITL</t>
  </si>
  <si>
    <t>FX-ECB-EUR-JPY</t>
  </si>
  <si>
    <t>FX-ECB-EUR-KRW</t>
  </si>
  <si>
    <t>FX-ECB-EUR-KWD</t>
  </si>
  <si>
    <t>FX-ECB-EUR-KZT</t>
  </si>
  <si>
    <t>FX-ECB-EUR-LUF</t>
  </si>
  <si>
    <t>FX-ECB-EUR-MAD</t>
  </si>
  <si>
    <t>FX-ECB-EUR-MXN</t>
  </si>
  <si>
    <t>FX-ECB-EUR-MXV</t>
  </si>
  <si>
    <t>FX-ECB-EUR-MYR</t>
  </si>
  <si>
    <t>FX-ECB-EUR-NGN</t>
  </si>
  <si>
    <t>FX-ECB-EUR-NLG</t>
  </si>
  <si>
    <t>FX-ECB-EUR-NOK</t>
  </si>
  <si>
    <t>FX-ECB-EUR-NZD</t>
  </si>
  <si>
    <t>FX-ECB-EUR-OMR</t>
  </si>
  <si>
    <t>FX-ECB-EUR-PEN</t>
  </si>
  <si>
    <t>FX-ECB-EUR-PHP</t>
  </si>
  <si>
    <t>FX-ECB-EUR-PLN</t>
  </si>
  <si>
    <t>FX-ECB-EUR-PTE</t>
  </si>
  <si>
    <t>FX-ECB-EUR-QAR</t>
  </si>
  <si>
    <t>FX-ECB-EUR-RON</t>
  </si>
  <si>
    <t>FX-ECB-EUR-RUB</t>
  </si>
  <si>
    <t>FX-ECB-EUR-SAR</t>
  </si>
  <si>
    <t>FX-ECB-EUR-SEK</t>
  </si>
  <si>
    <t>FX-ECB-EUR-SGD</t>
  </si>
  <si>
    <t>FX-ECB-EUR-THB</t>
  </si>
  <si>
    <t>FX-ECB-EUR-TND</t>
  </si>
  <si>
    <t>FX-ECB-EUR-TRY</t>
  </si>
  <si>
    <t>FX-ECB-EUR-TWD</t>
  </si>
  <si>
    <t>FX-ECB-EUR-UAH</t>
  </si>
  <si>
    <t>FX-ECB-EUR-USD</t>
  </si>
  <si>
    <t>FX-ECB-EUR-VND</t>
  </si>
  <si>
    <t>FX-ECB-EUR-ZAR</t>
  </si>
  <si>
    <t>GBP-CMS-10Y</t>
  </si>
  <si>
    <t>GBP-CMS-1Y</t>
  </si>
  <si>
    <t>GBP-CMS-20Y</t>
  </si>
  <si>
    <t>GBP-CMS-2Y</t>
  </si>
  <si>
    <t>GBP-CMS-30Y</t>
  </si>
  <si>
    <t>GBP-CMS-5Y</t>
  </si>
  <si>
    <t>GBP-INDEX-12M</t>
  </si>
  <si>
    <t>GBP-INDEX-1M</t>
  </si>
  <si>
    <t>GBP-INDEX-3M</t>
  </si>
  <si>
    <t>GBP-INDEX-6M</t>
  </si>
  <si>
    <t>GBP-INDEX-9M</t>
  </si>
  <si>
    <t>GBP-LIBOR</t>
  </si>
  <si>
    <t>GBP-LIBOR-12M</t>
  </si>
  <si>
    <t>GBP-LIBOR-1M</t>
  </si>
  <si>
    <t>GBP-LIBOR-28D</t>
  </si>
  <si>
    <t>GBP-LIBOR-3M</t>
  </si>
  <si>
    <t>GBP-LIBOR-6M</t>
  </si>
  <si>
    <t>GBP-LIBOR-9M</t>
  </si>
  <si>
    <t>GBP-SONIA</t>
  </si>
  <si>
    <t>GBP-SONIA-12M</t>
  </si>
  <si>
    <t>GBP-SONIA-1M</t>
  </si>
  <si>
    <t>GBP-SONIA-28D</t>
  </si>
  <si>
    <t>GBP-SONIA-3M</t>
  </si>
  <si>
    <t>GBP-SONIA-6M</t>
  </si>
  <si>
    <t>GBP-SONIA-9M</t>
  </si>
  <si>
    <t>GRD-CMS-10Y</t>
  </si>
  <si>
    <t>GRD-CMS-1Y</t>
  </si>
  <si>
    <t>GRD-CMS-20Y</t>
  </si>
  <si>
    <t>GRD-CMS-2Y</t>
  </si>
  <si>
    <t>GRD-CMS-30Y</t>
  </si>
  <si>
    <t>GRD-CMS-5Y</t>
  </si>
  <si>
    <t>GRD-INDEX-12M</t>
  </si>
  <si>
    <t>GRD-INDEX-1M</t>
  </si>
  <si>
    <t>GRD-INDEX-3M</t>
  </si>
  <si>
    <t>GRD-INDEX-6M</t>
  </si>
  <si>
    <t>GRD-INDEX-9M</t>
  </si>
  <si>
    <t>HKD-CMS-10Y</t>
  </si>
  <si>
    <t>HKD-CMS-1Y</t>
  </si>
  <si>
    <t>HKD-CMS-20Y</t>
  </si>
  <si>
    <t>HKD-CMS-2Y</t>
  </si>
  <si>
    <t>HKD-CMS-30Y</t>
  </si>
  <si>
    <t>HKD-CMS-5Y</t>
  </si>
  <si>
    <t>HKD-HIBOR</t>
  </si>
  <si>
    <t>HKD-HIBOR-12M</t>
  </si>
  <si>
    <t>HKD-HIBOR-1M</t>
  </si>
  <si>
    <t>HKD-HIBOR-28D</t>
  </si>
  <si>
    <t>HKD-HIBOR-3M</t>
  </si>
  <si>
    <t>HKD-HIBOR-6M</t>
  </si>
  <si>
    <t>HKD-HIBOR-9M</t>
  </si>
  <si>
    <t>HKD-INDEX-12M</t>
  </si>
  <si>
    <t>HKD-INDEX-1M</t>
  </si>
  <si>
    <t>HKD-INDEX-3M</t>
  </si>
  <si>
    <t>HKD-INDEX-6M</t>
  </si>
  <si>
    <t>HKD-INDEX-9M</t>
  </si>
  <si>
    <t>HUF-BUBOR</t>
  </si>
  <si>
    <t>HUF-BUBOR-12M</t>
  </si>
  <si>
    <t>HUF-BUBOR-1M</t>
  </si>
  <si>
    <t>HUF-BUBOR-28D</t>
  </si>
  <si>
    <t>HUF-BUBOR-3M</t>
  </si>
  <si>
    <t>HUF-BUBOR-6M</t>
  </si>
  <si>
    <t>HUF-BUBOR-9M</t>
  </si>
  <si>
    <t>HUF-CMS-10Y</t>
  </si>
  <si>
    <t>HUF-CMS-1Y</t>
  </si>
  <si>
    <t>HUF-CMS-20Y</t>
  </si>
  <si>
    <t>HUF-CMS-2Y</t>
  </si>
  <si>
    <t>HUF-CMS-30Y</t>
  </si>
  <si>
    <t>HUF-CMS-5Y</t>
  </si>
  <si>
    <t>HUF-INDEX-12M</t>
  </si>
  <si>
    <t>HUF-INDEX-1M</t>
  </si>
  <si>
    <t>HUF-INDEX-3M</t>
  </si>
  <si>
    <t>HUF-INDEX-6M</t>
  </si>
  <si>
    <t>HUF-INDEX-9M</t>
  </si>
  <si>
    <t>IDR-CMS-10Y</t>
  </si>
  <si>
    <t>IDR-CMS-1Y</t>
  </si>
  <si>
    <t>IDR-CMS-20Y</t>
  </si>
  <si>
    <t>IDR-CMS-2Y</t>
  </si>
  <si>
    <t>IDR-CMS-30Y</t>
  </si>
  <si>
    <t>IDR-CMS-5Y</t>
  </si>
  <si>
    <t>IDR-GENERIC</t>
  </si>
  <si>
    <t>IDR-GENERIC-12M</t>
  </si>
  <si>
    <t>IDR-GENERIC-1M</t>
  </si>
  <si>
    <t>IDR-GENERIC-28D</t>
  </si>
  <si>
    <t>IDR-GENERIC-3M</t>
  </si>
  <si>
    <t>IDR-GENERIC-6M</t>
  </si>
  <si>
    <t>IDR-GENERIC-9M</t>
  </si>
  <si>
    <t>IDR-IDRFIX</t>
  </si>
  <si>
    <t>IDR-IDRFIX-12M</t>
  </si>
  <si>
    <t>IDR-IDRFIX-1M</t>
  </si>
  <si>
    <t>IDR-IDRFIX-28D</t>
  </si>
  <si>
    <t>IDR-IDRFIX-3M</t>
  </si>
  <si>
    <t>IDR-IDRFIX-6M</t>
  </si>
  <si>
    <t>IDR-IDRFIX-9M</t>
  </si>
  <si>
    <t>IDR-INDEX-12M</t>
  </si>
  <si>
    <t>IDR-INDEX-1M</t>
  </si>
  <si>
    <t>IDR-INDEX-3M</t>
  </si>
  <si>
    <t>IDR-INDEX-6M</t>
  </si>
  <si>
    <t>IDR-INDEX-9M</t>
  </si>
  <si>
    <t>IEP-CMS-10Y</t>
  </si>
  <si>
    <t>IEP-CMS-1Y</t>
  </si>
  <si>
    <t>IEP-CMS-20Y</t>
  </si>
  <si>
    <t>IEP-CMS-2Y</t>
  </si>
  <si>
    <t>IEP-CMS-30Y</t>
  </si>
  <si>
    <t>IEP-CMS-5Y</t>
  </si>
  <si>
    <t>IEP-INDEX-12M</t>
  </si>
  <si>
    <t>IEP-INDEX-1M</t>
  </si>
  <si>
    <t>IEP-INDEX-3M</t>
  </si>
  <si>
    <t>IEP-INDEX-6M</t>
  </si>
  <si>
    <t>IEP-INDEX-9M</t>
  </si>
  <si>
    <t>ILS-CMS-10Y</t>
  </si>
  <si>
    <t>ILS-CMS-1Y</t>
  </si>
  <si>
    <t>ILS-CMS-20Y</t>
  </si>
  <si>
    <t>ILS-CMS-2Y</t>
  </si>
  <si>
    <t>ILS-CMS-30Y</t>
  </si>
  <si>
    <t>ILS-CMS-5Y</t>
  </si>
  <si>
    <t>ILS-INDEX-12M</t>
  </si>
  <si>
    <t>ILS-INDEX-1M</t>
  </si>
  <si>
    <t>ILS-INDEX-3M</t>
  </si>
  <si>
    <t>ILS-INDEX-6M</t>
  </si>
  <si>
    <t>ILS-INDEX-9M</t>
  </si>
  <si>
    <t>INR-CMS-10Y</t>
  </si>
  <si>
    <t>INR-CMS-1Y</t>
  </si>
  <si>
    <t>INR-CMS-20Y</t>
  </si>
  <si>
    <t>INR-CMS-2Y</t>
  </si>
  <si>
    <t>INR-CMS-30Y</t>
  </si>
  <si>
    <t>INR-CMS-5Y</t>
  </si>
  <si>
    <t>INR-GENERIC</t>
  </si>
  <si>
    <t>INR-GENERIC-12M</t>
  </si>
  <si>
    <t>INR-GENERIC-1M</t>
  </si>
  <si>
    <t>INR-GENERIC-28D</t>
  </si>
  <si>
    <t>INR-GENERIC-3M</t>
  </si>
  <si>
    <t>INR-GENERIC-6M</t>
  </si>
  <si>
    <t>INR-GENERIC-9M</t>
  </si>
  <si>
    <t>INR-INDEX-12M</t>
  </si>
  <si>
    <t>INR-INDEX-1M</t>
  </si>
  <si>
    <t>INR-INDEX-3M</t>
  </si>
  <si>
    <t>INR-INDEX-6M</t>
  </si>
  <si>
    <t>INR-INDEX-9M</t>
  </si>
  <si>
    <t>INR-MIFOR</t>
  </si>
  <si>
    <t>INR-MIFOR-12M</t>
  </si>
  <si>
    <t>INR-MIFOR-1M</t>
  </si>
  <si>
    <t>INR-MIFOR-28D</t>
  </si>
  <si>
    <t>INR-MIFOR-3M</t>
  </si>
  <si>
    <t>INR-MIFOR-6M</t>
  </si>
  <si>
    <t>INR-MIFOR-9M</t>
  </si>
  <si>
    <t>ISK-CMS-10Y</t>
  </si>
  <si>
    <t>ISK-CMS-1Y</t>
  </si>
  <si>
    <t>ISK-CMS-20Y</t>
  </si>
  <si>
    <t>ISK-CMS-2Y</t>
  </si>
  <si>
    <t>ISK-CMS-30Y</t>
  </si>
  <si>
    <t>ISK-CMS-5Y</t>
  </si>
  <si>
    <t>ISK-INDEX-12M</t>
  </si>
  <si>
    <t>ISK-INDEX-1M</t>
  </si>
  <si>
    <t>ISK-INDEX-3M</t>
  </si>
  <si>
    <t>ISK-INDEX-6M</t>
  </si>
  <si>
    <t>ISK-INDEX-9M</t>
  </si>
  <si>
    <t>ITL-CMS-10Y</t>
  </si>
  <si>
    <t>ITL-CMS-1Y</t>
  </si>
  <si>
    <t>ITL-CMS-20Y</t>
  </si>
  <si>
    <t>ITL-CMS-2Y</t>
  </si>
  <si>
    <t>ITL-CMS-30Y</t>
  </si>
  <si>
    <t>ITL-CMS-5Y</t>
  </si>
  <si>
    <t>ITL-INDEX-12M</t>
  </si>
  <si>
    <t>ITL-INDEX-1M</t>
  </si>
  <si>
    <t>ITL-INDEX-3M</t>
  </si>
  <si>
    <t>ITL-INDEX-6M</t>
  </si>
  <si>
    <t>ITL-INDEX-9M</t>
  </si>
  <si>
    <t>JPY-CMS-10Y</t>
  </si>
  <si>
    <t>JPY-CMS-1Y</t>
  </si>
  <si>
    <t>JPY-CMS-20Y</t>
  </si>
  <si>
    <t>JPY-CMS-2Y</t>
  </si>
  <si>
    <t>JPY-CMS-30Y</t>
  </si>
  <si>
    <t>JPY-CMS-5Y</t>
  </si>
  <si>
    <t>JPY-INDEX-12M</t>
  </si>
  <si>
    <t>JPY-INDEX-1M</t>
  </si>
  <si>
    <t>JPY-INDEX-3M</t>
  </si>
  <si>
    <t>JPY-INDEX-6M</t>
  </si>
  <si>
    <t>JPY-INDEX-9M</t>
  </si>
  <si>
    <t>JPY-LIBOR</t>
  </si>
  <si>
    <t>JPY-LIBOR-12M</t>
  </si>
  <si>
    <t>JPY-LIBOR-1M</t>
  </si>
  <si>
    <t>JPY-LIBOR-28D</t>
  </si>
  <si>
    <t>JPY-LIBOR-3M</t>
  </si>
  <si>
    <t>JPY-LIBOR-6M</t>
  </si>
  <si>
    <t>JPY-LIBOR-9M</t>
  </si>
  <si>
    <t>JPY-TIBOR</t>
  </si>
  <si>
    <t>JPY-TIBOR-12M</t>
  </si>
  <si>
    <t>JPY-TIBOR-1M</t>
  </si>
  <si>
    <t>JPY-TIBOR-28D</t>
  </si>
  <si>
    <t>JPY-TIBOR-3M</t>
  </si>
  <si>
    <t>JPY-TIBOR-6M</t>
  </si>
  <si>
    <t>JPY-TIBOR-9M</t>
  </si>
  <si>
    <t>JPY-TONAR</t>
  </si>
  <si>
    <t>JPY-TONAR-12M</t>
  </si>
  <si>
    <t>JPY-TONAR-1M</t>
  </si>
  <si>
    <t>JPY-TONAR-28D</t>
  </si>
  <si>
    <t>JPY-TONAR-3M</t>
  </si>
  <si>
    <t>JPY-TONAR-6M</t>
  </si>
  <si>
    <t>JPY-TONAR-9M</t>
  </si>
  <si>
    <t>KRW-CMS-10Y</t>
  </si>
  <si>
    <t>KRW-CMS-1Y</t>
  </si>
  <si>
    <t>KRW-CMS-20Y</t>
  </si>
  <si>
    <t>KRW-CMS-2Y</t>
  </si>
  <si>
    <t>KRW-CMS-30Y</t>
  </si>
  <si>
    <t>KRW-CMS-5Y</t>
  </si>
  <si>
    <t>KRW-GENERIC</t>
  </si>
  <si>
    <t>KRW-GENERIC-12M</t>
  </si>
  <si>
    <t>KRW-GENERIC-1M</t>
  </si>
  <si>
    <t>KRW-GENERIC-28D</t>
  </si>
  <si>
    <t>KRW-GENERIC-3M</t>
  </si>
  <si>
    <t>KRW-GENERIC-6M</t>
  </si>
  <si>
    <t>KRW-GENERIC-9M</t>
  </si>
  <si>
    <t>KRW-INDEX-12M</t>
  </si>
  <si>
    <t>KRW-INDEX-1M</t>
  </si>
  <si>
    <t>KRW-INDEX-3M</t>
  </si>
  <si>
    <t>KRW-INDEX-6M</t>
  </si>
  <si>
    <t>KRW-INDEX-9M</t>
  </si>
  <si>
    <t>KRW-KORIBOR</t>
  </si>
  <si>
    <t>KRW-KORIBOR-12M</t>
  </si>
  <si>
    <t>KRW-KORIBOR-1M</t>
  </si>
  <si>
    <t>KRW-KORIBOR-28D</t>
  </si>
  <si>
    <t>KRW-KORIBOR-3M</t>
  </si>
  <si>
    <t>KRW-KORIBOR-6M</t>
  </si>
  <si>
    <t>KRW-KORIBOR-9M</t>
  </si>
  <si>
    <t>KWD-CMS-10Y</t>
  </si>
  <si>
    <t>KWD-CMS-1Y</t>
  </si>
  <si>
    <t>KWD-CMS-20Y</t>
  </si>
  <si>
    <t>KWD-CMS-2Y</t>
  </si>
  <si>
    <t>KWD-CMS-30Y</t>
  </si>
  <si>
    <t>KWD-CMS-5Y</t>
  </si>
  <si>
    <t>KWD-INDEX-12M</t>
  </si>
  <si>
    <t>KWD-INDEX-1M</t>
  </si>
  <si>
    <t>KWD-INDEX-3M</t>
  </si>
  <si>
    <t>KWD-INDEX-6M</t>
  </si>
  <si>
    <t>KWD-INDEX-9M</t>
  </si>
  <si>
    <t>KZT-CMS-10Y</t>
  </si>
  <si>
    <t>KZT-CMS-1Y</t>
  </si>
  <si>
    <t>KZT-CMS-20Y</t>
  </si>
  <si>
    <t>KZT-CMS-2Y</t>
  </si>
  <si>
    <t>KZT-CMS-30Y</t>
  </si>
  <si>
    <t>KZT-CMS-5Y</t>
  </si>
  <si>
    <t>KZT-INDEX-12M</t>
  </si>
  <si>
    <t>KZT-INDEX-1M</t>
  </si>
  <si>
    <t>KZT-INDEX-3M</t>
  </si>
  <si>
    <t>KZT-INDEX-6M</t>
  </si>
  <si>
    <t>KZT-INDEX-9M</t>
  </si>
  <si>
    <t>LUF-CMS-10Y</t>
  </si>
  <si>
    <t>LUF-CMS-1Y</t>
  </si>
  <si>
    <t>LUF-CMS-20Y</t>
  </si>
  <si>
    <t>LUF-CMS-2Y</t>
  </si>
  <si>
    <t>LUF-CMS-30Y</t>
  </si>
  <si>
    <t>LUF-CMS-5Y</t>
  </si>
  <si>
    <t>LUF-INDEX-12M</t>
  </si>
  <si>
    <t>LUF-INDEX-1M</t>
  </si>
  <si>
    <t>LUF-INDEX-3M</t>
  </si>
  <si>
    <t>LUF-INDEX-6M</t>
  </si>
  <si>
    <t>LUF-INDEX-9M</t>
  </si>
  <si>
    <t>MAD-CMS-10Y</t>
  </si>
  <si>
    <t>MAD-CMS-1Y</t>
  </si>
  <si>
    <t>MAD-CMS-20Y</t>
  </si>
  <si>
    <t>MAD-CMS-2Y</t>
  </si>
  <si>
    <t>MAD-CMS-30Y</t>
  </si>
  <si>
    <t>MAD-CMS-5Y</t>
  </si>
  <si>
    <t>MAD-INDEX-12M</t>
  </si>
  <si>
    <t>MAD-INDEX-1M</t>
  </si>
  <si>
    <t>MAD-INDEX-3M</t>
  </si>
  <si>
    <t>MAD-INDEX-6M</t>
  </si>
  <si>
    <t>MAD-INDEX-9M</t>
  </si>
  <si>
    <t>MXN-CMS-10Y</t>
  </si>
  <si>
    <t>MXN-CMS-1Y</t>
  </si>
  <si>
    <t>MXN-CMS-20Y</t>
  </si>
  <si>
    <t>MXN-CMS-2Y</t>
  </si>
  <si>
    <t>MXN-CMS-30Y</t>
  </si>
  <si>
    <t>MXN-CMS-5Y</t>
  </si>
  <si>
    <t>MXN-INDEX-12M</t>
  </si>
  <si>
    <t>MXN-INDEX-1M</t>
  </si>
  <si>
    <t>MXN-INDEX-3M</t>
  </si>
  <si>
    <t>MXN-INDEX-6M</t>
  </si>
  <si>
    <t>MXN-INDEX-9M</t>
  </si>
  <si>
    <t>MXN-TIIE</t>
  </si>
  <si>
    <t>MXN-TIIE-12M</t>
  </si>
  <si>
    <t>MXN-TIIE-1M</t>
  </si>
  <si>
    <t>MXN-TIIE-28D</t>
  </si>
  <si>
    <t>MXN-TIIE-3M</t>
  </si>
  <si>
    <t>MXN-TIIE-6M</t>
  </si>
  <si>
    <t>MXN-TIIE-9M</t>
  </si>
  <si>
    <t>MXV-CMS-10Y</t>
  </si>
  <si>
    <t>MXV-CMS-1Y</t>
  </si>
  <si>
    <t>MXV-CMS-20Y</t>
  </si>
  <si>
    <t>MXV-CMS-2Y</t>
  </si>
  <si>
    <t>MXV-CMS-30Y</t>
  </si>
  <si>
    <t>MXV-CMS-5Y</t>
  </si>
  <si>
    <t>MXV-INDEX-12M</t>
  </si>
  <si>
    <t>MXV-INDEX-1M</t>
  </si>
  <si>
    <t>MXV-INDEX-3M</t>
  </si>
  <si>
    <t>MXV-INDEX-6M</t>
  </si>
  <si>
    <t>MXV-INDEX-9M</t>
  </si>
  <si>
    <t>MYR-CMS-10Y</t>
  </si>
  <si>
    <t>MYR-CMS-1Y</t>
  </si>
  <si>
    <t>MYR-CMS-20Y</t>
  </si>
  <si>
    <t>MYR-CMS-2Y</t>
  </si>
  <si>
    <t>MYR-CMS-30Y</t>
  </si>
  <si>
    <t>MYR-CMS-5Y</t>
  </si>
  <si>
    <t>MYR-GENERIC</t>
  </si>
  <si>
    <t>MYR-GENERIC-12M</t>
  </si>
  <si>
    <t>MYR-GENERIC-1M</t>
  </si>
  <si>
    <t>MYR-GENERIC-28D</t>
  </si>
  <si>
    <t>MYR-GENERIC-3M</t>
  </si>
  <si>
    <t>MYR-GENERIC-6M</t>
  </si>
  <si>
    <t>MYR-GENERIC-9M</t>
  </si>
  <si>
    <t>MYR-INDEX-12M</t>
  </si>
  <si>
    <t>MYR-INDEX-1M</t>
  </si>
  <si>
    <t>MYR-INDEX-3M</t>
  </si>
  <si>
    <t>MYR-INDEX-6M</t>
  </si>
  <si>
    <t>MYR-INDEX-9M</t>
  </si>
  <si>
    <t>MYR-KLIBOR</t>
  </si>
  <si>
    <t>MYR-KLIBOR-12M</t>
  </si>
  <si>
    <t>MYR-KLIBOR-1M</t>
  </si>
  <si>
    <t>MYR-KLIBOR-28D</t>
  </si>
  <si>
    <t>MYR-KLIBOR-3M</t>
  </si>
  <si>
    <t>MYR-KLIBOR-6M</t>
  </si>
  <si>
    <t>MYR-KLIBOR-9M</t>
  </si>
  <si>
    <t>NGN-CMS-10Y</t>
  </si>
  <si>
    <t>NGN-CMS-1Y</t>
  </si>
  <si>
    <t>NGN-CMS-20Y</t>
  </si>
  <si>
    <t>NGN-CMS-2Y</t>
  </si>
  <si>
    <t>NGN-CMS-30Y</t>
  </si>
  <si>
    <t>NGN-CMS-5Y</t>
  </si>
  <si>
    <t>NGN-INDEX-12M</t>
  </si>
  <si>
    <t>NGN-INDEX-1M</t>
  </si>
  <si>
    <t>NGN-INDEX-3M</t>
  </si>
  <si>
    <t>NGN-INDEX-6M</t>
  </si>
  <si>
    <t>NGN-INDEX-9M</t>
  </si>
  <si>
    <t>NLG-CMS-10Y</t>
  </si>
  <si>
    <t>NLG-CMS-1Y</t>
  </si>
  <si>
    <t>NLG-CMS-20Y</t>
  </si>
  <si>
    <t>NLG-CMS-2Y</t>
  </si>
  <si>
    <t>NLG-CMS-30Y</t>
  </si>
  <si>
    <t>NLG-CMS-5Y</t>
  </si>
  <si>
    <t>NLG-INDEX-12M</t>
  </si>
  <si>
    <t>NLG-INDEX-1M</t>
  </si>
  <si>
    <t>NLG-INDEX-3M</t>
  </si>
  <si>
    <t>NLG-INDEX-6M</t>
  </si>
  <si>
    <t>NLG-INDEX-9M</t>
  </si>
  <si>
    <t>NOK-CMS-10Y</t>
  </si>
  <si>
    <t>NOK-CMS-1Y</t>
  </si>
  <si>
    <t>NOK-CMS-20Y</t>
  </si>
  <si>
    <t>NOK-CMS-2Y</t>
  </si>
  <si>
    <t>NOK-CMS-30Y</t>
  </si>
  <si>
    <t>NOK-CMS-5Y</t>
  </si>
  <si>
    <t>NOK-INDEX-12M</t>
  </si>
  <si>
    <t>NOK-INDEX-1M</t>
  </si>
  <si>
    <t>NOK-INDEX-3M</t>
  </si>
  <si>
    <t>NOK-INDEX-6M</t>
  </si>
  <si>
    <t>NOK-INDEX-9M</t>
  </si>
  <si>
    <t>NOK-NIBOR</t>
  </si>
  <si>
    <t>NOK-NIBOR-12M</t>
  </si>
  <si>
    <t>NOK-NIBOR-1M</t>
  </si>
  <si>
    <t>NOK-NIBOR-28D</t>
  </si>
  <si>
    <t>NOK-NIBOR-3M</t>
  </si>
  <si>
    <t>NOK-NIBOR-6M</t>
  </si>
  <si>
    <t>NOK-NIBOR-9M</t>
  </si>
  <si>
    <t>NZD-BKBM</t>
  </si>
  <si>
    <t>NZD-BKBM-12M</t>
  </si>
  <si>
    <t>NZD-BKBM-1M</t>
  </si>
  <si>
    <t>NZD-BKBM-28D</t>
  </si>
  <si>
    <t>NZD-BKBM-3M</t>
  </si>
  <si>
    <t>NZD-BKBM-6M</t>
  </si>
  <si>
    <t>NZD-BKBM-9M</t>
  </si>
  <si>
    <t>NZD-CMS-10Y</t>
  </si>
  <si>
    <t>NZD-CMS-1Y</t>
  </si>
  <si>
    <t>NZD-CMS-20Y</t>
  </si>
  <si>
    <t>NZD-CMS-2Y</t>
  </si>
  <si>
    <t>NZD-CMS-30Y</t>
  </si>
  <si>
    <t>NZD-CMS-5Y</t>
  </si>
  <si>
    <t>NZD-INDEX-12M</t>
  </si>
  <si>
    <t>NZD-INDEX-1M</t>
  </si>
  <si>
    <t>NZD-INDEX-3M</t>
  </si>
  <si>
    <t>NZD-INDEX-6M</t>
  </si>
  <si>
    <t>NZD-INDEX-9M</t>
  </si>
  <si>
    <t>OMR-CMS-10Y</t>
  </si>
  <si>
    <t>OMR-CMS-1Y</t>
  </si>
  <si>
    <t>OMR-CMS-20Y</t>
  </si>
  <si>
    <t>OMR-CMS-2Y</t>
  </si>
  <si>
    <t>OMR-CMS-30Y</t>
  </si>
  <si>
    <t>OMR-CMS-5Y</t>
  </si>
  <si>
    <t>OMR-INDEX-12M</t>
  </si>
  <si>
    <t>OMR-INDEX-1M</t>
  </si>
  <si>
    <t>OMR-INDEX-3M</t>
  </si>
  <si>
    <t>OMR-INDEX-6M</t>
  </si>
  <si>
    <t>OMR-INDEX-9M</t>
  </si>
  <si>
    <t>PEN-CMS-10Y</t>
  </si>
  <si>
    <t>PEN-CMS-1Y</t>
  </si>
  <si>
    <t>PEN-CMS-20Y</t>
  </si>
  <si>
    <t>PEN-CMS-2Y</t>
  </si>
  <si>
    <t>PEN-CMS-30Y</t>
  </si>
  <si>
    <t>PEN-CMS-5Y</t>
  </si>
  <si>
    <t>PEN-INDEX-12M</t>
  </si>
  <si>
    <t>PEN-INDEX-1M</t>
  </si>
  <si>
    <t>PEN-INDEX-3M</t>
  </si>
  <si>
    <t>PEN-INDEX-6M</t>
  </si>
  <si>
    <t>PEN-INDEX-9M</t>
  </si>
  <si>
    <t>PHP-CMS-10Y</t>
  </si>
  <si>
    <t>PHP-CMS-1Y</t>
  </si>
  <si>
    <t>PHP-CMS-20Y</t>
  </si>
  <si>
    <t>PHP-CMS-2Y</t>
  </si>
  <si>
    <t>PHP-CMS-30Y</t>
  </si>
  <si>
    <t>PHP-CMS-5Y</t>
  </si>
  <si>
    <t>PHP-GENERIC</t>
  </si>
  <si>
    <t>PHP-GENERIC-12M</t>
  </si>
  <si>
    <t>PHP-GENERIC-1M</t>
  </si>
  <si>
    <t>PHP-GENERIC-28D</t>
  </si>
  <si>
    <t>PHP-GENERIC-3M</t>
  </si>
  <si>
    <t>PHP-GENERIC-6M</t>
  </si>
  <si>
    <t>PHP-GENERIC-9M</t>
  </si>
  <si>
    <t>PHP-INDEX-12M</t>
  </si>
  <si>
    <t>PHP-INDEX-1M</t>
  </si>
  <si>
    <t>PHP-INDEX-3M</t>
  </si>
  <si>
    <t>PHP-INDEX-6M</t>
  </si>
  <si>
    <t>PHP-INDEX-9M</t>
  </si>
  <si>
    <t>PHP-PHIREF</t>
  </si>
  <si>
    <t>PHP-PHIREF-12M</t>
  </si>
  <si>
    <t>PHP-PHIREF-1M</t>
  </si>
  <si>
    <t>PHP-PHIREF-28D</t>
  </si>
  <si>
    <t>PHP-PHIREF-3M</t>
  </si>
  <si>
    <t>PHP-PHIREF-6M</t>
  </si>
  <si>
    <t>PHP-PHIREF-9M</t>
  </si>
  <si>
    <t>PLN-CMS-10Y</t>
  </si>
  <si>
    <t>PLN-CMS-1Y</t>
  </si>
  <si>
    <t>PLN-CMS-20Y</t>
  </si>
  <si>
    <t>PLN-CMS-2Y</t>
  </si>
  <si>
    <t>PLN-CMS-30Y</t>
  </si>
  <si>
    <t>PLN-CMS-5Y</t>
  </si>
  <si>
    <t>PLN-INDEX-12M</t>
  </si>
  <si>
    <t>PLN-INDEX-1M</t>
  </si>
  <si>
    <t>PLN-INDEX-3M</t>
  </si>
  <si>
    <t>PLN-INDEX-6M</t>
  </si>
  <si>
    <t>PLN-INDEX-9M</t>
  </si>
  <si>
    <t>PLN-WIBOR</t>
  </si>
  <si>
    <t>PLN-WIBOR-12M</t>
  </si>
  <si>
    <t>PLN-WIBOR-1M</t>
  </si>
  <si>
    <t>PLN-WIBOR-28D</t>
  </si>
  <si>
    <t>PLN-WIBOR-3M</t>
  </si>
  <si>
    <t>PLN-WIBOR-6M</t>
  </si>
  <si>
    <t>PLN-WIBOR-9M</t>
  </si>
  <si>
    <t>PTE-CMS-10Y</t>
  </si>
  <si>
    <t>PTE-CMS-1Y</t>
  </si>
  <si>
    <t>PTE-CMS-20Y</t>
  </si>
  <si>
    <t>PTE-CMS-2Y</t>
  </si>
  <si>
    <t>PTE-CMS-30Y</t>
  </si>
  <si>
    <t>PTE-CMS-5Y</t>
  </si>
  <si>
    <t>PTE-INDEX-12M</t>
  </si>
  <si>
    <t>PTE-INDEX-1M</t>
  </si>
  <si>
    <t>PTE-INDEX-3M</t>
  </si>
  <si>
    <t>PTE-INDEX-6M</t>
  </si>
  <si>
    <t>PTE-INDEX-9M</t>
  </si>
  <si>
    <t>QAR-CMS-10Y</t>
  </si>
  <si>
    <t>QAR-CMS-1Y</t>
  </si>
  <si>
    <t>QAR-CMS-20Y</t>
  </si>
  <si>
    <t>QAR-CMS-2Y</t>
  </si>
  <si>
    <t>QAR-CMS-30Y</t>
  </si>
  <si>
    <t>QAR-CMS-5Y</t>
  </si>
  <si>
    <t>QAR-INDEX-12M</t>
  </si>
  <si>
    <t>QAR-INDEX-1M</t>
  </si>
  <si>
    <t>QAR-INDEX-3M</t>
  </si>
  <si>
    <t>QAR-INDEX-6M</t>
  </si>
  <si>
    <t>QAR-INDEX-9M</t>
  </si>
  <si>
    <t>RON-CMS-10Y</t>
  </si>
  <si>
    <t>RON-CMS-1Y</t>
  </si>
  <si>
    <t>RON-CMS-20Y</t>
  </si>
  <si>
    <t>RON-CMS-2Y</t>
  </si>
  <si>
    <t>RON-CMS-30Y</t>
  </si>
  <si>
    <t>RON-CMS-5Y</t>
  </si>
  <si>
    <t>RON-INDEX-12M</t>
  </si>
  <si>
    <t>RON-INDEX-1M</t>
  </si>
  <si>
    <t>RON-INDEX-3M</t>
  </si>
  <si>
    <t>RON-INDEX-6M</t>
  </si>
  <si>
    <t>RON-INDEX-9M</t>
  </si>
  <si>
    <t>RUB-CMS-10Y</t>
  </si>
  <si>
    <t>RUB-CMS-1Y</t>
  </si>
  <si>
    <t>RUB-CMS-20Y</t>
  </si>
  <si>
    <t>RUB-CMS-2Y</t>
  </si>
  <si>
    <t>RUB-CMS-30Y</t>
  </si>
  <si>
    <t>RUB-CMS-5Y</t>
  </si>
  <si>
    <t>RUB-INDEX-12M</t>
  </si>
  <si>
    <t>RUB-INDEX-1M</t>
  </si>
  <si>
    <t>RUB-INDEX-3M</t>
  </si>
  <si>
    <t>RUB-INDEX-6M</t>
  </si>
  <si>
    <t>RUB-INDEX-9M</t>
  </si>
  <si>
    <t>RUB-MOSPRIME</t>
  </si>
  <si>
    <t>RUB-MOSPRIME-12M</t>
  </si>
  <si>
    <t>RUB-MOSPRIME-1M</t>
  </si>
  <si>
    <t>RUB-MOSPRIME-28D</t>
  </si>
  <si>
    <t>RUB-MOSPRIME-3M</t>
  </si>
  <si>
    <t>RUB-MOSPRIME-6M</t>
  </si>
  <si>
    <t>RUB-MOSPRIME-9M</t>
  </si>
  <si>
    <t>SAR-CMS-10Y</t>
  </si>
  <si>
    <t>SAR-CMS-1Y</t>
  </si>
  <si>
    <t>SAR-CMS-20Y</t>
  </si>
  <si>
    <t>SAR-CMS-2Y</t>
  </si>
  <si>
    <t>SAR-CMS-30Y</t>
  </si>
  <si>
    <t>SAR-CMS-5Y</t>
  </si>
  <si>
    <t>SAR-INDEX-12M</t>
  </si>
  <si>
    <t>SAR-INDEX-1M</t>
  </si>
  <si>
    <t>SAR-INDEX-3M</t>
  </si>
  <si>
    <t>SAR-INDEX-6M</t>
  </si>
  <si>
    <t>SAR-INDEX-9M</t>
  </si>
  <si>
    <t>SEK-CMS-10Y</t>
  </si>
  <si>
    <t>SEK-CMS-1Y</t>
  </si>
  <si>
    <t>SEK-CMS-20Y</t>
  </si>
  <si>
    <t>SEK-CMS-2Y</t>
  </si>
  <si>
    <t>SEK-CMS-30Y</t>
  </si>
  <si>
    <t>SEK-CMS-5Y</t>
  </si>
  <si>
    <t>SEK-INDEX-12M</t>
  </si>
  <si>
    <t>SEK-INDEX-1M</t>
  </si>
  <si>
    <t>SEK-INDEX-3M</t>
  </si>
  <si>
    <t>SEK-INDEX-6M</t>
  </si>
  <si>
    <t>SEK-INDEX-9M</t>
  </si>
  <si>
    <t>SEK-LIBOR</t>
  </si>
  <si>
    <t>SEK-LIBOR-12M</t>
  </si>
  <si>
    <t>SEK-LIBOR-1M</t>
  </si>
  <si>
    <t>SEK-LIBOR-28D</t>
  </si>
  <si>
    <t>SEK-LIBOR-3M</t>
  </si>
  <si>
    <t>SEK-LIBOR-6M</t>
  </si>
  <si>
    <t>SEK-LIBOR-9M</t>
  </si>
  <si>
    <t>SEK-SIOR</t>
  </si>
  <si>
    <t>SEK-SIOR-12M</t>
  </si>
  <si>
    <t>SEK-SIOR-1M</t>
  </si>
  <si>
    <t>SEK-SIOR-28D</t>
  </si>
  <si>
    <t>SEK-SIOR-3M</t>
  </si>
  <si>
    <t>SEK-SIOR-6M</t>
  </si>
  <si>
    <t>SEK-SIOR-9M</t>
  </si>
  <si>
    <t>SEK-STIBOR</t>
  </si>
  <si>
    <t>SEK-STIBOR-12M</t>
  </si>
  <si>
    <t>SEK-STIBOR-1M</t>
  </si>
  <si>
    <t>SEK-STIBOR-28D</t>
  </si>
  <si>
    <t>SEK-STIBOR-3M</t>
  </si>
  <si>
    <t>SEK-STIBOR-6M</t>
  </si>
  <si>
    <t>SEK-STIBOR-9M</t>
  </si>
  <si>
    <t>SGD-CMS-10Y</t>
  </si>
  <si>
    <t>SGD-CMS-1Y</t>
  </si>
  <si>
    <t>SGD-CMS-20Y</t>
  </si>
  <si>
    <t>SGD-CMS-2Y</t>
  </si>
  <si>
    <t>SGD-CMS-30Y</t>
  </si>
  <si>
    <t>SGD-CMS-5Y</t>
  </si>
  <si>
    <t>SGD-INDEX-12M</t>
  </si>
  <si>
    <t>SGD-INDEX-1M</t>
  </si>
  <si>
    <t>SGD-INDEX-3M</t>
  </si>
  <si>
    <t>SGD-INDEX-6M</t>
  </si>
  <si>
    <t>SGD-INDEX-9M</t>
  </si>
  <si>
    <t>SGD-SIBOR</t>
  </si>
  <si>
    <t>SGD-SIBOR-12M</t>
  </si>
  <si>
    <t>SGD-SIBOR-1M</t>
  </si>
  <si>
    <t>SGD-SIBOR-28D</t>
  </si>
  <si>
    <t>SGD-SIBOR-3M</t>
  </si>
  <si>
    <t>SGD-SIBOR-6M</t>
  </si>
  <si>
    <t>SGD-SIBOR-9M</t>
  </si>
  <si>
    <t>SGD-SOR</t>
  </si>
  <si>
    <t>SGD-SOR-12M</t>
  </si>
  <si>
    <t>SGD-SOR-1M</t>
  </si>
  <si>
    <t>SGD-SOR-28D</t>
  </si>
  <si>
    <t>SGD-SOR-3M</t>
  </si>
  <si>
    <t>SGD-SOR-6M</t>
  </si>
  <si>
    <t>SGD-SOR-9M</t>
  </si>
  <si>
    <t>SKK-BRIBOR</t>
  </si>
  <si>
    <t>SKK-BRIBOR-12M</t>
  </si>
  <si>
    <t>SKK-BRIBOR-1M</t>
  </si>
  <si>
    <t>SKK-BRIBOR-28D</t>
  </si>
  <si>
    <t>SKK-BRIBOR-3M</t>
  </si>
  <si>
    <t>SKK-BRIBOR-6M</t>
  </si>
  <si>
    <t>SKK-BRIBOR-9M</t>
  </si>
  <si>
    <t>THB-BIBOR</t>
  </si>
  <si>
    <t>THB-BIBOR-12M</t>
  </si>
  <si>
    <t>THB-BIBOR-1M</t>
  </si>
  <si>
    <t>THB-BIBOR-28D</t>
  </si>
  <si>
    <t>THB-BIBOR-3M</t>
  </si>
  <si>
    <t>THB-BIBOR-6M</t>
  </si>
  <si>
    <t>THB-BIBOR-9M</t>
  </si>
  <si>
    <t>THB-CMS-10Y</t>
  </si>
  <si>
    <t>THB-CMS-1Y</t>
  </si>
  <si>
    <t>THB-CMS-20Y</t>
  </si>
  <si>
    <t>THB-CMS-2Y</t>
  </si>
  <si>
    <t>THB-CMS-30Y</t>
  </si>
  <si>
    <t>THB-CMS-5Y</t>
  </si>
  <si>
    <t>THB-INDEX-12M</t>
  </si>
  <si>
    <t>THB-INDEX-1M</t>
  </si>
  <si>
    <t>THB-INDEX-3M</t>
  </si>
  <si>
    <t>THB-INDEX-6M</t>
  </si>
  <si>
    <t>THB-INDEX-9M</t>
  </si>
  <si>
    <t>TND-CMS-10Y</t>
  </si>
  <si>
    <t>TND-CMS-1Y</t>
  </si>
  <si>
    <t>TND-CMS-20Y</t>
  </si>
  <si>
    <t>TND-CMS-2Y</t>
  </si>
  <si>
    <t>TND-CMS-30Y</t>
  </si>
  <si>
    <t>TND-CMS-5Y</t>
  </si>
  <si>
    <t>TND-INDEX-12M</t>
  </si>
  <si>
    <t>TND-INDEX-1M</t>
  </si>
  <si>
    <t>TND-INDEX-3M</t>
  </si>
  <si>
    <t>TND-INDEX-6M</t>
  </si>
  <si>
    <t>TND-INDEX-9M</t>
  </si>
  <si>
    <t>TRY-CMS-10Y</t>
  </si>
  <si>
    <t>TRY-CMS-1Y</t>
  </si>
  <si>
    <t>TRY-CMS-20Y</t>
  </si>
  <si>
    <t>TRY-CMS-2Y</t>
  </si>
  <si>
    <t>TRY-CMS-30Y</t>
  </si>
  <si>
    <t>TRY-CMS-5Y</t>
  </si>
  <si>
    <t>TRY-INDEX-12M</t>
  </si>
  <si>
    <t>TRY-INDEX-1M</t>
  </si>
  <si>
    <t>TRY-INDEX-3M</t>
  </si>
  <si>
    <t>TRY-INDEX-6M</t>
  </si>
  <si>
    <t>TRY-INDEX-9M</t>
  </si>
  <si>
    <t>TWD-CMS-10Y</t>
  </si>
  <si>
    <t>TWD-CMS-1Y</t>
  </si>
  <si>
    <t>TWD-CMS-20Y</t>
  </si>
  <si>
    <t>TWD-CMS-2Y</t>
  </si>
  <si>
    <t>TWD-CMS-30Y</t>
  </si>
  <si>
    <t>TWD-CMS-5Y</t>
  </si>
  <si>
    <t>TWD-GENERIC</t>
  </si>
  <si>
    <t>TWD-GENERIC-12M</t>
  </si>
  <si>
    <t>TWD-GENERIC-1M</t>
  </si>
  <si>
    <t>TWD-GENERIC-28D</t>
  </si>
  <si>
    <t>TWD-GENERIC-3M</t>
  </si>
  <si>
    <t>TWD-GENERIC-6M</t>
  </si>
  <si>
    <t>TWD-GENERIC-9M</t>
  </si>
  <si>
    <t>TWD-INDEX-12M</t>
  </si>
  <si>
    <t>TWD-INDEX-1M</t>
  </si>
  <si>
    <t>TWD-INDEX-3M</t>
  </si>
  <si>
    <t>TWD-INDEX-6M</t>
  </si>
  <si>
    <t>TWD-INDEX-9M</t>
  </si>
  <si>
    <t>TWD-TAIBOR</t>
  </si>
  <si>
    <t>TWD-TAIBOR-12M</t>
  </si>
  <si>
    <t>TWD-TAIBOR-1M</t>
  </si>
  <si>
    <t>TWD-TAIBOR-28D</t>
  </si>
  <si>
    <t>TWD-TAIBOR-3M</t>
  </si>
  <si>
    <t>TWD-TAIBOR-6M</t>
  </si>
  <si>
    <t>TWD-TAIBOR-9M</t>
  </si>
  <si>
    <t>UAH-CMS-10Y</t>
  </si>
  <si>
    <t>UAH-CMS-1Y</t>
  </si>
  <si>
    <t>UAH-CMS-20Y</t>
  </si>
  <si>
    <t>UAH-CMS-2Y</t>
  </si>
  <si>
    <t>UAH-CMS-30Y</t>
  </si>
  <si>
    <t>UAH-CMS-5Y</t>
  </si>
  <si>
    <t>UAH-INDEX-12M</t>
  </si>
  <si>
    <t>UAH-INDEX-1M</t>
  </si>
  <si>
    <t>UAH-INDEX-3M</t>
  </si>
  <si>
    <t>UAH-INDEX-6M</t>
  </si>
  <si>
    <t>UAH-INDEX-9M</t>
  </si>
  <si>
    <t>UKRPI</t>
  </si>
  <si>
    <t>USCPI</t>
  </si>
  <si>
    <t>USD-CMS-10Y</t>
  </si>
  <si>
    <t>USD-CMS-1Y</t>
  </si>
  <si>
    <t>USD-CMS-20Y</t>
  </si>
  <si>
    <t>USD-CMS-2Y</t>
  </si>
  <si>
    <t>USD-CMS-30Y</t>
  </si>
  <si>
    <t>USD-CMS-5Y</t>
  </si>
  <si>
    <t>USD-FedFunds</t>
  </si>
  <si>
    <t>USD-FedFunds-12M</t>
  </si>
  <si>
    <t>USD-FedFunds-1M</t>
  </si>
  <si>
    <t>USD-FedFunds-28D</t>
  </si>
  <si>
    <t>USD-FedFunds-3M</t>
  </si>
  <si>
    <t>USD-FedFunds-6M</t>
  </si>
  <si>
    <t>USD-FedFunds-9M</t>
  </si>
  <si>
    <t>USD-INDEX-12M</t>
  </si>
  <si>
    <t>USD-INDEX-1M</t>
  </si>
  <si>
    <t>USD-INDEX-3M</t>
  </si>
  <si>
    <t>USD-INDEX-6M</t>
  </si>
  <si>
    <t>USD-INDEX-9M</t>
  </si>
  <si>
    <t>USD-LIBOR</t>
  </si>
  <si>
    <t>USD-LIBOR-12M</t>
  </si>
  <si>
    <t>USD-LIBOR-1M</t>
  </si>
  <si>
    <t>USD-LIBOR-28D</t>
  </si>
  <si>
    <t>USD-LIBOR-3M</t>
  </si>
  <si>
    <t>USD-LIBOR-6M</t>
  </si>
  <si>
    <t>USD-LIBOR-9M</t>
  </si>
  <si>
    <t>VND-CMS-10Y</t>
  </si>
  <si>
    <t>VND-CMS-1Y</t>
  </si>
  <si>
    <t>VND-CMS-20Y</t>
  </si>
  <si>
    <t>VND-CMS-2Y</t>
  </si>
  <si>
    <t>VND-CMS-30Y</t>
  </si>
  <si>
    <t>VND-CMS-5Y</t>
  </si>
  <si>
    <t>VND-INDEX-12M</t>
  </si>
  <si>
    <t>VND-INDEX-1M</t>
  </si>
  <si>
    <t>VND-INDEX-3M</t>
  </si>
  <si>
    <t>VND-INDEX-6M</t>
  </si>
  <si>
    <t>VND-INDEX-9M</t>
  </si>
  <si>
    <t>ZACPI</t>
  </si>
  <si>
    <t>ZAR-CMS-10Y</t>
  </si>
  <si>
    <t>ZAR-CMS-1Y</t>
  </si>
  <si>
    <t>ZAR-CMS-20Y</t>
  </si>
  <si>
    <t>ZAR-CMS-2Y</t>
  </si>
  <si>
    <t>ZAR-CMS-30Y</t>
  </si>
  <si>
    <t>ZAR-CMS-5Y</t>
  </si>
  <si>
    <t>ZAR-INDEX-12M</t>
  </si>
  <si>
    <t>ZAR-INDEX-1M</t>
  </si>
  <si>
    <t>ZAR-INDEX-3M</t>
  </si>
  <si>
    <t>ZAR-INDEX-6M</t>
  </si>
  <si>
    <t>ZAR-INDEX-9M</t>
  </si>
  <si>
    <t>ZAR-JIBAR</t>
  </si>
  <si>
    <t>ZAR-JIBAR-12M</t>
  </si>
  <si>
    <t>ZAR-JIBAR-1M</t>
  </si>
  <si>
    <t>ZAR-JIBAR-28D</t>
  </si>
  <si>
    <t>ZAR-JIBAR-3M</t>
  </si>
  <si>
    <t>ZAR-JIBAR-6M</t>
  </si>
  <si>
    <t>ZAR-JIBAR-9M</t>
  </si>
  <si>
    <t>CapFloorVolatility/EUR/EUR_CF_N</t>
  </si>
  <si>
    <t>CapFloorVolatility/GBP/GBP_CF_N</t>
  </si>
  <si>
    <t>CapFloorVolatility/USD/USD_CF_N</t>
  </si>
  <si>
    <t>Default/EUR/BOND_YIELD_EUR_OVER_OIS</t>
  </si>
  <si>
    <t>Default/EUR/CPTY_C_SR_EUR</t>
  </si>
  <si>
    <t>Default/USD/BANK_SR_USD</t>
  </si>
  <si>
    <t>Default/USD/CPTY_A_SR_USD</t>
  </si>
  <si>
    <t>Equity/EUR/Lufthansa</t>
  </si>
  <si>
    <t>Equity/USD/SP5</t>
  </si>
  <si>
    <t>EquityVolatility/EUR/Lufthansa</t>
  </si>
  <si>
    <t>EquityVolatility/USD/SP5</t>
  </si>
  <si>
    <t>FX/EUR/CHF</t>
  </si>
  <si>
    <t>FX/EUR/GBP</t>
  </si>
  <si>
    <t>FX/EUR/JPY</t>
  </si>
  <si>
    <t>FX/EUR/USD</t>
  </si>
  <si>
    <t>FXVolatility/EUR/CHF/EURCHF</t>
  </si>
  <si>
    <t>FXVolatility/EUR/GBP/EURGBP</t>
  </si>
  <si>
    <t>FXVolatility/EUR/JPY/EURJPY</t>
  </si>
  <si>
    <t>FXVolatility/EUR/USD/EURUSD</t>
  </si>
  <si>
    <t>FXVolatility/GBP/USD/GBPUSD</t>
  </si>
  <si>
    <t>Inflation/EUHICP/EUHICP_ZC_Swaps</t>
  </si>
  <si>
    <t>Inflation/EUHICPXT/EUHICPXT_YY_Swaps</t>
  </si>
  <si>
    <t>Inflation/EUHICPXT/EUHICPXT_ZC_Swaps</t>
  </si>
  <si>
    <t>Inflation/FRHICP/FRHICP_ZC_Swaps</t>
  </si>
  <si>
    <t>Inflation/UKRPI/UKRPI_ZC_Swaps</t>
  </si>
  <si>
    <t>Inflation/USCPI/USCPI_ZC_Swaps</t>
  </si>
  <si>
    <t>Inflation/ZACPI/ZACPI_ZC_Swaps</t>
  </si>
  <si>
    <t>InflationCapFloorPrice/EUHICPXT/EUHICPXT_ZC_CF</t>
  </si>
  <si>
    <t>InflationCapFloorPrice/UKRPI/UKRPI_ZC_CF</t>
  </si>
  <si>
    <t>InflationCapFloorPrice/USCPI/USCPI_ZC_CF</t>
  </si>
  <si>
    <t>Security/SECURITY_1</t>
  </si>
  <si>
    <t>SwaptionVolatility/CHF/CHF_SW_N</t>
  </si>
  <si>
    <t>SwaptionVolatility/CHF/JPY_SW_N</t>
  </si>
  <si>
    <t>SwaptionVolatility/EUR/EUR_SW_N</t>
  </si>
  <si>
    <t>SwaptionVolatility/GBP/GBP_SW_N</t>
  </si>
  <si>
    <t>SwaptionVolatility/USD/USD_SW_N</t>
  </si>
  <si>
    <t>Yield/CHF/CHF1D</t>
  </si>
  <si>
    <t>Yield/CHF/CHF3M</t>
  </si>
  <si>
    <t>Yield/CHF/CHF6M</t>
  </si>
  <si>
    <t>Yield/EUR/BANK_EUR_BORROW</t>
  </si>
  <si>
    <t>Yield/EUR/BANK_EUR_LEND</t>
  </si>
  <si>
    <t>Yield/EUR/BENCHMARK_EUR</t>
  </si>
  <si>
    <t>Yield/EUR/BOND_YIELD_EUR</t>
  </si>
  <si>
    <t>Yield/EUR/EUR12M</t>
  </si>
  <si>
    <t>Yield/EUR/EUR1D</t>
  </si>
  <si>
    <t>Yield/EUR/EUR1M</t>
  </si>
  <si>
    <t>Yield/EUR/EUR3M</t>
  </si>
  <si>
    <t>Yield/EUR/EUR6M</t>
  </si>
  <si>
    <t>Yield/GBP/GBP1D</t>
  </si>
  <si>
    <t>Yield/GBP/GBP3M</t>
  </si>
  <si>
    <t>Yield/GBP/GBP6M</t>
  </si>
  <si>
    <t>Yield/GBP/GBP-IN-EUR</t>
  </si>
  <si>
    <t>Yield/JPY/JPY1D</t>
  </si>
  <si>
    <t>Yield/JPY/JPY6M</t>
  </si>
  <si>
    <t>Yield/USD/USD1D</t>
  </si>
  <si>
    <t>Yield/USD/USD3M</t>
  </si>
  <si>
    <t>Yield/USD/USD6M</t>
  </si>
  <si>
    <t>Yield/USD/USD-IN-EUR</t>
  </si>
  <si>
    <t>CurveId</t>
  </si>
  <si>
    <t>GroupingId</t>
  </si>
  <si>
    <t>CurveDescription</t>
  </si>
  <si>
    <t>VolatilityTypeLU</t>
  </si>
  <si>
    <t>ExtrapolationLU</t>
  </si>
  <si>
    <t>IncludeAtmLU</t>
  </si>
  <si>
    <t>DayCounterLU</t>
  </si>
  <si>
    <t>CalendarLU</t>
  </si>
  <si>
    <t>BusinessDayConventionLU</t>
  </si>
  <si>
    <t>Tenors</t>
  </si>
  <si>
    <t>Strikes</t>
  </si>
  <si>
    <t>IborIndexLU</t>
  </si>
  <si>
    <t>DiscountCurveLU</t>
  </si>
  <si>
    <t>EUR_CF_N</t>
  </si>
  <si>
    <t>ExampleInput</t>
  </si>
  <si>
    <t>EUR normal cap floor volatilities</t>
  </si>
  <si>
    <t>1Y,2Y,3Y,4Y,5Y,6Y,7Y,8Y,9Y,10Y,15Y,20Y</t>
  </si>
  <si>
    <t>-0.01,0.0,0.01,0.02,0.03,0.04,0.05,0.06,0.07,0.08,0.09,0.1</t>
  </si>
  <si>
    <t>GBP_CF_N</t>
  </si>
  <si>
    <t>GBP normal cap floor volatilities</t>
  </si>
  <si>
    <t>0.005,0.015,0.02,0.025,0.03,0.035,0.04,0.045,0.05,0.055,0.06,0.065,0.07,0.075,0.08,0.085,0.09,0.095,0.1</t>
  </si>
  <si>
    <t>USD_CF_N</t>
  </si>
  <si>
    <t>USD normal cap floor volatilities</t>
  </si>
  <si>
    <t>VolatilityType</t>
  </si>
  <si>
    <t>Extrapolation</t>
  </si>
  <si>
    <t>IncludeAtm</t>
  </si>
  <si>
    <t>DayCounter</t>
  </si>
  <si>
    <t>Calendar</t>
  </si>
  <si>
    <t>BusinessDayConvention</t>
  </si>
  <si>
    <t>IborIndex</t>
  </si>
  <si>
    <t>DiscountCurve</t>
  </si>
  <si>
    <t>SELECT  T1.value Currency, T1.value FROM ORE.dbo.TypesCurrencyCode T1 ORDER BY value</t>
  </si>
  <si>
    <t>SELECT  T1.value Type, T1.value FROM ORE.dbo.TypesDefaultCurveType T1 ORDER BY value</t>
  </si>
  <si>
    <t>SELECT T1.id DiscountCurve,T1.id FROM ORE.dbo.TodaysMarketCurveSpecs T1 ORDER BY id</t>
  </si>
  <si>
    <t>SELECT  T1.Id Conventions, T1.Id FROM ORE.dbo.ConventionsCDS T1 ORDER BY Id</t>
  </si>
  <si>
    <t>SELECT T1.id BenchmarkCurve,T1.id FROM ORE.dbo.TodaysMarketCurveSpecs T1 ORDER BY id</t>
  </si>
  <si>
    <t>SELECT T1.id SourceCurve,T1.id FROM ORE.dbo.TodaysMarketCurveSpecs T1 ORDER BY id</t>
  </si>
  <si>
    <t>SELECT T1.value Extrapolation, T1.value FROM ORE.dbo.TypesBool T1 ORDER BY value</t>
  </si>
  <si>
    <t xml:space="preserve">SELECT T1.CurveId, T1.GroupingId, T1.CurveDescription, T5.value CurrencyLU, T6.value TypeLU, T7.id DiscountCurveLU, T8.value DayCounterLU, T1.RecoveryRate, T10.Id ConventionsLU, T11.id BenchmarkCurveLU, T12.id SourceCurveLU, T1.Pillars, T1.SpotLag, T15.value CalendarLU, T16.value ExtrapolationLU_x000D_
FROM ORE.dbo.CurveConfigurationDefaultCurves T1 LEFT JOIN _x000D_
ORE.dbo.TypesCurrencyCode T5 ON T1.Currency = T5.value LEFT JOIN _x000D_
ORE.dbo.TypesDefaultCurveType T6 ON T1.Type = T6.value LEFT JOIN _x000D_
ORE.dbo.TodaysMarketCurveSpecs T7 ON T1.DiscountCurve = T7.id LEFT JOIN _x000D_
ORE.dbo.TypesDayCounter T8 ON T1.DayCounter = T8.value LEFT JOIN _x000D_
ORE.dbo.ConventionsCDS T10 ON T1.Conventions = T10.Id LEFT JOIN _x000D_
ORE.dbo.TodaysMarketCurveSpecs T11 ON T1.BenchmarkCurve = T11.id LEFT JOIN _x000D_
ORE.dbo.TodaysMarketCurveSpecs T12 ON T1.SourceCurve = T12.id LEFT JOIN _x000D_
ORE.dbo.TypesCalendar T15 ON T1.Calendar = T15.value LEFT JOIN _x000D_
ORE.dbo.TypesBool T16 ON T1.Extrapolation = T16.value_x000D_
</t>
  </si>
  <si>
    <t>ATS</t>
  </si>
  <si>
    <t>BEF</t>
  </si>
  <si>
    <t>default</t>
  </si>
  <si>
    <t>DEM</t>
  </si>
  <si>
    <t>ESP</t>
  </si>
  <si>
    <t>FIM</t>
  </si>
  <si>
    <t>FRF</t>
  </si>
  <si>
    <t>GRD</t>
  </si>
  <si>
    <t>IEP</t>
  </si>
  <si>
    <t>ITL</t>
  </si>
  <si>
    <t>LUF</t>
  </si>
  <si>
    <t>NLG</t>
  </si>
  <si>
    <t>PTE</t>
  </si>
  <si>
    <t>Benchmark</t>
  </si>
  <si>
    <t>HazardRate</t>
  </si>
  <si>
    <t>SpreadCDS</t>
  </si>
  <si>
    <t>CDS-STANDARD-CONVENTIONS</t>
  </si>
  <si>
    <t>CurrencyLU</t>
  </si>
  <si>
    <t>TypeLU</t>
  </si>
  <si>
    <t>RecoveryRate</t>
  </si>
  <si>
    <t>ConventionsLU</t>
  </si>
  <si>
    <t>BenchmarkCurveLU</t>
  </si>
  <si>
    <t>SourceCurveLU</t>
  </si>
  <si>
    <t>Pillars</t>
  </si>
  <si>
    <t>SpotLag</t>
  </si>
  <si>
    <t>BANK_SR_USD</t>
  </si>
  <si>
    <t>BANK SR CDS USD</t>
  </si>
  <si>
    <t>RECOVERY_RATE/RATE/BANK/SR/USD</t>
  </si>
  <si>
    <t>BOND_YIELD_EUR_OVER_OIS</t>
  </si>
  <si>
    <t>Default curve derived as bond yield curve over Eonia</t>
  </si>
  <si>
    <t>1Y,2Y,3Y,4Y,5Y,7Y,10Y</t>
  </si>
  <si>
    <t>CPTY_A_SR_USD</t>
  </si>
  <si>
    <t>CPTY_A SR HR USD</t>
  </si>
  <si>
    <t>RECOVERY_RATE/RATE/CPTY_A/SR/USD</t>
  </si>
  <si>
    <t>CPTY_C_SR_EUR</t>
  </si>
  <si>
    <t>CPTY_C SR HR EUR</t>
  </si>
  <si>
    <t>RECOVERY_RATE/RATE/CPTY_C/SR/EUR</t>
  </si>
  <si>
    <t>Currency</t>
  </si>
  <si>
    <t>Type</t>
  </si>
  <si>
    <t>Conventions</t>
  </si>
  <si>
    <t>BenchmarkCurve</t>
  </si>
  <si>
    <t>SourceCurve</t>
  </si>
  <si>
    <t>SELECT T1.value Dimension,T1.value FROM ORE.dbo.TypesDimensionType T1 ORDER BY T1.value</t>
  </si>
  <si>
    <t>SELECT T1.id FXSpotID,T1.id FROM ORE.dbo.TodaysMarketCurveSpecs T1 ORDER BY T1.id</t>
  </si>
  <si>
    <t>SELECT T1.id FXForeignCurveID,T1.id FROM ORE.dbo.TodaysMarketCurveSpecs T1 ORDER BY T1.id</t>
  </si>
  <si>
    <t>SELECT T1.id FXDomesticCurveID,T1.id FROM ORE.dbo.TodaysMarketCurveSpecs T1 ORDER BY T1.id</t>
  </si>
  <si>
    <t xml:space="preserve">SELECT T1.CurveId, T1.GroupingId, T1.CurveDescription, T5.value DimensionLU, T1.Expiries, T7.id FXSpotIDLU, T8.id FXForeignCurveIDLU, T9.id FXDomesticCurveIDLU_x000D_
FROM ORE.dbo.CurveConfigurationFXVolatilities T1 INNER JOIN _x000D_
ORE.dbo.TypesDimensionType T5 ON T1.Dimension = T5.value LEFT JOIN _x000D_
ORE.dbo.TodaysMarketCurveSpecs T7 ON T1.FXSpotID = T7.id LEFT JOIN _x000D_
ORE.dbo.TodaysMarketCurveSpecs T8 ON T1.FXForeignCurveID = T8.id LEFT JOIN _x000D_
ORE.dbo.TodaysMarketCurveSpecs T9 ON T1.FXDomesticCurveID = T9.id_x000D_
</t>
  </si>
  <si>
    <t>ATM</t>
  </si>
  <si>
    <t>Smile</t>
  </si>
  <si>
    <t>DimensionLU</t>
  </si>
  <si>
    <t>Expiries</t>
  </si>
  <si>
    <t>FXSpotIDLU</t>
  </si>
  <si>
    <t>FXForeignCurveIDLU</t>
  </si>
  <si>
    <t>FXDomesticCurveIDLU</t>
  </si>
  <si>
    <t>EURCHF</t>
  </si>
  <si>
    <t>1M,3M,6M,1Y,2Y,3Y,4Y,5Y,10Y</t>
  </si>
  <si>
    <t>EURGBP</t>
  </si>
  <si>
    <t>1M,3M,6M,1Y,2Y,5Y,10Y</t>
  </si>
  <si>
    <t>EURJPY</t>
  </si>
  <si>
    <t>EURUSD</t>
  </si>
  <si>
    <t>1M,3M,6M,1Y,2Y,3Y,10Y</t>
  </si>
  <si>
    <t>GBPUSD</t>
  </si>
  <si>
    <t>Dimension</t>
  </si>
  <si>
    <t>FXSpotID</t>
  </si>
  <si>
    <t>FXForeignCurveID</t>
  </si>
  <si>
    <t>FXDomesticCurveID</t>
  </si>
  <si>
    <t>SELECT T1.Quote, Quote Lookup FROM ORE.dbo.MdatMarketDataDefinitions T1 ORDER BY T1.Quote</t>
  </si>
  <si>
    <t>SELECT T1.CurveId, T1.SeqSegment, T1.Seq, T2.Quote QuoteLU_x000D_
FROM ORE.dbo.CurveConfigurationQuotes T1 INNER JOIN _x000D_
ORE.dbo.MdatMarketDataDefinitions T2 ON T1.Quote = T2.Quote_x000D_
ORDER BY 1 ASC, 2 ASC, 3 ASC</t>
  </si>
  <si>
    <t>BASIS_SWAP/BASIS_SPREAD/3M/1D/USD/10Y</t>
  </si>
  <si>
    <t>BASIS_SWAP/BASIS_SPREAD/3M/1D/USD/15Y</t>
  </si>
  <si>
    <t>BASIS_SWAP/BASIS_SPREAD/3M/1D/USD/20Y</t>
  </si>
  <si>
    <t>BASIS_SWAP/BASIS_SPREAD/3M/1D/USD/30Y</t>
  </si>
  <si>
    <t>BASIS_SWAP/BASIS_SPREAD/3M/1D/USD/3Y</t>
  </si>
  <si>
    <t>BASIS_SWAP/BASIS_SPREAD/3M/1D/USD/4Y</t>
  </si>
  <si>
    <t>BASIS_SWAP/BASIS_SPREAD/3M/1D/USD/5Y</t>
  </si>
  <si>
    <t>BASIS_SWAP/BASIS_SPREAD/3M/1D/USD/7Y</t>
  </si>
  <si>
    <t>BASIS_SWAP/BASIS_SPREAD/3M/1M/USD/10Y</t>
  </si>
  <si>
    <t>BASIS_SWAP/BASIS_SPREAD/3M/1M/USD/12Y</t>
  </si>
  <si>
    <t>BASIS_SWAP/BASIS_SPREAD/3M/1M/USD/15Y</t>
  </si>
  <si>
    <t>BASIS_SWAP/BASIS_SPREAD/3M/1M/USD/1M</t>
  </si>
  <si>
    <t>BASIS_SWAP/BASIS_SPREAD/3M/1M/USD/1Y</t>
  </si>
  <si>
    <t>BASIS_SWAP/BASIS_SPREAD/3M/1M/USD/20Y</t>
  </si>
  <si>
    <t>BASIS_SWAP/BASIS_SPREAD/3M/1M/USD/25Y</t>
  </si>
  <si>
    <t>BASIS_SWAP/BASIS_SPREAD/3M/1M/USD/2Y</t>
  </si>
  <si>
    <t>BASIS_SWAP/BASIS_SPREAD/3M/1M/USD/30Y</t>
  </si>
  <si>
    <t>BASIS_SWAP/BASIS_SPREAD/3M/1M/USD/3Y</t>
  </si>
  <si>
    <t>BASIS_SWAP/BASIS_SPREAD/3M/1M/USD/4Y</t>
  </si>
  <si>
    <t>BASIS_SWAP/BASIS_SPREAD/3M/1M/USD/50Y</t>
  </si>
  <si>
    <t>BASIS_SWAP/BASIS_SPREAD/3M/1M/USD/5Y</t>
  </si>
  <si>
    <t>BASIS_SWAP/BASIS_SPREAD/3M/1M/USD/6Y</t>
  </si>
  <si>
    <t>BASIS_SWAP/BASIS_SPREAD/3M/1M/USD/7Y</t>
  </si>
  <si>
    <t>BASIS_SWAP/BASIS_SPREAD/3M/1M/USD/8Y</t>
  </si>
  <si>
    <t>BASIS_SWAP/BASIS_SPREAD/3M/1M/USD/9Y</t>
  </si>
  <si>
    <t>BASIS_SWAP/BASIS_SPREAD/3M/6M/USD/10Y</t>
  </si>
  <si>
    <t>BASIS_SWAP/BASIS_SPREAD/3M/6M/USD/12Y</t>
  </si>
  <si>
    <t>BASIS_SWAP/BASIS_SPREAD/3M/6M/USD/15Y</t>
  </si>
  <si>
    <t>BASIS_SWAP/BASIS_SPREAD/3M/6M/USD/20Y</t>
  </si>
  <si>
    <t>BASIS_SWAP/BASIS_SPREAD/3M/6M/USD/25Y</t>
  </si>
  <si>
    <t>BASIS_SWAP/BASIS_SPREAD/3M/6M/USD/2Y</t>
  </si>
  <si>
    <t>BASIS_SWAP/BASIS_SPREAD/3M/6M/USD/30Y</t>
  </si>
  <si>
    <t>BASIS_SWAP/BASIS_SPREAD/3M/6M/USD/3Y</t>
  </si>
  <si>
    <t>BASIS_SWAP/BASIS_SPREAD/3M/6M/USD/4Y</t>
  </si>
  <si>
    <t>BASIS_SWAP/BASIS_SPREAD/3M/6M/USD/5Y</t>
  </si>
  <si>
    <t>BASIS_SWAP/BASIS_SPREAD/3M/6M/USD/6Y</t>
  </si>
  <si>
    <t>BASIS_SWAP/BASIS_SPREAD/3M/6M/USD/7Y</t>
  </si>
  <si>
    <t>BASIS_SWAP/BASIS_SPREAD/3M/6M/USD/8Y</t>
  </si>
  <si>
    <t>BASIS_SWAP/BASIS_SPREAD/3M/6M/USD/9Y</t>
  </si>
  <si>
    <t>BASIS_SWAP/BASIS_SPREAD/6M/12M/EUR/10Y</t>
  </si>
  <si>
    <t>BASIS_SWAP/BASIS_SPREAD/6M/12M/EUR/11Y</t>
  </si>
  <si>
    <t>BASIS_SWAP/BASIS_SPREAD/6M/12M/EUR/12Y</t>
  </si>
  <si>
    <t>BASIS_SWAP/BASIS_SPREAD/6M/12M/EUR/15Y</t>
  </si>
  <si>
    <t>BASIS_SWAP/BASIS_SPREAD/6M/12M/EUR/1Y</t>
  </si>
  <si>
    <t>BASIS_SWAP/BASIS_SPREAD/6M/12M/EUR/20Y</t>
  </si>
  <si>
    <t>BASIS_SWAP/BASIS_SPREAD/6M/12M/EUR/25Y</t>
  </si>
  <si>
    <t>BASIS_SWAP/BASIS_SPREAD/6M/12M/EUR/2Y</t>
  </si>
  <si>
    <t>BASIS_SWAP/BASIS_SPREAD/6M/12M/EUR/30Y</t>
  </si>
  <si>
    <t>BASIS_SWAP/BASIS_SPREAD/6M/12M/EUR/3Y</t>
  </si>
  <si>
    <t>BASIS_SWAP/BASIS_SPREAD/6M/12M/EUR/40Y</t>
  </si>
  <si>
    <t>BASIS_SWAP/BASIS_SPREAD/6M/12M/EUR/4Y</t>
  </si>
  <si>
    <t>BASIS_SWAP/BASIS_SPREAD/6M/12M/EUR/5Y</t>
  </si>
  <si>
    <t>BASIS_SWAP/BASIS_SPREAD/6M/12M/EUR/6Y</t>
  </si>
  <si>
    <t>BASIS_SWAP/BASIS_SPREAD/6M/12M/EUR/7Y</t>
  </si>
  <si>
    <t>BASIS_SWAP/BASIS_SPREAD/6M/12M/EUR/8Y</t>
  </si>
  <si>
    <t>BASIS_SWAP/BASIS_SPREAD/6M/12M/EUR/9Y</t>
  </si>
  <si>
    <t>BASIS_SWAP/BASIS_SPREAD/6M/12M/GBP/10Y</t>
  </si>
  <si>
    <t>BASIS_SWAP/BASIS_SPREAD/6M/12M/GBP/12Y</t>
  </si>
  <si>
    <t>BASIS_SWAP/BASIS_SPREAD/6M/12M/GBP/15Y</t>
  </si>
  <si>
    <t>BASIS_SWAP/BASIS_SPREAD/6M/12M/GBP/1Y</t>
  </si>
  <si>
    <t>BASIS_SWAP/BASIS_SPREAD/6M/12M/GBP/20Y</t>
  </si>
  <si>
    <t>BASIS_SWAP/BASIS_SPREAD/6M/12M/GBP/25Y</t>
  </si>
  <si>
    <t>BASIS_SWAP/BASIS_SPREAD/6M/12M/GBP/2Y</t>
  </si>
  <si>
    <t>BASIS_SWAP/BASIS_SPREAD/6M/12M/GBP/30Y</t>
  </si>
  <si>
    <t>BASIS_SWAP/BASIS_SPREAD/6M/12M/GBP/3Y</t>
  </si>
  <si>
    <t>BASIS_SWAP/BASIS_SPREAD/6M/12M/GBP/40Y</t>
  </si>
  <si>
    <t>BASIS_SWAP/BASIS_SPREAD/6M/12M/GBP/4Y</t>
  </si>
  <si>
    <t>BASIS_SWAP/BASIS_SPREAD/6M/12M/GBP/50Y</t>
  </si>
  <si>
    <t>BASIS_SWAP/BASIS_SPREAD/6M/12M/GBP/5Y</t>
  </si>
  <si>
    <t>BASIS_SWAP/BASIS_SPREAD/6M/12M/GBP/60Y</t>
  </si>
  <si>
    <t>BASIS_SWAP/BASIS_SPREAD/6M/12M/GBP/6Y</t>
  </si>
  <si>
    <t>BASIS_SWAP/BASIS_SPREAD/6M/12M/GBP/7Y</t>
  </si>
  <si>
    <t>BASIS_SWAP/BASIS_SPREAD/6M/12M/GBP/8Y</t>
  </si>
  <si>
    <t>BASIS_SWAP/BASIS_SPREAD/6M/12M/GBP/9Y</t>
  </si>
  <si>
    <t>BASIS_SWAP/BASIS_SPREAD/6M/1M/EUR/10Y</t>
  </si>
  <si>
    <t>BASIS_SWAP/BASIS_SPREAD/6M/1M/EUR/11Y</t>
  </si>
  <si>
    <t>BASIS_SWAP/BASIS_SPREAD/6M/1M/EUR/12Y</t>
  </si>
  <si>
    <t>BASIS_SWAP/BASIS_SPREAD/6M/1M/EUR/15Y</t>
  </si>
  <si>
    <t>BASIS_SWAP/BASIS_SPREAD/6M/1M/EUR/1M</t>
  </si>
  <si>
    <t>BASIS_SWAP/BASIS_SPREAD/6M/1M/EUR/1Y</t>
  </si>
  <si>
    <t>BASIS_SWAP/BASIS_SPREAD/6M/1M/EUR/20Y</t>
  </si>
  <si>
    <t>BASIS_SWAP/BASIS_SPREAD/6M/1M/EUR/25Y</t>
  </si>
  <si>
    <t>BASIS_SWAP/BASIS_SPREAD/6M/1M/EUR/2Y</t>
  </si>
  <si>
    <t>BASIS_SWAP/BASIS_SPREAD/6M/1M/EUR/30Y</t>
  </si>
  <si>
    <t>BASIS_SWAP/BASIS_SPREAD/6M/1M/EUR/3Y</t>
  </si>
  <si>
    <t>BASIS_SWAP/BASIS_SPREAD/6M/1M/EUR/40Y</t>
  </si>
  <si>
    <t>BASIS_SWAP/BASIS_SPREAD/6M/1M/EUR/4Y</t>
  </si>
  <si>
    <t>BASIS_SWAP/BASIS_SPREAD/6M/1M/EUR/50Y</t>
  </si>
  <si>
    <t>BASIS_SWAP/BASIS_SPREAD/6M/1M/EUR/5Y</t>
  </si>
  <si>
    <t>BASIS_SWAP/BASIS_SPREAD/6M/1M/EUR/6Y</t>
  </si>
  <si>
    <t>BASIS_SWAP/BASIS_SPREAD/6M/1M/EUR/7Y</t>
  </si>
  <si>
    <t>BASIS_SWAP/BASIS_SPREAD/6M/1M/EUR/8Y</t>
  </si>
  <si>
    <t>BASIS_SWAP/BASIS_SPREAD/6M/1M/EUR/9Y</t>
  </si>
  <si>
    <t>BASIS_SWAP/BASIS_SPREAD/6M/1M/GBP/10Y</t>
  </si>
  <si>
    <t>BASIS_SWAP/BASIS_SPREAD/6M/1M/GBP/12Y</t>
  </si>
  <si>
    <t>BASIS_SWAP/BASIS_SPREAD/6M/1M/GBP/15Y</t>
  </si>
  <si>
    <t>BASIS_SWAP/BASIS_SPREAD/6M/1M/GBP/1M</t>
  </si>
  <si>
    <t>BASIS_SWAP/BASIS_SPREAD/6M/1M/GBP/1Y</t>
  </si>
  <si>
    <t>BASIS_SWAP/BASIS_SPREAD/6M/1M/GBP/20Y</t>
  </si>
  <si>
    <t>BASIS_SWAP/BASIS_SPREAD/6M/1M/GBP/25Y</t>
  </si>
  <si>
    <t>BASIS_SWAP/BASIS_SPREAD/6M/1M/GBP/2Y</t>
  </si>
  <si>
    <t>BASIS_SWAP/BASIS_SPREAD/6M/1M/GBP/30Y</t>
  </si>
  <si>
    <t>BASIS_SWAP/BASIS_SPREAD/6M/1M/GBP/3Y</t>
  </si>
  <si>
    <t>BASIS_SWAP/BASIS_SPREAD/6M/1M/GBP/40Y</t>
  </si>
  <si>
    <t>BASIS_SWAP/BASIS_SPREAD/6M/1M/GBP/4Y</t>
  </si>
  <si>
    <t>BASIS_SWAP/BASIS_SPREAD/6M/1M/GBP/50Y</t>
  </si>
  <si>
    <t>BASIS_SWAP/BASIS_SPREAD/6M/1M/GBP/5Y</t>
  </si>
  <si>
    <t>BASIS_SWAP/BASIS_SPREAD/6M/1M/GBP/60Y</t>
  </si>
  <si>
    <t>BASIS_SWAP/BASIS_SPREAD/6M/1M/GBP/6Y</t>
  </si>
  <si>
    <t>BASIS_SWAP/BASIS_SPREAD/6M/1M/GBP/7Y</t>
  </si>
  <si>
    <t>BASIS_SWAP/BASIS_SPREAD/6M/1M/GBP/8Y</t>
  </si>
  <si>
    <t>BASIS_SWAP/BASIS_SPREAD/6M/1M/GBP/9Y</t>
  </si>
  <si>
    <t>BASIS_SWAP/BASIS_SPREAD/6M/1M/JPY/10Y</t>
  </si>
  <si>
    <t>BASIS_SWAP/BASIS_SPREAD/6M/1M/JPY/11Y</t>
  </si>
  <si>
    <t>BASIS_SWAP/BASIS_SPREAD/6M/1M/JPY/12Y</t>
  </si>
  <si>
    <t>BASIS_SWAP/BASIS_SPREAD/6M/1M/JPY/15Y</t>
  </si>
  <si>
    <t>BASIS_SWAP/BASIS_SPREAD/6M/1M/JPY/1M</t>
  </si>
  <si>
    <t>BASIS_SWAP/BASIS_SPREAD/6M/1M/JPY/1Y</t>
  </si>
  <si>
    <t>BASIS_SWAP/BASIS_SPREAD/6M/1M/JPY/20Y</t>
  </si>
  <si>
    <t>BASIS_SWAP/BASIS_SPREAD/6M/1M/JPY/25Y</t>
  </si>
  <si>
    <t>BASIS_SWAP/BASIS_SPREAD/6M/1M/JPY/2Y</t>
  </si>
  <si>
    <t>BASIS_SWAP/BASIS_SPREAD/6M/1M/JPY/30Y</t>
  </si>
  <si>
    <t>BASIS_SWAP/BASIS_SPREAD/6M/1M/JPY/35Y</t>
  </si>
  <si>
    <t>BASIS_SWAP/BASIS_SPREAD/6M/1M/JPY/3Y</t>
  </si>
  <si>
    <t>BASIS_SWAP/BASIS_SPREAD/6M/1M/JPY/40Y</t>
  </si>
  <si>
    <t>BASIS_SWAP/BASIS_SPREAD/6M/1M/JPY/4Y</t>
  </si>
  <si>
    <t>BASIS_SWAP/BASIS_SPREAD/6M/1M/JPY/50Y</t>
  </si>
  <si>
    <t>BASIS_SWAP/BASIS_SPREAD/6M/1M/JPY/5Y</t>
  </si>
  <si>
    <t>BASIS_SWAP/BASIS_SPREAD/6M/1M/JPY/6Y</t>
  </si>
  <si>
    <t>BASIS_SWAP/BASIS_SPREAD/6M/1M/JPY/7Y</t>
  </si>
  <si>
    <t>BASIS_SWAP/BASIS_SPREAD/6M/1M/JPY/8Y</t>
  </si>
  <si>
    <t>BASIS_SWAP/BASIS_SPREAD/6M/1M/JPY/9Y</t>
  </si>
  <si>
    <t>BASIS_SWAP/BASIS_SPREAD/6M/3M/CHF/10Y</t>
  </si>
  <si>
    <t>BASIS_SWAP/BASIS_SPREAD/6M/3M/CHF/12Y</t>
  </si>
  <si>
    <t>BASIS_SWAP/BASIS_SPREAD/6M/3M/CHF/15Y</t>
  </si>
  <si>
    <t>BASIS_SWAP/BASIS_SPREAD/6M/3M/CHF/1Y</t>
  </si>
  <si>
    <t>BASIS_SWAP/BASIS_SPREAD/6M/3M/CHF/20Y</t>
  </si>
  <si>
    <t>BASIS_SWAP/BASIS_SPREAD/6M/3M/CHF/25Y</t>
  </si>
  <si>
    <t>BASIS_SWAP/BASIS_SPREAD/6M/3M/CHF/2Y</t>
  </si>
  <si>
    <t>BASIS_SWAP/BASIS_SPREAD/6M/3M/CHF/30Y</t>
  </si>
  <si>
    <t>BASIS_SWAP/BASIS_SPREAD/6M/3M/CHF/3M</t>
  </si>
  <si>
    <t>BASIS_SWAP/BASIS_SPREAD/6M/3M/CHF/3Y</t>
  </si>
  <si>
    <t>BASIS_SWAP/BASIS_SPREAD/6M/3M/CHF/4Y</t>
  </si>
  <si>
    <t>BASIS_SWAP/BASIS_SPREAD/6M/3M/CHF/5Y</t>
  </si>
  <si>
    <t>BASIS_SWAP/BASIS_SPREAD/6M/3M/CHF/7Y</t>
  </si>
  <si>
    <t>BASIS_SWAP/BASIS_SPREAD/6M/3M/EUR/10Y</t>
  </si>
  <si>
    <t>BASIS_SWAP/BASIS_SPREAD/6M/3M/EUR/11Y</t>
  </si>
  <si>
    <t>BASIS_SWAP/BASIS_SPREAD/6M/3M/EUR/12Y</t>
  </si>
  <si>
    <t>BASIS_SWAP/BASIS_SPREAD/6M/3M/EUR/15Y</t>
  </si>
  <si>
    <t>BASIS_SWAP/BASIS_SPREAD/6M/3M/EUR/1Y</t>
  </si>
  <si>
    <t>BASIS_SWAP/BASIS_SPREAD/6M/3M/EUR/20Y</t>
  </si>
  <si>
    <t>BASIS_SWAP/BASIS_SPREAD/6M/3M/EUR/25Y</t>
  </si>
  <si>
    <t>BASIS_SWAP/BASIS_SPREAD/6M/3M/EUR/2Y</t>
  </si>
  <si>
    <t>BASIS_SWAP/BASIS_SPREAD/6M/3M/EUR/30Y</t>
  </si>
  <si>
    <t>BASIS_SWAP/BASIS_SPREAD/6M/3M/EUR/3M</t>
  </si>
  <si>
    <t>BASIS_SWAP/BASIS_SPREAD/6M/3M/EUR/3Y</t>
  </si>
  <si>
    <t>BASIS_SWAP/BASIS_SPREAD/6M/3M/EUR/40Y</t>
  </si>
  <si>
    <t>BASIS_SWAP/BASIS_SPREAD/6M/3M/EUR/4Y</t>
  </si>
  <si>
    <t>BASIS_SWAP/BASIS_SPREAD/6M/3M/EUR/50Y</t>
  </si>
  <si>
    <t>BASIS_SWAP/BASIS_SPREAD/6M/3M/EUR/5Y</t>
  </si>
  <si>
    <t>BASIS_SWAP/BASIS_SPREAD/6M/3M/EUR/6Y</t>
  </si>
  <si>
    <t>BASIS_SWAP/BASIS_SPREAD/6M/3M/EUR/7Y</t>
  </si>
  <si>
    <t>BASIS_SWAP/BASIS_SPREAD/6M/3M/EUR/8Y</t>
  </si>
  <si>
    <t>BASIS_SWAP/BASIS_SPREAD/6M/3M/EUR/9Y</t>
  </si>
  <si>
    <t>BASIS_SWAP/BASIS_SPREAD/6M/3M/GBP/10Y</t>
  </si>
  <si>
    <t>BASIS_SWAP/BASIS_SPREAD/6M/3M/GBP/12Y</t>
  </si>
  <si>
    <t>BASIS_SWAP/BASIS_SPREAD/6M/3M/GBP/15Y</t>
  </si>
  <si>
    <t>BASIS_SWAP/BASIS_SPREAD/6M/3M/GBP/1Y</t>
  </si>
  <si>
    <t>BASIS_SWAP/BASIS_SPREAD/6M/3M/GBP/20Y</t>
  </si>
  <si>
    <t>BASIS_SWAP/BASIS_SPREAD/6M/3M/GBP/25Y</t>
  </si>
  <si>
    <t>BASIS_SWAP/BASIS_SPREAD/6M/3M/GBP/2Y</t>
  </si>
  <si>
    <t>BASIS_SWAP/BASIS_SPREAD/6M/3M/GBP/30Y</t>
  </si>
  <si>
    <t>BASIS_SWAP/BASIS_SPREAD/6M/3M/GBP/3M</t>
  </si>
  <si>
    <t>BASIS_SWAP/BASIS_SPREAD/6M/3M/GBP/3Y</t>
  </si>
  <si>
    <t>BASIS_SWAP/BASIS_SPREAD/6M/3M/GBP/40Y</t>
  </si>
  <si>
    <t>BASIS_SWAP/BASIS_SPREAD/6M/3M/GBP/4Y</t>
  </si>
  <si>
    <t>BASIS_SWAP/BASIS_SPREAD/6M/3M/GBP/50Y</t>
  </si>
  <si>
    <t>BASIS_SWAP/BASIS_SPREAD/6M/3M/GBP/5Y</t>
  </si>
  <si>
    <t>BASIS_SWAP/BASIS_SPREAD/6M/3M/GBP/60Y</t>
  </si>
  <si>
    <t>BASIS_SWAP/BASIS_SPREAD/6M/3M/GBP/6Y</t>
  </si>
  <si>
    <t>BASIS_SWAP/BASIS_SPREAD/6M/3M/GBP/70Y</t>
  </si>
  <si>
    <t>BASIS_SWAP/BASIS_SPREAD/6M/3M/GBP/7Y</t>
  </si>
  <si>
    <t>BASIS_SWAP/BASIS_SPREAD/6M/3M/GBP/8Y</t>
  </si>
  <si>
    <t>BASIS_SWAP/BASIS_SPREAD/6M/3M/GBP/9Y</t>
  </si>
  <si>
    <t>BASIS_SWAP/BASIS_SPREAD/6M/3M/JPY/10Y</t>
  </si>
  <si>
    <t>BASIS_SWAP/BASIS_SPREAD/6M/3M/JPY/11Y</t>
  </si>
  <si>
    <t>BASIS_SWAP/BASIS_SPREAD/6M/3M/JPY/12Y</t>
  </si>
  <si>
    <t>BASIS_SWAP/BASIS_SPREAD/6M/3M/JPY/15Y</t>
  </si>
  <si>
    <t>BASIS_SWAP/BASIS_SPREAD/6M/3M/JPY/1Y</t>
  </si>
  <si>
    <t>BASIS_SWAP/BASIS_SPREAD/6M/3M/JPY/20Y</t>
  </si>
  <si>
    <t>BASIS_SWAP/BASIS_SPREAD/6M/3M/JPY/25Y</t>
  </si>
  <si>
    <t>BASIS_SWAP/BASIS_SPREAD/6M/3M/JPY/2Y</t>
  </si>
  <si>
    <t>BASIS_SWAP/BASIS_SPREAD/6M/3M/JPY/30Y</t>
  </si>
  <si>
    <t>BASIS_SWAP/BASIS_SPREAD/6M/3M/JPY/35Y</t>
  </si>
  <si>
    <t>BASIS_SWAP/BASIS_SPREAD/6M/3M/JPY/3M</t>
  </si>
  <si>
    <t>BASIS_SWAP/BASIS_SPREAD/6M/3M/JPY/3Y</t>
  </si>
  <si>
    <t>BASIS_SWAP/BASIS_SPREAD/6M/3M/JPY/40Y</t>
  </si>
  <si>
    <t>BASIS_SWAP/BASIS_SPREAD/6M/3M/JPY/4Y</t>
  </si>
  <si>
    <t>BASIS_SWAP/BASIS_SPREAD/6M/3M/JPY/50Y</t>
  </si>
  <si>
    <t>BASIS_SWAP/BASIS_SPREAD/6M/3M/JPY/5Y</t>
  </si>
  <si>
    <t>BASIS_SWAP/BASIS_SPREAD/6M/3M/JPY/6Y</t>
  </si>
  <si>
    <t>BASIS_SWAP/BASIS_SPREAD/6M/3M/JPY/7Y</t>
  </si>
  <si>
    <t>BASIS_SWAP/BASIS_SPREAD/6M/3M/JPY/8Y</t>
  </si>
  <si>
    <t>BASIS_SWAP/BASIS_SPREAD/6M/3M/JPY/9Y</t>
  </si>
  <si>
    <t>BOND/YIELD_SPREAD/SECURITY_1</t>
  </si>
  <si>
    <t>CAPFLOOR/RATE_LNVOL/CHF/10Y/6M/0/0/0.005</t>
  </si>
  <si>
    <t>CAPFLOOR/RATE_LNVOL/CHF/10Y/6M/0/0/0.01</t>
  </si>
  <si>
    <t>CAPFLOOR/RATE_LNVOL/CHF/10Y/6M/0/0/0.015</t>
  </si>
  <si>
    <t>CAPFLOOR/RATE_LNVOL/CHF/10Y/6M/0/0/0.02</t>
  </si>
  <si>
    <t>CAPFLOOR/RATE_LNVOL/CHF/10Y/6M/0/0/0.025</t>
  </si>
  <si>
    <t>CAPFLOOR/RATE_LNVOL/CHF/10Y/6M/0/0/0.03</t>
  </si>
  <si>
    <t>CAPFLOOR/RATE_LNVOL/CHF/10Y/6M/0/0/0.035</t>
  </si>
  <si>
    <t>CAPFLOOR/RATE_LNVOL/CHF/10Y/6M/0/0/0.04</t>
  </si>
  <si>
    <t>CAPFLOOR/RATE_LNVOL/CHF/10Y/6M/0/0/0.045</t>
  </si>
  <si>
    <t>CAPFLOOR/RATE_LNVOL/CHF/10Y/6M/0/0/0.05</t>
  </si>
  <si>
    <t>CAPFLOOR/RATE_LNVOL/CHF/15Y/6M/0/0/0.005</t>
  </si>
  <si>
    <t>CAPFLOOR/RATE_LNVOL/CHF/15Y/6M/0/0/0.01</t>
  </si>
  <si>
    <t>CAPFLOOR/RATE_LNVOL/CHF/15Y/6M/0/0/0.015</t>
  </si>
  <si>
    <t>CAPFLOOR/RATE_LNVOL/CHF/15Y/6M/0/0/0.02</t>
  </si>
  <si>
    <t>CAPFLOOR/RATE_LNVOL/CHF/15Y/6M/0/0/0.025</t>
  </si>
  <si>
    <t>CAPFLOOR/RATE_LNVOL/CHF/15Y/6M/0/0/0.03</t>
  </si>
  <si>
    <t>CAPFLOOR/RATE_LNVOL/CHF/15Y/6M/0/0/0.035</t>
  </si>
  <si>
    <t>CAPFLOOR/RATE_LNVOL/CHF/15Y/6M/0/0/0.04</t>
  </si>
  <si>
    <t>CAPFLOOR/RATE_LNVOL/CHF/15Y/6M/0/0/0.045</t>
  </si>
  <si>
    <t>CAPFLOOR/RATE_LNVOL/CHF/15Y/6M/0/0/0.05</t>
  </si>
  <si>
    <t>CAPFLOOR/RATE_LNVOL/CHF/1Y/6M/0/0/0.005</t>
  </si>
  <si>
    <t>CAPFLOOR/RATE_LNVOL/CHF/1Y/6M/0/0/0.01</t>
  </si>
  <si>
    <t>CAPFLOOR/RATE_LNVOL/CHF/1Y/6M/0/0/0.015</t>
  </si>
  <si>
    <t>CAPFLOOR/RATE_LNVOL/CHF/1Y/6M/0/0/0.02</t>
  </si>
  <si>
    <t>CAPFLOOR/RATE_LNVOL/CHF/1Y/6M/0/0/0.025</t>
  </si>
  <si>
    <t>CAPFLOOR/RATE_LNVOL/CHF/1Y/6M/0/0/0.03</t>
  </si>
  <si>
    <t>CAPFLOOR/RATE_LNVOL/CHF/1Y/6M/0/0/0.035</t>
  </si>
  <si>
    <t>CAPFLOOR/RATE_LNVOL/CHF/1Y/6M/0/0/0.04</t>
  </si>
  <si>
    <t>CAPFLOOR/RATE_LNVOL/CHF/1Y/6M/0/0/0.045</t>
  </si>
  <si>
    <t>CAPFLOOR/RATE_LNVOL/CHF/1Y/6M/0/0/0.05</t>
  </si>
  <si>
    <t>CAPFLOOR/RATE_LNVOL/CHF/20Y/6M/0/0/0.005</t>
  </si>
  <si>
    <t>CAPFLOOR/RATE_LNVOL/CHF/20Y/6M/0/0/0.01</t>
  </si>
  <si>
    <t>CAPFLOOR/RATE_LNVOL/CHF/20Y/6M/0/0/0.015</t>
  </si>
  <si>
    <t>CAPFLOOR/RATE_LNVOL/CHF/20Y/6M/0/0/0.02</t>
  </si>
  <si>
    <t>CAPFLOOR/RATE_LNVOL/CHF/20Y/6M/0/0/0.025</t>
  </si>
  <si>
    <t>CAPFLOOR/RATE_LNVOL/CHF/20Y/6M/0/0/0.03</t>
  </si>
  <si>
    <t>CAPFLOOR/RATE_LNVOL/CHF/20Y/6M/0/0/0.035</t>
  </si>
  <si>
    <t>CAPFLOOR/RATE_LNVOL/CHF/20Y/6M/0/0/0.04</t>
  </si>
  <si>
    <t>CAPFLOOR/RATE_LNVOL/CHF/20Y/6M/0/0/0.045</t>
  </si>
  <si>
    <t>CAPFLOOR/RATE_LNVOL/CHF/20Y/6M/0/0/0.05</t>
  </si>
  <si>
    <t>CAPFLOOR/RATE_LNVOL/CHF/2Y/6M/0/0/0.005</t>
  </si>
  <si>
    <t>CAPFLOOR/RATE_LNVOL/CHF/2Y/6M/0/0/0.01</t>
  </si>
  <si>
    <t>CAPFLOOR/RATE_LNVOL/CHF/2Y/6M/0/0/0.015</t>
  </si>
  <si>
    <t>CAPFLOOR/RATE_LNVOL/CHF/2Y/6M/0/0/0.02</t>
  </si>
  <si>
    <t>CAPFLOOR/RATE_LNVOL/CHF/2Y/6M/0/0/0.025</t>
  </si>
  <si>
    <t>CAPFLOOR/RATE_LNVOL/CHF/2Y/6M/0/0/0.03</t>
  </si>
  <si>
    <t>CAPFLOOR/RATE_LNVOL/CHF/2Y/6M/0/0/0.035</t>
  </si>
  <si>
    <t>CAPFLOOR/RATE_LNVOL/CHF/2Y/6M/0/0/0.04</t>
  </si>
  <si>
    <t>CAPFLOOR/RATE_LNVOL/CHF/2Y/6M/0/0/0.045</t>
  </si>
  <si>
    <t>CAPFLOOR/RATE_LNVOL/CHF/2Y/6M/0/0/0.05</t>
  </si>
  <si>
    <t>CAPFLOOR/RATE_LNVOL/CHF/3Y/6M/0/0/0.005</t>
  </si>
  <si>
    <t>CAPFLOOR/RATE_LNVOL/CHF/3Y/6M/0/0/0.01</t>
  </si>
  <si>
    <t>CAPFLOOR/RATE_LNVOL/CHF/3Y/6M/0/0/0.015</t>
  </si>
  <si>
    <t>CAPFLOOR/RATE_LNVOL/CHF/3Y/6M/0/0/0.02</t>
  </si>
  <si>
    <t>CAPFLOOR/RATE_LNVOL/CHF/3Y/6M/0/0/0.025</t>
  </si>
  <si>
    <t>CAPFLOOR/RATE_LNVOL/CHF/3Y/6M/0/0/0.03</t>
  </si>
  <si>
    <t>CAPFLOOR/RATE_LNVOL/CHF/3Y/6M/0/0/0.035</t>
  </si>
  <si>
    <t>CAPFLOOR/RATE_LNVOL/CHF/3Y/6M/0/0/0.04</t>
  </si>
  <si>
    <t>CAPFLOOR/RATE_LNVOL/CHF/3Y/6M/0/0/0.045</t>
  </si>
  <si>
    <t>CAPFLOOR/RATE_LNVOL/CHF/3Y/6M/0/0/0.05</t>
  </si>
  <si>
    <t>CAPFLOOR/RATE_LNVOL/CHF/4Y/6M/0/0/0.005</t>
  </si>
  <si>
    <t>CAPFLOOR/RATE_LNVOL/CHF/4Y/6M/0/0/0.01</t>
  </si>
  <si>
    <t>CAPFLOOR/RATE_LNVOL/CHF/4Y/6M/0/0/0.015</t>
  </si>
  <si>
    <t>CAPFLOOR/RATE_LNVOL/CHF/4Y/6M/0/0/0.02</t>
  </si>
  <si>
    <t>CAPFLOOR/RATE_LNVOL/CHF/4Y/6M/0/0/0.025</t>
  </si>
  <si>
    <t>CAPFLOOR/RATE_LNVOL/CHF/4Y/6M/0/0/0.03</t>
  </si>
  <si>
    <t>CAPFLOOR/RATE_LNVOL/CHF/4Y/6M/0/0/0.035</t>
  </si>
  <si>
    <t>CAPFLOOR/RATE_LNVOL/CHF/4Y/6M/0/0/0.04</t>
  </si>
  <si>
    <t>CAPFLOOR/RATE_LNVOL/CHF/4Y/6M/0/0/0.045</t>
  </si>
  <si>
    <t>CAPFLOOR/RATE_LNVOL/CHF/4Y/6M/0/0/0.05</t>
  </si>
  <si>
    <t>CAPFLOOR/RATE_LNVOL/CHF/5Y/6M/0/0/0.005</t>
  </si>
  <si>
    <t>CAPFLOOR/RATE_LNVOL/CHF/5Y/6M/0/0/0.01</t>
  </si>
  <si>
    <t>CAPFLOOR/RATE_LNVOL/CHF/5Y/6M/0/0/0.015</t>
  </si>
  <si>
    <t>CAPFLOOR/RATE_LNVOL/CHF/5Y/6M/0/0/0.02</t>
  </si>
  <si>
    <t>CAPFLOOR/RATE_LNVOL/CHF/5Y/6M/0/0/0.025</t>
  </si>
  <si>
    <t>CAPFLOOR/RATE_LNVOL/CHF/5Y/6M/0/0/0.03</t>
  </si>
  <si>
    <t>CAPFLOOR/RATE_LNVOL/CHF/5Y/6M/0/0/0.035</t>
  </si>
  <si>
    <t>CAPFLOOR/RATE_LNVOL/CHF/5Y/6M/0/0/0.04</t>
  </si>
  <si>
    <t>CAPFLOOR/RATE_LNVOL/CHF/5Y/6M/0/0/0.045</t>
  </si>
  <si>
    <t>CAPFLOOR/RATE_LNVOL/CHF/5Y/6M/0/0/0.05</t>
  </si>
  <si>
    <t>CAPFLOOR/RATE_LNVOL/CHF/6Y/6M/0/0/0.005</t>
  </si>
  <si>
    <t>CAPFLOOR/RATE_LNVOL/CHF/6Y/6M/0/0/0.01</t>
  </si>
  <si>
    <t>CAPFLOOR/RATE_LNVOL/CHF/6Y/6M/0/0/0.015</t>
  </si>
  <si>
    <t>CAPFLOOR/RATE_LNVOL/CHF/6Y/6M/0/0/0.02</t>
  </si>
  <si>
    <t>CAPFLOOR/RATE_LNVOL/CHF/6Y/6M/0/0/0.025</t>
  </si>
  <si>
    <t>CAPFLOOR/RATE_LNVOL/CHF/6Y/6M/0/0/0.03</t>
  </si>
  <si>
    <t>CAPFLOOR/RATE_LNVOL/CHF/6Y/6M/0/0/0.035</t>
  </si>
  <si>
    <t>CAPFLOOR/RATE_LNVOL/CHF/6Y/6M/0/0/0.04</t>
  </si>
  <si>
    <t>CAPFLOOR/RATE_LNVOL/CHF/6Y/6M/0/0/0.045</t>
  </si>
  <si>
    <t>CAPFLOOR/RATE_LNVOL/CHF/6Y/6M/0/0/0.05</t>
  </si>
  <si>
    <t>CAPFLOOR/RATE_LNVOL/CHF/7Y/6M/0/0/0.005</t>
  </si>
  <si>
    <t>CAPFLOOR/RATE_LNVOL/CHF/7Y/6M/0/0/0.01</t>
  </si>
  <si>
    <t>CAPFLOOR/RATE_LNVOL/CHF/7Y/6M/0/0/0.015</t>
  </si>
  <si>
    <t>CAPFLOOR/RATE_LNVOL/CHF/7Y/6M/0/0/0.02</t>
  </si>
  <si>
    <t>CAPFLOOR/RATE_LNVOL/CHF/7Y/6M/0/0/0.025</t>
  </si>
  <si>
    <t>CAPFLOOR/RATE_LNVOL/CHF/7Y/6M/0/0/0.03</t>
  </si>
  <si>
    <t>CAPFLOOR/RATE_LNVOL/CHF/7Y/6M/0/0/0.035</t>
  </si>
  <si>
    <t>CAPFLOOR/RATE_LNVOL/CHF/7Y/6M/0/0/0.04</t>
  </si>
  <si>
    <t>CAPFLOOR/RATE_LNVOL/CHF/7Y/6M/0/0/0.045</t>
  </si>
  <si>
    <t>CAPFLOOR/RATE_LNVOL/CHF/7Y/6M/0/0/0.05</t>
  </si>
  <si>
    <t>CAPFLOOR/RATE_LNVOL/CHF/8Y/6M/0/0/0.005</t>
  </si>
  <si>
    <t>CAPFLOOR/RATE_LNVOL/CHF/8Y/6M/0/0/0.01</t>
  </si>
  <si>
    <t>CAPFLOOR/RATE_LNVOL/CHF/8Y/6M/0/0/0.015</t>
  </si>
  <si>
    <t>CAPFLOOR/RATE_LNVOL/CHF/8Y/6M/0/0/0.02</t>
  </si>
  <si>
    <t>CAPFLOOR/RATE_LNVOL/CHF/8Y/6M/0/0/0.025</t>
  </si>
  <si>
    <t>CAPFLOOR/RATE_LNVOL/CHF/8Y/6M/0/0/0.03</t>
  </si>
  <si>
    <t>CAPFLOOR/RATE_LNVOL/CHF/8Y/6M/0/0/0.035</t>
  </si>
  <si>
    <t>CAPFLOOR/RATE_LNVOL/CHF/8Y/6M/0/0/0.04</t>
  </si>
  <si>
    <t>CAPFLOOR/RATE_LNVOL/CHF/8Y/6M/0/0/0.045</t>
  </si>
  <si>
    <t>CAPFLOOR/RATE_LNVOL/CHF/8Y/6M/0/0/0.05</t>
  </si>
  <si>
    <t>CAPFLOOR/RATE_LNVOL/CHF/9Y/6M/0/0/0.005</t>
  </si>
  <si>
    <t>CAPFLOOR/RATE_LNVOL/CHF/9Y/6M/0/0/0.01</t>
  </si>
  <si>
    <t>CAPFLOOR/RATE_LNVOL/CHF/9Y/6M/0/0/0.015</t>
  </si>
  <si>
    <t>CAPFLOOR/RATE_LNVOL/CHF/9Y/6M/0/0/0.02</t>
  </si>
  <si>
    <t>CAPFLOOR/RATE_LNVOL/CHF/9Y/6M/0/0/0.025</t>
  </si>
  <si>
    <t>CAPFLOOR/RATE_LNVOL/CHF/9Y/6M/0/0/0.03</t>
  </si>
  <si>
    <t>CAPFLOOR/RATE_LNVOL/CHF/9Y/6M/0/0/0.035</t>
  </si>
  <si>
    <t>CAPFLOOR/RATE_LNVOL/CHF/9Y/6M/0/0/0.04</t>
  </si>
  <si>
    <t>CAPFLOOR/RATE_LNVOL/CHF/9Y/6M/0/0/0.045</t>
  </si>
  <si>
    <t>CAPFLOOR/RATE_LNVOL/CHF/9Y/6M/0/0/0.05</t>
  </si>
  <si>
    <t>CAPFLOOR/RATE_LNVOL/EUR/10Y/6M/0/0/0.01</t>
  </si>
  <si>
    <t>CAPFLOOR/RATE_LNVOL/EUR/10Y/6M/0/0/0.015</t>
  </si>
  <si>
    <t>CAPFLOOR/RATE_LNVOL/EUR/10Y/6M/0/0/0.02</t>
  </si>
  <si>
    <t>CAPFLOOR/RATE_LNVOL/EUR/10Y/6M/0/0/0.025</t>
  </si>
  <si>
    <t>CAPFLOOR/RATE_LNVOL/EUR/10Y/6M/0/0/0.03</t>
  </si>
  <si>
    <t>CAPFLOOR/RATE_LNVOL/EUR/10Y/6M/0/0/0.04</t>
  </si>
  <si>
    <t>CAPFLOOR/RATE_LNVOL/EUR/10Y/6M/0/0/0.05</t>
  </si>
  <si>
    <t>CAPFLOOR/RATE_LNVOL/EUR/12Y/6M/0/0/0.01</t>
  </si>
  <si>
    <t>CAPFLOOR/RATE_LNVOL/EUR/12Y/6M/0/0/0.015</t>
  </si>
  <si>
    <t>CAPFLOOR/RATE_LNVOL/EUR/12Y/6M/0/0/0.02</t>
  </si>
  <si>
    <t>CAPFLOOR/RATE_LNVOL/EUR/12Y/6M/0/0/0.025</t>
  </si>
  <si>
    <t>CAPFLOOR/RATE_LNVOL/EUR/12Y/6M/0/0/0.03</t>
  </si>
  <si>
    <t>CAPFLOOR/RATE_LNVOL/EUR/12Y/6M/0/0/0.04</t>
  </si>
  <si>
    <t>CAPFLOOR/RATE_LNVOL/EUR/12Y/6M/0/0/0.05</t>
  </si>
  <si>
    <t>CAPFLOOR/RATE_LNVOL/EUR/15Y/6M/0/0/0.01</t>
  </si>
  <si>
    <t>CAPFLOOR/RATE_LNVOL/EUR/15Y/6M/0/0/0.015</t>
  </si>
  <si>
    <t>CAPFLOOR/RATE_LNVOL/EUR/15Y/6M/0/0/0.02</t>
  </si>
  <si>
    <t>CAPFLOOR/RATE_LNVOL/EUR/15Y/6M/0/0/0.025</t>
  </si>
  <si>
    <t>CAPFLOOR/RATE_LNVOL/EUR/15Y/6M/0/0/0.03</t>
  </si>
  <si>
    <t>CAPFLOOR/RATE_LNVOL/EUR/15Y/6M/0/0/0.04</t>
  </si>
  <si>
    <t>CAPFLOOR/RATE_LNVOL/EUR/15Y/6M/0/0/0.05</t>
  </si>
  <si>
    <t>CAPFLOOR/RATE_LNVOL/EUR/1Y/6M/0/0/0.01</t>
  </si>
  <si>
    <t>CAPFLOOR/RATE_LNVOL/EUR/1Y/6M/0/0/0.015</t>
  </si>
  <si>
    <t>CAPFLOOR/RATE_LNVOL/EUR/1Y/6M/0/0/0.02</t>
  </si>
  <si>
    <t>CAPFLOOR/RATE_LNVOL/EUR/1Y/6M/0/0/0.025</t>
  </si>
  <si>
    <t>CAPFLOOR/RATE_LNVOL/EUR/1Y/6M/0/0/0.03</t>
  </si>
  <si>
    <t>CAPFLOOR/RATE_LNVOL/EUR/1Y/6M/0/0/0.04</t>
  </si>
  <si>
    <t>CAPFLOOR/RATE_LNVOL/EUR/1Y/6M/0/0/0.05</t>
  </si>
  <si>
    <t>CAPFLOOR/RATE_LNVOL/EUR/20Y/6M/0/0/0.01</t>
  </si>
  <si>
    <t>CAPFLOOR/RATE_LNVOL/EUR/20Y/6M/0/0/0.015</t>
  </si>
  <si>
    <t>CAPFLOOR/RATE_LNVOL/EUR/20Y/6M/0/0/0.02</t>
  </si>
  <si>
    <t>CAPFLOOR/RATE_LNVOL/EUR/20Y/6M/0/0/0.025</t>
  </si>
  <si>
    <t>CAPFLOOR/RATE_LNVOL/EUR/20Y/6M/0/0/0.03</t>
  </si>
  <si>
    <t>CAPFLOOR/RATE_LNVOL/EUR/20Y/6M/0/0/0.04</t>
  </si>
  <si>
    <t>CAPFLOOR/RATE_LNVOL/EUR/20Y/6M/0/0/0.05</t>
  </si>
  <si>
    <t>CAPFLOOR/RATE_LNVOL/EUR/25Y/6M/0/0/0.01</t>
  </si>
  <si>
    <t>CAPFLOOR/RATE_LNVOL/EUR/25Y/6M/0/0/0.015</t>
  </si>
  <si>
    <t>CAPFLOOR/RATE_LNVOL/EUR/25Y/6M/0/0/0.02</t>
  </si>
  <si>
    <t>CAPFLOOR/RATE_LNVOL/EUR/25Y/6M/0/0/0.025</t>
  </si>
  <si>
    <t>CAPFLOOR/RATE_LNVOL/EUR/25Y/6M/0/0/0.03</t>
  </si>
  <si>
    <t>CAPFLOOR/RATE_LNVOL/EUR/25Y/6M/0/0/0.04</t>
  </si>
  <si>
    <t>CAPFLOOR/RATE_LNVOL/EUR/25Y/6M/0/0/0.05</t>
  </si>
  <si>
    <t>CAPFLOOR/RATE_LNVOL/EUR/2Y/6M/0/0/0.01</t>
  </si>
  <si>
    <t>CAPFLOOR/RATE_LNVOL/EUR/2Y/6M/0/0/0.015</t>
  </si>
  <si>
    <t>CAPFLOOR/RATE_LNVOL/EUR/2Y/6M/0/0/0.02</t>
  </si>
  <si>
    <t>CAPFLOOR/RATE_LNVOL/EUR/2Y/6M/0/0/0.025</t>
  </si>
  <si>
    <t>CAPFLOOR/RATE_LNVOL/EUR/2Y/6M/0/0/0.03</t>
  </si>
  <si>
    <t>CAPFLOOR/RATE_LNVOL/EUR/2Y/6M/0/0/0.04</t>
  </si>
  <si>
    <t>CAPFLOOR/RATE_LNVOL/EUR/2Y/6M/0/0/0.05</t>
  </si>
  <si>
    <t>CAPFLOOR/RATE_LNVOL/EUR/30Y/6M/0/0/0.01</t>
  </si>
  <si>
    <t>CAPFLOOR/RATE_LNVOL/EUR/30Y/6M/0/0/0.015</t>
  </si>
  <si>
    <t>CAPFLOOR/RATE_LNVOL/EUR/30Y/6M/0/0/0.02</t>
  </si>
  <si>
    <t>CAPFLOOR/RATE_LNVOL/EUR/30Y/6M/0/0/0.025</t>
  </si>
  <si>
    <t>CAPFLOOR/RATE_LNVOL/EUR/30Y/6M/0/0/0.03</t>
  </si>
  <si>
    <t>CAPFLOOR/RATE_LNVOL/EUR/30Y/6M/0/0/0.04</t>
  </si>
  <si>
    <t>CAPFLOOR/RATE_LNVOL/EUR/30Y/6M/0/0/0.05</t>
  </si>
  <si>
    <t>CAPFLOOR/RATE_LNVOL/EUR/3Y/6M/0/0/0.01</t>
  </si>
  <si>
    <t>CAPFLOOR/RATE_LNVOL/EUR/3Y/6M/0/0/0.015</t>
  </si>
  <si>
    <t>CAPFLOOR/RATE_LNVOL/EUR/3Y/6M/0/0/0.02</t>
  </si>
  <si>
    <t>CAPFLOOR/RATE_LNVOL/EUR/3Y/6M/0/0/0.025</t>
  </si>
  <si>
    <t>CAPFLOOR/RATE_LNVOL/EUR/3Y/6M/0/0/0.03</t>
  </si>
  <si>
    <t>CAPFLOOR/RATE_LNVOL/EUR/3Y/6M/0/0/0.04</t>
  </si>
  <si>
    <t>CAPFLOOR/RATE_LNVOL/EUR/3Y/6M/0/0/0.05</t>
  </si>
  <si>
    <t>CAPFLOOR/RATE_LNVOL/EUR/4Y/6M/0/0/0.01</t>
  </si>
  <si>
    <t>CAPFLOOR/RATE_LNVOL/EUR/4Y/6M/0/0/0.015</t>
  </si>
  <si>
    <t>CAPFLOOR/RATE_LNVOL/EUR/4Y/6M/0/0/0.02</t>
  </si>
  <si>
    <t>CAPFLOOR/RATE_LNVOL/EUR/4Y/6M/0/0/0.025</t>
  </si>
  <si>
    <t>CAPFLOOR/RATE_LNVOL/EUR/4Y/6M/0/0/0.03</t>
  </si>
  <si>
    <t>CAPFLOOR/RATE_LNVOL/EUR/4Y/6M/0/0/0.04</t>
  </si>
  <si>
    <t>CAPFLOOR/RATE_LNVOL/EUR/4Y/6M/0/0/0.05</t>
  </si>
  <si>
    <t>CAPFLOOR/RATE_LNVOL/EUR/5Y/6M/0/0/0.01</t>
  </si>
  <si>
    <t>CAPFLOOR/RATE_LNVOL/EUR/5Y/6M/0/0/0.015</t>
  </si>
  <si>
    <t>CAPFLOOR/RATE_LNVOL/EUR/5Y/6M/0/0/0.02</t>
  </si>
  <si>
    <t>CAPFLOOR/RATE_LNVOL/EUR/5Y/6M/0/0/0.025</t>
  </si>
  <si>
    <t>CAPFLOOR/RATE_LNVOL/EUR/5Y/6M/0/0/0.03</t>
  </si>
  <si>
    <t>CAPFLOOR/RATE_LNVOL/EUR/5Y/6M/0/0/0.04</t>
  </si>
  <si>
    <t>CAPFLOOR/RATE_LNVOL/EUR/5Y/6M/0/0/0.05</t>
  </si>
  <si>
    <t>CAPFLOOR/RATE_LNVOL/EUR/6Y/6M/0/0/0.01</t>
  </si>
  <si>
    <t>CAPFLOOR/RATE_LNVOL/EUR/6Y/6M/0/0/0.015</t>
  </si>
  <si>
    <t>CAPFLOOR/RATE_LNVOL/EUR/6Y/6M/0/0/0.02</t>
  </si>
  <si>
    <t>CAPFLOOR/RATE_LNVOL/EUR/6Y/6M/0/0/0.025</t>
  </si>
  <si>
    <t>CAPFLOOR/RATE_LNVOL/EUR/6Y/6M/0/0/0.03</t>
  </si>
  <si>
    <t>CAPFLOOR/RATE_LNVOL/EUR/6Y/6M/0/0/0.04</t>
  </si>
  <si>
    <t>CAPFLOOR/RATE_LNVOL/EUR/6Y/6M/0/0/0.05</t>
  </si>
  <si>
    <t>CAPFLOOR/RATE_LNVOL/EUR/7Y/6M/0/0/0.01</t>
  </si>
  <si>
    <t>CAPFLOOR/RATE_LNVOL/EUR/7Y/6M/0/0/0.015</t>
  </si>
  <si>
    <t>CAPFLOOR/RATE_LNVOL/EUR/7Y/6M/0/0/0.02</t>
  </si>
  <si>
    <t>CAPFLOOR/RATE_LNVOL/EUR/7Y/6M/0/0/0.025</t>
  </si>
  <si>
    <t>CAPFLOOR/RATE_LNVOL/EUR/7Y/6M/0/0/0.03</t>
  </si>
  <si>
    <t>CAPFLOOR/RATE_LNVOL/EUR/7Y/6M/0/0/0.04</t>
  </si>
  <si>
    <t>CAPFLOOR/RATE_LNVOL/EUR/7Y/6M/0/0/0.05</t>
  </si>
  <si>
    <t>CAPFLOOR/RATE_LNVOL/EUR/8Y/6M/0/0/0.01</t>
  </si>
  <si>
    <t>CAPFLOOR/RATE_LNVOL/EUR/8Y/6M/0/0/0.015</t>
  </si>
  <si>
    <t>CAPFLOOR/RATE_LNVOL/EUR/8Y/6M/0/0/0.02</t>
  </si>
  <si>
    <t>CAPFLOOR/RATE_LNVOL/EUR/8Y/6M/0/0/0.025</t>
  </si>
  <si>
    <t>CAPFLOOR/RATE_LNVOL/EUR/8Y/6M/0/0/0.03</t>
  </si>
  <si>
    <t>CAPFLOOR/RATE_LNVOL/EUR/8Y/6M/0/0/0.04</t>
  </si>
  <si>
    <t>CAPFLOOR/RATE_LNVOL/EUR/8Y/6M/0/0/0.05</t>
  </si>
  <si>
    <t>CAPFLOOR/RATE_LNVOL/EUR/9Y/6M/0/0/0.01</t>
  </si>
  <si>
    <t>CAPFLOOR/RATE_LNVOL/EUR/9Y/6M/0/0/0.015</t>
  </si>
  <si>
    <t>CAPFLOOR/RATE_LNVOL/EUR/9Y/6M/0/0/0.02</t>
  </si>
  <si>
    <t>CAPFLOOR/RATE_LNVOL/EUR/9Y/6M/0/0/0.025</t>
  </si>
  <si>
    <t>CAPFLOOR/RATE_LNVOL/EUR/9Y/6M/0/0/0.03</t>
  </si>
  <si>
    <t>CAPFLOOR/RATE_LNVOL/EUR/9Y/6M/0/0/0.04</t>
  </si>
  <si>
    <t>CAPFLOOR/RATE_LNVOL/EUR/9Y/6M/0/0/0.05</t>
  </si>
  <si>
    <t>CAPFLOOR/RATE_LNVOL/GBP/10Y/6M/0/0/0.005</t>
  </si>
  <si>
    <t>CAPFLOOR/RATE_LNVOL/GBP/10Y/6M/0/0/0.01</t>
  </si>
  <si>
    <t>CAPFLOOR/RATE_LNVOL/GBP/10Y/6M/0/0/0.015</t>
  </si>
  <si>
    <t>CAPFLOOR/RATE_LNVOL/GBP/10Y/6M/0/0/0.02</t>
  </si>
  <si>
    <t>CAPFLOOR/RATE_LNVOL/GBP/10Y/6M/0/0/0.025</t>
  </si>
  <si>
    <t>CAPFLOOR/RATE_LNVOL/GBP/10Y/6M/0/0/0.03</t>
  </si>
  <si>
    <t>CAPFLOOR/RATE_LNVOL/GBP/10Y/6M/0/0/0.035</t>
  </si>
  <si>
    <t>CAPFLOOR/RATE_LNVOL/GBP/10Y/6M/0/0/0.04</t>
  </si>
  <si>
    <t>CAPFLOOR/RATE_LNVOL/GBP/10Y/6M/0/0/0.045</t>
  </si>
  <si>
    <t>CAPFLOOR/RATE_LNVOL/GBP/10Y/6M/0/0/0.05</t>
  </si>
  <si>
    <t>CAPFLOOR/RATE_LNVOL/GBP/15Y/6M/0/0/0.005</t>
  </si>
  <si>
    <t>CAPFLOOR/RATE_LNVOL/GBP/15Y/6M/0/0/0.01</t>
  </si>
  <si>
    <t>CAPFLOOR/RATE_LNVOL/GBP/15Y/6M/0/0/0.015</t>
  </si>
  <si>
    <t>CAPFLOOR/RATE_LNVOL/GBP/15Y/6M/0/0/0.02</t>
  </si>
  <si>
    <t>CAPFLOOR/RATE_LNVOL/GBP/15Y/6M/0/0/0.025</t>
  </si>
  <si>
    <t>CAPFLOOR/RATE_LNVOL/GBP/15Y/6M/0/0/0.03</t>
  </si>
  <si>
    <t>CAPFLOOR/RATE_LNVOL/GBP/15Y/6M/0/0/0.035</t>
  </si>
  <si>
    <t>CAPFLOOR/RATE_LNVOL/GBP/15Y/6M/0/0/0.04</t>
  </si>
  <si>
    <t>CAPFLOOR/RATE_LNVOL/GBP/15Y/6M/0/0/0.045</t>
  </si>
  <si>
    <t>CAPFLOOR/RATE_LNVOL/GBP/15Y/6M/0/0/0.05</t>
  </si>
  <si>
    <t>CAPFLOOR/RATE_LNVOL/GBP/1Y/6M/0/0/0.005</t>
  </si>
  <si>
    <t>CAPFLOOR/RATE_LNVOL/GBP/1Y/6M/0/0/0.01</t>
  </si>
  <si>
    <t>CAPFLOOR/RATE_LNVOL/GBP/1Y/6M/0/0/0.015</t>
  </si>
  <si>
    <t>CAPFLOOR/RATE_LNVOL/GBP/1Y/6M/0/0/0.02</t>
  </si>
  <si>
    <t>CAPFLOOR/RATE_LNVOL/GBP/1Y/6M/0/0/0.025</t>
  </si>
  <si>
    <t>CAPFLOOR/RATE_LNVOL/GBP/1Y/6M/0/0/0.03</t>
  </si>
  <si>
    <t>CAPFLOOR/RATE_LNVOL/GBP/1Y/6M/0/0/0.035</t>
  </si>
  <si>
    <t>CAPFLOOR/RATE_LNVOL/GBP/1Y/6M/0/0/0.04</t>
  </si>
  <si>
    <t>CAPFLOOR/RATE_LNVOL/GBP/1Y/6M/0/0/0.045</t>
  </si>
  <si>
    <t>CAPFLOOR/RATE_LNVOL/GBP/1Y/6M/0/0/0.05</t>
  </si>
  <si>
    <t>CAPFLOOR/RATE_LNVOL/GBP/20Y/6M/0/0/0.005</t>
  </si>
  <si>
    <t>CAPFLOOR/RATE_LNVOL/GBP/20Y/6M/0/0/0.01</t>
  </si>
  <si>
    <t>CAPFLOOR/RATE_LNVOL/GBP/20Y/6M/0/0/0.015</t>
  </si>
  <si>
    <t>CAPFLOOR/RATE_LNVOL/GBP/20Y/6M/0/0/0.02</t>
  </si>
  <si>
    <t>CAPFLOOR/RATE_LNVOL/GBP/20Y/6M/0/0/0.025</t>
  </si>
  <si>
    <t>CAPFLOOR/RATE_LNVOL/GBP/20Y/6M/0/0/0.03</t>
  </si>
  <si>
    <t>CAPFLOOR/RATE_LNVOL/GBP/20Y/6M/0/0/0.035</t>
  </si>
  <si>
    <t>CAPFLOOR/RATE_LNVOL/GBP/20Y/6M/0/0/0.04</t>
  </si>
  <si>
    <t>CAPFLOOR/RATE_LNVOL/GBP/20Y/6M/0/0/0.045</t>
  </si>
  <si>
    <t>CAPFLOOR/RATE_LNVOL/GBP/20Y/6M/0/0/0.05</t>
  </si>
  <si>
    <t>CAPFLOOR/RATE_LNVOL/GBP/2Y/6M/0/0/0.005</t>
  </si>
  <si>
    <t>CAPFLOOR/RATE_LNVOL/GBP/2Y/6M/0/0/0.01</t>
  </si>
  <si>
    <t>CAPFLOOR/RATE_LNVOL/GBP/2Y/6M/0/0/0.015</t>
  </si>
  <si>
    <t>CAPFLOOR/RATE_LNVOL/GBP/2Y/6M/0/0/0.02</t>
  </si>
  <si>
    <t>CAPFLOOR/RATE_LNVOL/GBP/2Y/6M/0/0/0.025</t>
  </si>
  <si>
    <t>CAPFLOOR/RATE_LNVOL/GBP/2Y/6M/0/0/0.03</t>
  </si>
  <si>
    <t>CAPFLOOR/RATE_LNVOL/GBP/2Y/6M/0/0/0.035</t>
  </si>
  <si>
    <t>CAPFLOOR/RATE_LNVOL/GBP/2Y/6M/0/0/0.04</t>
  </si>
  <si>
    <t>CAPFLOOR/RATE_LNVOL/GBP/2Y/6M/0/0/0.045</t>
  </si>
  <si>
    <t>CAPFLOOR/RATE_LNVOL/GBP/2Y/6M/0/0/0.05</t>
  </si>
  <si>
    <t>CAPFLOOR/RATE_LNVOL/GBP/3Y/6M/0/0/0.005</t>
  </si>
  <si>
    <t>CAPFLOOR/RATE_LNVOL/GBP/3Y/6M/0/0/0.01</t>
  </si>
  <si>
    <t>CAPFLOOR/RATE_LNVOL/GBP/3Y/6M/0/0/0.015</t>
  </si>
  <si>
    <t>CAPFLOOR/RATE_LNVOL/GBP/3Y/6M/0/0/0.02</t>
  </si>
  <si>
    <t>CAPFLOOR/RATE_LNVOL/GBP/3Y/6M/0/0/0.025</t>
  </si>
  <si>
    <t>CAPFLOOR/RATE_LNVOL/GBP/3Y/6M/0/0/0.03</t>
  </si>
  <si>
    <t>CAPFLOOR/RATE_LNVOL/GBP/3Y/6M/0/0/0.035</t>
  </si>
  <si>
    <t>CAPFLOOR/RATE_LNVOL/GBP/3Y/6M/0/0/0.04</t>
  </si>
  <si>
    <t>CAPFLOOR/RATE_LNVOL/GBP/3Y/6M/0/0/0.045</t>
  </si>
  <si>
    <t>CAPFLOOR/RATE_LNVOL/GBP/3Y/6M/0/0/0.05</t>
  </si>
  <si>
    <t>CAPFLOOR/RATE_LNVOL/GBP/4Y/6M/0/0/0.005</t>
  </si>
  <si>
    <t>CAPFLOOR/RATE_LNVOL/GBP/4Y/6M/0/0/0.01</t>
  </si>
  <si>
    <t>CAPFLOOR/RATE_LNVOL/GBP/4Y/6M/0/0/0.015</t>
  </si>
  <si>
    <t>CAPFLOOR/RATE_LNVOL/GBP/4Y/6M/0/0/0.02</t>
  </si>
  <si>
    <t>CAPFLOOR/RATE_LNVOL/GBP/4Y/6M/0/0/0.025</t>
  </si>
  <si>
    <t>CAPFLOOR/RATE_LNVOL/GBP/4Y/6M/0/0/0.03</t>
  </si>
  <si>
    <t>CAPFLOOR/RATE_LNVOL/GBP/4Y/6M/0/0/0.035</t>
  </si>
  <si>
    <t>CAPFLOOR/RATE_LNVOL/GBP/4Y/6M/0/0/0.04</t>
  </si>
  <si>
    <t>CAPFLOOR/RATE_LNVOL/GBP/4Y/6M/0/0/0.045</t>
  </si>
  <si>
    <t>CAPFLOOR/RATE_LNVOL/GBP/4Y/6M/0/0/0.05</t>
  </si>
  <si>
    <t>CAPFLOOR/RATE_LNVOL/GBP/5Y/6M/0/0/0.005</t>
  </si>
  <si>
    <t>CAPFLOOR/RATE_LNVOL/GBP/5Y/6M/0/0/0.01</t>
  </si>
  <si>
    <t>CAPFLOOR/RATE_LNVOL/GBP/5Y/6M/0/0/0.015</t>
  </si>
  <si>
    <t>CAPFLOOR/RATE_LNVOL/GBP/5Y/6M/0/0/0.02</t>
  </si>
  <si>
    <t>CAPFLOOR/RATE_LNVOL/GBP/5Y/6M/0/0/0.025</t>
  </si>
  <si>
    <t>CAPFLOOR/RATE_LNVOL/GBP/5Y/6M/0/0/0.03</t>
  </si>
  <si>
    <t>CAPFLOOR/RATE_LNVOL/GBP/5Y/6M/0/0/0.035</t>
  </si>
  <si>
    <t>CAPFLOOR/RATE_LNVOL/GBP/5Y/6M/0/0/0.04</t>
  </si>
  <si>
    <t>CAPFLOOR/RATE_LNVOL/GBP/5Y/6M/0/0/0.045</t>
  </si>
  <si>
    <t>CAPFLOOR/RATE_LNVOL/GBP/5Y/6M/0/0/0.05</t>
  </si>
  <si>
    <t>CAPFLOOR/RATE_LNVOL/GBP/6Y/6M/0/0/0.005</t>
  </si>
  <si>
    <t>CAPFLOOR/RATE_LNVOL/GBP/6Y/6M/0/0/0.01</t>
  </si>
  <si>
    <t>CAPFLOOR/RATE_LNVOL/GBP/6Y/6M/0/0/0.015</t>
  </si>
  <si>
    <t>CAPFLOOR/RATE_LNVOL/GBP/6Y/6M/0/0/0.02</t>
  </si>
  <si>
    <t>CAPFLOOR/RATE_LNVOL/GBP/6Y/6M/0/0/0.025</t>
  </si>
  <si>
    <t>CAPFLOOR/RATE_LNVOL/GBP/6Y/6M/0/0/0.03</t>
  </si>
  <si>
    <t>CAPFLOOR/RATE_LNVOL/GBP/6Y/6M/0/0/0.035</t>
  </si>
  <si>
    <t>CAPFLOOR/RATE_LNVOL/GBP/6Y/6M/0/0/0.04</t>
  </si>
  <si>
    <t>CAPFLOOR/RATE_LNVOL/GBP/6Y/6M/0/0/0.045</t>
  </si>
  <si>
    <t>CAPFLOOR/RATE_LNVOL/GBP/6Y/6M/0/0/0.05</t>
  </si>
  <si>
    <t>CAPFLOOR/RATE_LNVOL/GBP/7Y/6M/0/0/0.005</t>
  </si>
  <si>
    <t>CAPFLOOR/RATE_LNVOL/GBP/7Y/6M/0/0/0.01</t>
  </si>
  <si>
    <t>CAPFLOOR/RATE_LNVOL/GBP/7Y/6M/0/0/0.015</t>
  </si>
  <si>
    <t>CAPFLOOR/RATE_LNVOL/GBP/7Y/6M/0/0/0.02</t>
  </si>
  <si>
    <t>CAPFLOOR/RATE_LNVOL/GBP/7Y/6M/0/0/0.025</t>
  </si>
  <si>
    <t>CAPFLOOR/RATE_LNVOL/GBP/7Y/6M/0/0/0.03</t>
  </si>
  <si>
    <t>CAPFLOOR/RATE_LNVOL/GBP/7Y/6M/0/0/0.035</t>
  </si>
  <si>
    <t>CAPFLOOR/RATE_LNVOL/GBP/7Y/6M/0/0/0.04</t>
  </si>
  <si>
    <t>CAPFLOOR/RATE_LNVOL/GBP/7Y/6M/0/0/0.045</t>
  </si>
  <si>
    <t>CAPFLOOR/RATE_LNVOL/GBP/7Y/6M/0/0/0.05</t>
  </si>
  <si>
    <t>CAPFLOOR/RATE_LNVOL/GBP/8Y/6M/0/0/0.005</t>
  </si>
  <si>
    <t>CAPFLOOR/RATE_LNVOL/GBP/8Y/6M/0/0/0.01</t>
  </si>
  <si>
    <t>CAPFLOOR/RATE_LNVOL/GBP/8Y/6M/0/0/0.015</t>
  </si>
  <si>
    <t>CAPFLOOR/RATE_LNVOL/GBP/8Y/6M/0/0/0.02</t>
  </si>
  <si>
    <t>CAPFLOOR/RATE_LNVOL/GBP/8Y/6M/0/0/0.025</t>
  </si>
  <si>
    <t>CAPFLOOR/RATE_LNVOL/GBP/8Y/6M/0/0/0.03</t>
  </si>
  <si>
    <t>CAPFLOOR/RATE_LNVOL/GBP/8Y/6M/0/0/0.035</t>
  </si>
  <si>
    <t>CAPFLOOR/RATE_LNVOL/GBP/8Y/6M/0/0/0.04</t>
  </si>
  <si>
    <t>CAPFLOOR/RATE_LNVOL/GBP/8Y/6M/0/0/0.045</t>
  </si>
  <si>
    <t>CAPFLOOR/RATE_LNVOL/GBP/8Y/6M/0/0/0.05</t>
  </si>
  <si>
    <t>CAPFLOOR/RATE_LNVOL/GBP/9Y/6M/0/0/0.005</t>
  </si>
  <si>
    <t>CAPFLOOR/RATE_LNVOL/GBP/9Y/6M/0/0/0.01</t>
  </si>
  <si>
    <t>CAPFLOOR/RATE_LNVOL/GBP/9Y/6M/0/0/0.015</t>
  </si>
  <si>
    <t>CAPFLOOR/RATE_LNVOL/GBP/9Y/6M/0/0/0.02</t>
  </si>
  <si>
    <t>CAPFLOOR/RATE_LNVOL/GBP/9Y/6M/0/0/0.025</t>
  </si>
  <si>
    <t>CAPFLOOR/RATE_LNVOL/GBP/9Y/6M/0/0/0.03</t>
  </si>
  <si>
    <t>CAPFLOOR/RATE_LNVOL/GBP/9Y/6M/0/0/0.035</t>
  </si>
  <si>
    <t>CAPFLOOR/RATE_LNVOL/GBP/9Y/6M/0/0/0.04</t>
  </si>
  <si>
    <t>CAPFLOOR/RATE_LNVOL/GBP/9Y/6M/0/0/0.045</t>
  </si>
  <si>
    <t>CAPFLOOR/RATE_LNVOL/GBP/9Y/6M/0/0/0.05</t>
  </si>
  <si>
    <t>CAPFLOOR/RATE_LNVOL/JPY/10Y/6M/0/0/0.0025</t>
  </si>
  <si>
    <t>CAPFLOOR/RATE_LNVOL/JPY/10Y/6M/0/0/0.005</t>
  </si>
  <si>
    <t>CAPFLOOR/RATE_LNVOL/JPY/10Y/6M/0/0/0.01</t>
  </si>
  <si>
    <t>CAPFLOOR/RATE_LNVOL/JPY/10Y/6M/0/0/0.015</t>
  </si>
  <si>
    <t>CAPFLOOR/RATE_LNVOL/JPY/10Y/6M/0/0/0.02</t>
  </si>
  <si>
    <t>CAPFLOOR/RATE_LNVOL/JPY/10Y/6M/0/0/0.025</t>
  </si>
  <si>
    <t>CAPFLOOR/RATE_LNVOL/JPY/10Y/6M/0/0/0.03</t>
  </si>
  <si>
    <t>CAPFLOOR/RATE_LNVOL/JPY/10Y/6M/0/0/0.04</t>
  </si>
  <si>
    <t>CAPFLOOR/RATE_LNVOL/JPY/1Y/6M/0/0/0.0025</t>
  </si>
  <si>
    <t>CAPFLOOR/RATE_LNVOL/JPY/1Y/6M/0/0/0.005</t>
  </si>
  <si>
    <t>CAPFLOOR/RATE_LNVOL/JPY/1Y/6M/0/0/0.01</t>
  </si>
  <si>
    <t>CAPFLOOR/RATE_LNVOL/JPY/1Y/6M/0/0/0.015</t>
  </si>
  <si>
    <t>CAPFLOOR/RATE_LNVOL/JPY/1Y/6M/0/0/0.02</t>
  </si>
  <si>
    <t>CAPFLOOR/RATE_LNVOL/JPY/1Y/6M/0/0/0.025</t>
  </si>
  <si>
    <t>CAPFLOOR/RATE_LNVOL/JPY/1Y/6M/0/0/0.03</t>
  </si>
  <si>
    <t>CAPFLOOR/RATE_LNVOL/JPY/1Y/6M/0/0/0.04</t>
  </si>
  <si>
    <t>CAPFLOOR/RATE_LNVOL/JPY/2Y/6M/0/0/0.0025</t>
  </si>
  <si>
    <t>CAPFLOOR/RATE_LNVOL/JPY/2Y/6M/0/0/0.005</t>
  </si>
  <si>
    <t>CAPFLOOR/RATE_LNVOL/JPY/2Y/6M/0/0/0.01</t>
  </si>
  <si>
    <t>CAPFLOOR/RATE_LNVOL/JPY/2Y/6M/0/0/0.015</t>
  </si>
  <si>
    <t>CAPFLOOR/RATE_LNVOL/JPY/2Y/6M/0/0/0.02</t>
  </si>
  <si>
    <t>CAPFLOOR/RATE_LNVOL/JPY/2Y/6M/0/0/0.025</t>
  </si>
  <si>
    <t>CAPFLOOR/RATE_LNVOL/JPY/2Y/6M/0/0/0.03</t>
  </si>
  <si>
    <t>CAPFLOOR/RATE_LNVOL/JPY/2Y/6M/0/0/0.04</t>
  </si>
  <si>
    <t>CAPFLOOR/RATE_LNVOL/JPY/3Y/6M/0/0/0.0025</t>
  </si>
  <si>
    <t>CAPFLOOR/RATE_LNVOL/JPY/3Y/6M/0/0/0.005</t>
  </si>
  <si>
    <t>CAPFLOOR/RATE_LNVOL/JPY/3Y/6M/0/0/0.01</t>
  </si>
  <si>
    <t>CAPFLOOR/RATE_LNVOL/JPY/3Y/6M/0/0/0.015</t>
  </si>
  <si>
    <t>CAPFLOOR/RATE_LNVOL/JPY/3Y/6M/0/0/0.02</t>
  </si>
  <si>
    <t>CAPFLOOR/RATE_LNVOL/JPY/3Y/6M/0/0/0.025</t>
  </si>
  <si>
    <t>CAPFLOOR/RATE_LNVOL/JPY/3Y/6M/0/0/0.03</t>
  </si>
  <si>
    <t>CAPFLOOR/RATE_LNVOL/JPY/3Y/6M/0/0/0.04</t>
  </si>
  <si>
    <t>CAPFLOOR/RATE_LNVOL/JPY/4Y/6M/0/0/0.0025</t>
  </si>
  <si>
    <t>CAPFLOOR/RATE_LNVOL/JPY/4Y/6M/0/0/0.005</t>
  </si>
  <si>
    <t>CAPFLOOR/RATE_LNVOL/JPY/4Y/6M/0/0/0.01</t>
  </si>
  <si>
    <t>CAPFLOOR/RATE_LNVOL/JPY/4Y/6M/0/0/0.015</t>
  </si>
  <si>
    <t>CAPFLOOR/RATE_LNVOL/JPY/4Y/6M/0/0/0.02</t>
  </si>
  <si>
    <t>CAPFLOOR/RATE_LNVOL/JPY/4Y/6M/0/0/0.025</t>
  </si>
  <si>
    <t>CAPFLOOR/RATE_LNVOL/JPY/4Y/6M/0/0/0.03</t>
  </si>
  <si>
    <t>CAPFLOOR/RATE_LNVOL/JPY/4Y/6M/0/0/0.04</t>
  </si>
  <si>
    <t>CAPFLOOR/RATE_LNVOL/JPY/5Y/6M/0/0/0.0025</t>
  </si>
  <si>
    <t>CAPFLOOR/RATE_LNVOL/JPY/5Y/6M/0/0/0.005</t>
  </si>
  <si>
    <t>CAPFLOOR/RATE_LNVOL/JPY/5Y/6M/0/0/0.01</t>
  </si>
  <si>
    <t>CAPFLOOR/RATE_LNVOL/JPY/5Y/6M/0/0/0.015</t>
  </si>
  <si>
    <t>CAPFLOOR/RATE_LNVOL/JPY/5Y/6M/0/0/0.02</t>
  </si>
  <si>
    <t>CAPFLOOR/RATE_LNVOL/JPY/5Y/6M/0/0/0.025</t>
  </si>
  <si>
    <t>CAPFLOOR/RATE_LNVOL/JPY/5Y/6M/0/0/0.03</t>
  </si>
  <si>
    <t>CAPFLOOR/RATE_LNVOL/JPY/5Y/6M/0/0/0.04</t>
  </si>
  <si>
    <t>CAPFLOOR/RATE_LNVOL/JPY/6Y/6M/0/0/0.0025</t>
  </si>
  <si>
    <t>CAPFLOOR/RATE_LNVOL/JPY/6Y/6M/0/0/0.005</t>
  </si>
  <si>
    <t>CAPFLOOR/RATE_LNVOL/JPY/6Y/6M/0/0/0.01</t>
  </si>
  <si>
    <t>CAPFLOOR/RATE_LNVOL/JPY/6Y/6M/0/0/0.015</t>
  </si>
  <si>
    <t>CAPFLOOR/RATE_LNVOL/JPY/6Y/6M/0/0/0.02</t>
  </si>
  <si>
    <t>CAPFLOOR/RATE_LNVOL/JPY/6Y/6M/0/0/0.025</t>
  </si>
  <si>
    <t>CAPFLOOR/RATE_LNVOL/JPY/6Y/6M/0/0/0.03</t>
  </si>
  <si>
    <t>CAPFLOOR/RATE_LNVOL/JPY/6Y/6M/0/0/0.04</t>
  </si>
  <si>
    <t>CAPFLOOR/RATE_LNVOL/JPY/7Y/6M/0/0/0.0025</t>
  </si>
  <si>
    <t>CAPFLOOR/RATE_LNVOL/JPY/7Y/6M/0/0/0.005</t>
  </si>
  <si>
    <t>CAPFLOOR/RATE_LNVOL/JPY/7Y/6M/0/0/0.01</t>
  </si>
  <si>
    <t>CAPFLOOR/RATE_LNVOL/JPY/7Y/6M/0/0/0.015</t>
  </si>
  <si>
    <t>CAPFLOOR/RATE_LNVOL/JPY/7Y/6M/0/0/0.02</t>
  </si>
  <si>
    <t>CAPFLOOR/RATE_LNVOL/JPY/7Y/6M/0/0/0.025</t>
  </si>
  <si>
    <t>CAPFLOOR/RATE_LNVOL/JPY/7Y/6M/0/0/0.03</t>
  </si>
  <si>
    <t>CAPFLOOR/RATE_LNVOL/JPY/7Y/6M/0/0/0.04</t>
  </si>
  <si>
    <t>CAPFLOOR/RATE_LNVOL/JPY/8Y/6M/0/0/0.0025</t>
  </si>
  <si>
    <t>CAPFLOOR/RATE_LNVOL/JPY/8Y/6M/0/0/0.005</t>
  </si>
  <si>
    <t>CAPFLOOR/RATE_LNVOL/JPY/8Y/6M/0/0/0.01</t>
  </si>
  <si>
    <t>CAPFLOOR/RATE_LNVOL/JPY/8Y/6M/0/0/0.015</t>
  </si>
  <si>
    <t>CAPFLOOR/RATE_LNVOL/JPY/8Y/6M/0/0/0.02</t>
  </si>
  <si>
    <t>CAPFLOOR/RATE_LNVOL/JPY/8Y/6M/0/0/0.025</t>
  </si>
  <si>
    <t>CAPFLOOR/RATE_LNVOL/JPY/8Y/6M/0/0/0.03</t>
  </si>
  <si>
    <t>CAPFLOOR/RATE_LNVOL/JPY/8Y/6M/0/0/0.04</t>
  </si>
  <si>
    <t>CAPFLOOR/RATE_LNVOL/JPY/9Y/6M/0/0/0.0025</t>
  </si>
  <si>
    <t>CAPFLOOR/RATE_LNVOL/JPY/9Y/6M/0/0/0.005</t>
  </si>
  <si>
    <t>CAPFLOOR/RATE_LNVOL/JPY/9Y/6M/0/0/0.01</t>
  </si>
  <si>
    <t>CAPFLOOR/RATE_LNVOL/JPY/9Y/6M/0/0/0.015</t>
  </si>
  <si>
    <t>CAPFLOOR/RATE_LNVOL/JPY/9Y/6M/0/0/0.02</t>
  </si>
  <si>
    <t>CAPFLOOR/RATE_LNVOL/JPY/9Y/6M/0/0/0.025</t>
  </si>
  <si>
    <t>CAPFLOOR/RATE_LNVOL/JPY/9Y/6M/0/0/0.03</t>
  </si>
  <si>
    <t>CAPFLOOR/RATE_LNVOL/JPY/9Y/6M/0/0/0.04</t>
  </si>
  <si>
    <t>CAPFLOOR/RATE_LNVOL/USD/10Y/3M/0/0/0.0025</t>
  </si>
  <si>
    <t>CAPFLOOR/RATE_LNVOL/USD/10Y/3M/0/0/0.005</t>
  </si>
  <si>
    <t>CAPFLOOR/RATE_LNVOL/USD/10Y/3M/0/0/0.0075</t>
  </si>
  <si>
    <t>CAPFLOOR/RATE_LNVOL/USD/10Y/3M/0/0/0.01</t>
  </si>
  <si>
    <t>CAPFLOOR/RATE_LNVOL/USD/10Y/3M/0/0/0.0125</t>
  </si>
  <si>
    <t>CAPFLOOR/RATE_LNVOL/USD/10Y/3M/0/0/0.015</t>
  </si>
  <si>
    <t>CAPFLOOR/RATE_LNVOL/USD/10Y/3M/0/0/0.0175</t>
  </si>
  <si>
    <t>CAPFLOOR/RATE_LNVOL/USD/10Y/3M/0/0/0.02</t>
  </si>
  <si>
    <t>CAPFLOOR/RATE_LNVOL/USD/10Y/3M/0/0/0.0225</t>
  </si>
  <si>
    <t>CAPFLOOR/RATE_LNVOL/USD/10Y/3M/0/0/0.025</t>
  </si>
  <si>
    <t>CAPFLOOR/RATE_LNVOL/USD/10Y/3M/0/0/0.0275</t>
  </si>
  <si>
    <t>CAPFLOOR/RATE_LNVOL/USD/10Y/3M/0/0/0.03</t>
  </si>
  <si>
    <t>CAPFLOOR/RATE_LNVOL/USD/10Y/3M/0/0/0.0325</t>
  </si>
  <si>
    <t>CAPFLOOR/RATE_LNVOL/USD/10Y/3M/0/0/0.035</t>
  </si>
  <si>
    <t>CAPFLOOR/RATE_LNVOL/USD/10Y/3M/0/0/0.0375</t>
  </si>
  <si>
    <t>CAPFLOOR/RATE_LNVOL/USD/10Y/3M/0/0/0.04</t>
  </si>
  <si>
    <t>CAPFLOOR/RATE_LNVOL/USD/10Y/3M/0/0/0.0425</t>
  </si>
  <si>
    <t>CAPFLOOR/RATE_LNVOL/USD/10Y/3M/0/0/0.045</t>
  </si>
  <si>
    <t>CAPFLOOR/RATE_LNVOL/USD/10Y/3M/0/0/0.0475</t>
  </si>
  <si>
    <t>CAPFLOOR/RATE_LNVOL/USD/10Y/3M/0/0/0.05</t>
  </si>
  <si>
    <t>CAPFLOOR/RATE_LNVOL/USD/10Y/3M/0/0/0.0525</t>
  </si>
  <si>
    <t>CAPFLOOR/RATE_LNVOL/USD/10Y/3M/0/0/0.055</t>
  </si>
  <si>
    <t>CAPFLOOR/RATE_LNVOL/USD/10Y/3M/0/0/0.0575</t>
  </si>
  <si>
    <t>CAPFLOOR/RATE_LNVOL/USD/10Y/3M/0/0/0.06</t>
  </si>
  <si>
    <t>CAPFLOOR/RATE_LNVOL/USD/10Y/3M/0/0/0.0625</t>
  </si>
  <si>
    <t>CAPFLOOR/RATE_LNVOL/USD/10Y/3M/0/0/0.065</t>
  </si>
  <si>
    <t>CAPFLOOR/RATE_LNVOL/USD/10Y/3M/0/0/0.0675</t>
  </si>
  <si>
    <t>CAPFLOOR/RATE_LNVOL/USD/10Y/3M/0/0/0.07</t>
  </si>
  <si>
    <t>CAPFLOOR/RATE_LNVOL/USD/10Y/3M/0/0/0.0725</t>
  </si>
  <si>
    <t>CAPFLOOR/RATE_LNVOL/USD/10Y/3M/0/0/0.075</t>
  </si>
  <si>
    <t>CAPFLOOR/RATE_LNVOL/USD/10Y/3M/0/0/0.0775</t>
  </si>
  <si>
    <t>CAPFLOOR/RATE_LNVOL/USD/10Y/3M/0/0/0.08</t>
  </si>
  <si>
    <t>CAPFLOOR/RATE_LNVOL/USD/10Y/3M/0/0/0.0825</t>
  </si>
  <si>
    <t>CAPFLOOR/RATE_LNVOL/USD/10Y/3M/0/0/0.085</t>
  </si>
  <si>
    <t>CAPFLOOR/RATE_LNVOL/USD/10Y/3M/0/0/0.0875</t>
  </si>
  <si>
    <t>CAPFLOOR/RATE_LNVOL/USD/10Y/3M/0/0/0.09</t>
  </si>
  <si>
    <t>CAPFLOOR/RATE_LNVOL/USD/10Y/3M/0/0/0.0925</t>
  </si>
  <si>
    <t>CAPFLOOR/RATE_LNVOL/USD/10Y/3M/0/0/0.095</t>
  </si>
  <si>
    <t>CAPFLOOR/RATE_LNVOL/USD/10Y/3M/0/0/0.0975</t>
  </si>
  <si>
    <t>CAPFLOOR/RATE_LNVOL/USD/10Y/3M/0/0/0.1</t>
  </si>
  <si>
    <t>CAPFLOOR/RATE_LNVOL/USD/12Y/3M/0/0/0.01</t>
  </si>
  <si>
    <t>CAPFLOOR/RATE_LNVOL/USD/12Y/3M/0/0/0.015</t>
  </si>
  <si>
    <t>CAPFLOOR/RATE_LNVOL/USD/12Y/3M/0/0/0.02</t>
  </si>
  <si>
    <t>CAPFLOOR/RATE_LNVOL/USD/12Y/3M/0/0/0.025</t>
  </si>
  <si>
    <t>CAPFLOOR/RATE_LNVOL/USD/12Y/3M/0/0/0.03</t>
  </si>
  <si>
    <t>CAPFLOOR/RATE_LNVOL/USD/12Y/3M/0/0/0.04</t>
  </si>
  <si>
    <t>CAPFLOOR/RATE_LNVOL/USD/12Y/3M/0/0/0.05</t>
  </si>
  <si>
    <t>CAPFLOOR/RATE_LNVOL/USD/12Y/3M/0/0/0.06</t>
  </si>
  <si>
    <t>CAPFLOOR/RATE_LNVOL/USD/15Y/3M/0/0/0.0025</t>
  </si>
  <si>
    <t>CAPFLOOR/RATE_LNVOL/USD/15Y/3M/0/0/0.005</t>
  </si>
  <si>
    <t>CAPFLOOR/RATE_LNVOL/USD/15Y/3M/0/0/0.0075</t>
  </si>
  <si>
    <t>CAPFLOOR/RATE_LNVOL/USD/15Y/3M/0/0/0.01</t>
  </si>
  <si>
    <t>CAPFLOOR/RATE_LNVOL/USD/15Y/3M/0/0/0.0125</t>
  </si>
  <si>
    <t>CAPFLOOR/RATE_LNVOL/USD/15Y/3M/0/0/0.015</t>
  </si>
  <si>
    <t>CAPFLOOR/RATE_LNVOL/USD/15Y/3M/0/0/0.0175</t>
  </si>
  <si>
    <t>CAPFLOOR/RATE_LNVOL/USD/15Y/3M/0/0/0.02</t>
  </si>
  <si>
    <t>CAPFLOOR/RATE_LNVOL/USD/15Y/3M/0/0/0.0225</t>
  </si>
  <si>
    <t>CAPFLOOR/RATE_LNVOL/USD/15Y/3M/0/0/0.025</t>
  </si>
  <si>
    <t>CAPFLOOR/RATE_LNVOL/USD/15Y/3M/0/0/0.0275</t>
  </si>
  <si>
    <t>CAPFLOOR/RATE_LNVOL/USD/15Y/3M/0/0/0.03</t>
  </si>
  <si>
    <t>CAPFLOOR/RATE_LNVOL/USD/15Y/3M/0/0/0.0325</t>
  </si>
  <si>
    <t>CAPFLOOR/RATE_LNVOL/USD/15Y/3M/0/0/0.035</t>
  </si>
  <si>
    <t>CAPFLOOR/RATE_LNVOL/USD/15Y/3M/0/0/0.0375</t>
  </si>
  <si>
    <t>CAPFLOOR/RATE_LNVOL/USD/15Y/3M/0/0/0.04</t>
  </si>
  <si>
    <t>CAPFLOOR/RATE_LNVOL/USD/15Y/3M/0/0/0.0425</t>
  </si>
  <si>
    <t>CAPFLOOR/RATE_LNVOL/USD/15Y/3M/0/0/0.045</t>
  </si>
  <si>
    <t>CAPFLOOR/RATE_LNVOL/USD/15Y/3M/0/0/0.0475</t>
  </si>
  <si>
    <t>CAPFLOOR/RATE_LNVOL/USD/15Y/3M/0/0/0.05</t>
  </si>
  <si>
    <t>CAPFLOOR/RATE_LNVOL/USD/15Y/3M/0/0/0.0525</t>
  </si>
  <si>
    <t>CAPFLOOR/RATE_LNVOL/USD/15Y/3M/0/0/0.055</t>
  </si>
  <si>
    <t>CAPFLOOR/RATE_LNVOL/USD/15Y/3M/0/0/0.0575</t>
  </si>
  <si>
    <t>CAPFLOOR/RATE_LNVOL/USD/15Y/3M/0/0/0.06</t>
  </si>
  <si>
    <t>CAPFLOOR/RATE_LNVOL/USD/15Y/3M/0/0/0.0625</t>
  </si>
  <si>
    <t>CAPFLOOR/RATE_LNVOL/USD/15Y/3M/0/0/0.065</t>
  </si>
  <si>
    <t>CAPFLOOR/RATE_LNVOL/USD/15Y/3M/0/0/0.0675</t>
  </si>
  <si>
    <t>CAPFLOOR/RATE_LNVOL/USD/15Y/3M/0/0/0.07</t>
  </si>
  <si>
    <t>CAPFLOOR/RATE_LNVOL/USD/15Y/3M/0/0/0.0725</t>
  </si>
  <si>
    <t>CAPFLOOR/RATE_LNVOL/USD/15Y/3M/0/0/0.075</t>
  </si>
  <si>
    <t>CAPFLOOR/RATE_LNVOL/USD/15Y/3M/0/0/0.0775</t>
  </si>
  <si>
    <t>CAPFLOOR/RATE_LNVOL/USD/15Y/3M/0/0/0.08</t>
  </si>
  <si>
    <t>CAPFLOOR/RATE_LNVOL/USD/15Y/3M/0/0/0.0825</t>
  </si>
  <si>
    <t>CAPFLOOR/RATE_LNVOL/USD/15Y/3M/0/0/0.085</t>
  </si>
  <si>
    <t>CAPFLOOR/RATE_LNVOL/USD/15Y/3M/0/0/0.0875</t>
  </si>
  <si>
    <t>CAPFLOOR/RATE_LNVOL/USD/15Y/3M/0/0/0.09</t>
  </si>
  <si>
    <t>CAPFLOOR/RATE_LNVOL/USD/15Y/3M/0/0/0.0925</t>
  </si>
  <si>
    <t>CAPFLOOR/RATE_LNVOL/USD/15Y/3M/0/0/0.095</t>
  </si>
  <si>
    <t>CAPFLOOR/RATE_LNVOL/USD/15Y/3M/0/0/0.0975</t>
  </si>
  <si>
    <t>CAPFLOOR/RATE_LNVOL/USD/15Y/3M/0/0/0.1</t>
  </si>
  <si>
    <t>CAPFLOOR/RATE_LNVOL/USD/1Y/3M/0/0/0.0025</t>
  </si>
  <si>
    <t>CAPFLOOR/RATE_LNVOL/USD/1Y/3M/0/0/0.005</t>
  </si>
  <si>
    <t>CAPFLOOR/RATE_LNVOL/USD/1Y/3M/0/0/0.0075</t>
  </si>
  <si>
    <t>CAPFLOOR/RATE_LNVOL/USD/1Y/3M/0/0/0.01</t>
  </si>
  <si>
    <t>CAPFLOOR/RATE_LNVOL/USD/1Y/3M/0/0/0.0125</t>
  </si>
  <si>
    <t>CAPFLOOR/RATE_LNVOL/USD/1Y/3M/0/0/0.015</t>
  </si>
  <si>
    <t>CAPFLOOR/RATE_LNVOL/USD/1Y/3M/0/0/0.0175</t>
  </si>
  <si>
    <t>CAPFLOOR/RATE_LNVOL/USD/1Y/3M/0/0/0.02</t>
  </si>
  <si>
    <t>CAPFLOOR/RATE_LNVOL/USD/1Y/3M/0/0/0.0225</t>
  </si>
  <si>
    <t>CAPFLOOR/RATE_LNVOL/USD/1Y/3M/0/0/0.025</t>
  </si>
  <si>
    <t>CAPFLOOR/RATE_LNVOL/USD/1Y/3M/0/0/0.0275</t>
  </si>
  <si>
    <t>CAPFLOOR/RATE_LNVOL/USD/1Y/3M/0/0/0.03</t>
  </si>
  <si>
    <t>CAPFLOOR/RATE_LNVOL/USD/1Y/3M/0/0/0.0325</t>
  </si>
  <si>
    <t>CAPFLOOR/RATE_LNVOL/USD/1Y/3M/0/0/0.035</t>
  </si>
  <si>
    <t>CAPFLOOR/RATE_LNVOL/USD/1Y/3M/0/0/0.0375</t>
  </si>
  <si>
    <t>CAPFLOOR/RATE_LNVOL/USD/1Y/3M/0/0/0.04</t>
  </si>
  <si>
    <t>CAPFLOOR/RATE_LNVOL/USD/1Y/3M/0/0/0.0425</t>
  </si>
  <si>
    <t>CAPFLOOR/RATE_LNVOL/USD/1Y/3M/0/0/0.045</t>
  </si>
  <si>
    <t>CAPFLOOR/RATE_LNVOL/USD/1Y/3M/0/0/0.0475</t>
  </si>
  <si>
    <t>CAPFLOOR/RATE_LNVOL/USD/1Y/3M/0/0/0.05</t>
  </si>
  <si>
    <t>CAPFLOOR/RATE_LNVOL/USD/1Y/3M/0/0/0.0525</t>
  </si>
  <si>
    <t>CAPFLOOR/RATE_LNVOL/USD/1Y/3M/0/0/0.055</t>
  </si>
  <si>
    <t>CAPFLOOR/RATE_LNVOL/USD/1Y/3M/0/0/0.0575</t>
  </si>
  <si>
    <t>CAPFLOOR/RATE_LNVOL/USD/1Y/3M/0/0/0.06</t>
  </si>
  <si>
    <t>CAPFLOOR/RATE_LNVOL/USD/1Y/3M/0/0/0.0625</t>
  </si>
  <si>
    <t>CAPFLOOR/RATE_LNVOL/USD/1Y/3M/0/0/0.065</t>
  </si>
  <si>
    <t>CAPFLOOR/RATE_LNVOL/USD/1Y/3M/0/0/0.0675</t>
  </si>
  <si>
    <t>CAPFLOOR/RATE_LNVOL/USD/1Y/3M/0/0/0.07</t>
  </si>
  <si>
    <t>CAPFLOOR/RATE_LNVOL/USD/1Y/3M/0/0/0.0725</t>
  </si>
  <si>
    <t>CAPFLOOR/RATE_LNVOL/USD/1Y/3M/0/0/0.075</t>
  </si>
  <si>
    <t>CAPFLOOR/RATE_LNVOL/USD/1Y/3M/0/0/0.0775</t>
  </si>
  <si>
    <t>CAPFLOOR/RATE_LNVOL/USD/1Y/3M/0/0/0.08</t>
  </si>
  <si>
    <t>CAPFLOOR/RATE_LNVOL/USD/1Y/3M/0/0/0.0825</t>
  </si>
  <si>
    <t>CAPFLOOR/RATE_LNVOL/USD/1Y/3M/0/0/0.085</t>
  </si>
  <si>
    <t>CAPFLOOR/RATE_LNVOL/USD/1Y/3M/0/0/0.0875</t>
  </si>
  <si>
    <t>CAPFLOOR/RATE_LNVOL/USD/1Y/3M/0/0/0.09</t>
  </si>
  <si>
    <t>CAPFLOOR/RATE_LNVOL/USD/1Y/3M/0/0/0.0925</t>
  </si>
  <si>
    <t>CAPFLOOR/RATE_LNVOL/USD/1Y/3M/0/0/0.095</t>
  </si>
  <si>
    <t>CAPFLOOR/RATE_LNVOL/USD/1Y/3M/0/0/0.0975</t>
  </si>
  <si>
    <t>CAPFLOOR/RATE_LNVOL/USD/1Y/3M/0/0/0.1</t>
  </si>
  <si>
    <t>CAPFLOOR/RATE_LNVOL/USD/20Y/3M/0/0/0.0025</t>
  </si>
  <si>
    <t>CAPFLOOR/RATE_LNVOL/USD/20Y/3M/0/0/0.005</t>
  </si>
  <si>
    <t>CAPFLOOR/RATE_LNVOL/USD/20Y/3M/0/0/0.0075</t>
  </si>
  <si>
    <t>CAPFLOOR/RATE_LNVOL/USD/20Y/3M/0/0/0.01</t>
  </si>
  <si>
    <t>CAPFLOOR/RATE_LNVOL/USD/20Y/3M/0/0/0.0125</t>
  </si>
  <si>
    <t>CAPFLOOR/RATE_LNVOL/USD/20Y/3M/0/0/0.015</t>
  </si>
  <si>
    <t>CAPFLOOR/RATE_LNVOL/USD/20Y/3M/0/0/0.0175</t>
  </si>
  <si>
    <t>CAPFLOOR/RATE_LNVOL/USD/20Y/3M/0/0/0.02</t>
  </si>
  <si>
    <t>CAPFLOOR/RATE_LNVOL/USD/20Y/3M/0/0/0.0225</t>
  </si>
  <si>
    <t>CAPFLOOR/RATE_LNVOL/USD/20Y/3M/0/0/0.025</t>
  </si>
  <si>
    <t>CAPFLOOR/RATE_LNVOL/USD/20Y/3M/0/0/0.0275</t>
  </si>
  <si>
    <t>CAPFLOOR/RATE_LNVOL/USD/20Y/3M/0/0/0.03</t>
  </si>
  <si>
    <t>CAPFLOOR/RATE_LNVOL/USD/20Y/3M/0/0/0.0325</t>
  </si>
  <si>
    <t>CAPFLOOR/RATE_LNVOL/USD/20Y/3M/0/0/0.035</t>
  </si>
  <si>
    <t>CAPFLOOR/RATE_LNVOL/USD/20Y/3M/0/0/0.0375</t>
  </si>
  <si>
    <t>CAPFLOOR/RATE_LNVOL/USD/20Y/3M/0/0/0.04</t>
  </si>
  <si>
    <t>CAPFLOOR/RATE_LNVOL/USD/20Y/3M/0/0/0.0425</t>
  </si>
  <si>
    <t>CAPFLOOR/RATE_LNVOL/USD/20Y/3M/0/0/0.045</t>
  </si>
  <si>
    <t>CAPFLOOR/RATE_LNVOL/USD/20Y/3M/0/0/0.0475</t>
  </si>
  <si>
    <t>CAPFLOOR/RATE_LNVOL/USD/20Y/3M/0/0/0.05</t>
  </si>
  <si>
    <t>CAPFLOOR/RATE_LNVOL/USD/20Y/3M/0/0/0.0525</t>
  </si>
  <si>
    <t>CAPFLOOR/RATE_LNVOL/USD/20Y/3M/0/0/0.055</t>
  </si>
  <si>
    <t>CAPFLOOR/RATE_LNVOL/USD/20Y/3M/0/0/0.0575</t>
  </si>
  <si>
    <t>CAPFLOOR/RATE_LNVOL/USD/20Y/3M/0/0/0.06</t>
  </si>
  <si>
    <t>CAPFLOOR/RATE_LNVOL/USD/20Y/3M/0/0/0.0625</t>
  </si>
  <si>
    <t>CAPFLOOR/RATE_LNVOL/USD/20Y/3M/0/0/0.065</t>
  </si>
  <si>
    <t>CAPFLOOR/RATE_LNVOL/USD/20Y/3M/0/0/0.0675</t>
  </si>
  <si>
    <t>CAPFLOOR/RATE_LNVOL/USD/20Y/3M/0/0/0.07</t>
  </si>
  <si>
    <t>CAPFLOOR/RATE_LNVOL/USD/20Y/3M/0/0/0.0725</t>
  </si>
  <si>
    <t>CAPFLOOR/RATE_LNVOL/USD/20Y/3M/0/0/0.075</t>
  </si>
  <si>
    <t>CAPFLOOR/RATE_LNVOL/USD/20Y/3M/0/0/0.0775</t>
  </si>
  <si>
    <t>CAPFLOOR/RATE_LNVOL/USD/20Y/3M/0/0/0.08</t>
  </si>
  <si>
    <t>CAPFLOOR/RATE_LNVOL/USD/20Y/3M/0/0/0.0825</t>
  </si>
  <si>
    <t>CAPFLOOR/RATE_LNVOL/USD/20Y/3M/0/0/0.085</t>
  </si>
  <si>
    <t>CAPFLOOR/RATE_LNVOL/USD/20Y/3M/0/0/0.0875</t>
  </si>
  <si>
    <t>CAPFLOOR/RATE_LNVOL/USD/20Y/3M/0/0/0.09</t>
  </si>
  <si>
    <t>CAPFLOOR/RATE_LNVOL/USD/20Y/3M/0/0/0.0925</t>
  </si>
  <si>
    <t>CAPFLOOR/RATE_LNVOL/USD/20Y/3M/0/0/0.095</t>
  </si>
  <si>
    <t>CAPFLOOR/RATE_LNVOL/USD/20Y/3M/0/0/0.0975</t>
  </si>
  <si>
    <t>CAPFLOOR/RATE_LNVOL/USD/20Y/3M/0/0/0.1</t>
  </si>
  <si>
    <t>CAPFLOOR/RATE_LNVOL/USD/2Y/3M/0/0/0.0025</t>
  </si>
  <si>
    <t>CAPFLOOR/RATE_LNVOL/USD/2Y/3M/0/0/0.005</t>
  </si>
  <si>
    <t>CAPFLOOR/RATE_LNVOL/USD/2Y/3M/0/0/0.0075</t>
  </si>
  <si>
    <t>CAPFLOOR/RATE_LNVOL/USD/2Y/3M/0/0/0.01</t>
  </si>
  <si>
    <t>CAPFLOOR/RATE_LNVOL/USD/2Y/3M/0/0/0.0125</t>
  </si>
  <si>
    <t>CAPFLOOR/RATE_LNVOL/USD/2Y/3M/0/0/0.015</t>
  </si>
  <si>
    <t>CAPFLOOR/RATE_LNVOL/USD/2Y/3M/0/0/0.0175</t>
  </si>
  <si>
    <t>CAPFLOOR/RATE_LNVOL/USD/2Y/3M/0/0/0.02</t>
  </si>
  <si>
    <t>CAPFLOOR/RATE_LNVOL/USD/2Y/3M/0/0/0.0225</t>
  </si>
  <si>
    <t>CAPFLOOR/RATE_LNVOL/USD/2Y/3M/0/0/0.025</t>
  </si>
  <si>
    <t>CAPFLOOR/RATE_LNVOL/USD/2Y/3M/0/0/0.0275</t>
  </si>
  <si>
    <t>CAPFLOOR/RATE_LNVOL/USD/2Y/3M/0/0/0.03</t>
  </si>
  <si>
    <t>CAPFLOOR/RATE_LNVOL/USD/2Y/3M/0/0/0.0325</t>
  </si>
  <si>
    <t>CAPFLOOR/RATE_LNVOL/USD/2Y/3M/0/0/0.035</t>
  </si>
  <si>
    <t>CAPFLOOR/RATE_LNVOL/USD/2Y/3M/0/0/0.0375</t>
  </si>
  <si>
    <t>CAPFLOOR/RATE_LNVOL/USD/2Y/3M/0/0/0.04</t>
  </si>
  <si>
    <t>CAPFLOOR/RATE_LNVOL/USD/2Y/3M/0/0/0.0425</t>
  </si>
  <si>
    <t>CAPFLOOR/RATE_LNVOL/USD/2Y/3M/0/0/0.045</t>
  </si>
  <si>
    <t>CAPFLOOR/RATE_LNVOL/USD/2Y/3M/0/0/0.0475</t>
  </si>
  <si>
    <t>CAPFLOOR/RATE_LNVOL/USD/2Y/3M/0/0/0.05</t>
  </si>
  <si>
    <t>CAPFLOOR/RATE_LNVOL/USD/2Y/3M/0/0/0.0525</t>
  </si>
  <si>
    <t>CAPFLOOR/RATE_LNVOL/USD/2Y/3M/0/0/0.055</t>
  </si>
  <si>
    <t>CAPFLOOR/RATE_LNVOL/USD/2Y/3M/0/0/0.0575</t>
  </si>
  <si>
    <t>CAPFLOOR/RATE_LNVOL/USD/2Y/3M/0/0/0.06</t>
  </si>
  <si>
    <t>CAPFLOOR/RATE_LNVOL/USD/2Y/3M/0/0/0.0625</t>
  </si>
  <si>
    <t>CAPFLOOR/RATE_LNVOL/USD/2Y/3M/0/0/0.065</t>
  </si>
  <si>
    <t>CAPFLOOR/RATE_LNVOL/USD/2Y/3M/0/0/0.0675</t>
  </si>
  <si>
    <t>CAPFLOOR/RATE_LNVOL/USD/2Y/3M/0/0/0.07</t>
  </si>
  <si>
    <t>CAPFLOOR/RATE_LNVOL/USD/2Y/3M/0/0/0.0725</t>
  </si>
  <si>
    <t>CAPFLOOR/RATE_LNVOL/USD/2Y/3M/0/0/0.075</t>
  </si>
  <si>
    <t>CAPFLOOR/RATE_LNVOL/USD/2Y/3M/0/0/0.0775</t>
  </si>
  <si>
    <t>CAPFLOOR/RATE_LNVOL/USD/2Y/3M/0/0/0.08</t>
  </si>
  <si>
    <t>CAPFLOOR/RATE_LNVOL/USD/2Y/3M/0/0/0.0825</t>
  </si>
  <si>
    <t>CAPFLOOR/RATE_LNVOL/USD/2Y/3M/0/0/0.085</t>
  </si>
  <si>
    <t>CAPFLOOR/RATE_LNVOL/USD/2Y/3M/0/0/0.0875</t>
  </si>
  <si>
    <t>CAPFLOOR/RATE_LNVOL/USD/2Y/3M/0/0/0.09</t>
  </si>
  <si>
    <t>CAPFLOOR/RATE_LNVOL/USD/2Y/3M/0/0/0.0925</t>
  </si>
  <si>
    <t>CAPFLOOR/RATE_LNVOL/USD/2Y/3M/0/0/0.095</t>
  </si>
  <si>
    <t>CAPFLOOR/RATE_LNVOL/USD/2Y/3M/0/0/0.0975</t>
  </si>
  <si>
    <t>CAPFLOOR/RATE_LNVOL/USD/2Y/3M/0/0/0.1</t>
  </si>
  <si>
    <t>CAPFLOOR/RATE_LNVOL/USD/3Y/3M/0/0/0.0025</t>
  </si>
  <si>
    <t>CAPFLOOR/RATE_LNVOL/USD/3Y/3M/0/0/0.005</t>
  </si>
  <si>
    <t>CAPFLOOR/RATE_LNVOL/USD/3Y/3M/0/0/0.0075</t>
  </si>
  <si>
    <t>CAPFLOOR/RATE_LNVOL/USD/3Y/3M/0/0/0.01</t>
  </si>
  <si>
    <t>CAPFLOOR/RATE_LNVOL/USD/3Y/3M/0/0/0.0125</t>
  </si>
  <si>
    <t>CAPFLOOR/RATE_LNVOL/USD/3Y/3M/0/0/0.015</t>
  </si>
  <si>
    <t>CAPFLOOR/RATE_LNVOL/USD/3Y/3M/0/0/0.0175</t>
  </si>
  <si>
    <t>CAPFLOOR/RATE_LNVOL/USD/3Y/3M/0/0/0.02</t>
  </si>
  <si>
    <t>CAPFLOOR/RATE_LNVOL/USD/3Y/3M/0/0/0.0225</t>
  </si>
  <si>
    <t>CAPFLOOR/RATE_LNVOL/USD/3Y/3M/0/0/0.025</t>
  </si>
  <si>
    <t>CAPFLOOR/RATE_LNVOL/USD/3Y/3M/0/0/0.0275</t>
  </si>
  <si>
    <t>CAPFLOOR/RATE_LNVOL/USD/3Y/3M/0/0/0.03</t>
  </si>
  <si>
    <t>CAPFLOOR/RATE_LNVOL/USD/3Y/3M/0/0/0.0325</t>
  </si>
  <si>
    <t>CAPFLOOR/RATE_LNVOL/USD/3Y/3M/0/0/0.035</t>
  </si>
  <si>
    <t>CAPFLOOR/RATE_LNVOL/USD/3Y/3M/0/0/0.0375</t>
  </si>
  <si>
    <t>CAPFLOOR/RATE_LNVOL/USD/3Y/3M/0/0/0.04</t>
  </si>
  <si>
    <t>CAPFLOOR/RATE_LNVOL/USD/3Y/3M/0/0/0.0425</t>
  </si>
  <si>
    <t>CAPFLOOR/RATE_LNVOL/USD/3Y/3M/0/0/0.045</t>
  </si>
  <si>
    <t>CAPFLOOR/RATE_LNVOL/USD/3Y/3M/0/0/0.0475</t>
  </si>
  <si>
    <t>CAPFLOOR/RATE_LNVOL/USD/3Y/3M/0/0/0.05</t>
  </si>
  <si>
    <t>CAPFLOOR/RATE_LNVOL/USD/3Y/3M/0/0/0.0525</t>
  </si>
  <si>
    <t>CAPFLOOR/RATE_LNVOL/USD/3Y/3M/0/0/0.055</t>
  </si>
  <si>
    <t>CAPFLOOR/RATE_LNVOL/USD/3Y/3M/0/0/0.0575</t>
  </si>
  <si>
    <t>CAPFLOOR/RATE_LNVOL/USD/3Y/3M/0/0/0.06</t>
  </si>
  <si>
    <t>CAPFLOOR/RATE_LNVOL/USD/3Y/3M/0/0/0.0625</t>
  </si>
  <si>
    <t>CAPFLOOR/RATE_LNVOL/USD/3Y/3M/0/0/0.065</t>
  </si>
  <si>
    <t>CAPFLOOR/RATE_LNVOL/USD/3Y/3M/0/0/0.0675</t>
  </si>
  <si>
    <t>CAPFLOOR/RATE_LNVOL/USD/3Y/3M/0/0/0.07</t>
  </si>
  <si>
    <t>CAPFLOOR/RATE_LNVOL/USD/3Y/3M/0/0/0.0725</t>
  </si>
  <si>
    <t>CAPFLOOR/RATE_LNVOL/USD/3Y/3M/0/0/0.075</t>
  </si>
  <si>
    <t>CAPFLOOR/RATE_LNVOL/USD/3Y/3M/0/0/0.0775</t>
  </si>
  <si>
    <t>CAPFLOOR/RATE_LNVOL/USD/3Y/3M/0/0/0.08</t>
  </si>
  <si>
    <t>CAPFLOOR/RATE_LNVOL/USD/3Y/3M/0/0/0.0825</t>
  </si>
  <si>
    <t>CAPFLOOR/RATE_LNVOL/USD/3Y/3M/0/0/0.085</t>
  </si>
  <si>
    <t>CAPFLOOR/RATE_LNVOL/USD/3Y/3M/0/0/0.0875</t>
  </si>
  <si>
    <t>CAPFLOOR/RATE_LNVOL/USD/3Y/3M/0/0/0.09</t>
  </si>
  <si>
    <t>CAPFLOOR/RATE_LNVOL/USD/3Y/3M/0/0/0.0925</t>
  </si>
  <si>
    <t>CAPFLOOR/RATE_LNVOL/USD/3Y/3M/0/0/0.095</t>
  </si>
  <si>
    <t>CAPFLOOR/RATE_LNVOL/USD/3Y/3M/0/0/0.0975</t>
  </si>
  <si>
    <t>CAPFLOOR/RATE_LNVOL/USD/3Y/3M/0/0/0.1</t>
  </si>
  <si>
    <t>CAPFLOOR/RATE_LNVOL/USD/4Y/3M/0/0/0.0025</t>
  </si>
  <si>
    <t>CAPFLOOR/RATE_LNVOL/USD/4Y/3M/0/0/0.005</t>
  </si>
  <si>
    <t>CAPFLOOR/RATE_LNVOL/USD/4Y/3M/0/0/0.0075</t>
  </si>
  <si>
    <t>CAPFLOOR/RATE_LNVOL/USD/4Y/3M/0/0/0.01</t>
  </si>
  <si>
    <t>CAPFLOOR/RATE_LNVOL/USD/4Y/3M/0/0/0.0125</t>
  </si>
  <si>
    <t>CAPFLOOR/RATE_LNVOL/USD/4Y/3M/0/0/0.015</t>
  </si>
  <si>
    <t>CAPFLOOR/RATE_LNVOL/USD/4Y/3M/0/0/0.0175</t>
  </si>
  <si>
    <t>CAPFLOOR/RATE_LNVOL/USD/4Y/3M/0/0/0.02</t>
  </si>
  <si>
    <t>CAPFLOOR/RATE_LNVOL/USD/4Y/3M/0/0/0.0225</t>
  </si>
  <si>
    <t>CAPFLOOR/RATE_LNVOL/USD/4Y/3M/0/0/0.025</t>
  </si>
  <si>
    <t>CAPFLOOR/RATE_LNVOL/USD/4Y/3M/0/0/0.0275</t>
  </si>
  <si>
    <t>CAPFLOOR/RATE_LNVOL/USD/4Y/3M/0/0/0.03</t>
  </si>
  <si>
    <t>CAPFLOOR/RATE_LNVOL/USD/4Y/3M/0/0/0.0325</t>
  </si>
  <si>
    <t>CAPFLOOR/RATE_LNVOL/USD/4Y/3M/0/0/0.035</t>
  </si>
  <si>
    <t>CAPFLOOR/RATE_LNVOL/USD/4Y/3M/0/0/0.0375</t>
  </si>
  <si>
    <t>CAPFLOOR/RATE_LNVOL/USD/4Y/3M/0/0/0.04</t>
  </si>
  <si>
    <t>CAPFLOOR/RATE_LNVOL/USD/4Y/3M/0/0/0.0425</t>
  </si>
  <si>
    <t>CAPFLOOR/RATE_LNVOL/USD/4Y/3M/0/0/0.045</t>
  </si>
  <si>
    <t>CAPFLOOR/RATE_LNVOL/USD/4Y/3M/0/0/0.0475</t>
  </si>
  <si>
    <t>CAPFLOOR/RATE_LNVOL/USD/4Y/3M/0/0/0.05</t>
  </si>
  <si>
    <t>CAPFLOOR/RATE_LNVOL/USD/4Y/3M/0/0/0.0525</t>
  </si>
  <si>
    <t>CAPFLOOR/RATE_LNVOL/USD/4Y/3M/0/0/0.055</t>
  </si>
  <si>
    <t>CAPFLOOR/RATE_LNVOL/USD/4Y/3M/0/0/0.0575</t>
  </si>
  <si>
    <t>CAPFLOOR/RATE_LNVOL/USD/4Y/3M/0/0/0.06</t>
  </si>
  <si>
    <t>CAPFLOOR/RATE_LNVOL/USD/4Y/3M/0/0/0.0625</t>
  </si>
  <si>
    <t>CAPFLOOR/RATE_LNVOL/USD/4Y/3M/0/0/0.065</t>
  </si>
  <si>
    <t>CAPFLOOR/RATE_LNVOL/USD/4Y/3M/0/0/0.0675</t>
  </si>
  <si>
    <t>CAPFLOOR/RATE_LNVOL/USD/4Y/3M/0/0/0.07</t>
  </si>
  <si>
    <t>CAPFLOOR/RATE_LNVOL/USD/4Y/3M/0/0/0.0725</t>
  </si>
  <si>
    <t>CAPFLOOR/RATE_LNVOL/USD/4Y/3M/0/0/0.075</t>
  </si>
  <si>
    <t>CAPFLOOR/RATE_LNVOL/USD/4Y/3M/0/0/0.0775</t>
  </si>
  <si>
    <t>CAPFLOOR/RATE_LNVOL/USD/4Y/3M/0/0/0.08</t>
  </si>
  <si>
    <t>CAPFLOOR/RATE_LNVOL/USD/4Y/3M/0/0/0.0825</t>
  </si>
  <si>
    <t>CAPFLOOR/RATE_LNVOL/USD/4Y/3M/0/0/0.085</t>
  </si>
  <si>
    <t>CAPFLOOR/RATE_LNVOL/USD/4Y/3M/0/0/0.0875</t>
  </si>
  <si>
    <t>CAPFLOOR/RATE_LNVOL/USD/4Y/3M/0/0/0.09</t>
  </si>
  <si>
    <t>CAPFLOOR/RATE_LNVOL/USD/4Y/3M/0/0/0.0925</t>
  </si>
  <si>
    <t>CAPFLOOR/RATE_LNVOL/USD/4Y/3M/0/0/0.095</t>
  </si>
  <si>
    <t>CAPFLOOR/RATE_LNVOL/USD/4Y/3M/0/0/0.0975</t>
  </si>
  <si>
    <t>CAPFLOOR/RATE_LNVOL/USD/4Y/3M/0/0/0.1</t>
  </si>
  <si>
    <t>CAPFLOOR/RATE_LNVOL/USD/5Y/3M/0/0/0.0025</t>
  </si>
  <si>
    <t>CAPFLOOR/RATE_LNVOL/USD/5Y/3M/0/0/0.005</t>
  </si>
  <si>
    <t>CAPFLOOR/RATE_LNVOL/USD/5Y/3M/0/0/0.0075</t>
  </si>
  <si>
    <t>CAPFLOOR/RATE_LNVOL/USD/5Y/3M/0/0/0.01</t>
  </si>
  <si>
    <t>CAPFLOOR/RATE_LNVOL/USD/5Y/3M/0/0/0.0125</t>
  </si>
  <si>
    <t>CAPFLOOR/RATE_LNVOL/USD/5Y/3M/0/0/0.015</t>
  </si>
  <si>
    <t>CAPFLOOR/RATE_LNVOL/USD/5Y/3M/0/0/0.0175</t>
  </si>
  <si>
    <t>CAPFLOOR/RATE_LNVOL/USD/5Y/3M/0/0/0.02</t>
  </si>
  <si>
    <t>CAPFLOOR/RATE_LNVOL/USD/5Y/3M/0/0/0.0225</t>
  </si>
  <si>
    <t>CAPFLOOR/RATE_LNVOL/USD/5Y/3M/0/0/0.025</t>
  </si>
  <si>
    <t>CAPFLOOR/RATE_LNVOL/USD/5Y/3M/0/0/0.0275</t>
  </si>
  <si>
    <t>CAPFLOOR/RATE_LNVOL/USD/5Y/3M/0/0/0.03</t>
  </si>
  <si>
    <t>CAPFLOOR/RATE_LNVOL/USD/5Y/3M/0/0/0.0325</t>
  </si>
  <si>
    <t>CAPFLOOR/RATE_LNVOL/USD/5Y/3M/0/0/0.035</t>
  </si>
  <si>
    <t>CAPFLOOR/RATE_LNVOL/USD/5Y/3M/0/0/0.0375</t>
  </si>
  <si>
    <t>CAPFLOOR/RATE_LNVOL/USD/5Y/3M/0/0/0.04</t>
  </si>
  <si>
    <t>CAPFLOOR/RATE_LNVOL/USD/5Y/3M/0/0/0.0425</t>
  </si>
  <si>
    <t>CAPFLOOR/RATE_LNVOL/USD/5Y/3M/0/0/0.045</t>
  </si>
  <si>
    <t>CAPFLOOR/RATE_LNVOL/USD/5Y/3M/0/0/0.0475</t>
  </si>
  <si>
    <t>CAPFLOOR/RATE_LNVOL/USD/5Y/3M/0/0/0.05</t>
  </si>
  <si>
    <t>CAPFLOOR/RATE_LNVOL/USD/5Y/3M/0/0/0.0525</t>
  </si>
  <si>
    <t>CAPFLOOR/RATE_LNVOL/USD/5Y/3M/0/0/0.055</t>
  </si>
  <si>
    <t>CAPFLOOR/RATE_LNVOL/USD/5Y/3M/0/0/0.0575</t>
  </si>
  <si>
    <t>CAPFLOOR/RATE_LNVOL/USD/5Y/3M/0/0/0.06</t>
  </si>
  <si>
    <t>CAPFLOOR/RATE_LNVOL/USD/5Y/3M/0/0/0.0625</t>
  </si>
  <si>
    <t>CAPFLOOR/RATE_LNVOL/USD/5Y/3M/0/0/0.065</t>
  </si>
  <si>
    <t>CAPFLOOR/RATE_LNVOL/USD/5Y/3M/0/0/0.0675</t>
  </si>
  <si>
    <t>CAPFLOOR/RATE_LNVOL/USD/5Y/3M/0/0/0.07</t>
  </si>
  <si>
    <t>CAPFLOOR/RATE_LNVOL/USD/5Y/3M/0/0/0.0725</t>
  </si>
  <si>
    <t>CAPFLOOR/RATE_LNVOL/USD/5Y/3M/0/0/0.075</t>
  </si>
  <si>
    <t>CAPFLOOR/RATE_LNVOL/USD/5Y/3M/0/0/0.0775</t>
  </si>
  <si>
    <t>CAPFLOOR/RATE_LNVOL/USD/5Y/3M/0/0/0.08</t>
  </si>
  <si>
    <t>CAPFLOOR/RATE_LNVOL/USD/5Y/3M/0/0/0.0825</t>
  </si>
  <si>
    <t>CAPFLOOR/RATE_LNVOL/USD/5Y/3M/0/0/0.085</t>
  </si>
  <si>
    <t>CAPFLOOR/RATE_LNVOL/USD/5Y/3M/0/0/0.0875</t>
  </si>
  <si>
    <t>CAPFLOOR/RATE_LNVOL/USD/5Y/3M/0/0/0.09</t>
  </si>
  <si>
    <t>CAPFLOOR/RATE_LNVOL/USD/5Y/3M/0/0/0.0925</t>
  </si>
  <si>
    <t>CAPFLOOR/RATE_LNVOL/USD/5Y/3M/0/0/0.095</t>
  </si>
  <si>
    <t>CAPFLOOR/RATE_LNVOL/USD/5Y/3M/0/0/0.0975</t>
  </si>
  <si>
    <t>CAPFLOOR/RATE_LNVOL/USD/5Y/3M/0/0/0.1</t>
  </si>
  <si>
    <t>CAPFLOOR/RATE_LNVOL/USD/6Y/3M/0/0/0.0025</t>
  </si>
  <si>
    <t>CAPFLOOR/RATE_LNVOL/USD/6Y/3M/0/0/0.005</t>
  </si>
  <si>
    <t>CAPFLOOR/RATE_LNVOL/USD/6Y/3M/0/0/0.0075</t>
  </si>
  <si>
    <t>CAPFLOOR/RATE_LNVOL/USD/6Y/3M/0/0/0.01</t>
  </si>
  <si>
    <t>CAPFLOOR/RATE_LNVOL/USD/6Y/3M/0/0/0.0125</t>
  </si>
  <si>
    <t>CAPFLOOR/RATE_LNVOL/USD/6Y/3M/0/0/0.015</t>
  </si>
  <si>
    <t>CAPFLOOR/RATE_LNVOL/USD/6Y/3M/0/0/0.0175</t>
  </si>
  <si>
    <t>CAPFLOOR/RATE_LNVOL/USD/6Y/3M/0/0/0.02</t>
  </si>
  <si>
    <t>CAPFLOOR/RATE_LNVOL/USD/6Y/3M/0/0/0.0225</t>
  </si>
  <si>
    <t>CAPFLOOR/RATE_LNVOL/USD/6Y/3M/0/0/0.025</t>
  </si>
  <si>
    <t>CAPFLOOR/RATE_LNVOL/USD/6Y/3M/0/0/0.0275</t>
  </si>
  <si>
    <t>CAPFLOOR/RATE_LNVOL/USD/6Y/3M/0/0/0.03</t>
  </si>
  <si>
    <t>CAPFLOOR/RATE_LNVOL/USD/6Y/3M/0/0/0.0325</t>
  </si>
  <si>
    <t>CAPFLOOR/RATE_LNVOL/USD/6Y/3M/0/0/0.035</t>
  </si>
  <si>
    <t>CAPFLOOR/RATE_LNVOL/USD/6Y/3M/0/0/0.0375</t>
  </si>
  <si>
    <t>CAPFLOOR/RATE_LNVOL/USD/6Y/3M/0/0/0.04</t>
  </si>
  <si>
    <t>CAPFLOOR/RATE_LNVOL/USD/6Y/3M/0/0/0.0425</t>
  </si>
  <si>
    <t>CAPFLOOR/RATE_LNVOL/USD/6Y/3M/0/0/0.045</t>
  </si>
  <si>
    <t>CAPFLOOR/RATE_LNVOL/USD/6Y/3M/0/0/0.0475</t>
  </si>
  <si>
    <t>CAPFLOOR/RATE_LNVOL/USD/6Y/3M/0/0/0.05</t>
  </si>
  <si>
    <t>CAPFLOOR/RATE_LNVOL/USD/6Y/3M/0/0/0.0525</t>
  </si>
  <si>
    <t>CAPFLOOR/RATE_LNVOL/USD/6Y/3M/0/0/0.055</t>
  </si>
  <si>
    <t>CAPFLOOR/RATE_LNVOL/USD/6Y/3M/0/0/0.0575</t>
  </si>
  <si>
    <t>CAPFLOOR/RATE_LNVOL/USD/6Y/3M/0/0/0.06</t>
  </si>
  <si>
    <t>CAPFLOOR/RATE_LNVOL/USD/6Y/3M/0/0/0.0625</t>
  </si>
  <si>
    <t>CAPFLOOR/RATE_LNVOL/USD/6Y/3M/0/0/0.065</t>
  </si>
  <si>
    <t>CAPFLOOR/RATE_LNVOL/USD/6Y/3M/0/0/0.0675</t>
  </si>
  <si>
    <t>CAPFLOOR/RATE_LNVOL/USD/6Y/3M/0/0/0.07</t>
  </si>
  <si>
    <t>CAPFLOOR/RATE_LNVOL/USD/6Y/3M/0/0/0.0725</t>
  </si>
  <si>
    <t>CAPFLOOR/RATE_LNVOL/USD/6Y/3M/0/0/0.075</t>
  </si>
  <si>
    <t>CAPFLOOR/RATE_LNVOL/USD/6Y/3M/0/0/0.0775</t>
  </si>
  <si>
    <t>CAPFLOOR/RATE_LNVOL/USD/6Y/3M/0/0/0.08</t>
  </si>
  <si>
    <t>CAPFLOOR/RATE_LNVOL/USD/6Y/3M/0/0/0.0825</t>
  </si>
  <si>
    <t>CAPFLOOR/RATE_LNVOL/USD/6Y/3M/0/0/0.085</t>
  </si>
  <si>
    <t>CAPFLOOR/RATE_LNVOL/USD/6Y/3M/0/0/0.0875</t>
  </si>
  <si>
    <t>CAPFLOOR/RATE_LNVOL/USD/6Y/3M/0/0/0.09</t>
  </si>
  <si>
    <t>CAPFLOOR/RATE_LNVOL/USD/6Y/3M/0/0/0.0925</t>
  </si>
  <si>
    <t>CAPFLOOR/RATE_LNVOL/USD/6Y/3M/0/0/0.095</t>
  </si>
  <si>
    <t>CAPFLOOR/RATE_LNVOL/USD/6Y/3M/0/0/0.0975</t>
  </si>
  <si>
    <t>CAPFLOOR/RATE_LNVOL/USD/6Y/3M/0/0/0.1</t>
  </si>
  <si>
    <t>CAPFLOOR/RATE_LNVOL/USD/7Y/3M/0/0/0.0025</t>
  </si>
  <si>
    <t>CAPFLOOR/RATE_LNVOL/USD/7Y/3M/0/0/0.005</t>
  </si>
  <si>
    <t>CAPFLOOR/RATE_LNVOL/USD/7Y/3M/0/0/0.0075</t>
  </si>
  <si>
    <t>CAPFLOOR/RATE_LNVOL/USD/7Y/3M/0/0/0.01</t>
  </si>
  <si>
    <t>CAPFLOOR/RATE_LNVOL/USD/7Y/3M/0/0/0.0125</t>
  </si>
  <si>
    <t>CAPFLOOR/RATE_LNVOL/USD/7Y/3M/0/0/0.015</t>
  </si>
  <si>
    <t>CAPFLOOR/RATE_LNVOL/USD/7Y/3M/0/0/0.0175</t>
  </si>
  <si>
    <t>CAPFLOOR/RATE_LNVOL/USD/7Y/3M/0/0/0.02</t>
  </si>
  <si>
    <t>CAPFLOOR/RATE_LNVOL/USD/7Y/3M/0/0/0.0225</t>
  </si>
  <si>
    <t>CAPFLOOR/RATE_LNVOL/USD/7Y/3M/0/0/0.025</t>
  </si>
  <si>
    <t>CAPFLOOR/RATE_LNVOL/USD/7Y/3M/0/0/0.0275</t>
  </si>
  <si>
    <t>CAPFLOOR/RATE_LNVOL/USD/7Y/3M/0/0/0.03</t>
  </si>
  <si>
    <t>CAPFLOOR/RATE_LNVOL/USD/7Y/3M/0/0/0.0325</t>
  </si>
  <si>
    <t>CAPFLOOR/RATE_LNVOL/USD/7Y/3M/0/0/0.035</t>
  </si>
  <si>
    <t>CAPFLOOR/RATE_LNVOL/USD/7Y/3M/0/0/0.0375</t>
  </si>
  <si>
    <t>CAPFLOOR/RATE_LNVOL/USD/7Y/3M/0/0/0.04</t>
  </si>
  <si>
    <t>CAPFLOOR/RATE_LNVOL/USD/7Y/3M/0/0/0.0425</t>
  </si>
  <si>
    <t>CAPFLOOR/RATE_LNVOL/USD/7Y/3M/0/0/0.045</t>
  </si>
  <si>
    <t>CAPFLOOR/RATE_LNVOL/USD/7Y/3M/0/0/0.0475</t>
  </si>
  <si>
    <t>CAPFLOOR/RATE_LNVOL/USD/7Y/3M/0/0/0.05</t>
  </si>
  <si>
    <t>CAPFLOOR/RATE_LNVOL/USD/7Y/3M/0/0/0.0525</t>
  </si>
  <si>
    <t>CAPFLOOR/RATE_LNVOL/USD/7Y/3M/0/0/0.055</t>
  </si>
  <si>
    <t>CAPFLOOR/RATE_LNVOL/USD/7Y/3M/0/0/0.0575</t>
  </si>
  <si>
    <t>CAPFLOOR/RATE_LNVOL/USD/7Y/3M/0/0/0.06</t>
  </si>
  <si>
    <t>CAPFLOOR/RATE_LNVOL/USD/7Y/3M/0/0/0.0625</t>
  </si>
  <si>
    <t>CAPFLOOR/RATE_LNVOL/USD/7Y/3M/0/0/0.065</t>
  </si>
  <si>
    <t>CAPFLOOR/RATE_LNVOL/USD/7Y/3M/0/0/0.0675</t>
  </si>
  <si>
    <t>CAPFLOOR/RATE_LNVOL/USD/7Y/3M/0/0/0.07</t>
  </si>
  <si>
    <t>CAPFLOOR/RATE_LNVOL/USD/7Y/3M/0/0/0.0725</t>
  </si>
  <si>
    <t>CAPFLOOR/RATE_LNVOL/USD/7Y/3M/0/0/0.075</t>
  </si>
  <si>
    <t>CAPFLOOR/RATE_LNVOL/USD/7Y/3M/0/0/0.0775</t>
  </si>
  <si>
    <t>CAPFLOOR/RATE_LNVOL/USD/7Y/3M/0/0/0.08</t>
  </si>
  <si>
    <t>CAPFLOOR/RATE_LNVOL/USD/7Y/3M/0/0/0.0825</t>
  </si>
  <si>
    <t>CAPFLOOR/RATE_LNVOL/USD/7Y/3M/0/0/0.085</t>
  </si>
  <si>
    <t>CAPFLOOR/RATE_LNVOL/USD/7Y/3M/0/0/0.0875</t>
  </si>
  <si>
    <t>CAPFLOOR/RATE_LNVOL/USD/7Y/3M/0/0/0.09</t>
  </si>
  <si>
    <t>CAPFLOOR/RATE_LNVOL/USD/7Y/3M/0/0/0.0925</t>
  </si>
  <si>
    <t>CAPFLOOR/RATE_LNVOL/USD/7Y/3M/0/0/0.095</t>
  </si>
  <si>
    <t>CAPFLOOR/RATE_LNVOL/USD/7Y/3M/0/0/0.0975</t>
  </si>
  <si>
    <t>CAPFLOOR/RATE_LNVOL/USD/7Y/3M/0/0/0.1</t>
  </si>
  <si>
    <t>CAPFLOOR/RATE_LNVOL/USD/8Y/3M/0/0/0.0025</t>
  </si>
  <si>
    <t>CAPFLOOR/RATE_LNVOL/USD/8Y/3M/0/0/0.005</t>
  </si>
  <si>
    <t>CAPFLOOR/RATE_LNVOL/USD/8Y/3M/0/0/0.0075</t>
  </si>
  <si>
    <t>CAPFLOOR/RATE_LNVOL/USD/8Y/3M/0/0/0.01</t>
  </si>
  <si>
    <t>CAPFLOOR/RATE_LNVOL/USD/8Y/3M/0/0/0.0125</t>
  </si>
  <si>
    <t>CAPFLOOR/RATE_LNVOL/USD/8Y/3M/0/0/0.015</t>
  </si>
  <si>
    <t>CAPFLOOR/RATE_LNVOL/USD/8Y/3M/0/0/0.0175</t>
  </si>
  <si>
    <t>CAPFLOOR/RATE_LNVOL/USD/8Y/3M/0/0/0.02</t>
  </si>
  <si>
    <t>CAPFLOOR/RATE_LNVOL/USD/8Y/3M/0/0/0.0225</t>
  </si>
  <si>
    <t>CAPFLOOR/RATE_LNVOL/USD/8Y/3M/0/0/0.025</t>
  </si>
  <si>
    <t>CAPFLOOR/RATE_LNVOL/USD/8Y/3M/0/0/0.0275</t>
  </si>
  <si>
    <t>CAPFLOOR/RATE_LNVOL/USD/8Y/3M/0/0/0.03</t>
  </si>
  <si>
    <t>CAPFLOOR/RATE_LNVOL/USD/8Y/3M/0/0/0.0325</t>
  </si>
  <si>
    <t>CAPFLOOR/RATE_LNVOL/USD/8Y/3M/0/0/0.035</t>
  </si>
  <si>
    <t>CAPFLOOR/RATE_LNVOL/USD/8Y/3M/0/0/0.0375</t>
  </si>
  <si>
    <t>CAPFLOOR/RATE_LNVOL/USD/8Y/3M/0/0/0.04</t>
  </si>
  <si>
    <t>CAPFLOOR/RATE_LNVOL/USD/8Y/3M/0/0/0.0425</t>
  </si>
  <si>
    <t>CAPFLOOR/RATE_LNVOL/USD/8Y/3M/0/0/0.045</t>
  </si>
  <si>
    <t>CAPFLOOR/RATE_LNVOL/USD/8Y/3M/0/0/0.0475</t>
  </si>
  <si>
    <t>CAPFLOOR/RATE_LNVOL/USD/8Y/3M/0/0/0.05</t>
  </si>
  <si>
    <t>CAPFLOOR/RATE_LNVOL/USD/8Y/3M/0/0/0.0525</t>
  </si>
  <si>
    <t>CAPFLOOR/RATE_LNVOL/USD/8Y/3M/0/0/0.055</t>
  </si>
  <si>
    <t>CAPFLOOR/RATE_LNVOL/USD/8Y/3M/0/0/0.0575</t>
  </si>
  <si>
    <t>CAPFLOOR/RATE_LNVOL/USD/8Y/3M/0/0/0.06</t>
  </si>
  <si>
    <t>CAPFLOOR/RATE_LNVOL/USD/8Y/3M/0/0/0.0625</t>
  </si>
  <si>
    <t>CAPFLOOR/RATE_LNVOL/USD/8Y/3M/0/0/0.065</t>
  </si>
  <si>
    <t>CAPFLOOR/RATE_LNVOL/USD/8Y/3M/0/0/0.0675</t>
  </si>
  <si>
    <t>CAPFLOOR/RATE_LNVOL/USD/8Y/3M/0/0/0.07</t>
  </si>
  <si>
    <t>CAPFLOOR/RATE_LNVOL/USD/8Y/3M/0/0/0.0725</t>
  </si>
  <si>
    <t>CAPFLOOR/RATE_LNVOL/USD/8Y/3M/0/0/0.075</t>
  </si>
  <si>
    <t>CAPFLOOR/RATE_LNVOL/USD/8Y/3M/0/0/0.0775</t>
  </si>
  <si>
    <t>CAPFLOOR/RATE_LNVOL/USD/8Y/3M/0/0/0.08</t>
  </si>
  <si>
    <t>CAPFLOOR/RATE_LNVOL/USD/8Y/3M/0/0/0.0825</t>
  </si>
  <si>
    <t>CAPFLOOR/RATE_LNVOL/USD/8Y/3M/0/0/0.085</t>
  </si>
  <si>
    <t>CAPFLOOR/RATE_LNVOL/USD/8Y/3M/0/0/0.0875</t>
  </si>
  <si>
    <t>CAPFLOOR/RATE_LNVOL/USD/8Y/3M/0/0/0.09</t>
  </si>
  <si>
    <t>CAPFLOOR/RATE_LNVOL/USD/8Y/3M/0/0/0.0925</t>
  </si>
  <si>
    <t>CAPFLOOR/RATE_LNVOL/USD/8Y/3M/0/0/0.095</t>
  </si>
  <si>
    <t>CAPFLOOR/RATE_LNVOL/USD/8Y/3M/0/0/0.0975</t>
  </si>
  <si>
    <t>CAPFLOOR/RATE_LNVOL/USD/8Y/3M/0/0/0.1</t>
  </si>
  <si>
    <t>CAPFLOOR/RATE_LNVOL/USD/9Y/3M/0/0/0.0025</t>
  </si>
  <si>
    <t>CAPFLOOR/RATE_LNVOL/USD/9Y/3M/0/0/0.005</t>
  </si>
  <si>
    <t>CAPFLOOR/RATE_LNVOL/USD/9Y/3M/0/0/0.0075</t>
  </si>
  <si>
    <t>CAPFLOOR/RATE_LNVOL/USD/9Y/3M/0/0/0.01</t>
  </si>
  <si>
    <t>CAPFLOOR/RATE_LNVOL/USD/9Y/3M/0/0/0.0125</t>
  </si>
  <si>
    <t>CAPFLOOR/RATE_LNVOL/USD/9Y/3M/0/0/0.015</t>
  </si>
  <si>
    <t>CAPFLOOR/RATE_LNVOL/USD/9Y/3M/0/0/0.0175</t>
  </si>
  <si>
    <t>CAPFLOOR/RATE_LNVOL/USD/9Y/3M/0/0/0.02</t>
  </si>
  <si>
    <t>CAPFLOOR/RATE_LNVOL/USD/9Y/3M/0/0/0.0225</t>
  </si>
  <si>
    <t>CAPFLOOR/RATE_LNVOL/USD/9Y/3M/0/0/0.025</t>
  </si>
  <si>
    <t>CAPFLOOR/RATE_LNVOL/USD/9Y/3M/0/0/0.0275</t>
  </si>
  <si>
    <t>CAPFLOOR/RATE_LNVOL/USD/9Y/3M/0/0/0.03</t>
  </si>
  <si>
    <t>CAPFLOOR/RATE_LNVOL/USD/9Y/3M/0/0/0.0325</t>
  </si>
  <si>
    <t>CAPFLOOR/RATE_LNVOL/USD/9Y/3M/0/0/0.035</t>
  </si>
  <si>
    <t>CAPFLOOR/RATE_LNVOL/USD/9Y/3M/0/0/0.0375</t>
  </si>
  <si>
    <t>CAPFLOOR/RATE_LNVOL/USD/9Y/3M/0/0/0.04</t>
  </si>
  <si>
    <t>CAPFLOOR/RATE_LNVOL/USD/9Y/3M/0/0/0.0425</t>
  </si>
  <si>
    <t>CAPFLOOR/RATE_LNVOL/USD/9Y/3M/0/0/0.045</t>
  </si>
  <si>
    <t>CAPFLOOR/RATE_LNVOL/USD/9Y/3M/0/0/0.0475</t>
  </si>
  <si>
    <t>CAPFLOOR/RATE_LNVOL/USD/9Y/3M/0/0/0.05</t>
  </si>
  <si>
    <t>CAPFLOOR/RATE_LNVOL/USD/9Y/3M/0/0/0.0525</t>
  </si>
  <si>
    <t>CAPFLOOR/RATE_LNVOL/USD/9Y/3M/0/0/0.055</t>
  </si>
  <si>
    <t>CAPFLOOR/RATE_LNVOL/USD/9Y/3M/0/0/0.0575</t>
  </si>
  <si>
    <t>CAPFLOOR/RATE_LNVOL/USD/9Y/3M/0/0/0.06</t>
  </si>
  <si>
    <t>CAPFLOOR/RATE_LNVOL/USD/9Y/3M/0/0/0.0625</t>
  </si>
  <si>
    <t>CAPFLOOR/RATE_LNVOL/USD/9Y/3M/0/0/0.065</t>
  </si>
  <si>
    <t>CAPFLOOR/RATE_LNVOL/USD/9Y/3M/0/0/0.0675</t>
  </si>
  <si>
    <t>CAPFLOOR/RATE_LNVOL/USD/9Y/3M/0/0/0.07</t>
  </si>
  <si>
    <t>CAPFLOOR/RATE_LNVOL/USD/9Y/3M/0/0/0.0725</t>
  </si>
  <si>
    <t>CAPFLOOR/RATE_LNVOL/USD/9Y/3M/0/0/0.075</t>
  </si>
  <si>
    <t>CAPFLOOR/RATE_LNVOL/USD/9Y/3M/0/0/0.0775</t>
  </si>
  <si>
    <t>CAPFLOOR/RATE_LNVOL/USD/9Y/3M/0/0/0.08</t>
  </si>
  <si>
    <t>CAPFLOOR/RATE_LNVOL/USD/9Y/3M/0/0/0.0825</t>
  </si>
  <si>
    <t>CAPFLOOR/RATE_LNVOL/USD/9Y/3M/0/0/0.085</t>
  </si>
  <si>
    <t>CAPFLOOR/RATE_LNVOL/USD/9Y/3M/0/0/0.0875</t>
  </si>
  <si>
    <t>CAPFLOOR/RATE_LNVOL/USD/9Y/3M/0/0/0.09</t>
  </si>
  <si>
    <t>CAPFLOOR/RATE_LNVOL/USD/9Y/3M/0/0/0.0925</t>
  </si>
  <si>
    <t>CAPFLOOR/RATE_LNVOL/USD/9Y/3M/0/0/0.095</t>
  </si>
  <si>
    <t>CAPFLOOR/RATE_LNVOL/USD/9Y/3M/0/0/0.0975</t>
  </si>
  <si>
    <t>CAPFLOOR/RATE_LNVOL/USD/9Y/3M/0/0/0.1</t>
  </si>
  <si>
    <t>CAPFLOOR/RATE_NVOL/CHF/10Y/6M/0/0/0</t>
  </si>
  <si>
    <t>CAPFLOOR/RATE_NVOL/CHF/10Y/6M/0/0/-0.00125</t>
  </si>
  <si>
    <t>CAPFLOOR/RATE_NVOL/CHF/10Y/6M/0/0/0.0025</t>
  </si>
  <si>
    <t>CAPFLOOR/RATE_NVOL/CHF/10Y/6M/0/0/-0.0025</t>
  </si>
  <si>
    <t>CAPFLOOR/RATE_NVOL/CHF/10Y/6M/0/0/-0.00375</t>
  </si>
  <si>
    <t>CAPFLOOR/RATE_NVOL/CHF/10Y/6M/0/0/0.005</t>
  </si>
  <si>
    <t>CAPFLOOR/RATE_NVOL/CHF/10Y/6M/0/0/-0.005</t>
  </si>
  <si>
    <t>CAPFLOOR/RATE_NVOL/CHF/10Y/6M/0/0/-0.00625</t>
  </si>
  <si>
    <t>CAPFLOOR/RATE_NVOL/CHF/10Y/6M/0/0/0.0075</t>
  </si>
  <si>
    <t>CAPFLOOR/RATE_NVOL/CHF/10Y/6M/0/0/-0.0075</t>
  </si>
  <si>
    <t>CAPFLOOR/RATE_NVOL/CHF/10Y/6M/0/0/-0.00875</t>
  </si>
  <si>
    <t>CAPFLOOR/RATE_NVOL/CHF/10Y/6M/0/0/0.01</t>
  </si>
  <si>
    <t>CAPFLOOR/RATE_NVOL/CHF/10Y/6M/0/0/-0.01</t>
  </si>
  <si>
    <t>CAPFLOOR/RATE_NVOL/CHF/10Y/6M/0/0/0.0125</t>
  </si>
  <si>
    <t>CAPFLOOR/RATE_NVOL/CHF/10Y/6M/0/0/0.015</t>
  </si>
  <si>
    <t>CAPFLOOR/RATE_NVOL/CHF/10Y/6M/0/0/0.0175</t>
  </si>
  <si>
    <t>CAPFLOOR/RATE_NVOL/CHF/10Y/6M/0/0/0.02</t>
  </si>
  <si>
    <t>CAPFLOOR/RATE_NVOL/CHF/10Y/6M/0/0/0.0225</t>
  </si>
  <si>
    <t>CAPFLOOR/RATE_NVOL/CHF/10Y/6M/0/0/0.025</t>
  </si>
  <si>
    <t>CAPFLOOR/RATE_NVOL/CHF/10Y/6M/0/0/0.0275</t>
  </si>
  <si>
    <t>CAPFLOOR/RATE_NVOL/CHF/10Y/6M/0/0/0.03</t>
  </si>
  <si>
    <t>CAPFLOOR/RATE_NVOL/CHF/10Y/6M/0/0/0.0325</t>
  </si>
  <si>
    <t>CAPFLOOR/RATE_NVOL/CHF/10Y/6M/0/0/0.035</t>
  </si>
  <si>
    <t>CAPFLOOR/RATE_NVOL/CHF/10Y/6M/0/0/0.0375</t>
  </si>
  <si>
    <t>CAPFLOOR/RATE_NVOL/CHF/10Y/6M/0/0/0.04</t>
  </si>
  <si>
    <t>CAPFLOOR/RATE_NVOL/CHF/10Y/6M/0/0/0.0425</t>
  </si>
  <si>
    <t>CAPFLOOR/RATE_NVOL/CHF/10Y/6M/0/0/0.045</t>
  </si>
  <si>
    <t>CAPFLOOR/RATE_NVOL/CHF/10Y/6M/0/0/0.0475</t>
  </si>
  <si>
    <t>CAPFLOOR/RATE_NVOL/CHF/10Y/6M/0/0/0.05</t>
  </si>
  <si>
    <t>CAPFLOOR/RATE_NVOL/CHF/10Y/6M/0/0/0.0525</t>
  </si>
  <si>
    <t>CAPFLOOR/RATE_NVOL/CHF/10Y/6M/0/0/0.055</t>
  </si>
  <si>
    <t>CAPFLOOR/RATE_NVOL/CHF/10Y/6M/0/0/0.0575</t>
  </si>
  <si>
    <t>CAPFLOOR/RATE_NVOL/CHF/10Y/6M/0/0/0.06</t>
  </si>
  <si>
    <t>CAPFLOOR/RATE_NVOL/CHF/10Y/6M/0/0/0.0625</t>
  </si>
  <si>
    <t>CAPFLOOR/RATE_NVOL/CHF/10Y/6M/0/0/0.065</t>
  </si>
  <si>
    <t>CAPFLOOR/RATE_NVOL/CHF/10Y/6M/0/0/0.0675</t>
  </si>
  <si>
    <t>CAPFLOOR/RATE_NVOL/CHF/10Y/6M/0/0/0.07</t>
  </si>
  <si>
    <t>CAPFLOOR/RATE_NVOL/CHF/10Y/6M/0/0/0.0725</t>
  </si>
  <si>
    <t>CAPFLOOR/RATE_NVOL/CHF/10Y/6M/0/0/0.075</t>
  </si>
  <si>
    <t>CAPFLOOR/RATE_NVOL/CHF/10Y/6M/0/0/0.0775</t>
  </si>
  <si>
    <t>CAPFLOOR/RATE_NVOL/CHF/10Y/6M/0/0/0.08</t>
  </si>
  <si>
    <t>CAPFLOOR/RATE_NVOL/CHF/10Y/6M/0/0/0.0825</t>
  </si>
  <si>
    <t>CAPFLOOR/RATE_NVOL/CHF/10Y/6M/0/0/0.085</t>
  </si>
  <si>
    <t>CAPFLOOR/RATE_NVOL/CHF/10Y/6M/0/0/0.0875</t>
  </si>
  <si>
    <t>CAPFLOOR/RATE_NVOL/CHF/10Y/6M/0/0/0.09</t>
  </si>
  <si>
    <t>CAPFLOOR/RATE_NVOL/CHF/10Y/6M/0/0/0.0925</t>
  </si>
  <si>
    <t>CAPFLOOR/RATE_NVOL/CHF/10Y/6M/0/0/0.095</t>
  </si>
  <si>
    <t>CAPFLOOR/RATE_NVOL/CHF/10Y/6M/0/0/0.0975</t>
  </si>
  <si>
    <t>CAPFLOOR/RATE_NVOL/CHF/10Y/6M/0/0/0.1</t>
  </si>
  <si>
    <t>CAPFLOOR/RATE_NVOL/CHF/15Y/6M/0/0/0</t>
  </si>
  <si>
    <t>CAPFLOOR/RATE_NVOL/CHF/15Y/6M/0/0/-0.00125</t>
  </si>
  <si>
    <t>CAPFLOOR/RATE_NVOL/CHF/15Y/6M/0/0/0.0025</t>
  </si>
  <si>
    <t>CAPFLOOR/RATE_NVOL/CHF/15Y/6M/0/0/-0.0025</t>
  </si>
  <si>
    <t>CAPFLOOR/RATE_NVOL/CHF/15Y/6M/0/0/-0.00375</t>
  </si>
  <si>
    <t>CAPFLOOR/RATE_NVOL/CHF/15Y/6M/0/0/0.005</t>
  </si>
  <si>
    <t>CAPFLOOR/RATE_NVOL/CHF/15Y/6M/0/0/-0.005</t>
  </si>
  <si>
    <t>CAPFLOOR/RATE_NVOL/CHF/15Y/6M/0/0/-0.00625</t>
  </si>
  <si>
    <t>CAPFLOOR/RATE_NVOL/CHF/15Y/6M/0/0/0.0075</t>
  </si>
  <si>
    <t>CAPFLOOR/RATE_NVOL/CHF/15Y/6M/0/0/-0.0075</t>
  </si>
  <si>
    <t>CAPFLOOR/RATE_NVOL/CHF/15Y/6M/0/0/-0.00875</t>
  </si>
  <si>
    <t>CAPFLOOR/RATE_NVOL/CHF/15Y/6M/0/0/0.01</t>
  </si>
  <si>
    <t>CAPFLOOR/RATE_NVOL/CHF/15Y/6M/0/0/-0.01</t>
  </si>
  <si>
    <t>CAPFLOOR/RATE_NVOL/CHF/15Y/6M/0/0/0.0125</t>
  </si>
  <si>
    <t>CAPFLOOR/RATE_NVOL/CHF/15Y/6M/0/0/0.015</t>
  </si>
  <si>
    <t>CAPFLOOR/RATE_NVOL/CHF/15Y/6M/0/0/0.0175</t>
  </si>
  <si>
    <t>CAPFLOOR/RATE_NVOL/CHF/15Y/6M/0/0/0.02</t>
  </si>
  <si>
    <t>CAPFLOOR/RATE_NVOL/CHF/15Y/6M/0/0/0.0225</t>
  </si>
  <si>
    <t>CAPFLOOR/RATE_NVOL/CHF/15Y/6M/0/0/0.025</t>
  </si>
  <si>
    <t>CAPFLOOR/RATE_NVOL/CHF/15Y/6M/0/0/0.0275</t>
  </si>
  <si>
    <t>CAPFLOOR/RATE_NVOL/CHF/15Y/6M/0/0/0.03</t>
  </si>
  <si>
    <t>CAPFLOOR/RATE_NVOL/CHF/15Y/6M/0/0/0.0325</t>
  </si>
  <si>
    <t>CAPFLOOR/RATE_NVOL/CHF/15Y/6M/0/0/0.035</t>
  </si>
  <si>
    <t>CAPFLOOR/RATE_NVOL/CHF/15Y/6M/0/0/0.0375</t>
  </si>
  <si>
    <t>CAPFLOOR/RATE_NVOL/CHF/15Y/6M/0/0/0.04</t>
  </si>
  <si>
    <t>CAPFLOOR/RATE_NVOL/CHF/15Y/6M/0/0/0.0425</t>
  </si>
  <si>
    <t>CAPFLOOR/RATE_NVOL/CHF/15Y/6M/0/0/0.045</t>
  </si>
  <si>
    <t>CAPFLOOR/RATE_NVOL/CHF/15Y/6M/0/0/0.0475</t>
  </si>
  <si>
    <t>CAPFLOOR/RATE_NVOL/CHF/15Y/6M/0/0/0.05</t>
  </si>
  <si>
    <t>CAPFLOOR/RATE_NVOL/CHF/15Y/6M/0/0/0.0525</t>
  </si>
  <si>
    <t>CAPFLOOR/RATE_NVOL/CHF/15Y/6M/0/0/0.055</t>
  </si>
  <si>
    <t>CAPFLOOR/RATE_NVOL/CHF/15Y/6M/0/0/0.0575</t>
  </si>
  <si>
    <t>CAPFLOOR/RATE_NVOL/CHF/15Y/6M/0/0/0.06</t>
  </si>
  <si>
    <t>CAPFLOOR/RATE_NVOL/CHF/15Y/6M/0/0/0.0625</t>
  </si>
  <si>
    <t>CAPFLOOR/RATE_NVOL/CHF/15Y/6M/0/0/0.065</t>
  </si>
  <si>
    <t>CAPFLOOR/RATE_NVOL/CHF/15Y/6M/0/0/0.0675</t>
  </si>
  <si>
    <t>CAPFLOOR/RATE_NVOL/CHF/15Y/6M/0/0/0.07</t>
  </si>
  <si>
    <t>CAPFLOOR/RATE_NVOL/CHF/15Y/6M/0/0/0.0725</t>
  </si>
  <si>
    <t>CAPFLOOR/RATE_NVOL/CHF/15Y/6M/0/0/0.075</t>
  </si>
  <si>
    <t>CAPFLOOR/RATE_NVOL/CHF/15Y/6M/0/0/0.0775</t>
  </si>
  <si>
    <t>CAPFLOOR/RATE_NVOL/CHF/15Y/6M/0/0/0.08</t>
  </si>
  <si>
    <t>CAPFLOOR/RATE_NVOL/CHF/15Y/6M/0/0/0.0825</t>
  </si>
  <si>
    <t>CAPFLOOR/RATE_NVOL/CHF/15Y/6M/0/0/0.085</t>
  </si>
  <si>
    <t>CAPFLOOR/RATE_NVOL/CHF/15Y/6M/0/0/0.0875</t>
  </si>
  <si>
    <t>CAPFLOOR/RATE_NVOL/CHF/15Y/6M/0/0/0.09</t>
  </si>
  <si>
    <t>CAPFLOOR/RATE_NVOL/CHF/15Y/6M/0/0/0.0925</t>
  </si>
  <si>
    <t>CAPFLOOR/RATE_NVOL/CHF/15Y/6M/0/0/0.095</t>
  </si>
  <si>
    <t>CAPFLOOR/RATE_NVOL/CHF/15Y/6M/0/0/0.0975</t>
  </si>
  <si>
    <t>CAPFLOOR/RATE_NVOL/CHF/15Y/6M/0/0/0.1</t>
  </si>
  <si>
    <t>CAPFLOOR/RATE_NVOL/CHF/1Y/6M/0/0/0</t>
  </si>
  <si>
    <t>CAPFLOOR/RATE_NVOL/CHF/1Y/6M/0/0/-0.00125</t>
  </si>
  <si>
    <t>CAPFLOOR/RATE_NVOL/CHF/1Y/6M/0/0/0.0025</t>
  </si>
  <si>
    <t>CAPFLOOR/RATE_NVOL/CHF/1Y/6M/0/0/-0.0025</t>
  </si>
  <si>
    <t>CAPFLOOR/RATE_NVOL/CHF/1Y/6M/0/0/-0.00375</t>
  </si>
  <si>
    <t>CAPFLOOR/RATE_NVOL/CHF/1Y/6M/0/0/0.005</t>
  </si>
  <si>
    <t>CAPFLOOR/RATE_NVOL/CHF/1Y/6M/0/0/-0.005</t>
  </si>
  <si>
    <t>CAPFLOOR/RATE_NVOL/CHF/1Y/6M/0/0/-0.00625</t>
  </si>
  <si>
    <t>CAPFLOOR/RATE_NVOL/CHF/1Y/6M/0/0/0.0075</t>
  </si>
  <si>
    <t>CAPFLOOR/RATE_NVOL/CHF/1Y/6M/0/0/-0.0075</t>
  </si>
  <si>
    <t>CAPFLOOR/RATE_NVOL/CHF/1Y/6M/0/0/-0.00875</t>
  </si>
  <si>
    <t>CAPFLOOR/RATE_NVOL/CHF/1Y/6M/0/0/0.01</t>
  </si>
  <si>
    <t>CAPFLOOR/RATE_NVOL/CHF/1Y/6M/0/0/-0.01</t>
  </si>
  <si>
    <t>CAPFLOOR/RATE_NVOL/CHF/1Y/6M/0/0/0.0125</t>
  </si>
  <si>
    <t>CAPFLOOR/RATE_NVOL/CHF/1Y/6M/0/0/0.015</t>
  </si>
  <si>
    <t>CAPFLOOR/RATE_NVOL/CHF/1Y/6M/0/0/0.0175</t>
  </si>
  <si>
    <t>CAPFLOOR/RATE_NVOL/CHF/1Y/6M/0/0/0.02</t>
  </si>
  <si>
    <t>CAPFLOOR/RATE_NVOL/CHF/1Y/6M/0/0/0.0225</t>
  </si>
  <si>
    <t>CAPFLOOR/RATE_NVOL/CHF/1Y/6M/0/0/0.025</t>
  </si>
  <si>
    <t>CAPFLOOR/RATE_NVOL/CHF/1Y/6M/0/0/0.0275</t>
  </si>
  <si>
    <t>CAPFLOOR/RATE_NVOL/CHF/1Y/6M/0/0/0.03</t>
  </si>
  <si>
    <t>CAPFLOOR/RATE_NVOL/CHF/1Y/6M/0/0/0.0325</t>
  </si>
  <si>
    <t>CAPFLOOR/RATE_NVOL/CHF/1Y/6M/0/0/0.035</t>
  </si>
  <si>
    <t>CAPFLOOR/RATE_NVOL/CHF/1Y/6M/0/0/0.0375</t>
  </si>
  <si>
    <t>CAPFLOOR/RATE_NVOL/CHF/1Y/6M/0/0/0.04</t>
  </si>
  <si>
    <t>CAPFLOOR/RATE_NVOL/CHF/1Y/6M/0/0/0.0425</t>
  </si>
  <si>
    <t>CAPFLOOR/RATE_NVOL/CHF/1Y/6M/0/0/0.045</t>
  </si>
  <si>
    <t>CAPFLOOR/RATE_NVOL/CHF/1Y/6M/0/0/0.0475</t>
  </si>
  <si>
    <t>CAPFLOOR/RATE_NVOL/CHF/1Y/6M/0/0/0.05</t>
  </si>
  <si>
    <t>CAPFLOOR/RATE_NVOL/CHF/1Y/6M/0/0/0.0525</t>
  </si>
  <si>
    <t>CAPFLOOR/RATE_NVOL/CHF/1Y/6M/0/0/0.055</t>
  </si>
  <si>
    <t>CAPFLOOR/RATE_NVOL/CHF/1Y/6M/0/0/0.0575</t>
  </si>
  <si>
    <t>CAPFLOOR/RATE_NVOL/CHF/1Y/6M/0/0/0.06</t>
  </si>
  <si>
    <t>CAPFLOOR/RATE_NVOL/CHF/1Y/6M/0/0/0.0625</t>
  </si>
  <si>
    <t>CAPFLOOR/RATE_NVOL/CHF/1Y/6M/0/0/0.065</t>
  </si>
  <si>
    <t>CAPFLOOR/RATE_NVOL/CHF/1Y/6M/0/0/0.0675</t>
  </si>
  <si>
    <t>CAPFLOOR/RATE_NVOL/CHF/1Y/6M/0/0/0.07</t>
  </si>
  <si>
    <t>CAPFLOOR/RATE_NVOL/CHF/1Y/6M/0/0/0.0725</t>
  </si>
  <si>
    <t>CAPFLOOR/RATE_NVOL/CHF/1Y/6M/0/0/0.075</t>
  </si>
  <si>
    <t>CAPFLOOR/RATE_NVOL/CHF/1Y/6M/0/0/0.0775</t>
  </si>
  <si>
    <t>CAPFLOOR/RATE_NVOL/CHF/1Y/6M/0/0/0.08</t>
  </si>
  <si>
    <t>CAPFLOOR/RATE_NVOL/CHF/1Y/6M/0/0/0.0825</t>
  </si>
  <si>
    <t>CAPFLOOR/RATE_NVOL/CHF/1Y/6M/0/0/0.085</t>
  </si>
  <si>
    <t>CAPFLOOR/RATE_NVOL/CHF/1Y/6M/0/0/0.0875</t>
  </si>
  <si>
    <t>CAPFLOOR/RATE_NVOL/CHF/1Y/6M/0/0/0.09</t>
  </si>
  <si>
    <t>CAPFLOOR/RATE_NVOL/CHF/1Y/6M/0/0/0.0925</t>
  </si>
  <si>
    <t>CAPFLOOR/RATE_NVOL/CHF/1Y/6M/0/0/0.095</t>
  </si>
  <si>
    <t>CAPFLOOR/RATE_NVOL/CHF/1Y/6M/0/0/0.0975</t>
  </si>
  <si>
    <t>CAPFLOOR/RATE_NVOL/CHF/1Y/6M/0/0/0.1</t>
  </si>
  <si>
    <t>CAPFLOOR/RATE_NVOL/CHF/20Y/6M/0/0/0</t>
  </si>
  <si>
    <t>CAPFLOOR/RATE_NVOL/CHF/20Y/6M/0/0/-0.00125</t>
  </si>
  <si>
    <t>CAPFLOOR/RATE_NVOL/CHF/20Y/6M/0/0/0.0025</t>
  </si>
  <si>
    <t>CAPFLOOR/RATE_NVOL/CHF/20Y/6M/0/0/-0.0025</t>
  </si>
  <si>
    <t>CAPFLOOR/RATE_NVOL/CHF/20Y/6M/0/0/-0.00375</t>
  </si>
  <si>
    <t>CAPFLOOR/RATE_NVOL/CHF/20Y/6M/0/0/0.005</t>
  </si>
  <si>
    <t>CAPFLOOR/RATE_NVOL/CHF/20Y/6M/0/0/-0.005</t>
  </si>
  <si>
    <t>CAPFLOOR/RATE_NVOL/CHF/20Y/6M/0/0/-0.00625</t>
  </si>
  <si>
    <t>CAPFLOOR/RATE_NVOL/CHF/20Y/6M/0/0/0.0075</t>
  </si>
  <si>
    <t>CAPFLOOR/RATE_NVOL/CHF/20Y/6M/0/0/-0.0075</t>
  </si>
  <si>
    <t>CAPFLOOR/RATE_NVOL/CHF/20Y/6M/0/0/-0.00875</t>
  </si>
  <si>
    <t>CAPFLOOR/RATE_NVOL/CHF/20Y/6M/0/0/0.01</t>
  </si>
  <si>
    <t>CAPFLOOR/RATE_NVOL/CHF/20Y/6M/0/0/-0.01</t>
  </si>
  <si>
    <t>CAPFLOOR/RATE_NVOL/CHF/20Y/6M/0/0/0.0125</t>
  </si>
  <si>
    <t>CAPFLOOR/RATE_NVOL/CHF/20Y/6M/0/0/0.015</t>
  </si>
  <si>
    <t>CAPFLOOR/RATE_NVOL/CHF/20Y/6M/0/0/0.0175</t>
  </si>
  <si>
    <t>CAPFLOOR/RATE_NVOL/CHF/20Y/6M/0/0/0.02</t>
  </si>
  <si>
    <t>CAPFLOOR/RATE_NVOL/CHF/20Y/6M/0/0/0.0225</t>
  </si>
  <si>
    <t>CAPFLOOR/RATE_NVOL/CHF/20Y/6M/0/0/0.025</t>
  </si>
  <si>
    <t>CAPFLOOR/RATE_NVOL/CHF/20Y/6M/0/0/0.0275</t>
  </si>
  <si>
    <t>CAPFLOOR/RATE_NVOL/CHF/20Y/6M/0/0/0.03</t>
  </si>
  <si>
    <t>CAPFLOOR/RATE_NVOL/CHF/20Y/6M/0/0/0.0325</t>
  </si>
  <si>
    <t>CAPFLOOR/RATE_NVOL/CHF/20Y/6M/0/0/0.035</t>
  </si>
  <si>
    <t>CAPFLOOR/RATE_NVOL/CHF/20Y/6M/0/0/0.0375</t>
  </si>
  <si>
    <t>CAPFLOOR/RATE_NVOL/CHF/20Y/6M/0/0/0.04</t>
  </si>
  <si>
    <t>CAPFLOOR/RATE_NVOL/CHF/20Y/6M/0/0/0.0425</t>
  </si>
  <si>
    <t>CAPFLOOR/RATE_NVOL/CHF/20Y/6M/0/0/0.045</t>
  </si>
  <si>
    <t>CAPFLOOR/RATE_NVOL/CHF/20Y/6M/0/0/0.0475</t>
  </si>
  <si>
    <t>CAPFLOOR/RATE_NVOL/CHF/20Y/6M/0/0/0.05</t>
  </si>
  <si>
    <t>CAPFLOOR/RATE_NVOL/CHF/20Y/6M/0/0/0.0525</t>
  </si>
  <si>
    <t>CAPFLOOR/RATE_NVOL/CHF/20Y/6M/0/0/0.055</t>
  </si>
  <si>
    <t>CAPFLOOR/RATE_NVOL/CHF/20Y/6M/0/0/0.0575</t>
  </si>
  <si>
    <t>CAPFLOOR/RATE_NVOL/CHF/20Y/6M/0/0/0.06</t>
  </si>
  <si>
    <t>CAPFLOOR/RATE_NVOL/CHF/20Y/6M/0/0/0.0625</t>
  </si>
  <si>
    <t>CAPFLOOR/RATE_NVOL/CHF/20Y/6M/0/0/0.065</t>
  </si>
  <si>
    <t>CAPFLOOR/RATE_NVOL/CHF/20Y/6M/0/0/0.0675</t>
  </si>
  <si>
    <t>CAPFLOOR/RATE_NVOL/CHF/20Y/6M/0/0/0.07</t>
  </si>
  <si>
    <t>CAPFLOOR/RATE_NVOL/CHF/20Y/6M/0/0/0.0725</t>
  </si>
  <si>
    <t>CAPFLOOR/RATE_NVOL/CHF/20Y/6M/0/0/0.075</t>
  </si>
  <si>
    <t>CAPFLOOR/RATE_NVOL/CHF/20Y/6M/0/0/0.0775</t>
  </si>
  <si>
    <t>CAPFLOOR/RATE_NVOL/CHF/20Y/6M/0/0/0.08</t>
  </si>
  <si>
    <t>CAPFLOOR/RATE_NVOL/CHF/20Y/6M/0/0/0.0825</t>
  </si>
  <si>
    <t>CAPFLOOR/RATE_NVOL/CHF/20Y/6M/0/0/0.085</t>
  </si>
  <si>
    <t>CAPFLOOR/RATE_NVOL/CHF/20Y/6M/0/0/0.0875</t>
  </si>
  <si>
    <t>CAPFLOOR/RATE_NVOL/CHF/20Y/6M/0/0/0.09</t>
  </si>
  <si>
    <t>CAPFLOOR/RATE_NVOL/CHF/20Y/6M/0/0/0.0925</t>
  </si>
  <si>
    <t>CAPFLOOR/RATE_NVOL/CHF/20Y/6M/0/0/0.095</t>
  </si>
  <si>
    <t>CAPFLOOR/RATE_NVOL/CHF/20Y/6M/0/0/0.0975</t>
  </si>
  <si>
    <t>CAPFLOOR/RATE_NVOL/CHF/20Y/6M/0/0/0.1</t>
  </si>
  <si>
    <t>CAPFLOOR/RATE_NVOL/CHF/2Y/6M/0/0/0</t>
  </si>
  <si>
    <t>CAPFLOOR/RATE_NVOL/CHF/2Y/6M/0/0/-0.00125</t>
  </si>
  <si>
    <t>CAPFLOOR/RATE_NVOL/CHF/2Y/6M/0/0/0.0025</t>
  </si>
  <si>
    <t>CAPFLOOR/RATE_NVOL/CHF/2Y/6M/0/0/-0.0025</t>
  </si>
  <si>
    <t>CAPFLOOR/RATE_NVOL/CHF/2Y/6M/0/0/-0.00375</t>
  </si>
  <si>
    <t>CAPFLOOR/RATE_NVOL/CHF/2Y/6M/0/0/0.005</t>
  </si>
  <si>
    <t>CAPFLOOR/RATE_NVOL/CHF/2Y/6M/0/0/-0.005</t>
  </si>
  <si>
    <t>CAPFLOOR/RATE_NVOL/CHF/2Y/6M/0/0/-0.00625</t>
  </si>
  <si>
    <t>CAPFLOOR/RATE_NVOL/CHF/2Y/6M/0/0/0.0075</t>
  </si>
  <si>
    <t>CAPFLOOR/RATE_NVOL/CHF/2Y/6M/0/0/-0.0075</t>
  </si>
  <si>
    <t>CAPFLOOR/RATE_NVOL/CHF/2Y/6M/0/0/-0.00875</t>
  </si>
  <si>
    <t>CAPFLOOR/RATE_NVOL/CHF/2Y/6M/0/0/0.01</t>
  </si>
  <si>
    <t>CAPFLOOR/RATE_NVOL/CHF/2Y/6M/0/0/-0.01</t>
  </si>
  <si>
    <t>CAPFLOOR/RATE_NVOL/CHF/2Y/6M/0/0/0.0125</t>
  </si>
  <si>
    <t>CAPFLOOR/RATE_NVOL/CHF/2Y/6M/0/0/0.015</t>
  </si>
  <si>
    <t>CAPFLOOR/RATE_NVOL/CHF/2Y/6M/0/0/0.0175</t>
  </si>
  <si>
    <t>CAPFLOOR/RATE_NVOL/CHF/2Y/6M/0/0/0.02</t>
  </si>
  <si>
    <t>CAPFLOOR/RATE_NVOL/CHF/2Y/6M/0/0/0.0225</t>
  </si>
  <si>
    <t>CAPFLOOR/RATE_NVOL/CHF/2Y/6M/0/0/0.025</t>
  </si>
  <si>
    <t>CAPFLOOR/RATE_NVOL/CHF/2Y/6M/0/0/0.0275</t>
  </si>
  <si>
    <t>CAPFLOOR/RATE_NVOL/CHF/2Y/6M/0/0/0.03</t>
  </si>
  <si>
    <t>CAPFLOOR/RATE_NVOL/CHF/2Y/6M/0/0/0.0325</t>
  </si>
  <si>
    <t>CAPFLOOR/RATE_NVOL/CHF/2Y/6M/0/0/0.035</t>
  </si>
  <si>
    <t>CAPFLOOR/RATE_NVOL/CHF/2Y/6M/0/0/0.0375</t>
  </si>
  <si>
    <t>CAPFLOOR/RATE_NVOL/CHF/2Y/6M/0/0/0.04</t>
  </si>
  <si>
    <t>CAPFLOOR/RATE_NVOL/CHF/2Y/6M/0/0/0.0425</t>
  </si>
  <si>
    <t>CAPFLOOR/RATE_NVOL/CHF/2Y/6M/0/0/0.045</t>
  </si>
  <si>
    <t>CAPFLOOR/RATE_NVOL/CHF/2Y/6M/0/0/0.0475</t>
  </si>
  <si>
    <t>CAPFLOOR/RATE_NVOL/CHF/2Y/6M/0/0/0.05</t>
  </si>
  <si>
    <t>CAPFLOOR/RATE_NVOL/CHF/2Y/6M/0/0/0.0525</t>
  </si>
  <si>
    <t>CAPFLOOR/RATE_NVOL/CHF/2Y/6M/0/0/0.055</t>
  </si>
  <si>
    <t>CAPFLOOR/RATE_NVOL/CHF/2Y/6M/0/0/0.0575</t>
  </si>
  <si>
    <t>CAPFLOOR/RATE_NVOL/CHF/2Y/6M/0/0/0.06</t>
  </si>
  <si>
    <t>CAPFLOOR/RATE_NVOL/CHF/2Y/6M/0/0/0.0625</t>
  </si>
  <si>
    <t>CAPFLOOR/RATE_NVOL/CHF/2Y/6M/0/0/0.065</t>
  </si>
  <si>
    <t>CAPFLOOR/RATE_NVOL/CHF/2Y/6M/0/0/0.0675</t>
  </si>
  <si>
    <t>CAPFLOOR/RATE_NVOL/CHF/2Y/6M/0/0/0.07</t>
  </si>
  <si>
    <t>CAPFLOOR/RATE_NVOL/CHF/2Y/6M/0/0/0.0725</t>
  </si>
  <si>
    <t>CAPFLOOR/RATE_NVOL/CHF/2Y/6M/0/0/0.075</t>
  </si>
  <si>
    <t>CAPFLOOR/RATE_NVOL/CHF/2Y/6M/0/0/0.0775</t>
  </si>
  <si>
    <t>CAPFLOOR/RATE_NVOL/CHF/2Y/6M/0/0/0.08</t>
  </si>
  <si>
    <t>CAPFLOOR/RATE_NVOL/CHF/2Y/6M/0/0/0.0825</t>
  </si>
  <si>
    <t>CAPFLOOR/RATE_NVOL/CHF/2Y/6M/0/0/0.085</t>
  </si>
  <si>
    <t>CAPFLOOR/RATE_NVOL/CHF/2Y/6M/0/0/0.0875</t>
  </si>
  <si>
    <t>CAPFLOOR/RATE_NVOL/CHF/2Y/6M/0/0/0.09</t>
  </si>
  <si>
    <t>CAPFLOOR/RATE_NVOL/CHF/2Y/6M/0/0/0.0925</t>
  </si>
  <si>
    <t>CAPFLOOR/RATE_NVOL/CHF/2Y/6M/0/0/0.095</t>
  </si>
  <si>
    <t>CAPFLOOR/RATE_NVOL/CHF/2Y/6M/0/0/0.0975</t>
  </si>
  <si>
    <t>CAPFLOOR/RATE_NVOL/CHF/2Y/6M/0/0/0.1</t>
  </si>
  <si>
    <t>CAPFLOOR/RATE_NVOL/CHF/3Y/6M/0/0/0</t>
  </si>
  <si>
    <t>CAPFLOOR/RATE_NVOL/CHF/3Y/6M/0/0/-0.00125</t>
  </si>
  <si>
    <t>CAPFLOOR/RATE_NVOL/CHF/3Y/6M/0/0/0.0025</t>
  </si>
  <si>
    <t>CAPFLOOR/RATE_NVOL/CHF/3Y/6M/0/0/-0.0025</t>
  </si>
  <si>
    <t>CAPFLOOR/RATE_NVOL/CHF/3Y/6M/0/0/-0.00375</t>
  </si>
  <si>
    <t>CAPFLOOR/RATE_NVOL/CHF/3Y/6M/0/0/0.005</t>
  </si>
  <si>
    <t>CAPFLOOR/RATE_NVOL/CHF/3Y/6M/0/0/-0.005</t>
  </si>
  <si>
    <t>CAPFLOOR/RATE_NVOL/CHF/3Y/6M/0/0/-0.00625</t>
  </si>
  <si>
    <t>CAPFLOOR/RATE_NVOL/CHF/3Y/6M/0/0/0.0075</t>
  </si>
  <si>
    <t>CAPFLOOR/RATE_NVOL/CHF/3Y/6M/0/0/-0.0075</t>
  </si>
  <si>
    <t>CAPFLOOR/RATE_NVOL/CHF/3Y/6M/0/0/-0.00875</t>
  </si>
  <si>
    <t>CAPFLOOR/RATE_NVOL/CHF/3Y/6M/0/0/0.01</t>
  </si>
  <si>
    <t>CAPFLOOR/RATE_NVOL/CHF/3Y/6M/0/0/-0.01</t>
  </si>
  <si>
    <t>CAPFLOOR/RATE_NVOL/CHF/3Y/6M/0/0/0.0125</t>
  </si>
  <si>
    <t>CAPFLOOR/RATE_NVOL/CHF/3Y/6M/0/0/0.015</t>
  </si>
  <si>
    <t>CAPFLOOR/RATE_NVOL/CHF/3Y/6M/0/0/0.0175</t>
  </si>
  <si>
    <t>CAPFLOOR/RATE_NVOL/CHF/3Y/6M/0/0/0.02</t>
  </si>
  <si>
    <t>CAPFLOOR/RATE_NVOL/CHF/3Y/6M/0/0/0.0225</t>
  </si>
  <si>
    <t>CAPFLOOR/RATE_NVOL/CHF/3Y/6M/0/0/0.025</t>
  </si>
  <si>
    <t>CAPFLOOR/RATE_NVOL/CHF/3Y/6M/0/0/0.0275</t>
  </si>
  <si>
    <t>CAPFLOOR/RATE_NVOL/CHF/3Y/6M/0/0/0.03</t>
  </si>
  <si>
    <t>CAPFLOOR/RATE_NVOL/CHF/3Y/6M/0/0/0.0325</t>
  </si>
  <si>
    <t>CAPFLOOR/RATE_NVOL/CHF/3Y/6M/0/0/0.035</t>
  </si>
  <si>
    <t>CAPFLOOR/RATE_NVOL/CHF/3Y/6M/0/0/0.0375</t>
  </si>
  <si>
    <t>CAPFLOOR/RATE_NVOL/CHF/3Y/6M/0/0/0.04</t>
  </si>
  <si>
    <t>CAPFLOOR/RATE_NVOL/CHF/3Y/6M/0/0/0.0425</t>
  </si>
  <si>
    <t>CAPFLOOR/RATE_NVOL/CHF/3Y/6M/0/0/0.045</t>
  </si>
  <si>
    <t>CAPFLOOR/RATE_NVOL/CHF/3Y/6M/0/0/0.0475</t>
  </si>
  <si>
    <t>CAPFLOOR/RATE_NVOL/CHF/3Y/6M/0/0/0.05</t>
  </si>
  <si>
    <t>CAPFLOOR/RATE_NVOL/CHF/3Y/6M/0/0/0.0525</t>
  </si>
  <si>
    <t>CAPFLOOR/RATE_NVOL/CHF/3Y/6M/0/0/0.055</t>
  </si>
  <si>
    <t>CAPFLOOR/RATE_NVOL/CHF/3Y/6M/0/0/0.0575</t>
  </si>
  <si>
    <t>CAPFLOOR/RATE_NVOL/CHF/3Y/6M/0/0/0.06</t>
  </si>
  <si>
    <t>CAPFLOOR/RATE_NVOL/CHF/3Y/6M/0/0/0.0625</t>
  </si>
  <si>
    <t>CAPFLOOR/RATE_NVOL/CHF/3Y/6M/0/0/0.065</t>
  </si>
  <si>
    <t>CAPFLOOR/RATE_NVOL/CHF/3Y/6M/0/0/0.0675</t>
  </si>
  <si>
    <t>CAPFLOOR/RATE_NVOL/CHF/3Y/6M/0/0/0.07</t>
  </si>
  <si>
    <t>CAPFLOOR/RATE_NVOL/CHF/3Y/6M/0/0/0.0725</t>
  </si>
  <si>
    <t>CAPFLOOR/RATE_NVOL/CHF/3Y/6M/0/0/0.075</t>
  </si>
  <si>
    <t>CAPFLOOR/RATE_NVOL/CHF/3Y/6M/0/0/0.0775</t>
  </si>
  <si>
    <t>CAPFLOOR/RATE_NVOL/CHF/3Y/6M/0/0/0.08</t>
  </si>
  <si>
    <t>CAPFLOOR/RATE_NVOL/CHF/3Y/6M/0/0/0.0825</t>
  </si>
  <si>
    <t>CAPFLOOR/RATE_NVOL/CHF/3Y/6M/0/0/0.085</t>
  </si>
  <si>
    <t>CAPFLOOR/RATE_NVOL/CHF/3Y/6M/0/0/0.0875</t>
  </si>
  <si>
    <t>CAPFLOOR/RATE_NVOL/CHF/3Y/6M/0/0/0.09</t>
  </si>
  <si>
    <t>CAPFLOOR/RATE_NVOL/CHF/3Y/6M/0/0/0.0925</t>
  </si>
  <si>
    <t>CAPFLOOR/RATE_NVOL/CHF/3Y/6M/0/0/0.095</t>
  </si>
  <si>
    <t>CAPFLOOR/RATE_NVOL/CHF/3Y/6M/0/0/0.0975</t>
  </si>
  <si>
    <t>CAPFLOOR/RATE_NVOL/CHF/3Y/6M/0/0/0.1</t>
  </si>
  <si>
    <t>CAPFLOOR/RATE_NVOL/CHF/4Y/6M/0/0/0</t>
  </si>
  <si>
    <t>CAPFLOOR/RATE_NVOL/CHF/4Y/6M/0/0/-0.00125</t>
  </si>
  <si>
    <t>CAPFLOOR/RATE_NVOL/CHF/4Y/6M/0/0/0.0025</t>
  </si>
  <si>
    <t>CAPFLOOR/RATE_NVOL/CHF/4Y/6M/0/0/-0.0025</t>
  </si>
  <si>
    <t>CAPFLOOR/RATE_NVOL/CHF/4Y/6M/0/0/-0.00375</t>
  </si>
  <si>
    <t>CAPFLOOR/RATE_NVOL/CHF/4Y/6M/0/0/0.005</t>
  </si>
  <si>
    <t>CAPFLOOR/RATE_NVOL/CHF/4Y/6M/0/0/-0.005</t>
  </si>
  <si>
    <t>CAPFLOOR/RATE_NVOL/CHF/4Y/6M/0/0/-0.00625</t>
  </si>
  <si>
    <t>CAPFLOOR/RATE_NVOL/CHF/4Y/6M/0/0/0.0075</t>
  </si>
  <si>
    <t>CAPFLOOR/RATE_NVOL/CHF/4Y/6M/0/0/-0.0075</t>
  </si>
  <si>
    <t>CAPFLOOR/RATE_NVOL/CHF/4Y/6M/0/0/-0.00875</t>
  </si>
  <si>
    <t>CAPFLOOR/RATE_NVOL/CHF/4Y/6M/0/0/0.01</t>
  </si>
  <si>
    <t>CAPFLOOR/RATE_NVOL/CHF/4Y/6M/0/0/-0.01</t>
  </si>
  <si>
    <t>CAPFLOOR/RATE_NVOL/CHF/4Y/6M/0/0/0.0125</t>
  </si>
  <si>
    <t>CAPFLOOR/RATE_NVOL/CHF/4Y/6M/0/0/0.015</t>
  </si>
  <si>
    <t>CAPFLOOR/RATE_NVOL/CHF/4Y/6M/0/0/0.0175</t>
  </si>
  <si>
    <t>CAPFLOOR/RATE_NVOL/CHF/4Y/6M/0/0/0.02</t>
  </si>
  <si>
    <t>CAPFLOOR/RATE_NVOL/CHF/4Y/6M/0/0/0.0225</t>
  </si>
  <si>
    <t>CAPFLOOR/RATE_NVOL/CHF/4Y/6M/0/0/0.025</t>
  </si>
  <si>
    <t>CAPFLOOR/RATE_NVOL/CHF/4Y/6M/0/0/0.0275</t>
  </si>
  <si>
    <t>CAPFLOOR/RATE_NVOL/CHF/4Y/6M/0/0/0.03</t>
  </si>
  <si>
    <t>CAPFLOOR/RATE_NVOL/CHF/4Y/6M/0/0/0.0325</t>
  </si>
  <si>
    <t>CAPFLOOR/RATE_NVOL/CHF/4Y/6M/0/0/0.035</t>
  </si>
  <si>
    <t>CAPFLOOR/RATE_NVOL/CHF/4Y/6M/0/0/0.0375</t>
  </si>
  <si>
    <t>CAPFLOOR/RATE_NVOL/CHF/4Y/6M/0/0/0.04</t>
  </si>
  <si>
    <t>CAPFLOOR/RATE_NVOL/CHF/4Y/6M/0/0/0.0425</t>
  </si>
  <si>
    <t>CAPFLOOR/RATE_NVOL/CHF/4Y/6M/0/0/0.045</t>
  </si>
  <si>
    <t>CAPFLOOR/RATE_NVOL/CHF/4Y/6M/0/0/0.0475</t>
  </si>
  <si>
    <t>CAPFLOOR/RATE_NVOL/CHF/4Y/6M/0/0/0.05</t>
  </si>
  <si>
    <t>CAPFLOOR/RATE_NVOL/CHF/4Y/6M/0/0/0.0525</t>
  </si>
  <si>
    <t>CAPFLOOR/RATE_NVOL/CHF/4Y/6M/0/0/0.055</t>
  </si>
  <si>
    <t>CAPFLOOR/RATE_NVOL/CHF/4Y/6M/0/0/0.0575</t>
  </si>
  <si>
    <t>CAPFLOOR/RATE_NVOL/CHF/4Y/6M/0/0/0.06</t>
  </si>
  <si>
    <t>CAPFLOOR/RATE_NVOL/CHF/4Y/6M/0/0/0.0625</t>
  </si>
  <si>
    <t>CAPFLOOR/RATE_NVOL/CHF/4Y/6M/0/0/0.065</t>
  </si>
  <si>
    <t>CAPFLOOR/RATE_NVOL/CHF/4Y/6M/0/0/0.0675</t>
  </si>
  <si>
    <t>CAPFLOOR/RATE_NVOL/CHF/4Y/6M/0/0/0.07</t>
  </si>
  <si>
    <t>CAPFLOOR/RATE_NVOL/CHF/4Y/6M/0/0/0.0725</t>
  </si>
  <si>
    <t>CAPFLOOR/RATE_NVOL/CHF/4Y/6M/0/0/0.075</t>
  </si>
  <si>
    <t>CAPFLOOR/RATE_NVOL/CHF/4Y/6M/0/0/0.0775</t>
  </si>
  <si>
    <t>CAPFLOOR/RATE_NVOL/CHF/4Y/6M/0/0/0.08</t>
  </si>
  <si>
    <t>CAPFLOOR/RATE_NVOL/CHF/4Y/6M/0/0/0.0825</t>
  </si>
  <si>
    <t>CAPFLOOR/RATE_NVOL/CHF/4Y/6M/0/0/0.085</t>
  </si>
  <si>
    <t>CAPFLOOR/RATE_NVOL/CHF/4Y/6M/0/0/0.0875</t>
  </si>
  <si>
    <t>CAPFLOOR/RATE_NVOL/CHF/4Y/6M/0/0/0.09</t>
  </si>
  <si>
    <t>CAPFLOOR/RATE_NVOL/CHF/4Y/6M/0/0/0.0925</t>
  </si>
  <si>
    <t>CAPFLOOR/RATE_NVOL/CHF/4Y/6M/0/0/0.095</t>
  </si>
  <si>
    <t>CAPFLOOR/RATE_NVOL/CHF/4Y/6M/0/0/0.0975</t>
  </si>
  <si>
    <t>CAPFLOOR/RATE_NVOL/CHF/4Y/6M/0/0/0.1</t>
  </si>
  <si>
    <t>CAPFLOOR/RATE_NVOL/CHF/5Y/6M/0/0/0</t>
  </si>
  <si>
    <t>CAPFLOOR/RATE_NVOL/CHF/5Y/6M/0/0/-0.00125</t>
  </si>
  <si>
    <t>CAPFLOOR/RATE_NVOL/CHF/5Y/6M/0/0/0.0025</t>
  </si>
  <si>
    <t>CAPFLOOR/RATE_NVOL/CHF/5Y/6M/0/0/-0.0025</t>
  </si>
  <si>
    <t>CAPFLOOR/RATE_NVOL/CHF/5Y/6M/0/0/-0.00375</t>
  </si>
  <si>
    <t>CAPFLOOR/RATE_NVOL/CHF/5Y/6M/0/0/0.005</t>
  </si>
  <si>
    <t>CAPFLOOR/RATE_NVOL/CHF/5Y/6M/0/0/-0.005</t>
  </si>
  <si>
    <t>CAPFLOOR/RATE_NVOL/CHF/5Y/6M/0/0/-0.00625</t>
  </si>
  <si>
    <t>CAPFLOOR/RATE_NVOL/CHF/5Y/6M/0/0/0.0075</t>
  </si>
  <si>
    <t>CAPFLOOR/RATE_NVOL/CHF/5Y/6M/0/0/-0.0075</t>
  </si>
  <si>
    <t>CAPFLOOR/RATE_NVOL/CHF/5Y/6M/0/0/-0.00875</t>
  </si>
  <si>
    <t>CAPFLOOR/RATE_NVOL/CHF/5Y/6M/0/0/0.01</t>
  </si>
  <si>
    <t>CAPFLOOR/RATE_NVOL/CHF/5Y/6M/0/0/-0.01</t>
  </si>
  <si>
    <t>CAPFLOOR/RATE_NVOL/CHF/5Y/6M/0/0/0.0125</t>
  </si>
  <si>
    <t>CAPFLOOR/RATE_NVOL/CHF/5Y/6M/0/0/0.015</t>
  </si>
  <si>
    <t>CAPFLOOR/RATE_NVOL/CHF/5Y/6M/0/0/0.0175</t>
  </si>
  <si>
    <t>CAPFLOOR/RATE_NVOL/CHF/5Y/6M/0/0/0.02</t>
  </si>
  <si>
    <t>CAPFLOOR/RATE_NVOL/CHF/5Y/6M/0/0/0.0225</t>
  </si>
  <si>
    <t>CAPFLOOR/RATE_NVOL/CHF/5Y/6M/0/0/0.025</t>
  </si>
  <si>
    <t>CAPFLOOR/RATE_NVOL/CHF/5Y/6M/0/0/0.0275</t>
  </si>
  <si>
    <t>CAPFLOOR/RATE_NVOL/CHF/5Y/6M/0/0/0.03</t>
  </si>
  <si>
    <t>CAPFLOOR/RATE_NVOL/CHF/5Y/6M/0/0/0.0325</t>
  </si>
  <si>
    <t>CAPFLOOR/RATE_NVOL/CHF/5Y/6M/0/0/0.035</t>
  </si>
  <si>
    <t>CAPFLOOR/RATE_NVOL/CHF/5Y/6M/0/0/0.0375</t>
  </si>
  <si>
    <t>CAPFLOOR/RATE_NVOL/CHF/5Y/6M/0/0/0.04</t>
  </si>
  <si>
    <t>CAPFLOOR/RATE_NVOL/CHF/5Y/6M/0/0/0.0425</t>
  </si>
  <si>
    <t>CAPFLOOR/RATE_NVOL/CHF/5Y/6M/0/0/0.045</t>
  </si>
  <si>
    <t>CAPFLOOR/RATE_NVOL/CHF/5Y/6M/0/0/0.0475</t>
  </si>
  <si>
    <t>CAPFLOOR/RATE_NVOL/CHF/5Y/6M/0/0/0.05</t>
  </si>
  <si>
    <t>CAPFLOOR/RATE_NVOL/CHF/5Y/6M/0/0/0.0525</t>
  </si>
  <si>
    <t>CAPFLOOR/RATE_NVOL/CHF/5Y/6M/0/0/0.055</t>
  </si>
  <si>
    <t>CAPFLOOR/RATE_NVOL/CHF/5Y/6M/0/0/0.0575</t>
  </si>
  <si>
    <t>CAPFLOOR/RATE_NVOL/CHF/5Y/6M/0/0/0.06</t>
  </si>
  <si>
    <t>CAPFLOOR/RATE_NVOL/CHF/5Y/6M/0/0/0.0625</t>
  </si>
  <si>
    <t>CAPFLOOR/RATE_NVOL/CHF/5Y/6M/0/0/0.065</t>
  </si>
  <si>
    <t>CAPFLOOR/RATE_NVOL/CHF/5Y/6M/0/0/0.0675</t>
  </si>
  <si>
    <t>CAPFLOOR/RATE_NVOL/CHF/5Y/6M/0/0/0.07</t>
  </si>
  <si>
    <t>CAPFLOOR/RATE_NVOL/CHF/5Y/6M/0/0/0.0725</t>
  </si>
  <si>
    <t>CAPFLOOR/RATE_NVOL/CHF/5Y/6M/0/0/0.075</t>
  </si>
  <si>
    <t>CAPFLOOR/RATE_NVOL/CHF/5Y/6M/0/0/0.0775</t>
  </si>
  <si>
    <t>CAPFLOOR/RATE_NVOL/CHF/5Y/6M/0/0/0.08</t>
  </si>
  <si>
    <t>CAPFLOOR/RATE_NVOL/CHF/5Y/6M/0/0/0.0825</t>
  </si>
  <si>
    <t>CAPFLOOR/RATE_NVOL/CHF/5Y/6M/0/0/0.085</t>
  </si>
  <si>
    <t>CAPFLOOR/RATE_NVOL/CHF/5Y/6M/0/0/0.0875</t>
  </si>
  <si>
    <t>CAPFLOOR/RATE_NVOL/CHF/5Y/6M/0/0/0.09</t>
  </si>
  <si>
    <t>CAPFLOOR/RATE_NVOL/CHF/5Y/6M/0/0/0.0925</t>
  </si>
  <si>
    <t>CAPFLOOR/RATE_NVOL/CHF/5Y/6M/0/0/0.095</t>
  </si>
  <si>
    <t>CAPFLOOR/RATE_NVOL/CHF/5Y/6M/0/0/0.0975</t>
  </si>
  <si>
    <t>CAPFLOOR/RATE_NVOL/CHF/5Y/6M/0/0/0.1</t>
  </si>
  <si>
    <t>CAPFLOOR/RATE_NVOL/CHF/6Y/6M/0/0/0</t>
  </si>
  <si>
    <t>CAPFLOOR/RATE_NVOL/CHF/6Y/6M/0/0/-0.00125</t>
  </si>
  <si>
    <t>CAPFLOOR/RATE_NVOL/CHF/6Y/6M/0/0/0.0025</t>
  </si>
  <si>
    <t>CAPFLOOR/RATE_NVOL/CHF/6Y/6M/0/0/-0.0025</t>
  </si>
  <si>
    <t>CAPFLOOR/RATE_NVOL/CHF/6Y/6M/0/0/-0.00375</t>
  </si>
  <si>
    <t>CAPFLOOR/RATE_NVOL/CHF/6Y/6M/0/0/0.005</t>
  </si>
  <si>
    <t>CAPFLOOR/RATE_NVOL/CHF/6Y/6M/0/0/-0.005</t>
  </si>
  <si>
    <t>CAPFLOOR/RATE_NVOL/CHF/6Y/6M/0/0/-0.00625</t>
  </si>
  <si>
    <t>CAPFLOOR/RATE_NVOL/CHF/6Y/6M/0/0/0.0075</t>
  </si>
  <si>
    <t>CAPFLOOR/RATE_NVOL/CHF/6Y/6M/0/0/-0.0075</t>
  </si>
  <si>
    <t>CAPFLOOR/RATE_NVOL/CHF/6Y/6M/0/0/-0.00875</t>
  </si>
  <si>
    <t>CAPFLOOR/RATE_NVOL/CHF/6Y/6M/0/0/0.01</t>
  </si>
  <si>
    <t>CAPFLOOR/RATE_NVOL/CHF/6Y/6M/0/0/-0.01</t>
  </si>
  <si>
    <t>CAPFLOOR/RATE_NVOL/CHF/6Y/6M/0/0/0.0125</t>
  </si>
  <si>
    <t>CAPFLOOR/RATE_NVOL/CHF/6Y/6M/0/0/0.015</t>
  </si>
  <si>
    <t>CAPFLOOR/RATE_NVOL/CHF/6Y/6M/0/0/0.0175</t>
  </si>
  <si>
    <t>CAPFLOOR/RATE_NVOL/CHF/6Y/6M/0/0/0.02</t>
  </si>
  <si>
    <t>CAPFLOOR/RATE_NVOL/CHF/6Y/6M/0/0/0.0225</t>
  </si>
  <si>
    <t>CAPFLOOR/RATE_NVOL/CHF/6Y/6M/0/0/0.025</t>
  </si>
  <si>
    <t>CAPFLOOR/RATE_NVOL/CHF/6Y/6M/0/0/0.0275</t>
  </si>
  <si>
    <t>CAPFLOOR/RATE_NVOL/CHF/6Y/6M/0/0/0.03</t>
  </si>
  <si>
    <t>CAPFLOOR/RATE_NVOL/CHF/6Y/6M/0/0/0.0325</t>
  </si>
  <si>
    <t>CAPFLOOR/RATE_NVOL/CHF/6Y/6M/0/0/0.035</t>
  </si>
  <si>
    <t>CAPFLOOR/RATE_NVOL/CHF/6Y/6M/0/0/0.0375</t>
  </si>
  <si>
    <t>CAPFLOOR/RATE_NVOL/CHF/6Y/6M/0/0/0.04</t>
  </si>
  <si>
    <t>CAPFLOOR/RATE_NVOL/CHF/6Y/6M/0/0/0.0425</t>
  </si>
  <si>
    <t>CAPFLOOR/RATE_NVOL/CHF/6Y/6M/0/0/0.045</t>
  </si>
  <si>
    <t>CAPFLOOR/RATE_NVOL/CHF/6Y/6M/0/0/0.0475</t>
  </si>
  <si>
    <t>CAPFLOOR/RATE_NVOL/CHF/6Y/6M/0/0/0.05</t>
  </si>
  <si>
    <t>CAPFLOOR/RATE_NVOL/CHF/6Y/6M/0/0/0.0525</t>
  </si>
  <si>
    <t>CAPFLOOR/RATE_NVOL/CHF/6Y/6M/0/0/0.055</t>
  </si>
  <si>
    <t>CAPFLOOR/RATE_NVOL/CHF/6Y/6M/0/0/0.0575</t>
  </si>
  <si>
    <t>CAPFLOOR/RATE_NVOL/CHF/6Y/6M/0/0/0.06</t>
  </si>
  <si>
    <t>CAPFLOOR/RATE_NVOL/CHF/6Y/6M/0/0/0.0625</t>
  </si>
  <si>
    <t>CAPFLOOR/RATE_NVOL/CHF/6Y/6M/0/0/0.065</t>
  </si>
  <si>
    <t>CAPFLOOR/RATE_NVOL/CHF/6Y/6M/0/0/0.0675</t>
  </si>
  <si>
    <t>CAPFLOOR/RATE_NVOL/CHF/6Y/6M/0/0/0.07</t>
  </si>
  <si>
    <t>CAPFLOOR/RATE_NVOL/CHF/6Y/6M/0/0/0.0725</t>
  </si>
  <si>
    <t>CAPFLOOR/RATE_NVOL/CHF/6Y/6M/0/0/0.075</t>
  </si>
  <si>
    <t>CAPFLOOR/RATE_NVOL/CHF/6Y/6M/0/0/0.0775</t>
  </si>
  <si>
    <t>CAPFLOOR/RATE_NVOL/CHF/6Y/6M/0/0/0.08</t>
  </si>
  <si>
    <t>CAPFLOOR/RATE_NVOL/CHF/6Y/6M/0/0/0.0825</t>
  </si>
  <si>
    <t>CAPFLOOR/RATE_NVOL/CHF/6Y/6M/0/0/0.085</t>
  </si>
  <si>
    <t>CAPFLOOR/RATE_NVOL/CHF/6Y/6M/0/0/0.0875</t>
  </si>
  <si>
    <t>CAPFLOOR/RATE_NVOL/CHF/6Y/6M/0/0/0.09</t>
  </si>
  <si>
    <t>CAPFLOOR/RATE_NVOL/CHF/6Y/6M/0/0/0.0925</t>
  </si>
  <si>
    <t>CAPFLOOR/RATE_NVOL/CHF/6Y/6M/0/0/0.095</t>
  </si>
  <si>
    <t>CAPFLOOR/RATE_NVOL/CHF/6Y/6M/0/0/0.0975</t>
  </si>
  <si>
    <t>CAPFLOOR/RATE_NVOL/CHF/6Y/6M/0/0/0.1</t>
  </si>
  <si>
    <t>CAPFLOOR/RATE_NVOL/CHF/7Y/6M/0/0/0</t>
  </si>
  <si>
    <t>CAPFLOOR/RATE_NVOL/CHF/7Y/6M/0/0/-0.00125</t>
  </si>
  <si>
    <t>CAPFLOOR/RATE_NVOL/CHF/7Y/6M/0/0/0.0025</t>
  </si>
  <si>
    <t>CAPFLOOR/RATE_NVOL/CHF/7Y/6M/0/0/-0.0025</t>
  </si>
  <si>
    <t>CAPFLOOR/RATE_NVOL/CHF/7Y/6M/0/0/-0.00375</t>
  </si>
  <si>
    <t>CAPFLOOR/RATE_NVOL/CHF/7Y/6M/0/0/0.005</t>
  </si>
  <si>
    <t>CAPFLOOR/RATE_NVOL/CHF/7Y/6M/0/0/-0.005</t>
  </si>
  <si>
    <t>CAPFLOOR/RATE_NVOL/CHF/7Y/6M/0/0/-0.00625</t>
  </si>
  <si>
    <t>CAPFLOOR/RATE_NVOL/CHF/7Y/6M/0/0/0.0075</t>
  </si>
  <si>
    <t>CAPFLOOR/RATE_NVOL/CHF/7Y/6M/0/0/-0.0075</t>
  </si>
  <si>
    <t>CAPFLOOR/RATE_NVOL/CHF/7Y/6M/0/0/-0.00875</t>
  </si>
  <si>
    <t>CAPFLOOR/RATE_NVOL/CHF/7Y/6M/0/0/0.01</t>
  </si>
  <si>
    <t>CAPFLOOR/RATE_NVOL/CHF/7Y/6M/0/0/-0.01</t>
  </si>
  <si>
    <t>CAPFLOOR/RATE_NVOL/CHF/7Y/6M/0/0/0.0125</t>
  </si>
  <si>
    <t>CAPFLOOR/RATE_NVOL/CHF/7Y/6M/0/0/0.015</t>
  </si>
  <si>
    <t>CAPFLOOR/RATE_NVOL/CHF/7Y/6M/0/0/0.0175</t>
  </si>
  <si>
    <t>CAPFLOOR/RATE_NVOL/CHF/7Y/6M/0/0/0.02</t>
  </si>
  <si>
    <t>CAPFLOOR/RATE_NVOL/CHF/7Y/6M/0/0/0.0225</t>
  </si>
  <si>
    <t>CAPFLOOR/RATE_NVOL/CHF/7Y/6M/0/0/0.025</t>
  </si>
  <si>
    <t>CAPFLOOR/RATE_NVOL/CHF/7Y/6M/0/0/0.0275</t>
  </si>
  <si>
    <t>CAPFLOOR/RATE_NVOL/CHF/7Y/6M/0/0/0.03</t>
  </si>
  <si>
    <t>CAPFLOOR/RATE_NVOL/CHF/7Y/6M/0/0/0.0325</t>
  </si>
  <si>
    <t>CAPFLOOR/RATE_NVOL/CHF/7Y/6M/0/0/0.035</t>
  </si>
  <si>
    <t>CAPFLOOR/RATE_NVOL/CHF/7Y/6M/0/0/0.0375</t>
  </si>
  <si>
    <t>CAPFLOOR/RATE_NVOL/CHF/7Y/6M/0/0/0.04</t>
  </si>
  <si>
    <t>CAPFLOOR/RATE_NVOL/CHF/7Y/6M/0/0/0.0425</t>
  </si>
  <si>
    <t>CAPFLOOR/RATE_NVOL/CHF/7Y/6M/0/0/0.045</t>
  </si>
  <si>
    <t>CAPFLOOR/RATE_NVOL/CHF/7Y/6M/0/0/0.0475</t>
  </si>
  <si>
    <t>CAPFLOOR/RATE_NVOL/CHF/7Y/6M/0/0/0.05</t>
  </si>
  <si>
    <t>CAPFLOOR/RATE_NVOL/CHF/7Y/6M/0/0/0.0525</t>
  </si>
  <si>
    <t>CAPFLOOR/RATE_NVOL/CHF/7Y/6M/0/0/0.055</t>
  </si>
  <si>
    <t>CAPFLOOR/RATE_NVOL/CHF/7Y/6M/0/0/0.0575</t>
  </si>
  <si>
    <t>CAPFLOOR/RATE_NVOL/CHF/7Y/6M/0/0/0.06</t>
  </si>
  <si>
    <t>CAPFLOOR/RATE_NVOL/CHF/7Y/6M/0/0/0.0625</t>
  </si>
  <si>
    <t>CAPFLOOR/RATE_NVOL/CHF/7Y/6M/0/0/0.065</t>
  </si>
  <si>
    <t>CAPFLOOR/RATE_NVOL/CHF/7Y/6M/0/0/0.0675</t>
  </si>
  <si>
    <t>CAPFLOOR/RATE_NVOL/CHF/7Y/6M/0/0/0.07</t>
  </si>
  <si>
    <t>CAPFLOOR/RATE_NVOL/CHF/7Y/6M/0/0/0.0725</t>
  </si>
  <si>
    <t>CAPFLOOR/RATE_NVOL/CHF/7Y/6M/0/0/0.075</t>
  </si>
  <si>
    <t>CAPFLOOR/RATE_NVOL/CHF/7Y/6M/0/0/0.0775</t>
  </si>
  <si>
    <t>CAPFLOOR/RATE_NVOL/CHF/7Y/6M/0/0/0.08</t>
  </si>
  <si>
    <t>CAPFLOOR/RATE_NVOL/CHF/7Y/6M/0/0/0.0825</t>
  </si>
  <si>
    <t>CAPFLOOR/RATE_NVOL/CHF/7Y/6M/0/0/0.085</t>
  </si>
  <si>
    <t>CAPFLOOR/RATE_NVOL/CHF/7Y/6M/0/0/0.0875</t>
  </si>
  <si>
    <t>CAPFLOOR/RATE_NVOL/CHF/7Y/6M/0/0/0.09</t>
  </si>
  <si>
    <t>CAPFLOOR/RATE_NVOL/CHF/7Y/6M/0/0/0.0925</t>
  </si>
  <si>
    <t>CAPFLOOR/RATE_NVOL/CHF/7Y/6M/0/0/0.095</t>
  </si>
  <si>
    <t>CAPFLOOR/RATE_NVOL/CHF/7Y/6M/0/0/0.0975</t>
  </si>
  <si>
    <t>CAPFLOOR/RATE_NVOL/CHF/7Y/6M/0/0/0.1</t>
  </si>
  <si>
    <t>CAPFLOOR/RATE_NVOL/CHF/8Y/6M/0/0/0</t>
  </si>
  <si>
    <t>CAPFLOOR/RATE_NVOL/CHF/8Y/6M/0/0/-0.00125</t>
  </si>
  <si>
    <t>CAPFLOOR/RATE_NVOL/CHF/8Y/6M/0/0/0.0025</t>
  </si>
  <si>
    <t>CAPFLOOR/RATE_NVOL/CHF/8Y/6M/0/0/-0.0025</t>
  </si>
  <si>
    <t>CAPFLOOR/RATE_NVOL/CHF/8Y/6M/0/0/-0.00375</t>
  </si>
  <si>
    <t>CAPFLOOR/RATE_NVOL/CHF/8Y/6M/0/0/0.005</t>
  </si>
  <si>
    <t>CAPFLOOR/RATE_NVOL/CHF/8Y/6M/0/0/-0.005</t>
  </si>
  <si>
    <t>CAPFLOOR/RATE_NVOL/CHF/8Y/6M/0/0/-0.00625</t>
  </si>
  <si>
    <t>CAPFLOOR/RATE_NVOL/CHF/8Y/6M/0/0/0.0075</t>
  </si>
  <si>
    <t>CAPFLOOR/RATE_NVOL/CHF/8Y/6M/0/0/-0.0075</t>
  </si>
  <si>
    <t>CAPFLOOR/RATE_NVOL/CHF/8Y/6M/0/0/-0.00875</t>
  </si>
  <si>
    <t>CAPFLOOR/RATE_NVOL/CHF/8Y/6M/0/0/0.01</t>
  </si>
  <si>
    <t>CAPFLOOR/RATE_NVOL/CHF/8Y/6M/0/0/-0.01</t>
  </si>
  <si>
    <t>CAPFLOOR/RATE_NVOL/CHF/8Y/6M/0/0/0.0125</t>
  </si>
  <si>
    <t>CAPFLOOR/RATE_NVOL/CHF/8Y/6M/0/0/0.015</t>
  </si>
  <si>
    <t>CAPFLOOR/RATE_NVOL/CHF/8Y/6M/0/0/0.0175</t>
  </si>
  <si>
    <t>CAPFLOOR/RATE_NVOL/CHF/8Y/6M/0/0/0.02</t>
  </si>
  <si>
    <t>CAPFLOOR/RATE_NVOL/CHF/8Y/6M/0/0/0.0225</t>
  </si>
  <si>
    <t>CAPFLOOR/RATE_NVOL/CHF/8Y/6M/0/0/0.025</t>
  </si>
  <si>
    <t>CAPFLOOR/RATE_NVOL/CHF/8Y/6M/0/0/0.0275</t>
  </si>
  <si>
    <t>CAPFLOOR/RATE_NVOL/CHF/8Y/6M/0/0/0.03</t>
  </si>
  <si>
    <t>CAPFLOOR/RATE_NVOL/CHF/8Y/6M/0/0/0.0325</t>
  </si>
  <si>
    <t>CAPFLOOR/RATE_NVOL/CHF/8Y/6M/0/0/0.035</t>
  </si>
  <si>
    <t>CAPFLOOR/RATE_NVOL/CHF/8Y/6M/0/0/0.0375</t>
  </si>
  <si>
    <t>CAPFLOOR/RATE_NVOL/CHF/8Y/6M/0/0/0.04</t>
  </si>
  <si>
    <t>CAPFLOOR/RATE_NVOL/CHF/8Y/6M/0/0/0.0425</t>
  </si>
  <si>
    <t>CAPFLOOR/RATE_NVOL/CHF/8Y/6M/0/0/0.045</t>
  </si>
  <si>
    <t>CAPFLOOR/RATE_NVOL/CHF/8Y/6M/0/0/0.0475</t>
  </si>
  <si>
    <t>CAPFLOOR/RATE_NVOL/CHF/8Y/6M/0/0/0.05</t>
  </si>
  <si>
    <t>CAPFLOOR/RATE_NVOL/CHF/8Y/6M/0/0/0.0525</t>
  </si>
  <si>
    <t>CAPFLOOR/RATE_NVOL/CHF/8Y/6M/0/0/0.055</t>
  </si>
  <si>
    <t>CAPFLOOR/RATE_NVOL/CHF/8Y/6M/0/0/0.0575</t>
  </si>
  <si>
    <t>CAPFLOOR/RATE_NVOL/CHF/8Y/6M/0/0/0.06</t>
  </si>
  <si>
    <t>CAPFLOOR/RATE_NVOL/CHF/8Y/6M/0/0/0.0625</t>
  </si>
  <si>
    <t>CAPFLOOR/RATE_NVOL/CHF/8Y/6M/0/0/0.065</t>
  </si>
  <si>
    <t>CAPFLOOR/RATE_NVOL/CHF/8Y/6M/0/0/0.0675</t>
  </si>
  <si>
    <t>CAPFLOOR/RATE_NVOL/CHF/8Y/6M/0/0/0.07</t>
  </si>
  <si>
    <t>CAPFLOOR/RATE_NVOL/CHF/8Y/6M/0/0/0.0725</t>
  </si>
  <si>
    <t>CAPFLOOR/RATE_NVOL/CHF/8Y/6M/0/0/0.075</t>
  </si>
  <si>
    <t>CAPFLOOR/RATE_NVOL/CHF/8Y/6M/0/0/0.0775</t>
  </si>
  <si>
    <t>CAPFLOOR/RATE_NVOL/CHF/8Y/6M/0/0/0.08</t>
  </si>
  <si>
    <t>CAPFLOOR/RATE_NVOL/CHF/8Y/6M/0/0/0.0825</t>
  </si>
  <si>
    <t>CAPFLOOR/RATE_NVOL/CHF/8Y/6M/0/0/0.085</t>
  </si>
  <si>
    <t>CAPFLOOR/RATE_NVOL/CHF/8Y/6M/0/0/0.0875</t>
  </si>
  <si>
    <t>CAPFLOOR/RATE_NVOL/CHF/8Y/6M/0/0/0.09</t>
  </si>
  <si>
    <t>CAPFLOOR/RATE_NVOL/CHF/8Y/6M/0/0/0.0925</t>
  </si>
  <si>
    <t>CAPFLOOR/RATE_NVOL/CHF/8Y/6M/0/0/0.095</t>
  </si>
  <si>
    <t>CAPFLOOR/RATE_NVOL/CHF/8Y/6M/0/0/0.0975</t>
  </si>
  <si>
    <t>CAPFLOOR/RATE_NVOL/CHF/8Y/6M/0/0/0.1</t>
  </si>
  <si>
    <t>CAPFLOOR/RATE_NVOL/CHF/9Y/6M/0/0/0</t>
  </si>
  <si>
    <t>CAPFLOOR/RATE_NVOL/CHF/9Y/6M/0/0/-0.00125</t>
  </si>
  <si>
    <t>CAPFLOOR/RATE_NVOL/CHF/9Y/6M/0/0/0.0025</t>
  </si>
  <si>
    <t>CAPFLOOR/RATE_NVOL/CHF/9Y/6M/0/0/-0.0025</t>
  </si>
  <si>
    <t>CAPFLOOR/RATE_NVOL/CHF/9Y/6M/0/0/-0.00375</t>
  </si>
  <si>
    <t>CAPFLOOR/RATE_NVOL/CHF/9Y/6M/0/0/0.005</t>
  </si>
  <si>
    <t>CAPFLOOR/RATE_NVOL/CHF/9Y/6M/0/0/-0.005</t>
  </si>
  <si>
    <t>CAPFLOOR/RATE_NVOL/CHF/9Y/6M/0/0/-0.00625</t>
  </si>
  <si>
    <t>CAPFLOOR/RATE_NVOL/CHF/9Y/6M/0/0/0.0075</t>
  </si>
  <si>
    <t>CAPFLOOR/RATE_NVOL/CHF/9Y/6M/0/0/-0.0075</t>
  </si>
  <si>
    <t>CAPFLOOR/RATE_NVOL/CHF/9Y/6M/0/0/-0.00875</t>
  </si>
  <si>
    <t>CAPFLOOR/RATE_NVOL/CHF/9Y/6M/0/0/0.01</t>
  </si>
  <si>
    <t>CAPFLOOR/RATE_NVOL/CHF/9Y/6M/0/0/-0.01</t>
  </si>
  <si>
    <t>CAPFLOOR/RATE_NVOL/CHF/9Y/6M/0/0/0.0125</t>
  </si>
  <si>
    <t>CAPFLOOR/RATE_NVOL/CHF/9Y/6M/0/0/0.015</t>
  </si>
  <si>
    <t>CAPFLOOR/RATE_NVOL/CHF/9Y/6M/0/0/0.0175</t>
  </si>
  <si>
    <t>CAPFLOOR/RATE_NVOL/CHF/9Y/6M/0/0/0.02</t>
  </si>
  <si>
    <t>CAPFLOOR/RATE_NVOL/CHF/9Y/6M/0/0/0.0225</t>
  </si>
  <si>
    <t>CAPFLOOR/RATE_NVOL/CHF/9Y/6M/0/0/0.025</t>
  </si>
  <si>
    <t>CAPFLOOR/RATE_NVOL/CHF/9Y/6M/0/0/0.0275</t>
  </si>
  <si>
    <t>CAPFLOOR/RATE_NVOL/CHF/9Y/6M/0/0/0.03</t>
  </si>
  <si>
    <t>CAPFLOOR/RATE_NVOL/CHF/9Y/6M/0/0/0.0325</t>
  </si>
  <si>
    <t>CAPFLOOR/RATE_NVOL/CHF/9Y/6M/0/0/0.035</t>
  </si>
  <si>
    <t>CAPFLOOR/RATE_NVOL/CHF/9Y/6M/0/0/0.0375</t>
  </si>
  <si>
    <t>CAPFLOOR/RATE_NVOL/CHF/9Y/6M/0/0/0.04</t>
  </si>
  <si>
    <t>CAPFLOOR/RATE_NVOL/CHF/9Y/6M/0/0/0.0425</t>
  </si>
  <si>
    <t>CAPFLOOR/RATE_NVOL/CHF/9Y/6M/0/0/0.045</t>
  </si>
  <si>
    <t>CAPFLOOR/RATE_NVOL/CHF/9Y/6M/0/0/0.0475</t>
  </si>
  <si>
    <t>CAPFLOOR/RATE_NVOL/CHF/9Y/6M/0/0/0.05</t>
  </si>
  <si>
    <t>CAPFLOOR/RATE_NVOL/CHF/9Y/6M/0/0/0.0525</t>
  </si>
  <si>
    <t>CAPFLOOR/RATE_NVOL/CHF/9Y/6M/0/0/0.055</t>
  </si>
  <si>
    <t>CAPFLOOR/RATE_NVOL/CHF/9Y/6M/0/0/0.0575</t>
  </si>
  <si>
    <t>CAPFLOOR/RATE_NVOL/CHF/9Y/6M/0/0/0.06</t>
  </si>
  <si>
    <t>CAPFLOOR/RATE_NVOL/CHF/9Y/6M/0/0/0.0625</t>
  </si>
  <si>
    <t>CAPFLOOR/RATE_NVOL/CHF/9Y/6M/0/0/0.065</t>
  </si>
  <si>
    <t>CAPFLOOR/RATE_NVOL/CHF/9Y/6M/0/0/0.0675</t>
  </si>
  <si>
    <t>CAPFLOOR/RATE_NVOL/CHF/9Y/6M/0/0/0.07</t>
  </si>
  <si>
    <t>CAPFLOOR/RATE_NVOL/CHF/9Y/6M/0/0/0.0725</t>
  </si>
  <si>
    <t>CAPFLOOR/RATE_NVOL/CHF/9Y/6M/0/0/0.075</t>
  </si>
  <si>
    <t>CAPFLOOR/RATE_NVOL/CHF/9Y/6M/0/0/0.0775</t>
  </si>
  <si>
    <t>CAPFLOOR/RATE_NVOL/CHF/9Y/6M/0/0/0.08</t>
  </si>
  <si>
    <t>CAPFLOOR/RATE_NVOL/CHF/9Y/6M/0/0/0.0825</t>
  </si>
  <si>
    <t>CAPFLOOR/RATE_NVOL/CHF/9Y/6M/0/0/0.085</t>
  </si>
  <si>
    <t>CAPFLOOR/RATE_NVOL/CHF/9Y/6M/0/0/0.0875</t>
  </si>
  <si>
    <t>CAPFLOOR/RATE_NVOL/CHF/9Y/6M/0/0/0.09</t>
  </si>
  <si>
    <t>CAPFLOOR/RATE_NVOL/CHF/9Y/6M/0/0/0.0925</t>
  </si>
  <si>
    <t>CAPFLOOR/RATE_NVOL/CHF/9Y/6M/0/0/0.095</t>
  </si>
  <si>
    <t>CAPFLOOR/RATE_NVOL/CHF/9Y/6M/0/0/0.0975</t>
  </si>
  <si>
    <t>CAPFLOOR/RATE_NVOL/CHF/9Y/6M/0/0/0.1</t>
  </si>
  <si>
    <t>CAPFLOOR/RATE_NVOL/EUR/10Y/6M/0/0/0</t>
  </si>
  <si>
    <t>CAPFLOOR/RATE_NVOL/EUR/10Y/6M/0/0/0.00125</t>
  </si>
  <si>
    <t>CAPFLOOR/RATE_NVOL/EUR/10Y/6M/0/0/-0.00125</t>
  </si>
  <si>
    <t>CAPFLOOR/RATE_NVOL/EUR/10Y/6M/0/0/0.0025</t>
  </si>
  <si>
    <t>CAPFLOOR/RATE_NVOL/EUR/10Y/6M/0/0/-0.0025</t>
  </si>
  <si>
    <t>CAPFLOOR/RATE_NVOL/EUR/10Y/6M/0/0/0.00375</t>
  </si>
  <si>
    <t>CAPFLOOR/RATE_NVOL/EUR/10Y/6M/0/0/-0.00375</t>
  </si>
  <si>
    <t>CAPFLOOR/RATE_NVOL/EUR/10Y/6M/0/0/0.005</t>
  </si>
  <si>
    <t>CAPFLOOR/RATE_NVOL/EUR/10Y/6M/0/0/-0.005</t>
  </si>
  <si>
    <t>CAPFLOOR/RATE_NVOL/EUR/10Y/6M/0/0/0.00625</t>
  </si>
  <si>
    <t>CAPFLOOR/RATE_NVOL/EUR/10Y/6M/0/0/-0.00625</t>
  </si>
  <si>
    <t>CAPFLOOR/RATE_NVOL/EUR/10Y/6M/0/0/0.0075</t>
  </si>
  <si>
    <t>CAPFLOOR/RATE_NVOL/EUR/10Y/6M/0/0/-0.0075</t>
  </si>
  <si>
    <t>CAPFLOOR/RATE_NVOL/EUR/10Y/6M/0/0/0.00875</t>
  </si>
  <si>
    <t>CAPFLOOR/RATE_NVOL/EUR/10Y/6M/0/0/-0.00875</t>
  </si>
  <si>
    <t>CAPFLOOR/RATE_NVOL/EUR/10Y/6M/0/0/0.01</t>
  </si>
  <si>
    <t>CAPFLOOR/RATE_NVOL/EUR/10Y/6M/0/0/-0.01</t>
  </si>
  <si>
    <t>CAPFLOOR/RATE_NVOL/EUR/10Y/6M/0/0/0.01125</t>
  </si>
  <si>
    <t>CAPFLOOR/RATE_NVOL/EUR/10Y/6M/0/0/0.0125</t>
  </si>
  <si>
    <t>CAPFLOOR/RATE_NVOL/EUR/10Y/6M/0/0/0.01375</t>
  </si>
  <si>
    <t>CAPFLOOR/RATE_NVOL/EUR/10Y/6M/0/0/0.015</t>
  </si>
  <si>
    <t>CAPFLOOR/RATE_NVOL/EUR/10Y/6M/0/0/0.01625</t>
  </si>
  <si>
    <t>CAPFLOOR/RATE_NVOL/EUR/10Y/6M/0/0/0.0175</t>
  </si>
  <si>
    <t>CAPFLOOR/RATE_NVOL/EUR/10Y/6M/0/0/0.01875</t>
  </si>
  <si>
    <t>CAPFLOOR/RATE_NVOL/EUR/10Y/6M/0/0/0.02</t>
  </si>
  <si>
    <t>CAPFLOOR/RATE_NVOL/EUR/10Y/6M/0/0/0.0225</t>
  </si>
  <si>
    <t>CAPFLOOR/RATE_NVOL/EUR/10Y/6M/0/0/0.025</t>
  </si>
  <si>
    <t>CAPFLOOR/RATE_NVOL/EUR/10Y/6M/0/0/0.0275</t>
  </si>
  <si>
    <t>CAPFLOOR/RATE_NVOL/EUR/10Y/6M/0/0/0.03</t>
  </si>
  <si>
    <t>CAPFLOOR/RATE_NVOL/EUR/10Y/6M/0/0/0.0325</t>
  </si>
  <si>
    <t>CAPFLOOR/RATE_NVOL/EUR/10Y/6M/0/0/0.035</t>
  </si>
  <si>
    <t>CAPFLOOR/RATE_NVOL/EUR/10Y/6M/0/0/0.0375</t>
  </si>
  <si>
    <t>CAPFLOOR/RATE_NVOL/EUR/10Y/6M/0/0/0.04</t>
  </si>
  <si>
    <t>CAPFLOOR/RATE_NVOL/EUR/10Y/6M/0/0/0.0425</t>
  </si>
  <si>
    <t>CAPFLOOR/RATE_NVOL/EUR/10Y/6M/0/0/0.045</t>
  </si>
  <si>
    <t>CAPFLOOR/RATE_NVOL/EUR/10Y/6M/0/0/0.0475</t>
  </si>
  <si>
    <t>CAPFLOOR/RATE_NVOL/EUR/10Y/6M/0/0/0.05</t>
  </si>
  <si>
    <t>CAPFLOOR/RATE_NVOL/EUR/10Y/6M/0/0/0.0525</t>
  </si>
  <si>
    <t>CAPFLOOR/RATE_NVOL/EUR/10Y/6M/0/0/0.055</t>
  </si>
  <si>
    <t>CAPFLOOR/RATE_NVOL/EUR/10Y/6M/0/0/0.0575</t>
  </si>
  <si>
    <t>CAPFLOOR/RATE_NVOL/EUR/10Y/6M/0/0/0.06</t>
  </si>
  <si>
    <t>CAPFLOOR/RATE_NVOL/EUR/10Y/6M/0/0/0.0625</t>
  </si>
  <si>
    <t>CAPFLOOR/RATE_NVOL/EUR/10Y/6M/0/0/0.065</t>
  </si>
  <si>
    <t>CAPFLOOR/RATE_NVOL/EUR/10Y/6M/0/0/0.0675</t>
  </si>
  <si>
    <t>CAPFLOOR/RATE_NVOL/EUR/10Y/6M/0/0/0.07</t>
  </si>
  <si>
    <t>CAPFLOOR/RATE_NVOL/EUR/10Y/6M/0/0/0.0725</t>
  </si>
  <si>
    <t>CAPFLOOR/RATE_NVOL/EUR/10Y/6M/0/0/0.075</t>
  </si>
  <si>
    <t>CAPFLOOR/RATE_NVOL/EUR/10Y/6M/0/0/0.0775</t>
  </si>
  <si>
    <t>CAPFLOOR/RATE_NVOL/EUR/10Y/6M/0/0/0.08</t>
  </si>
  <si>
    <t>CAPFLOOR/RATE_NVOL/EUR/10Y/6M/0/0/0.0825</t>
  </si>
  <si>
    <t>CAPFLOOR/RATE_NVOL/EUR/10Y/6M/0/0/0.085</t>
  </si>
  <si>
    <t>CAPFLOOR/RATE_NVOL/EUR/10Y/6M/0/0/0.0875</t>
  </si>
  <si>
    <t>CAPFLOOR/RATE_NVOL/EUR/10Y/6M/0/0/0.09</t>
  </si>
  <si>
    <t>CAPFLOOR/RATE_NVOL/EUR/10Y/6M/0/0/0.0925</t>
  </si>
  <si>
    <t>CAPFLOOR/RATE_NVOL/EUR/10Y/6M/0/0/0.095</t>
  </si>
  <si>
    <t>CAPFLOOR/RATE_NVOL/EUR/10Y/6M/0/0/0.0975</t>
  </si>
  <si>
    <t>CAPFLOOR/RATE_NVOL/EUR/10Y/6M/0/0/0.1</t>
  </si>
  <si>
    <t>CAPFLOOR/RATE_NVOL/EUR/15Y/6M/0/0/0</t>
  </si>
  <si>
    <t>CAPFLOOR/RATE_NVOL/EUR/15Y/6M/0/0/0.00125</t>
  </si>
  <si>
    <t>CAPFLOOR/RATE_NVOL/EUR/15Y/6M/0/0/-0.00125</t>
  </si>
  <si>
    <t>CAPFLOOR/RATE_NVOL/EUR/15Y/6M/0/0/0.0025</t>
  </si>
  <si>
    <t>CAPFLOOR/RATE_NVOL/EUR/15Y/6M/0/0/-0.0025</t>
  </si>
  <si>
    <t>CAPFLOOR/RATE_NVOL/EUR/15Y/6M/0/0/0.00375</t>
  </si>
  <si>
    <t>CAPFLOOR/RATE_NVOL/EUR/15Y/6M/0/0/-0.00375</t>
  </si>
  <si>
    <t>CAPFLOOR/RATE_NVOL/EUR/15Y/6M/0/0/0.005</t>
  </si>
  <si>
    <t>CAPFLOOR/RATE_NVOL/EUR/15Y/6M/0/0/-0.005</t>
  </si>
  <si>
    <t>CAPFLOOR/RATE_NVOL/EUR/15Y/6M/0/0/0.00625</t>
  </si>
  <si>
    <t>CAPFLOOR/RATE_NVOL/EUR/15Y/6M/0/0/-0.00625</t>
  </si>
  <si>
    <t>CAPFLOOR/RATE_NVOL/EUR/15Y/6M/0/0/0.0075</t>
  </si>
  <si>
    <t>CAPFLOOR/RATE_NVOL/EUR/15Y/6M/0/0/-0.0075</t>
  </si>
  <si>
    <t>CAPFLOOR/RATE_NVOL/EUR/15Y/6M/0/0/0.00875</t>
  </si>
  <si>
    <t>CAPFLOOR/RATE_NVOL/EUR/15Y/6M/0/0/-0.00875</t>
  </si>
  <si>
    <t>CAPFLOOR/RATE_NVOL/EUR/15Y/6M/0/0/0.01</t>
  </si>
  <si>
    <t>CAPFLOOR/RATE_NVOL/EUR/15Y/6M/0/0/-0.01</t>
  </si>
  <si>
    <t>CAPFLOOR/RATE_NVOL/EUR/15Y/6M/0/0/0.01125</t>
  </si>
  <si>
    <t>CAPFLOOR/RATE_NVOL/EUR/15Y/6M/0/0/0.0125</t>
  </si>
  <si>
    <t>CAPFLOOR/RATE_NVOL/EUR/15Y/6M/0/0/0.01375</t>
  </si>
  <si>
    <t>CAPFLOOR/RATE_NVOL/EUR/15Y/6M/0/0/0.015</t>
  </si>
  <si>
    <t>CAPFLOOR/RATE_NVOL/EUR/15Y/6M/0/0/0.01625</t>
  </si>
  <si>
    <t>CAPFLOOR/RATE_NVOL/EUR/15Y/6M/0/0/0.0175</t>
  </si>
  <si>
    <t>CAPFLOOR/RATE_NVOL/EUR/15Y/6M/0/0/0.01875</t>
  </si>
  <si>
    <t>CAPFLOOR/RATE_NVOL/EUR/15Y/6M/0/0/0.02</t>
  </si>
  <si>
    <t>CAPFLOOR/RATE_NVOL/EUR/15Y/6M/0/0/0.0225</t>
  </si>
  <si>
    <t>CAPFLOOR/RATE_NVOL/EUR/15Y/6M/0/0/0.025</t>
  </si>
  <si>
    <t>CAPFLOOR/RATE_NVOL/EUR/15Y/6M/0/0/0.0275</t>
  </si>
  <si>
    <t>CAPFLOOR/RATE_NVOL/EUR/15Y/6M/0/0/0.03</t>
  </si>
  <si>
    <t>CAPFLOOR/RATE_NVOL/EUR/15Y/6M/0/0/0.0325</t>
  </si>
  <si>
    <t>CAPFLOOR/RATE_NVOL/EUR/15Y/6M/0/0/0.035</t>
  </si>
  <si>
    <t>CAPFLOOR/RATE_NVOL/EUR/15Y/6M/0/0/0.0375</t>
  </si>
  <si>
    <t>CAPFLOOR/RATE_NVOL/EUR/15Y/6M/0/0/0.04</t>
  </si>
  <si>
    <t>CAPFLOOR/RATE_NVOL/EUR/15Y/6M/0/0/0.0425</t>
  </si>
  <si>
    <t>CAPFLOOR/RATE_NVOL/EUR/15Y/6M/0/0/0.045</t>
  </si>
  <si>
    <t>CAPFLOOR/RATE_NVOL/EUR/15Y/6M/0/0/0.0475</t>
  </si>
  <si>
    <t>CAPFLOOR/RATE_NVOL/EUR/15Y/6M/0/0/0.05</t>
  </si>
  <si>
    <t>CAPFLOOR/RATE_NVOL/EUR/15Y/6M/0/0/0.0525</t>
  </si>
  <si>
    <t>CAPFLOOR/RATE_NVOL/EUR/15Y/6M/0/0/0.055</t>
  </si>
  <si>
    <t>CAPFLOOR/RATE_NVOL/EUR/15Y/6M/0/0/0.0575</t>
  </si>
  <si>
    <t>CAPFLOOR/RATE_NVOL/EUR/15Y/6M/0/0/0.06</t>
  </si>
  <si>
    <t>CAPFLOOR/RATE_NVOL/EUR/15Y/6M/0/0/0.0625</t>
  </si>
  <si>
    <t>CAPFLOOR/RATE_NVOL/EUR/15Y/6M/0/0/0.065</t>
  </si>
  <si>
    <t>CAPFLOOR/RATE_NVOL/EUR/15Y/6M/0/0/0.0675</t>
  </si>
  <si>
    <t>CAPFLOOR/RATE_NVOL/EUR/15Y/6M/0/0/0.07</t>
  </si>
  <si>
    <t>CAPFLOOR/RATE_NVOL/EUR/15Y/6M/0/0/0.0725</t>
  </si>
  <si>
    <t>CAPFLOOR/RATE_NVOL/EUR/15Y/6M/0/0/0.075</t>
  </si>
  <si>
    <t>CAPFLOOR/RATE_NVOL/EUR/15Y/6M/0/0/0.0775</t>
  </si>
  <si>
    <t>CAPFLOOR/RATE_NVOL/EUR/15Y/6M/0/0/0.08</t>
  </si>
  <si>
    <t>CAPFLOOR/RATE_NVOL/EUR/15Y/6M/0/0/0.0825</t>
  </si>
  <si>
    <t>CAPFLOOR/RATE_NVOL/EUR/15Y/6M/0/0/0.085</t>
  </si>
  <si>
    <t>CAPFLOOR/RATE_NVOL/EUR/15Y/6M/0/0/0.0875</t>
  </si>
  <si>
    <t>CAPFLOOR/RATE_NVOL/EUR/15Y/6M/0/0/0.09</t>
  </si>
  <si>
    <t>CAPFLOOR/RATE_NVOL/EUR/15Y/6M/0/0/0.0925</t>
  </si>
  <si>
    <t>CAPFLOOR/RATE_NVOL/EUR/15Y/6M/0/0/0.095</t>
  </si>
  <si>
    <t>CAPFLOOR/RATE_NVOL/EUR/15Y/6M/0/0/0.0975</t>
  </si>
  <si>
    <t>CAPFLOOR/RATE_NVOL/EUR/15Y/6M/0/0/0.1</t>
  </si>
  <si>
    <t>CAPFLOOR/RATE_NVOL/EUR/1Y/6M/0/0/0</t>
  </si>
  <si>
    <t>CAPFLOOR/RATE_NVOL/EUR/1Y/6M/0/0/0.00125</t>
  </si>
  <si>
    <t>CAPFLOOR/RATE_NVOL/EUR/1Y/6M/0/0/-0.00125</t>
  </si>
  <si>
    <t>CAPFLOOR/RATE_NVOL/EUR/1Y/6M/0/0/0.0025</t>
  </si>
  <si>
    <t>CAPFLOOR/RATE_NVOL/EUR/1Y/6M/0/0/-0.0025</t>
  </si>
  <si>
    <t>CAPFLOOR/RATE_NVOL/EUR/1Y/6M/0/0/0.00375</t>
  </si>
  <si>
    <t>CAPFLOOR/RATE_NVOL/EUR/1Y/6M/0/0/-0.00375</t>
  </si>
  <si>
    <t>CAPFLOOR/RATE_NVOL/EUR/1Y/6M/0/0/0.005</t>
  </si>
  <si>
    <t>CAPFLOOR/RATE_NVOL/EUR/1Y/6M/0/0/-0.005</t>
  </si>
  <si>
    <t>CAPFLOOR/RATE_NVOL/EUR/1Y/6M/0/0/0.00625</t>
  </si>
  <si>
    <t>CAPFLOOR/RATE_NVOL/EUR/1Y/6M/0/0/-0.00625</t>
  </si>
  <si>
    <t>CAPFLOOR/RATE_NVOL/EUR/1Y/6M/0/0/0.0075</t>
  </si>
  <si>
    <t>CAPFLOOR/RATE_NVOL/EUR/1Y/6M/0/0/-0.0075</t>
  </si>
  <si>
    <t>CAPFLOOR/RATE_NVOL/EUR/1Y/6M/0/0/0.00875</t>
  </si>
  <si>
    <t>CAPFLOOR/RATE_NVOL/EUR/1Y/6M/0/0/-0.00875</t>
  </si>
  <si>
    <t>CAPFLOOR/RATE_NVOL/EUR/1Y/6M/0/0/0.01</t>
  </si>
  <si>
    <t>CAPFLOOR/RATE_NVOL/EUR/1Y/6M/0/0/-0.01</t>
  </si>
  <si>
    <t>CAPFLOOR/RATE_NVOL/EUR/1Y/6M/0/0/0.01125</t>
  </si>
  <si>
    <t>CAPFLOOR/RATE_NVOL/EUR/1Y/6M/0/0/0.0125</t>
  </si>
  <si>
    <t>CAPFLOOR/RATE_NVOL/EUR/1Y/6M/0/0/0.01375</t>
  </si>
  <si>
    <t>CAPFLOOR/RATE_NVOL/EUR/1Y/6M/0/0/0.015</t>
  </si>
  <si>
    <t>CAPFLOOR/RATE_NVOL/EUR/1Y/6M/0/0/0.01625</t>
  </si>
  <si>
    <t>CAPFLOOR/RATE_NVOL/EUR/1Y/6M/0/0/0.0175</t>
  </si>
  <si>
    <t>CAPFLOOR/RATE_NVOL/EUR/1Y/6M/0/0/0.01875</t>
  </si>
  <si>
    <t>CAPFLOOR/RATE_NVOL/EUR/1Y/6M/0/0/0.02</t>
  </si>
  <si>
    <t>CAPFLOOR/RATE_NVOL/EUR/1Y/6M/0/0/0.0225</t>
  </si>
  <si>
    <t>CAPFLOOR/RATE_NVOL/EUR/1Y/6M/0/0/0.025</t>
  </si>
  <si>
    <t>CAPFLOOR/RATE_NVOL/EUR/1Y/6M/0/0/0.0275</t>
  </si>
  <si>
    <t>CAPFLOOR/RATE_NVOL/EUR/1Y/6M/0/0/0.03</t>
  </si>
  <si>
    <t>CAPFLOOR/RATE_NVOL/EUR/1Y/6M/0/0/0.0325</t>
  </si>
  <si>
    <t>CAPFLOOR/RATE_NVOL/EUR/1Y/6M/0/0/0.035</t>
  </si>
  <si>
    <t>CAPFLOOR/RATE_NVOL/EUR/1Y/6M/0/0/0.0375</t>
  </si>
  <si>
    <t>CAPFLOOR/RATE_NVOL/EUR/1Y/6M/0/0/0.04</t>
  </si>
  <si>
    <t>CAPFLOOR/RATE_NVOL/EUR/1Y/6M/0/0/0.0425</t>
  </si>
  <si>
    <t>CAPFLOOR/RATE_NVOL/EUR/1Y/6M/0/0/0.045</t>
  </si>
  <si>
    <t>CAPFLOOR/RATE_NVOL/EUR/1Y/6M/0/0/0.0475</t>
  </si>
  <si>
    <t>CAPFLOOR/RATE_NVOL/EUR/1Y/6M/0/0/0.05</t>
  </si>
  <si>
    <t>CAPFLOOR/RATE_NVOL/EUR/1Y/6M/0/0/0.0525</t>
  </si>
  <si>
    <t>CAPFLOOR/RATE_NVOL/EUR/1Y/6M/0/0/0.055</t>
  </si>
  <si>
    <t>CAPFLOOR/RATE_NVOL/EUR/1Y/6M/0/0/0.0575</t>
  </si>
  <si>
    <t>CAPFLOOR/RATE_NVOL/EUR/1Y/6M/0/0/0.06</t>
  </si>
  <si>
    <t>CAPFLOOR/RATE_NVOL/EUR/1Y/6M/0/0/0.0625</t>
  </si>
  <si>
    <t>CAPFLOOR/RATE_NVOL/EUR/1Y/6M/0/0/0.065</t>
  </si>
  <si>
    <t>CAPFLOOR/RATE_NVOL/EUR/1Y/6M/0/0/0.0675</t>
  </si>
  <si>
    <t>CAPFLOOR/RATE_NVOL/EUR/1Y/6M/0/0/0.07</t>
  </si>
  <si>
    <t>CAPFLOOR/RATE_NVOL/EUR/1Y/6M/0/0/0.0725</t>
  </si>
  <si>
    <t>CAPFLOOR/RATE_NVOL/EUR/1Y/6M/0/0/0.075</t>
  </si>
  <si>
    <t>CAPFLOOR/RATE_NVOL/EUR/1Y/6M/0/0/0.0775</t>
  </si>
  <si>
    <t>CAPFLOOR/RATE_NVOL/EUR/1Y/6M/0/0/0.08</t>
  </si>
  <si>
    <t>CAPFLOOR/RATE_NVOL/EUR/1Y/6M/0/0/0.0825</t>
  </si>
  <si>
    <t>CAPFLOOR/RATE_NVOL/EUR/1Y/6M/0/0/0.085</t>
  </si>
  <si>
    <t>CAPFLOOR/RATE_NVOL/EUR/1Y/6M/0/0/0.0875</t>
  </si>
  <si>
    <t>CAPFLOOR/RATE_NVOL/EUR/1Y/6M/0/0/0.09</t>
  </si>
  <si>
    <t>CAPFLOOR/RATE_NVOL/EUR/1Y/6M/0/0/0.0925</t>
  </si>
  <si>
    <t>CAPFLOOR/RATE_NVOL/EUR/1Y/6M/0/0/0.095</t>
  </si>
  <si>
    <t>CAPFLOOR/RATE_NVOL/EUR/1Y/6M/0/0/0.0975</t>
  </si>
  <si>
    <t>CAPFLOOR/RATE_NVOL/EUR/1Y/6M/0/0/0.1</t>
  </si>
  <si>
    <t>CAPFLOOR/RATE_NVOL/EUR/20Y/6M/0/0/0</t>
  </si>
  <si>
    <t>CAPFLOOR/RATE_NVOL/EUR/20Y/6M/0/0/0.00125</t>
  </si>
  <si>
    <t>CAPFLOOR/RATE_NVOL/EUR/20Y/6M/0/0/-0.00125</t>
  </si>
  <si>
    <t>CAPFLOOR/RATE_NVOL/EUR/20Y/6M/0/0/0.0025</t>
  </si>
  <si>
    <t>CAPFLOOR/RATE_NVOL/EUR/20Y/6M/0/0/-0.0025</t>
  </si>
  <si>
    <t>CAPFLOOR/RATE_NVOL/EUR/20Y/6M/0/0/0.00375</t>
  </si>
  <si>
    <t>CAPFLOOR/RATE_NVOL/EUR/20Y/6M/0/0/-0.00375</t>
  </si>
  <si>
    <t>CAPFLOOR/RATE_NVOL/EUR/20Y/6M/0/0/0.005</t>
  </si>
  <si>
    <t>CAPFLOOR/RATE_NVOL/EUR/20Y/6M/0/0/-0.005</t>
  </si>
  <si>
    <t>CAPFLOOR/RATE_NVOL/EUR/20Y/6M/0/0/0.00625</t>
  </si>
  <si>
    <t>CAPFLOOR/RATE_NVOL/EUR/20Y/6M/0/0/-0.00625</t>
  </si>
  <si>
    <t>CAPFLOOR/RATE_NVOL/EUR/20Y/6M/0/0/0.0075</t>
  </si>
  <si>
    <t>CAPFLOOR/RATE_NVOL/EUR/20Y/6M/0/0/-0.0075</t>
  </si>
  <si>
    <t>CAPFLOOR/RATE_NVOL/EUR/20Y/6M/0/0/0.00875</t>
  </si>
  <si>
    <t>CAPFLOOR/RATE_NVOL/EUR/20Y/6M/0/0/-0.00875</t>
  </si>
  <si>
    <t>CAPFLOOR/RATE_NVOL/EUR/20Y/6M/0/0/0.01</t>
  </si>
  <si>
    <t>CAPFLOOR/RATE_NVOL/EUR/20Y/6M/0/0/-0.01</t>
  </si>
  <si>
    <t>CAPFLOOR/RATE_NVOL/EUR/20Y/6M/0/0/0.01125</t>
  </si>
  <si>
    <t>CAPFLOOR/RATE_NVOL/EUR/20Y/6M/0/0/0.0125</t>
  </si>
  <si>
    <t>CAPFLOOR/RATE_NVOL/EUR/20Y/6M/0/0/0.01375</t>
  </si>
  <si>
    <t>CAPFLOOR/RATE_NVOL/EUR/20Y/6M/0/0/0.015</t>
  </si>
  <si>
    <t>CAPFLOOR/RATE_NVOL/EUR/20Y/6M/0/0/0.01625</t>
  </si>
  <si>
    <t>CAPFLOOR/RATE_NVOL/EUR/20Y/6M/0/0/0.0175</t>
  </si>
  <si>
    <t>CAPFLOOR/RATE_NVOL/EUR/20Y/6M/0/0/0.01875</t>
  </si>
  <si>
    <t>CAPFLOOR/RATE_NVOL/EUR/20Y/6M/0/0/0.02</t>
  </si>
  <si>
    <t>CAPFLOOR/RATE_NVOL/EUR/20Y/6M/0/0/0.0225</t>
  </si>
  <si>
    <t>CAPFLOOR/RATE_NVOL/EUR/20Y/6M/0/0/0.025</t>
  </si>
  <si>
    <t>CAPFLOOR/RATE_NVOL/EUR/20Y/6M/0/0/0.0275</t>
  </si>
  <si>
    <t>CAPFLOOR/RATE_NVOL/EUR/20Y/6M/0/0/0.03</t>
  </si>
  <si>
    <t>CAPFLOOR/RATE_NVOL/EUR/20Y/6M/0/0/0.0325</t>
  </si>
  <si>
    <t>CAPFLOOR/RATE_NVOL/EUR/20Y/6M/0/0/0.035</t>
  </si>
  <si>
    <t>CAPFLOOR/RATE_NVOL/EUR/20Y/6M/0/0/0.0375</t>
  </si>
  <si>
    <t>CAPFLOOR/RATE_NVOL/EUR/20Y/6M/0/0/0.04</t>
  </si>
  <si>
    <t>CAPFLOOR/RATE_NVOL/EUR/20Y/6M/0/0/0.0425</t>
  </si>
  <si>
    <t>CAPFLOOR/RATE_NVOL/EUR/20Y/6M/0/0/0.045</t>
  </si>
  <si>
    <t>CAPFLOOR/RATE_NVOL/EUR/20Y/6M/0/0/0.0475</t>
  </si>
  <si>
    <t>CAPFLOOR/RATE_NVOL/EUR/20Y/6M/0/0/0.05</t>
  </si>
  <si>
    <t>CAPFLOOR/RATE_NVOL/EUR/20Y/6M/0/0/0.0525</t>
  </si>
  <si>
    <t>CAPFLOOR/RATE_NVOL/EUR/20Y/6M/0/0/0.055</t>
  </si>
  <si>
    <t>CAPFLOOR/RATE_NVOL/EUR/20Y/6M/0/0/0.0575</t>
  </si>
  <si>
    <t>CAPFLOOR/RATE_NVOL/EUR/20Y/6M/0/0/0.06</t>
  </si>
  <si>
    <t>CAPFLOOR/RATE_NVOL/EUR/20Y/6M/0/0/0.0625</t>
  </si>
  <si>
    <t>CAPFLOOR/RATE_NVOL/EUR/20Y/6M/0/0/0.065</t>
  </si>
  <si>
    <t>CAPFLOOR/RATE_NVOL/EUR/20Y/6M/0/0/0.0675</t>
  </si>
  <si>
    <t>CAPFLOOR/RATE_NVOL/EUR/20Y/6M/0/0/0.07</t>
  </si>
  <si>
    <t>CAPFLOOR/RATE_NVOL/EUR/20Y/6M/0/0/0.0725</t>
  </si>
  <si>
    <t>CAPFLOOR/RATE_NVOL/EUR/20Y/6M/0/0/0.075</t>
  </si>
  <si>
    <t>CAPFLOOR/RATE_NVOL/EUR/20Y/6M/0/0/0.0775</t>
  </si>
  <si>
    <t>CAPFLOOR/RATE_NVOL/EUR/20Y/6M/0/0/0.08</t>
  </si>
  <si>
    <t>CAPFLOOR/RATE_NVOL/EUR/20Y/6M/0/0/0.0825</t>
  </si>
  <si>
    <t>CAPFLOOR/RATE_NVOL/EUR/20Y/6M/0/0/0.085</t>
  </si>
  <si>
    <t>CAPFLOOR/RATE_NVOL/EUR/20Y/6M/0/0/0.0875</t>
  </si>
  <si>
    <t>CAPFLOOR/RATE_NVOL/EUR/20Y/6M/0/0/0.09</t>
  </si>
  <si>
    <t>CAPFLOOR/RATE_NVOL/EUR/20Y/6M/0/0/0.0925</t>
  </si>
  <si>
    <t>CAPFLOOR/RATE_NVOL/EUR/20Y/6M/0/0/0.095</t>
  </si>
  <si>
    <t>CAPFLOOR/RATE_NVOL/EUR/20Y/6M/0/0/0.0975</t>
  </si>
  <si>
    <t>CAPFLOOR/RATE_NVOL/EUR/20Y/6M/0/0/0.1</t>
  </si>
  <si>
    <t>CAPFLOOR/RATE_NVOL/EUR/2Y/6M/0/0/0</t>
  </si>
  <si>
    <t>CAPFLOOR/RATE_NVOL/EUR/2Y/6M/0/0/0.00125</t>
  </si>
  <si>
    <t>CAPFLOOR/RATE_NVOL/EUR/2Y/6M/0/0/-0.00125</t>
  </si>
  <si>
    <t>CAPFLOOR/RATE_NVOL/EUR/2Y/6M/0/0/0.0025</t>
  </si>
  <si>
    <t>CAPFLOOR/RATE_NVOL/EUR/2Y/6M/0/0/-0.0025</t>
  </si>
  <si>
    <t>CAPFLOOR/RATE_NVOL/EUR/2Y/6M/0/0/0.00375</t>
  </si>
  <si>
    <t>CAPFLOOR/RATE_NVOL/EUR/2Y/6M/0/0/-0.00375</t>
  </si>
  <si>
    <t>CAPFLOOR/RATE_NVOL/EUR/2Y/6M/0/0/0.005</t>
  </si>
  <si>
    <t>CAPFLOOR/RATE_NVOL/EUR/2Y/6M/0/0/-0.005</t>
  </si>
  <si>
    <t>CAPFLOOR/RATE_NVOL/EUR/2Y/6M/0/0/0.00625</t>
  </si>
  <si>
    <t>CAPFLOOR/RATE_NVOL/EUR/2Y/6M/0/0/-0.00625</t>
  </si>
  <si>
    <t>CAPFLOOR/RATE_NVOL/EUR/2Y/6M/0/0/0.0075</t>
  </si>
  <si>
    <t>CAPFLOOR/RATE_NVOL/EUR/2Y/6M/0/0/-0.0075</t>
  </si>
  <si>
    <t>CAPFLOOR/RATE_NVOL/EUR/2Y/6M/0/0/0.00875</t>
  </si>
  <si>
    <t>CAPFLOOR/RATE_NVOL/EUR/2Y/6M/0/0/-0.00875</t>
  </si>
  <si>
    <t>CAPFLOOR/RATE_NVOL/EUR/2Y/6M/0/0/0.01</t>
  </si>
  <si>
    <t>CAPFLOOR/RATE_NVOL/EUR/2Y/6M/0/0/-0.01</t>
  </si>
  <si>
    <t>CAPFLOOR/RATE_NVOL/EUR/2Y/6M/0/0/0.01125</t>
  </si>
  <si>
    <t>CAPFLOOR/RATE_NVOL/EUR/2Y/6M/0/0/0.0125</t>
  </si>
  <si>
    <t>CAPFLOOR/RATE_NVOL/EUR/2Y/6M/0/0/0.01375</t>
  </si>
  <si>
    <t>CAPFLOOR/RATE_NVOL/EUR/2Y/6M/0/0/0.015</t>
  </si>
  <si>
    <t>CAPFLOOR/RATE_NVOL/EUR/2Y/6M/0/0/0.01625</t>
  </si>
  <si>
    <t>CAPFLOOR/RATE_NVOL/EUR/2Y/6M/0/0/0.0175</t>
  </si>
  <si>
    <t>CAPFLOOR/RATE_NVOL/EUR/2Y/6M/0/0/0.01875</t>
  </si>
  <si>
    <t>CAPFLOOR/RATE_NVOL/EUR/2Y/6M/0/0/0.02</t>
  </si>
  <si>
    <t>CAPFLOOR/RATE_NVOL/EUR/2Y/6M/0/0/0.0225</t>
  </si>
  <si>
    <t>CAPFLOOR/RATE_NVOL/EUR/2Y/6M/0/0/0.025</t>
  </si>
  <si>
    <t>CAPFLOOR/RATE_NVOL/EUR/2Y/6M/0/0/0.0275</t>
  </si>
  <si>
    <t>CAPFLOOR/RATE_NVOL/EUR/2Y/6M/0/0/0.03</t>
  </si>
  <si>
    <t>CAPFLOOR/RATE_NVOL/EUR/2Y/6M/0/0/0.0325</t>
  </si>
  <si>
    <t>CAPFLOOR/RATE_NVOL/EUR/2Y/6M/0/0/0.035</t>
  </si>
  <si>
    <t>CAPFLOOR/RATE_NVOL/EUR/2Y/6M/0/0/0.0375</t>
  </si>
  <si>
    <t>CAPFLOOR/RATE_NVOL/EUR/2Y/6M/0/0/0.04</t>
  </si>
  <si>
    <t>CAPFLOOR/RATE_NVOL/EUR/2Y/6M/0/0/0.0425</t>
  </si>
  <si>
    <t>CAPFLOOR/RATE_NVOL/EUR/2Y/6M/0/0/0.045</t>
  </si>
  <si>
    <t>CAPFLOOR/RATE_NVOL/EUR/2Y/6M/0/0/0.0475</t>
  </si>
  <si>
    <t>CAPFLOOR/RATE_NVOL/EUR/2Y/6M/0/0/0.05</t>
  </si>
  <si>
    <t>CAPFLOOR/RATE_NVOL/EUR/2Y/6M/0/0/0.0525</t>
  </si>
  <si>
    <t>CAPFLOOR/RATE_NVOL/EUR/2Y/6M/0/0/0.055</t>
  </si>
  <si>
    <t>CAPFLOOR/RATE_NVOL/EUR/2Y/6M/0/0/0.0575</t>
  </si>
  <si>
    <t>CAPFLOOR/RATE_NVOL/EUR/2Y/6M/0/0/0.06</t>
  </si>
  <si>
    <t>CAPFLOOR/RATE_NVOL/EUR/2Y/6M/0/0/0.0625</t>
  </si>
  <si>
    <t>CAPFLOOR/RATE_NVOL/EUR/2Y/6M/0/0/0.065</t>
  </si>
  <si>
    <t>CAPFLOOR/RATE_NVOL/EUR/2Y/6M/0/0/0.0675</t>
  </si>
  <si>
    <t>CAPFLOOR/RATE_NVOL/EUR/2Y/6M/0/0/0.07</t>
  </si>
  <si>
    <t>CAPFLOOR/RATE_NVOL/EUR/2Y/6M/0/0/0.0725</t>
  </si>
  <si>
    <t>CAPFLOOR/RATE_NVOL/EUR/2Y/6M/0/0/0.075</t>
  </si>
  <si>
    <t>CAPFLOOR/RATE_NVOL/EUR/2Y/6M/0/0/0.0775</t>
  </si>
  <si>
    <t>CAPFLOOR/RATE_NVOL/EUR/2Y/6M/0/0/0.08</t>
  </si>
  <si>
    <t>CAPFLOOR/RATE_NVOL/EUR/2Y/6M/0/0/0.0825</t>
  </si>
  <si>
    <t>CAPFLOOR/RATE_NVOL/EUR/2Y/6M/0/0/0.085</t>
  </si>
  <si>
    <t>CAPFLOOR/RATE_NVOL/EUR/2Y/6M/0/0/0.0875</t>
  </si>
  <si>
    <t>CAPFLOOR/RATE_NVOL/EUR/2Y/6M/0/0/0.09</t>
  </si>
  <si>
    <t>CAPFLOOR/RATE_NVOL/EUR/2Y/6M/0/0/0.0925</t>
  </si>
  <si>
    <t>CAPFLOOR/RATE_NVOL/EUR/2Y/6M/0/0/0.095</t>
  </si>
  <si>
    <t>CAPFLOOR/RATE_NVOL/EUR/2Y/6M/0/0/0.0975</t>
  </si>
  <si>
    <t>CAPFLOOR/RATE_NVOL/EUR/2Y/6M/0/0/0.1</t>
  </si>
  <si>
    <t>CAPFLOOR/RATE_NVOL/EUR/3Y/6M/0/0/0</t>
  </si>
  <si>
    <t>CAPFLOOR/RATE_NVOL/EUR/3Y/6M/0/0/0.00125</t>
  </si>
  <si>
    <t>CAPFLOOR/RATE_NVOL/EUR/3Y/6M/0/0/-0.00125</t>
  </si>
  <si>
    <t>CAPFLOOR/RATE_NVOL/EUR/3Y/6M/0/0/0.0025</t>
  </si>
  <si>
    <t>CAPFLOOR/RATE_NVOL/EUR/3Y/6M/0/0/-0.0025</t>
  </si>
  <si>
    <t>CAPFLOOR/RATE_NVOL/EUR/3Y/6M/0/0/0.00375</t>
  </si>
  <si>
    <t>CAPFLOOR/RATE_NVOL/EUR/3Y/6M/0/0/-0.00375</t>
  </si>
  <si>
    <t>CAPFLOOR/RATE_NVOL/EUR/3Y/6M/0/0/0.005</t>
  </si>
  <si>
    <t>CAPFLOOR/RATE_NVOL/EUR/3Y/6M/0/0/-0.005</t>
  </si>
  <si>
    <t>CAPFLOOR/RATE_NVOL/EUR/3Y/6M/0/0/0.00625</t>
  </si>
  <si>
    <t>CAPFLOOR/RATE_NVOL/EUR/3Y/6M/0/0/-0.00625</t>
  </si>
  <si>
    <t>CAPFLOOR/RATE_NVOL/EUR/3Y/6M/0/0/0.0075</t>
  </si>
  <si>
    <t>CAPFLOOR/RATE_NVOL/EUR/3Y/6M/0/0/-0.0075</t>
  </si>
  <si>
    <t>CAPFLOOR/RATE_NVOL/EUR/3Y/6M/0/0/0.00875</t>
  </si>
  <si>
    <t>CAPFLOOR/RATE_NVOL/EUR/3Y/6M/0/0/-0.00875</t>
  </si>
  <si>
    <t>CAPFLOOR/RATE_NVOL/EUR/3Y/6M/0/0/0.01</t>
  </si>
  <si>
    <t>CAPFLOOR/RATE_NVOL/EUR/3Y/6M/0/0/-0.01</t>
  </si>
  <si>
    <t>CAPFLOOR/RATE_NVOL/EUR/3Y/6M/0/0/0.01125</t>
  </si>
  <si>
    <t>CAPFLOOR/RATE_NVOL/EUR/3Y/6M/0/0/0.0125</t>
  </si>
  <si>
    <t>CAPFLOOR/RATE_NVOL/EUR/3Y/6M/0/0/0.01375</t>
  </si>
  <si>
    <t>CAPFLOOR/RATE_NVOL/EUR/3Y/6M/0/0/0.015</t>
  </si>
  <si>
    <t>CAPFLOOR/RATE_NVOL/EUR/3Y/6M/0/0/0.01625</t>
  </si>
  <si>
    <t>CAPFLOOR/RATE_NVOL/EUR/3Y/6M/0/0/0.0175</t>
  </si>
  <si>
    <t>CAPFLOOR/RATE_NVOL/EUR/3Y/6M/0/0/0.01875</t>
  </si>
  <si>
    <t>CAPFLOOR/RATE_NVOL/EUR/3Y/6M/0/0/0.02</t>
  </si>
  <si>
    <t>CAPFLOOR/RATE_NVOL/EUR/3Y/6M/0/0/0.0225</t>
  </si>
  <si>
    <t>CAPFLOOR/RATE_NVOL/EUR/3Y/6M/0/0/0.025</t>
  </si>
  <si>
    <t>CAPFLOOR/RATE_NVOL/EUR/3Y/6M/0/0/0.0275</t>
  </si>
  <si>
    <t>CAPFLOOR/RATE_NVOL/EUR/3Y/6M/0/0/0.03</t>
  </si>
  <si>
    <t>CAPFLOOR/RATE_NVOL/EUR/3Y/6M/0/0/0.0325</t>
  </si>
  <si>
    <t>CAPFLOOR/RATE_NVOL/EUR/3Y/6M/0/0/0.035</t>
  </si>
  <si>
    <t>CAPFLOOR/RATE_NVOL/EUR/3Y/6M/0/0/0.0375</t>
  </si>
  <si>
    <t>CAPFLOOR/RATE_NVOL/EUR/3Y/6M/0/0/0.04</t>
  </si>
  <si>
    <t>CAPFLOOR/RATE_NVOL/EUR/3Y/6M/0/0/0.0425</t>
  </si>
  <si>
    <t>CAPFLOOR/RATE_NVOL/EUR/3Y/6M/0/0/0.045</t>
  </si>
  <si>
    <t>CAPFLOOR/RATE_NVOL/EUR/3Y/6M/0/0/0.0475</t>
  </si>
  <si>
    <t>CAPFLOOR/RATE_NVOL/EUR/3Y/6M/0/0/0.05</t>
  </si>
  <si>
    <t>CAPFLOOR/RATE_NVOL/EUR/3Y/6M/0/0/0.0525</t>
  </si>
  <si>
    <t>CAPFLOOR/RATE_NVOL/EUR/3Y/6M/0/0/0.055</t>
  </si>
  <si>
    <t>CAPFLOOR/RATE_NVOL/EUR/3Y/6M/0/0/0.0575</t>
  </si>
  <si>
    <t>CAPFLOOR/RATE_NVOL/EUR/3Y/6M/0/0/0.06</t>
  </si>
  <si>
    <t>CAPFLOOR/RATE_NVOL/EUR/3Y/6M/0/0/0.0625</t>
  </si>
  <si>
    <t>CAPFLOOR/RATE_NVOL/EUR/3Y/6M/0/0/0.065</t>
  </si>
  <si>
    <t>CAPFLOOR/RATE_NVOL/EUR/3Y/6M/0/0/0.0675</t>
  </si>
  <si>
    <t>CAPFLOOR/RATE_NVOL/EUR/3Y/6M/0/0/0.07</t>
  </si>
  <si>
    <t>CAPFLOOR/RATE_NVOL/EUR/3Y/6M/0/0/0.0725</t>
  </si>
  <si>
    <t>CAPFLOOR/RATE_NVOL/EUR/3Y/6M/0/0/0.075</t>
  </si>
  <si>
    <t>CAPFLOOR/RATE_NVOL/EUR/3Y/6M/0/0/0.0775</t>
  </si>
  <si>
    <t>CAPFLOOR/RATE_NVOL/EUR/3Y/6M/0/0/0.08</t>
  </si>
  <si>
    <t>CAPFLOOR/RATE_NVOL/EUR/3Y/6M/0/0/0.0825</t>
  </si>
  <si>
    <t>CAPFLOOR/RATE_NVOL/EUR/3Y/6M/0/0/0.085</t>
  </si>
  <si>
    <t>CAPFLOOR/RATE_NVOL/EUR/3Y/6M/0/0/0.0875</t>
  </si>
  <si>
    <t>CAPFLOOR/RATE_NVOL/EUR/3Y/6M/0/0/0.09</t>
  </si>
  <si>
    <t>CAPFLOOR/RATE_NVOL/EUR/3Y/6M/0/0/0.0925</t>
  </si>
  <si>
    <t>CAPFLOOR/RATE_NVOL/EUR/3Y/6M/0/0/0.095</t>
  </si>
  <si>
    <t>CAPFLOOR/RATE_NVOL/EUR/3Y/6M/0/0/0.0975</t>
  </si>
  <si>
    <t>CAPFLOOR/RATE_NVOL/EUR/3Y/6M/0/0/0.1</t>
  </si>
  <si>
    <t>CAPFLOOR/RATE_NVOL/EUR/4Y/6M/0/0/0</t>
  </si>
  <si>
    <t>CAPFLOOR/RATE_NVOL/EUR/4Y/6M/0/0/0.00125</t>
  </si>
  <si>
    <t>CAPFLOOR/RATE_NVOL/EUR/4Y/6M/0/0/-0.00125</t>
  </si>
  <si>
    <t>CAPFLOOR/RATE_NVOL/EUR/4Y/6M/0/0/0.0025</t>
  </si>
  <si>
    <t>CAPFLOOR/RATE_NVOL/EUR/4Y/6M/0/0/-0.0025</t>
  </si>
  <si>
    <t>CAPFLOOR/RATE_NVOL/EUR/4Y/6M/0/0/0.00375</t>
  </si>
  <si>
    <t>CAPFLOOR/RATE_NVOL/EUR/4Y/6M/0/0/-0.00375</t>
  </si>
  <si>
    <t>CAPFLOOR/RATE_NVOL/EUR/4Y/6M/0/0/0.005</t>
  </si>
  <si>
    <t>CAPFLOOR/RATE_NVOL/EUR/4Y/6M/0/0/-0.005</t>
  </si>
  <si>
    <t>CAPFLOOR/RATE_NVOL/EUR/4Y/6M/0/0/0.00625</t>
  </si>
  <si>
    <t>CAPFLOOR/RATE_NVOL/EUR/4Y/6M/0/0/-0.00625</t>
  </si>
  <si>
    <t>CAPFLOOR/RATE_NVOL/EUR/4Y/6M/0/0/0.0075</t>
  </si>
  <si>
    <t>CAPFLOOR/RATE_NVOL/EUR/4Y/6M/0/0/-0.0075</t>
  </si>
  <si>
    <t>CAPFLOOR/RATE_NVOL/EUR/4Y/6M/0/0/0.00875</t>
  </si>
  <si>
    <t>CAPFLOOR/RATE_NVOL/EUR/4Y/6M/0/0/-0.00875</t>
  </si>
  <si>
    <t>CAPFLOOR/RATE_NVOL/EUR/4Y/6M/0/0/0.01</t>
  </si>
  <si>
    <t>CAPFLOOR/RATE_NVOL/EUR/4Y/6M/0/0/-0.01</t>
  </si>
  <si>
    <t>CAPFLOOR/RATE_NVOL/EUR/4Y/6M/0/0/0.01125</t>
  </si>
  <si>
    <t>CAPFLOOR/RATE_NVOL/EUR/4Y/6M/0/0/0.0125</t>
  </si>
  <si>
    <t>CAPFLOOR/RATE_NVOL/EUR/4Y/6M/0/0/0.01375</t>
  </si>
  <si>
    <t>CAPFLOOR/RATE_NVOL/EUR/4Y/6M/0/0/0.015</t>
  </si>
  <si>
    <t>CAPFLOOR/RATE_NVOL/EUR/4Y/6M/0/0/0.01625</t>
  </si>
  <si>
    <t>CAPFLOOR/RATE_NVOL/EUR/4Y/6M/0/0/0.0175</t>
  </si>
  <si>
    <t>CAPFLOOR/RATE_NVOL/EUR/4Y/6M/0/0/0.01875</t>
  </si>
  <si>
    <t>CAPFLOOR/RATE_NVOL/EUR/4Y/6M/0/0/0.02</t>
  </si>
  <si>
    <t>CAPFLOOR/RATE_NVOL/EUR/4Y/6M/0/0/0.0225</t>
  </si>
  <si>
    <t>CAPFLOOR/RATE_NVOL/EUR/4Y/6M/0/0/0.025</t>
  </si>
  <si>
    <t>CAPFLOOR/RATE_NVOL/EUR/4Y/6M/0/0/0.0275</t>
  </si>
  <si>
    <t>CAPFLOOR/RATE_NVOL/EUR/4Y/6M/0/0/0.03</t>
  </si>
  <si>
    <t>CAPFLOOR/RATE_NVOL/EUR/4Y/6M/0/0/0.0325</t>
  </si>
  <si>
    <t>CAPFLOOR/RATE_NVOL/EUR/4Y/6M/0/0/0.035</t>
  </si>
  <si>
    <t>CAPFLOOR/RATE_NVOL/EUR/4Y/6M/0/0/0.0375</t>
  </si>
  <si>
    <t>CAPFLOOR/RATE_NVOL/EUR/4Y/6M/0/0/0.04</t>
  </si>
  <si>
    <t>CAPFLOOR/RATE_NVOL/EUR/4Y/6M/0/0/0.0425</t>
  </si>
  <si>
    <t>CAPFLOOR/RATE_NVOL/EUR/4Y/6M/0/0/0.045</t>
  </si>
  <si>
    <t>CAPFLOOR/RATE_NVOL/EUR/4Y/6M/0/0/0.0475</t>
  </si>
  <si>
    <t>CAPFLOOR/RATE_NVOL/EUR/4Y/6M/0/0/0.05</t>
  </si>
  <si>
    <t>CAPFLOOR/RATE_NVOL/EUR/4Y/6M/0/0/0.0525</t>
  </si>
  <si>
    <t>CAPFLOOR/RATE_NVOL/EUR/4Y/6M/0/0/0.055</t>
  </si>
  <si>
    <t>CAPFLOOR/RATE_NVOL/EUR/4Y/6M/0/0/0.0575</t>
  </si>
  <si>
    <t>CAPFLOOR/RATE_NVOL/EUR/4Y/6M/0/0/0.06</t>
  </si>
  <si>
    <t>CAPFLOOR/RATE_NVOL/EUR/4Y/6M/0/0/0.0625</t>
  </si>
  <si>
    <t>CAPFLOOR/RATE_NVOL/EUR/4Y/6M/0/0/0.065</t>
  </si>
  <si>
    <t>CAPFLOOR/RATE_NVOL/EUR/4Y/6M/0/0/0.0675</t>
  </si>
  <si>
    <t>CAPFLOOR/RATE_NVOL/EUR/4Y/6M/0/0/0.07</t>
  </si>
  <si>
    <t>CAPFLOOR/RATE_NVOL/EUR/4Y/6M/0/0/0.0725</t>
  </si>
  <si>
    <t>CAPFLOOR/RATE_NVOL/EUR/4Y/6M/0/0/0.075</t>
  </si>
  <si>
    <t>CAPFLOOR/RATE_NVOL/EUR/4Y/6M/0/0/0.0775</t>
  </si>
  <si>
    <t>CAPFLOOR/RATE_NVOL/EUR/4Y/6M/0/0/0.08</t>
  </si>
  <si>
    <t>CAPFLOOR/RATE_NVOL/EUR/4Y/6M/0/0/0.0825</t>
  </si>
  <si>
    <t>CAPFLOOR/RATE_NVOL/EUR/4Y/6M/0/0/0.085</t>
  </si>
  <si>
    <t>CAPFLOOR/RATE_NVOL/EUR/4Y/6M/0/0/0.0875</t>
  </si>
  <si>
    <t>CAPFLOOR/RATE_NVOL/EUR/4Y/6M/0/0/0.09</t>
  </si>
  <si>
    <t>CAPFLOOR/RATE_NVOL/EUR/4Y/6M/0/0/0.0925</t>
  </si>
  <si>
    <t>CAPFLOOR/RATE_NVOL/EUR/4Y/6M/0/0/0.095</t>
  </si>
  <si>
    <t>CAPFLOOR/RATE_NVOL/EUR/4Y/6M/0/0/0.0975</t>
  </si>
  <si>
    <t>CAPFLOOR/RATE_NVOL/EUR/4Y/6M/0/0/0.1</t>
  </si>
  <si>
    <t>CAPFLOOR/RATE_NVOL/EUR/5Y/6M/0/0/0</t>
  </si>
  <si>
    <t>CAPFLOOR/RATE_NVOL/EUR/5Y/6M/0/0/0.00125</t>
  </si>
  <si>
    <t>CAPFLOOR/RATE_NVOL/EUR/5Y/6M/0/0/-0.00125</t>
  </si>
  <si>
    <t>CAPFLOOR/RATE_NVOL/EUR/5Y/6M/0/0/0.0025</t>
  </si>
  <si>
    <t>CAPFLOOR/RATE_NVOL/EUR/5Y/6M/0/0/-0.0025</t>
  </si>
  <si>
    <t>CAPFLOOR/RATE_NVOL/EUR/5Y/6M/0/0/0.00375</t>
  </si>
  <si>
    <t>CAPFLOOR/RATE_NVOL/EUR/5Y/6M/0/0/-0.00375</t>
  </si>
  <si>
    <t>CAPFLOOR/RATE_NVOL/EUR/5Y/6M/0/0/0.005</t>
  </si>
  <si>
    <t>CAPFLOOR/RATE_NVOL/EUR/5Y/6M/0/0/-0.005</t>
  </si>
  <si>
    <t>CAPFLOOR/RATE_NVOL/EUR/5Y/6M/0/0/0.00625</t>
  </si>
  <si>
    <t>CAPFLOOR/RATE_NVOL/EUR/5Y/6M/0/0/-0.00625</t>
  </si>
  <si>
    <t>CAPFLOOR/RATE_NVOL/EUR/5Y/6M/0/0/0.0075</t>
  </si>
  <si>
    <t>CAPFLOOR/RATE_NVOL/EUR/5Y/6M/0/0/-0.0075</t>
  </si>
  <si>
    <t>CAPFLOOR/RATE_NVOL/EUR/5Y/6M/0/0/0.00875</t>
  </si>
  <si>
    <t>CAPFLOOR/RATE_NVOL/EUR/5Y/6M/0/0/-0.00875</t>
  </si>
  <si>
    <t>CAPFLOOR/RATE_NVOL/EUR/5Y/6M/0/0/0.01</t>
  </si>
  <si>
    <t>CAPFLOOR/RATE_NVOL/EUR/5Y/6M/0/0/-0.01</t>
  </si>
  <si>
    <t>CAPFLOOR/RATE_NVOL/EUR/5Y/6M/0/0/0.01125</t>
  </si>
  <si>
    <t>CAPFLOOR/RATE_NVOL/EUR/5Y/6M/0/0/0.0125</t>
  </si>
  <si>
    <t>CAPFLOOR/RATE_NVOL/EUR/5Y/6M/0/0/0.01375</t>
  </si>
  <si>
    <t>CAPFLOOR/RATE_NVOL/EUR/5Y/6M/0/0/0.015</t>
  </si>
  <si>
    <t>CAPFLOOR/RATE_NVOL/EUR/5Y/6M/0/0/0.01625</t>
  </si>
  <si>
    <t>CAPFLOOR/RATE_NVOL/EUR/5Y/6M/0/0/0.0175</t>
  </si>
  <si>
    <t>CAPFLOOR/RATE_NVOL/EUR/5Y/6M/0/0/0.01875</t>
  </si>
  <si>
    <t>CAPFLOOR/RATE_NVOL/EUR/5Y/6M/0/0/0.02</t>
  </si>
  <si>
    <t>CAPFLOOR/RATE_NVOL/EUR/5Y/6M/0/0/0.0225</t>
  </si>
  <si>
    <t>CAPFLOOR/RATE_NVOL/EUR/5Y/6M/0/0/0.025</t>
  </si>
  <si>
    <t>CAPFLOOR/RATE_NVOL/EUR/5Y/6M/0/0/0.0275</t>
  </si>
  <si>
    <t>CAPFLOOR/RATE_NVOL/EUR/5Y/6M/0/0/0.03</t>
  </si>
  <si>
    <t>CAPFLOOR/RATE_NVOL/EUR/5Y/6M/0/0/0.0325</t>
  </si>
  <si>
    <t>CAPFLOOR/RATE_NVOL/EUR/5Y/6M/0/0/0.035</t>
  </si>
  <si>
    <t>CAPFLOOR/RATE_NVOL/EUR/5Y/6M/0/0/0.0375</t>
  </si>
  <si>
    <t>CAPFLOOR/RATE_NVOL/EUR/5Y/6M/0/0/0.04</t>
  </si>
  <si>
    <t>CAPFLOOR/RATE_NVOL/EUR/5Y/6M/0/0/0.0425</t>
  </si>
  <si>
    <t>CAPFLOOR/RATE_NVOL/EUR/5Y/6M/0/0/0.045</t>
  </si>
  <si>
    <t>CAPFLOOR/RATE_NVOL/EUR/5Y/6M/0/0/0.0475</t>
  </si>
  <si>
    <t>CAPFLOOR/RATE_NVOL/EUR/5Y/6M/0/0/0.05</t>
  </si>
  <si>
    <t>CAPFLOOR/RATE_NVOL/EUR/5Y/6M/0/0/0.0525</t>
  </si>
  <si>
    <t>CAPFLOOR/RATE_NVOL/EUR/5Y/6M/0/0/0.055</t>
  </si>
  <si>
    <t>CAPFLOOR/RATE_NVOL/EUR/5Y/6M/0/0/0.0575</t>
  </si>
  <si>
    <t>CAPFLOOR/RATE_NVOL/EUR/5Y/6M/0/0/0.06</t>
  </si>
  <si>
    <t>CAPFLOOR/RATE_NVOL/EUR/5Y/6M/0/0/0.0625</t>
  </si>
  <si>
    <t>CAPFLOOR/RATE_NVOL/EUR/5Y/6M/0/0/0.065</t>
  </si>
  <si>
    <t>CAPFLOOR/RATE_NVOL/EUR/5Y/6M/0/0/0.0675</t>
  </si>
  <si>
    <t>CAPFLOOR/RATE_NVOL/EUR/5Y/6M/0/0/0.07</t>
  </si>
  <si>
    <t>CAPFLOOR/RATE_NVOL/EUR/5Y/6M/0/0/0.0725</t>
  </si>
  <si>
    <t>CAPFLOOR/RATE_NVOL/EUR/5Y/6M/0/0/0.075</t>
  </si>
  <si>
    <t>CAPFLOOR/RATE_NVOL/EUR/5Y/6M/0/0/0.0775</t>
  </si>
  <si>
    <t>CAPFLOOR/RATE_NVOL/EUR/5Y/6M/0/0/0.08</t>
  </si>
  <si>
    <t>CAPFLOOR/RATE_NVOL/EUR/5Y/6M/0/0/0.0825</t>
  </si>
  <si>
    <t>CAPFLOOR/RATE_NVOL/EUR/5Y/6M/0/0/0.085</t>
  </si>
  <si>
    <t>CAPFLOOR/RATE_NVOL/EUR/5Y/6M/0/0/0.0875</t>
  </si>
  <si>
    <t>CAPFLOOR/RATE_NVOL/EUR/5Y/6M/0/0/0.09</t>
  </si>
  <si>
    <t>CAPFLOOR/RATE_NVOL/EUR/5Y/6M/0/0/0.0925</t>
  </si>
  <si>
    <t>CAPFLOOR/RATE_NVOL/EUR/5Y/6M/0/0/0.095</t>
  </si>
  <si>
    <t>CAPFLOOR/RATE_NVOL/EUR/5Y/6M/0/0/0.0975</t>
  </si>
  <si>
    <t>CAPFLOOR/RATE_NVOL/EUR/5Y/6M/0/0/0.1</t>
  </si>
  <si>
    <t>CAPFLOOR/RATE_NVOL/EUR/6Y/6M/0/0/0</t>
  </si>
  <si>
    <t>CAPFLOOR/RATE_NVOL/EUR/6Y/6M/0/0/0.00125</t>
  </si>
  <si>
    <t>CAPFLOOR/RATE_NVOL/EUR/6Y/6M/0/0/-0.00125</t>
  </si>
  <si>
    <t>CAPFLOOR/RATE_NVOL/EUR/6Y/6M/0/0/0.0025</t>
  </si>
  <si>
    <t>CAPFLOOR/RATE_NVOL/EUR/6Y/6M/0/0/-0.0025</t>
  </si>
  <si>
    <t>CAPFLOOR/RATE_NVOL/EUR/6Y/6M/0/0/0.00375</t>
  </si>
  <si>
    <t>CAPFLOOR/RATE_NVOL/EUR/6Y/6M/0/0/-0.00375</t>
  </si>
  <si>
    <t>CAPFLOOR/RATE_NVOL/EUR/6Y/6M/0/0/0.005</t>
  </si>
  <si>
    <t>CAPFLOOR/RATE_NVOL/EUR/6Y/6M/0/0/-0.005</t>
  </si>
  <si>
    <t>CAPFLOOR/RATE_NVOL/EUR/6Y/6M/0/0/0.00625</t>
  </si>
  <si>
    <t>CAPFLOOR/RATE_NVOL/EUR/6Y/6M/0/0/-0.00625</t>
  </si>
  <si>
    <t>CAPFLOOR/RATE_NVOL/EUR/6Y/6M/0/0/0.0075</t>
  </si>
  <si>
    <t>CAPFLOOR/RATE_NVOL/EUR/6Y/6M/0/0/-0.0075</t>
  </si>
  <si>
    <t>CAPFLOOR/RATE_NVOL/EUR/6Y/6M/0/0/0.00875</t>
  </si>
  <si>
    <t>CAPFLOOR/RATE_NVOL/EUR/6Y/6M/0/0/-0.00875</t>
  </si>
  <si>
    <t>CAPFLOOR/RATE_NVOL/EUR/6Y/6M/0/0/0.01</t>
  </si>
  <si>
    <t>CAPFLOOR/RATE_NVOL/EUR/6Y/6M/0/0/-0.01</t>
  </si>
  <si>
    <t>CAPFLOOR/RATE_NVOL/EUR/6Y/6M/0/0/0.01125</t>
  </si>
  <si>
    <t>CAPFLOOR/RATE_NVOL/EUR/6Y/6M/0/0/0.0125</t>
  </si>
  <si>
    <t>CAPFLOOR/RATE_NVOL/EUR/6Y/6M/0/0/0.01375</t>
  </si>
  <si>
    <t>CAPFLOOR/RATE_NVOL/EUR/6Y/6M/0/0/0.015</t>
  </si>
  <si>
    <t>CAPFLOOR/RATE_NVOL/EUR/6Y/6M/0/0/0.01625</t>
  </si>
  <si>
    <t>CAPFLOOR/RATE_NVOL/EUR/6Y/6M/0/0/0.0175</t>
  </si>
  <si>
    <t>CAPFLOOR/RATE_NVOL/EUR/6Y/6M/0/0/0.01875</t>
  </si>
  <si>
    <t>CAPFLOOR/RATE_NVOL/EUR/6Y/6M/0/0/0.02</t>
  </si>
  <si>
    <t>CAPFLOOR/RATE_NVOL/EUR/6Y/6M/0/0/0.0225</t>
  </si>
  <si>
    <t>CAPFLOOR/RATE_NVOL/EUR/6Y/6M/0/0/0.025</t>
  </si>
  <si>
    <t>CAPFLOOR/RATE_NVOL/EUR/6Y/6M/0/0/0.0275</t>
  </si>
  <si>
    <t>CAPFLOOR/RATE_NVOL/EUR/6Y/6M/0/0/0.03</t>
  </si>
  <si>
    <t>CAPFLOOR/RATE_NVOL/EUR/6Y/6M/0/0/0.0325</t>
  </si>
  <si>
    <t>CAPFLOOR/RATE_NVOL/EUR/6Y/6M/0/0/0.035</t>
  </si>
  <si>
    <t>CAPFLOOR/RATE_NVOL/EUR/6Y/6M/0/0/0.0375</t>
  </si>
  <si>
    <t>CAPFLOOR/RATE_NVOL/EUR/6Y/6M/0/0/0.04</t>
  </si>
  <si>
    <t>CAPFLOOR/RATE_NVOL/EUR/6Y/6M/0/0/0.0425</t>
  </si>
  <si>
    <t>CAPFLOOR/RATE_NVOL/EUR/6Y/6M/0/0/0.045</t>
  </si>
  <si>
    <t>CAPFLOOR/RATE_NVOL/EUR/6Y/6M/0/0/0.0475</t>
  </si>
  <si>
    <t>CAPFLOOR/RATE_NVOL/EUR/6Y/6M/0/0/0.05</t>
  </si>
  <si>
    <t>CAPFLOOR/RATE_NVOL/EUR/6Y/6M/0/0/0.0525</t>
  </si>
  <si>
    <t>CAPFLOOR/RATE_NVOL/EUR/6Y/6M/0/0/0.055</t>
  </si>
  <si>
    <t>CAPFLOOR/RATE_NVOL/EUR/6Y/6M/0/0/0.0575</t>
  </si>
  <si>
    <t>CAPFLOOR/RATE_NVOL/EUR/6Y/6M/0/0/0.06</t>
  </si>
  <si>
    <t>CAPFLOOR/RATE_NVOL/EUR/6Y/6M/0/0/0.0625</t>
  </si>
  <si>
    <t>CAPFLOOR/RATE_NVOL/EUR/6Y/6M/0/0/0.065</t>
  </si>
  <si>
    <t>CAPFLOOR/RATE_NVOL/EUR/6Y/6M/0/0/0.0675</t>
  </si>
  <si>
    <t>CAPFLOOR/RATE_NVOL/EUR/6Y/6M/0/0/0.07</t>
  </si>
  <si>
    <t>CAPFLOOR/RATE_NVOL/EUR/6Y/6M/0/0/0.0725</t>
  </si>
  <si>
    <t>CAPFLOOR/RATE_NVOL/EUR/6Y/6M/0/0/0.075</t>
  </si>
  <si>
    <t>CAPFLOOR/RATE_NVOL/EUR/6Y/6M/0/0/0.0775</t>
  </si>
  <si>
    <t>CAPFLOOR/RATE_NVOL/EUR/6Y/6M/0/0/0.08</t>
  </si>
  <si>
    <t>CAPFLOOR/RATE_NVOL/EUR/6Y/6M/0/0/0.0825</t>
  </si>
  <si>
    <t>CAPFLOOR/RATE_NVOL/EUR/6Y/6M/0/0/0.085</t>
  </si>
  <si>
    <t>CAPFLOOR/RATE_NVOL/EUR/6Y/6M/0/0/0.0875</t>
  </si>
  <si>
    <t>CAPFLOOR/RATE_NVOL/EUR/6Y/6M/0/0/0.09</t>
  </si>
  <si>
    <t>CAPFLOOR/RATE_NVOL/EUR/6Y/6M/0/0/0.0925</t>
  </si>
  <si>
    <t>CAPFLOOR/RATE_NVOL/EUR/6Y/6M/0/0/0.095</t>
  </si>
  <si>
    <t>CAPFLOOR/RATE_NVOL/EUR/6Y/6M/0/0/0.0975</t>
  </si>
  <si>
    <t>CAPFLOOR/RATE_NVOL/EUR/6Y/6M/0/0/0.1</t>
  </si>
  <si>
    <t>CAPFLOOR/RATE_NVOL/EUR/7Y/6M/0/0/0</t>
  </si>
  <si>
    <t>CAPFLOOR/RATE_NVOL/EUR/7Y/6M/0/0/0.00125</t>
  </si>
  <si>
    <t>CAPFLOOR/RATE_NVOL/EUR/7Y/6M/0/0/-0.00125</t>
  </si>
  <si>
    <t>CAPFLOOR/RATE_NVOL/EUR/7Y/6M/0/0/0.0025</t>
  </si>
  <si>
    <t>CAPFLOOR/RATE_NVOL/EUR/7Y/6M/0/0/-0.0025</t>
  </si>
  <si>
    <t>CAPFLOOR/RATE_NVOL/EUR/7Y/6M/0/0/0.00375</t>
  </si>
  <si>
    <t>CAPFLOOR/RATE_NVOL/EUR/7Y/6M/0/0/-0.00375</t>
  </si>
  <si>
    <t>CAPFLOOR/RATE_NVOL/EUR/7Y/6M/0/0/0.005</t>
  </si>
  <si>
    <t>CAPFLOOR/RATE_NVOL/EUR/7Y/6M/0/0/-0.005</t>
  </si>
  <si>
    <t>CAPFLOOR/RATE_NVOL/EUR/7Y/6M/0/0/0.00625</t>
  </si>
  <si>
    <t>CAPFLOOR/RATE_NVOL/EUR/7Y/6M/0/0/-0.00625</t>
  </si>
  <si>
    <t>CAPFLOOR/RATE_NVOL/EUR/7Y/6M/0/0/0.0075</t>
  </si>
  <si>
    <t>CAPFLOOR/RATE_NVOL/EUR/7Y/6M/0/0/-0.0075</t>
  </si>
  <si>
    <t>CAPFLOOR/RATE_NVOL/EUR/7Y/6M/0/0/0.00875</t>
  </si>
  <si>
    <t>CAPFLOOR/RATE_NVOL/EUR/7Y/6M/0/0/-0.00875</t>
  </si>
  <si>
    <t>CAPFLOOR/RATE_NVOL/EUR/7Y/6M/0/0/0.01</t>
  </si>
  <si>
    <t>CAPFLOOR/RATE_NVOL/EUR/7Y/6M/0/0/-0.01</t>
  </si>
  <si>
    <t>CAPFLOOR/RATE_NVOL/EUR/7Y/6M/0/0/0.01125</t>
  </si>
  <si>
    <t>CAPFLOOR/RATE_NVOL/EUR/7Y/6M/0/0/0.0125</t>
  </si>
  <si>
    <t>CAPFLOOR/RATE_NVOL/EUR/7Y/6M/0/0/0.01375</t>
  </si>
  <si>
    <t>CAPFLOOR/RATE_NVOL/EUR/7Y/6M/0/0/0.015</t>
  </si>
  <si>
    <t>CAPFLOOR/RATE_NVOL/EUR/7Y/6M/0/0/0.01625</t>
  </si>
  <si>
    <t>CAPFLOOR/RATE_NVOL/EUR/7Y/6M/0/0/0.0175</t>
  </si>
  <si>
    <t>CAPFLOOR/RATE_NVOL/EUR/7Y/6M/0/0/0.01875</t>
  </si>
  <si>
    <t>CAPFLOOR/RATE_NVOL/EUR/7Y/6M/0/0/0.02</t>
  </si>
  <si>
    <t>CAPFLOOR/RATE_NVOL/EUR/7Y/6M/0/0/0.0225</t>
  </si>
  <si>
    <t>CAPFLOOR/RATE_NVOL/EUR/7Y/6M/0/0/0.025</t>
  </si>
  <si>
    <t>CAPFLOOR/RATE_NVOL/EUR/7Y/6M/0/0/0.0275</t>
  </si>
  <si>
    <t>CAPFLOOR/RATE_NVOL/EUR/7Y/6M/0/0/0.03</t>
  </si>
  <si>
    <t>CAPFLOOR/RATE_NVOL/EUR/7Y/6M/0/0/0.0325</t>
  </si>
  <si>
    <t>CAPFLOOR/RATE_NVOL/EUR/7Y/6M/0/0/0.035</t>
  </si>
  <si>
    <t>CAPFLOOR/RATE_NVOL/EUR/7Y/6M/0/0/0.0375</t>
  </si>
  <si>
    <t>CAPFLOOR/RATE_NVOL/EUR/7Y/6M/0/0/0.04</t>
  </si>
  <si>
    <t>CAPFLOOR/RATE_NVOL/EUR/7Y/6M/0/0/0.0425</t>
  </si>
  <si>
    <t>CAPFLOOR/RATE_NVOL/EUR/7Y/6M/0/0/0.045</t>
  </si>
  <si>
    <t>CAPFLOOR/RATE_NVOL/EUR/7Y/6M/0/0/0.0475</t>
  </si>
  <si>
    <t>CAPFLOOR/RATE_NVOL/EUR/7Y/6M/0/0/0.05</t>
  </si>
  <si>
    <t>CAPFLOOR/RATE_NVOL/EUR/7Y/6M/0/0/0.0525</t>
  </si>
  <si>
    <t>CAPFLOOR/RATE_NVOL/EUR/7Y/6M/0/0/0.055</t>
  </si>
  <si>
    <t>CAPFLOOR/RATE_NVOL/EUR/7Y/6M/0/0/0.0575</t>
  </si>
  <si>
    <t>CAPFLOOR/RATE_NVOL/EUR/7Y/6M/0/0/0.06</t>
  </si>
  <si>
    <t>CAPFLOOR/RATE_NVOL/EUR/7Y/6M/0/0/0.0625</t>
  </si>
  <si>
    <t>CAPFLOOR/RATE_NVOL/EUR/7Y/6M/0/0/0.065</t>
  </si>
  <si>
    <t>CAPFLOOR/RATE_NVOL/EUR/7Y/6M/0/0/0.0675</t>
  </si>
  <si>
    <t>CAPFLOOR/RATE_NVOL/EUR/7Y/6M/0/0/0.07</t>
  </si>
  <si>
    <t>CAPFLOOR/RATE_NVOL/EUR/7Y/6M/0/0/0.0725</t>
  </si>
  <si>
    <t>CAPFLOOR/RATE_NVOL/EUR/7Y/6M/0/0/0.075</t>
  </si>
  <si>
    <t>CAPFLOOR/RATE_NVOL/EUR/7Y/6M/0/0/0.0775</t>
  </si>
  <si>
    <t>CAPFLOOR/RATE_NVOL/EUR/7Y/6M/0/0/0.08</t>
  </si>
  <si>
    <t>CAPFLOOR/RATE_NVOL/EUR/7Y/6M/0/0/0.0825</t>
  </si>
  <si>
    <t>CAPFLOOR/RATE_NVOL/EUR/7Y/6M/0/0/0.085</t>
  </si>
  <si>
    <t>CAPFLOOR/RATE_NVOL/EUR/7Y/6M/0/0/0.0875</t>
  </si>
  <si>
    <t>CAPFLOOR/RATE_NVOL/EUR/7Y/6M/0/0/0.09</t>
  </si>
  <si>
    <t>CAPFLOOR/RATE_NVOL/EUR/7Y/6M/0/0/0.0925</t>
  </si>
  <si>
    <t>CAPFLOOR/RATE_NVOL/EUR/7Y/6M/0/0/0.095</t>
  </si>
  <si>
    <t>CAPFLOOR/RATE_NVOL/EUR/7Y/6M/0/0/0.0975</t>
  </si>
  <si>
    <t>CAPFLOOR/RATE_NVOL/EUR/7Y/6M/0/0/0.1</t>
  </si>
  <si>
    <t>CAPFLOOR/RATE_NVOL/EUR/8Y/6M/0/0/0</t>
  </si>
  <si>
    <t>CAPFLOOR/RATE_NVOL/EUR/8Y/6M/0/0/0.00125</t>
  </si>
  <si>
    <t>CAPFLOOR/RATE_NVOL/EUR/8Y/6M/0/0/-0.00125</t>
  </si>
  <si>
    <t>CAPFLOOR/RATE_NVOL/EUR/8Y/6M/0/0/0.0025</t>
  </si>
  <si>
    <t>CAPFLOOR/RATE_NVOL/EUR/8Y/6M/0/0/-0.0025</t>
  </si>
  <si>
    <t>CAPFLOOR/RATE_NVOL/EUR/8Y/6M/0/0/0.00375</t>
  </si>
  <si>
    <t>CAPFLOOR/RATE_NVOL/EUR/8Y/6M/0/0/-0.00375</t>
  </si>
  <si>
    <t>CAPFLOOR/RATE_NVOL/EUR/8Y/6M/0/0/0.005</t>
  </si>
  <si>
    <t>CAPFLOOR/RATE_NVOL/EUR/8Y/6M/0/0/-0.005</t>
  </si>
  <si>
    <t>CAPFLOOR/RATE_NVOL/EUR/8Y/6M/0/0/0.00625</t>
  </si>
  <si>
    <t>CAPFLOOR/RATE_NVOL/EUR/8Y/6M/0/0/-0.00625</t>
  </si>
  <si>
    <t>CAPFLOOR/RATE_NVOL/EUR/8Y/6M/0/0/0.0075</t>
  </si>
  <si>
    <t>CAPFLOOR/RATE_NVOL/EUR/8Y/6M/0/0/-0.0075</t>
  </si>
  <si>
    <t>CAPFLOOR/RATE_NVOL/EUR/8Y/6M/0/0/0.00875</t>
  </si>
  <si>
    <t>CAPFLOOR/RATE_NVOL/EUR/8Y/6M/0/0/-0.00875</t>
  </si>
  <si>
    <t>CAPFLOOR/RATE_NVOL/EUR/8Y/6M/0/0/0.01</t>
  </si>
  <si>
    <t>CAPFLOOR/RATE_NVOL/EUR/8Y/6M/0/0/-0.01</t>
  </si>
  <si>
    <t>CAPFLOOR/RATE_NVOL/EUR/8Y/6M/0/0/0.01125</t>
  </si>
  <si>
    <t>CAPFLOOR/RATE_NVOL/EUR/8Y/6M/0/0/0.0125</t>
  </si>
  <si>
    <t>CAPFLOOR/RATE_NVOL/EUR/8Y/6M/0/0/0.01375</t>
  </si>
  <si>
    <t>CAPFLOOR/RATE_NVOL/EUR/8Y/6M/0/0/0.015</t>
  </si>
  <si>
    <t>CAPFLOOR/RATE_NVOL/EUR/8Y/6M/0/0/0.01625</t>
  </si>
  <si>
    <t>CAPFLOOR/RATE_NVOL/EUR/8Y/6M/0/0/0.0175</t>
  </si>
  <si>
    <t>CAPFLOOR/RATE_NVOL/EUR/8Y/6M/0/0/0.01875</t>
  </si>
  <si>
    <t>CAPFLOOR/RATE_NVOL/EUR/8Y/6M/0/0/0.02</t>
  </si>
  <si>
    <t>CAPFLOOR/RATE_NVOL/EUR/8Y/6M/0/0/0.0225</t>
  </si>
  <si>
    <t>CAPFLOOR/RATE_NVOL/EUR/8Y/6M/0/0/0.025</t>
  </si>
  <si>
    <t>CAPFLOOR/RATE_NVOL/EUR/8Y/6M/0/0/0.0275</t>
  </si>
  <si>
    <t>CAPFLOOR/RATE_NVOL/EUR/8Y/6M/0/0/0.03</t>
  </si>
  <si>
    <t>CAPFLOOR/RATE_NVOL/EUR/8Y/6M/0/0/0.0325</t>
  </si>
  <si>
    <t>CAPFLOOR/RATE_NVOL/EUR/8Y/6M/0/0/0.035</t>
  </si>
  <si>
    <t>CAPFLOOR/RATE_NVOL/EUR/8Y/6M/0/0/0.0375</t>
  </si>
  <si>
    <t>CAPFLOOR/RATE_NVOL/EUR/8Y/6M/0/0/0.04</t>
  </si>
  <si>
    <t>CAPFLOOR/RATE_NVOL/EUR/8Y/6M/0/0/0.0425</t>
  </si>
  <si>
    <t>CAPFLOOR/RATE_NVOL/EUR/8Y/6M/0/0/0.045</t>
  </si>
  <si>
    <t>CAPFLOOR/RATE_NVOL/EUR/8Y/6M/0/0/0.0475</t>
  </si>
  <si>
    <t>CAPFLOOR/RATE_NVOL/EUR/8Y/6M/0/0/0.05</t>
  </si>
  <si>
    <t>CAPFLOOR/RATE_NVOL/EUR/8Y/6M/0/0/0.0525</t>
  </si>
  <si>
    <t>CAPFLOOR/RATE_NVOL/EUR/8Y/6M/0/0/0.055</t>
  </si>
  <si>
    <t>CAPFLOOR/RATE_NVOL/EUR/8Y/6M/0/0/0.0575</t>
  </si>
  <si>
    <t>CAPFLOOR/RATE_NVOL/EUR/8Y/6M/0/0/0.06</t>
  </si>
  <si>
    <t>CAPFLOOR/RATE_NVOL/EUR/8Y/6M/0/0/0.0625</t>
  </si>
  <si>
    <t>CAPFLOOR/RATE_NVOL/EUR/8Y/6M/0/0/0.065</t>
  </si>
  <si>
    <t>CAPFLOOR/RATE_NVOL/EUR/8Y/6M/0/0/0.0675</t>
  </si>
  <si>
    <t>CAPFLOOR/RATE_NVOL/EUR/8Y/6M/0/0/0.07</t>
  </si>
  <si>
    <t>CAPFLOOR/RATE_NVOL/EUR/8Y/6M/0/0/0.0725</t>
  </si>
  <si>
    <t>CAPFLOOR/RATE_NVOL/EUR/8Y/6M/0/0/0.075</t>
  </si>
  <si>
    <t>CAPFLOOR/RATE_NVOL/EUR/8Y/6M/0/0/0.0775</t>
  </si>
  <si>
    <t>CAPFLOOR/RATE_NVOL/EUR/8Y/6M/0/0/0.08</t>
  </si>
  <si>
    <t>CAPFLOOR/RATE_NVOL/EUR/8Y/6M/0/0/0.0825</t>
  </si>
  <si>
    <t>CAPFLOOR/RATE_NVOL/EUR/8Y/6M/0/0/0.085</t>
  </si>
  <si>
    <t>CAPFLOOR/RATE_NVOL/EUR/8Y/6M/0/0/0.0875</t>
  </si>
  <si>
    <t>CAPFLOOR/RATE_NVOL/EUR/8Y/6M/0/0/0.09</t>
  </si>
  <si>
    <t>CAPFLOOR/RATE_NVOL/EUR/8Y/6M/0/0/0.0925</t>
  </si>
  <si>
    <t>CAPFLOOR/RATE_NVOL/EUR/8Y/6M/0/0/0.095</t>
  </si>
  <si>
    <t>CAPFLOOR/RATE_NVOL/EUR/8Y/6M/0/0/0.0975</t>
  </si>
  <si>
    <t>CAPFLOOR/RATE_NVOL/EUR/8Y/6M/0/0/0.1</t>
  </si>
  <si>
    <t>CAPFLOOR/RATE_NVOL/EUR/9Y/6M/0/0/0</t>
  </si>
  <si>
    <t>CAPFLOOR/RATE_NVOL/EUR/9Y/6M/0/0/0.00125</t>
  </si>
  <si>
    <t>CAPFLOOR/RATE_NVOL/EUR/9Y/6M/0/0/-0.00125</t>
  </si>
  <si>
    <t>CAPFLOOR/RATE_NVOL/EUR/9Y/6M/0/0/0.0025</t>
  </si>
  <si>
    <t>CAPFLOOR/RATE_NVOL/EUR/9Y/6M/0/0/-0.0025</t>
  </si>
  <si>
    <t>CAPFLOOR/RATE_NVOL/EUR/9Y/6M/0/0/0.00375</t>
  </si>
  <si>
    <t>CAPFLOOR/RATE_NVOL/EUR/9Y/6M/0/0/-0.00375</t>
  </si>
  <si>
    <t>CAPFLOOR/RATE_NVOL/EUR/9Y/6M/0/0/0.005</t>
  </si>
  <si>
    <t>CAPFLOOR/RATE_NVOL/EUR/9Y/6M/0/0/-0.005</t>
  </si>
  <si>
    <t>CAPFLOOR/RATE_NVOL/EUR/9Y/6M/0/0/0.00625</t>
  </si>
  <si>
    <t>CAPFLOOR/RATE_NVOL/EUR/9Y/6M/0/0/-0.00625</t>
  </si>
  <si>
    <t>CAPFLOOR/RATE_NVOL/EUR/9Y/6M/0/0/0.0075</t>
  </si>
  <si>
    <t>CAPFLOOR/RATE_NVOL/EUR/9Y/6M/0/0/-0.0075</t>
  </si>
  <si>
    <t>CAPFLOOR/RATE_NVOL/EUR/9Y/6M/0/0/0.00875</t>
  </si>
  <si>
    <t>CAPFLOOR/RATE_NVOL/EUR/9Y/6M/0/0/-0.00875</t>
  </si>
  <si>
    <t>CAPFLOOR/RATE_NVOL/EUR/9Y/6M/0/0/0.01</t>
  </si>
  <si>
    <t>CAPFLOOR/RATE_NVOL/EUR/9Y/6M/0/0/-0.01</t>
  </si>
  <si>
    <t>CAPFLOOR/RATE_NVOL/EUR/9Y/6M/0/0/0.01125</t>
  </si>
  <si>
    <t>CAPFLOOR/RATE_NVOL/EUR/9Y/6M/0/0/0.0125</t>
  </si>
  <si>
    <t>CAPFLOOR/RATE_NVOL/EUR/9Y/6M/0/0/0.01375</t>
  </si>
  <si>
    <t>CAPFLOOR/RATE_NVOL/EUR/9Y/6M/0/0/0.015</t>
  </si>
  <si>
    <t>CAPFLOOR/RATE_NVOL/EUR/9Y/6M/0/0/0.01625</t>
  </si>
  <si>
    <t>CAPFLOOR/RATE_NVOL/EUR/9Y/6M/0/0/0.0175</t>
  </si>
  <si>
    <t>CAPFLOOR/RATE_NVOL/EUR/9Y/6M/0/0/0.01875</t>
  </si>
  <si>
    <t>CAPFLOOR/RATE_NVOL/EUR/9Y/6M/0/0/0.02</t>
  </si>
  <si>
    <t>CAPFLOOR/RATE_NVOL/EUR/9Y/6M/0/0/0.0225</t>
  </si>
  <si>
    <t>CAPFLOOR/RATE_NVOL/EUR/9Y/6M/0/0/0.025</t>
  </si>
  <si>
    <t>CAPFLOOR/RATE_NVOL/EUR/9Y/6M/0/0/0.0275</t>
  </si>
  <si>
    <t>CAPFLOOR/RATE_NVOL/EUR/9Y/6M/0/0/0.03</t>
  </si>
  <si>
    <t>CAPFLOOR/RATE_NVOL/EUR/9Y/6M/0/0/0.0325</t>
  </si>
  <si>
    <t>CAPFLOOR/RATE_NVOL/EUR/9Y/6M/0/0/0.035</t>
  </si>
  <si>
    <t>CAPFLOOR/RATE_NVOL/EUR/9Y/6M/0/0/0.0375</t>
  </si>
  <si>
    <t>CAPFLOOR/RATE_NVOL/EUR/9Y/6M/0/0/0.04</t>
  </si>
  <si>
    <t>CAPFLOOR/RATE_NVOL/EUR/9Y/6M/0/0/0.0425</t>
  </si>
  <si>
    <t>CAPFLOOR/RATE_NVOL/EUR/9Y/6M/0/0/0.045</t>
  </si>
  <si>
    <t>CAPFLOOR/RATE_NVOL/EUR/9Y/6M/0/0/0.0475</t>
  </si>
  <si>
    <t>CAPFLOOR/RATE_NVOL/EUR/9Y/6M/0/0/0.05</t>
  </si>
  <si>
    <t>CAPFLOOR/RATE_NVOL/EUR/9Y/6M/0/0/0.0525</t>
  </si>
  <si>
    <t>CAPFLOOR/RATE_NVOL/EUR/9Y/6M/0/0/0.055</t>
  </si>
  <si>
    <t>CAPFLOOR/RATE_NVOL/EUR/9Y/6M/0/0/0.0575</t>
  </si>
  <si>
    <t>CAPFLOOR/RATE_NVOL/EUR/9Y/6M/0/0/0.06</t>
  </si>
  <si>
    <t>CAPFLOOR/RATE_NVOL/EUR/9Y/6M/0/0/0.0625</t>
  </si>
  <si>
    <t>CAPFLOOR/RATE_NVOL/EUR/9Y/6M/0/0/0.065</t>
  </si>
  <si>
    <t>CAPFLOOR/RATE_NVOL/EUR/9Y/6M/0/0/0.0675</t>
  </si>
  <si>
    <t>CAPFLOOR/RATE_NVOL/EUR/9Y/6M/0/0/0.07</t>
  </si>
  <si>
    <t>CAPFLOOR/RATE_NVOL/EUR/9Y/6M/0/0/0.0725</t>
  </si>
  <si>
    <t>CAPFLOOR/RATE_NVOL/EUR/9Y/6M/0/0/0.075</t>
  </si>
  <si>
    <t>CAPFLOOR/RATE_NVOL/EUR/9Y/6M/0/0/0.0775</t>
  </si>
  <si>
    <t>CAPFLOOR/RATE_NVOL/EUR/9Y/6M/0/0/0.08</t>
  </si>
  <si>
    <t>CAPFLOOR/RATE_NVOL/EUR/9Y/6M/0/0/0.0825</t>
  </si>
  <si>
    <t>CAPFLOOR/RATE_NVOL/EUR/9Y/6M/0/0/0.085</t>
  </si>
  <si>
    <t>CAPFLOOR/RATE_NVOL/EUR/9Y/6M/0/0/0.0875</t>
  </si>
  <si>
    <t>CAPFLOOR/RATE_NVOL/EUR/9Y/6M/0/0/0.09</t>
  </si>
  <si>
    <t>CAPFLOOR/RATE_NVOL/EUR/9Y/6M/0/0/0.0925</t>
  </si>
  <si>
    <t>CAPFLOOR/RATE_NVOL/EUR/9Y/6M/0/0/0.095</t>
  </si>
  <si>
    <t>CAPFLOOR/RATE_NVOL/EUR/9Y/6M/0/0/0.0975</t>
  </si>
  <si>
    <t>CAPFLOOR/RATE_NVOL/EUR/9Y/6M/0/0/0.1</t>
  </si>
  <si>
    <t>CAPFLOOR/RATE_NVOL/GBP/10Y/6M/0/0/0.0025</t>
  </si>
  <si>
    <t>CAPFLOOR/RATE_NVOL/GBP/10Y/6M/0/0/0.005</t>
  </si>
  <si>
    <t>CAPFLOOR/RATE_NVOL/GBP/10Y/6M/0/0/0.0075</t>
  </si>
  <si>
    <t>CAPFLOOR/RATE_NVOL/GBP/10Y/6M/0/0/0.01</t>
  </si>
  <si>
    <t>CAPFLOOR/RATE_NVOL/GBP/10Y/6M/0/0/0.0125</t>
  </si>
  <si>
    <t>CAPFLOOR/RATE_NVOL/GBP/10Y/6M/0/0/0.015</t>
  </si>
  <si>
    <t>CAPFLOOR/RATE_NVOL/GBP/10Y/6M/0/0/0.0175</t>
  </si>
  <si>
    <t>CAPFLOOR/RATE_NVOL/GBP/10Y/6M/0/0/0.02</t>
  </si>
  <si>
    <t>CAPFLOOR/RATE_NVOL/GBP/10Y/6M/0/0/0.0225</t>
  </si>
  <si>
    <t>CAPFLOOR/RATE_NVOL/GBP/10Y/6M/0/0/0.025</t>
  </si>
  <si>
    <t>CAPFLOOR/RATE_NVOL/GBP/10Y/6M/0/0/0.0275</t>
  </si>
  <si>
    <t>CAPFLOOR/RATE_NVOL/GBP/10Y/6M/0/0/0.03</t>
  </si>
  <si>
    <t>CAPFLOOR/RATE_NVOL/GBP/10Y/6M/0/0/0.0325</t>
  </si>
  <si>
    <t>CAPFLOOR/RATE_NVOL/GBP/10Y/6M/0/0/0.035</t>
  </si>
  <si>
    <t>CAPFLOOR/RATE_NVOL/GBP/10Y/6M/0/0/0.0375</t>
  </si>
  <si>
    <t>CAPFLOOR/RATE_NVOL/GBP/10Y/6M/0/0/0.04</t>
  </si>
  <si>
    <t>CAPFLOOR/RATE_NVOL/GBP/10Y/6M/0/0/0.0425</t>
  </si>
  <si>
    <t>CAPFLOOR/RATE_NVOL/GBP/10Y/6M/0/0/0.045</t>
  </si>
  <si>
    <t>CAPFLOOR/RATE_NVOL/GBP/10Y/6M/0/0/0.0475</t>
  </si>
  <si>
    <t>CAPFLOOR/RATE_NVOL/GBP/10Y/6M/0/0/0.05</t>
  </si>
  <si>
    <t>CAPFLOOR/RATE_NVOL/GBP/10Y/6M/0/0/0.0525</t>
  </si>
  <si>
    <t>CAPFLOOR/RATE_NVOL/GBP/10Y/6M/0/0/0.055</t>
  </si>
  <si>
    <t>CAPFLOOR/RATE_NVOL/GBP/10Y/6M/0/0/0.0575</t>
  </si>
  <si>
    <t>CAPFLOOR/RATE_NVOL/GBP/10Y/6M/0/0/0.06</t>
  </si>
  <si>
    <t>CAPFLOOR/RATE_NVOL/GBP/10Y/6M/0/0/0.0625</t>
  </si>
  <si>
    <t>CAPFLOOR/RATE_NVOL/GBP/10Y/6M/0/0/0.065</t>
  </si>
  <si>
    <t>CAPFLOOR/RATE_NVOL/GBP/10Y/6M/0/0/0.0675</t>
  </si>
  <si>
    <t>CAPFLOOR/RATE_NVOL/GBP/10Y/6M/0/0/0.07</t>
  </si>
  <si>
    <t>CAPFLOOR/RATE_NVOL/GBP/10Y/6M/0/0/0.0725</t>
  </si>
  <si>
    <t>CAPFLOOR/RATE_NVOL/GBP/10Y/6M/0/0/0.075</t>
  </si>
  <si>
    <t>CAPFLOOR/RATE_NVOL/GBP/10Y/6M/0/0/0.0775</t>
  </si>
  <si>
    <t>CAPFLOOR/RATE_NVOL/GBP/10Y/6M/0/0/0.08</t>
  </si>
  <si>
    <t>CAPFLOOR/RATE_NVOL/GBP/10Y/6M/0/0/0.0825</t>
  </si>
  <si>
    <t>CAPFLOOR/RATE_NVOL/GBP/10Y/6M/0/0/0.085</t>
  </si>
  <si>
    <t>CAPFLOOR/RATE_NVOL/GBP/10Y/6M/0/0/0.0875</t>
  </si>
  <si>
    <t>CAPFLOOR/RATE_NVOL/GBP/10Y/6M/0/0/0.09</t>
  </si>
  <si>
    <t>CAPFLOOR/RATE_NVOL/GBP/10Y/6M/0/0/0.0925</t>
  </si>
  <si>
    <t>CAPFLOOR/RATE_NVOL/GBP/10Y/6M/0/0/0.095</t>
  </si>
  <si>
    <t>CAPFLOOR/RATE_NVOL/GBP/10Y/6M/0/0/0.0975</t>
  </si>
  <si>
    <t>CAPFLOOR/RATE_NVOL/GBP/10Y/6M/0/0/0.1</t>
  </si>
  <si>
    <t>CAPFLOOR/RATE_NVOL/GBP/15Y/6M/0/0/0.0025</t>
  </si>
  <si>
    <t>CAPFLOOR/RATE_NVOL/GBP/15Y/6M/0/0/0.005</t>
  </si>
  <si>
    <t>CAPFLOOR/RATE_NVOL/GBP/15Y/6M/0/0/0.0075</t>
  </si>
  <si>
    <t>CAPFLOOR/RATE_NVOL/GBP/15Y/6M/0/0/0.01</t>
  </si>
  <si>
    <t>CAPFLOOR/RATE_NVOL/GBP/15Y/6M/0/0/0.0125</t>
  </si>
  <si>
    <t>CAPFLOOR/RATE_NVOL/GBP/15Y/6M/0/0/0.015</t>
  </si>
  <si>
    <t>CAPFLOOR/RATE_NVOL/GBP/15Y/6M/0/0/0.0175</t>
  </si>
  <si>
    <t>CAPFLOOR/RATE_NVOL/GBP/15Y/6M/0/0/0.02</t>
  </si>
  <si>
    <t>CAPFLOOR/RATE_NVOL/GBP/15Y/6M/0/0/0.0225</t>
  </si>
  <si>
    <t>CAPFLOOR/RATE_NVOL/GBP/15Y/6M/0/0/0.025</t>
  </si>
  <si>
    <t>CAPFLOOR/RATE_NVOL/GBP/15Y/6M/0/0/0.0275</t>
  </si>
  <si>
    <t>CAPFLOOR/RATE_NVOL/GBP/15Y/6M/0/0/0.03</t>
  </si>
  <si>
    <t>CAPFLOOR/RATE_NVOL/GBP/15Y/6M/0/0/0.0325</t>
  </si>
  <si>
    <t>CAPFLOOR/RATE_NVOL/GBP/15Y/6M/0/0/0.035</t>
  </si>
  <si>
    <t>CAPFLOOR/RATE_NVOL/GBP/15Y/6M/0/0/0.0375</t>
  </si>
  <si>
    <t>CAPFLOOR/RATE_NVOL/GBP/15Y/6M/0/0/0.04</t>
  </si>
  <si>
    <t>CAPFLOOR/RATE_NVOL/GBP/15Y/6M/0/0/0.0425</t>
  </si>
  <si>
    <t>CAPFLOOR/RATE_NVOL/GBP/15Y/6M/0/0/0.045</t>
  </si>
  <si>
    <t>CAPFLOOR/RATE_NVOL/GBP/15Y/6M/0/0/0.0475</t>
  </si>
  <si>
    <t>CAPFLOOR/RATE_NVOL/GBP/15Y/6M/0/0/0.05</t>
  </si>
  <si>
    <t>CAPFLOOR/RATE_NVOL/GBP/15Y/6M/0/0/0.0525</t>
  </si>
  <si>
    <t>CAPFLOOR/RATE_NVOL/GBP/15Y/6M/0/0/0.055</t>
  </si>
  <si>
    <t>CAPFLOOR/RATE_NVOL/GBP/15Y/6M/0/0/0.0575</t>
  </si>
  <si>
    <t>CAPFLOOR/RATE_NVOL/GBP/15Y/6M/0/0/0.06</t>
  </si>
  <si>
    <t>CAPFLOOR/RATE_NVOL/GBP/15Y/6M/0/0/0.0625</t>
  </si>
  <si>
    <t>CAPFLOOR/RATE_NVOL/GBP/15Y/6M/0/0/0.065</t>
  </si>
  <si>
    <t>CAPFLOOR/RATE_NVOL/GBP/15Y/6M/0/0/0.0675</t>
  </si>
  <si>
    <t>CAPFLOOR/RATE_NVOL/GBP/15Y/6M/0/0/0.07</t>
  </si>
  <si>
    <t>CAPFLOOR/RATE_NVOL/GBP/15Y/6M/0/0/0.0725</t>
  </si>
  <si>
    <t>CAPFLOOR/RATE_NVOL/GBP/15Y/6M/0/0/0.075</t>
  </si>
  <si>
    <t>CAPFLOOR/RATE_NVOL/GBP/15Y/6M/0/0/0.0775</t>
  </si>
  <si>
    <t>CAPFLOOR/RATE_NVOL/GBP/15Y/6M/0/0/0.08</t>
  </si>
  <si>
    <t>CAPFLOOR/RATE_NVOL/GBP/15Y/6M/0/0/0.0825</t>
  </si>
  <si>
    <t>CAPFLOOR/RATE_NVOL/GBP/15Y/6M/0/0/0.085</t>
  </si>
  <si>
    <t>CAPFLOOR/RATE_NVOL/GBP/15Y/6M/0/0/0.0875</t>
  </si>
  <si>
    <t>CAPFLOOR/RATE_NVOL/GBP/15Y/6M/0/0/0.09</t>
  </si>
  <si>
    <t>CAPFLOOR/RATE_NVOL/GBP/15Y/6M/0/0/0.0925</t>
  </si>
  <si>
    <t>CAPFLOOR/RATE_NVOL/GBP/15Y/6M/0/0/0.095</t>
  </si>
  <si>
    <t>CAPFLOOR/RATE_NVOL/GBP/15Y/6M/0/0/0.0975</t>
  </si>
  <si>
    <t>CAPFLOOR/RATE_NVOL/GBP/15Y/6M/0/0/0.1</t>
  </si>
  <si>
    <t>CAPFLOOR/RATE_NVOL/GBP/1Y/6M/0/0/0.0025</t>
  </si>
  <si>
    <t>CAPFLOOR/RATE_NVOL/GBP/1Y/6M/0/0/0.005</t>
  </si>
  <si>
    <t>CAPFLOOR/RATE_NVOL/GBP/1Y/6M/0/0/0.0075</t>
  </si>
  <si>
    <t>CAPFLOOR/RATE_NVOL/GBP/1Y/6M/0/0/0.01</t>
  </si>
  <si>
    <t>CAPFLOOR/RATE_NVOL/GBP/1Y/6M/0/0/0.0125</t>
  </si>
  <si>
    <t>CAPFLOOR/RATE_NVOL/GBP/1Y/6M/0/0/0.015</t>
  </si>
  <si>
    <t>CAPFLOOR/RATE_NVOL/GBP/1Y/6M/0/0/0.0175</t>
  </si>
  <si>
    <t>CAPFLOOR/RATE_NVOL/GBP/1Y/6M/0/0/0.02</t>
  </si>
  <si>
    <t>CAPFLOOR/RATE_NVOL/GBP/1Y/6M/0/0/0.0225</t>
  </si>
  <si>
    <t>CAPFLOOR/RATE_NVOL/GBP/1Y/6M/0/0/0.025</t>
  </si>
  <si>
    <t>CAPFLOOR/RATE_NVOL/GBP/1Y/6M/0/0/0.0275</t>
  </si>
  <si>
    <t>CAPFLOOR/RATE_NVOL/GBP/1Y/6M/0/0/0.03</t>
  </si>
  <si>
    <t>CAPFLOOR/RATE_NVOL/GBP/1Y/6M/0/0/0.0325</t>
  </si>
  <si>
    <t>CAPFLOOR/RATE_NVOL/GBP/1Y/6M/0/0/0.035</t>
  </si>
  <si>
    <t>CAPFLOOR/RATE_NVOL/GBP/1Y/6M/0/0/0.0375</t>
  </si>
  <si>
    <t>CAPFLOOR/RATE_NVOL/GBP/1Y/6M/0/0/0.04</t>
  </si>
  <si>
    <t>CAPFLOOR/RATE_NVOL/GBP/1Y/6M/0/0/0.0425</t>
  </si>
  <si>
    <t>CAPFLOOR/RATE_NVOL/GBP/1Y/6M/0/0/0.045</t>
  </si>
  <si>
    <t>CAPFLOOR/RATE_NVOL/GBP/1Y/6M/0/0/0.0475</t>
  </si>
  <si>
    <t>CAPFLOOR/RATE_NVOL/GBP/1Y/6M/0/0/0.05</t>
  </si>
  <si>
    <t>CAPFLOOR/RATE_NVOL/GBP/1Y/6M/0/0/0.0525</t>
  </si>
  <si>
    <t>CAPFLOOR/RATE_NVOL/GBP/1Y/6M/0/0/0.055</t>
  </si>
  <si>
    <t>CAPFLOOR/RATE_NVOL/GBP/1Y/6M/0/0/0.0575</t>
  </si>
  <si>
    <t>CAPFLOOR/RATE_NVOL/GBP/1Y/6M/0/0/0.06</t>
  </si>
  <si>
    <t>CAPFLOOR/RATE_NVOL/GBP/1Y/6M/0/0/0.0625</t>
  </si>
  <si>
    <t>CAPFLOOR/RATE_NVOL/GBP/1Y/6M/0/0/0.065</t>
  </si>
  <si>
    <t>CAPFLOOR/RATE_NVOL/GBP/1Y/6M/0/0/0.0675</t>
  </si>
  <si>
    <t>CAPFLOOR/RATE_NVOL/GBP/1Y/6M/0/0/0.07</t>
  </si>
  <si>
    <t>CAPFLOOR/RATE_NVOL/GBP/1Y/6M/0/0/0.0725</t>
  </si>
  <si>
    <t>CAPFLOOR/RATE_NVOL/GBP/1Y/6M/0/0/0.075</t>
  </si>
  <si>
    <t>CAPFLOOR/RATE_NVOL/GBP/1Y/6M/0/0/0.0775</t>
  </si>
  <si>
    <t>CAPFLOOR/RATE_NVOL/GBP/1Y/6M/0/0/0.08</t>
  </si>
  <si>
    <t>CAPFLOOR/RATE_NVOL/GBP/1Y/6M/0/0/0.0825</t>
  </si>
  <si>
    <t>CAPFLOOR/RATE_NVOL/GBP/1Y/6M/0/0/0.085</t>
  </si>
  <si>
    <t>CAPFLOOR/RATE_NVOL/GBP/1Y/6M/0/0/0.0875</t>
  </si>
  <si>
    <t>CAPFLOOR/RATE_NVOL/GBP/1Y/6M/0/0/0.09</t>
  </si>
  <si>
    <t>CAPFLOOR/RATE_NVOL/GBP/1Y/6M/0/0/0.0925</t>
  </si>
  <si>
    <t>CAPFLOOR/RATE_NVOL/GBP/1Y/6M/0/0/0.095</t>
  </si>
  <si>
    <t>CAPFLOOR/RATE_NVOL/GBP/1Y/6M/0/0/0.0975</t>
  </si>
  <si>
    <t>CAPFLOOR/RATE_NVOL/GBP/1Y/6M/0/0/0.1</t>
  </si>
  <si>
    <t>CAPFLOOR/RATE_NVOL/GBP/20Y/6M/0/0/0.0025</t>
  </si>
  <si>
    <t>CAPFLOOR/RATE_NVOL/GBP/20Y/6M/0/0/0.005</t>
  </si>
  <si>
    <t>CAPFLOOR/RATE_NVOL/GBP/20Y/6M/0/0/0.0075</t>
  </si>
  <si>
    <t>CAPFLOOR/RATE_NVOL/GBP/20Y/6M/0/0/0.01</t>
  </si>
  <si>
    <t>CAPFLOOR/RATE_NVOL/GBP/20Y/6M/0/0/0.0125</t>
  </si>
  <si>
    <t>CAPFLOOR/RATE_NVOL/GBP/20Y/6M/0/0/0.015</t>
  </si>
  <si>
    <t>CAPFLOOR/RATE_NVOL/GBP/20Y/6M/0/0/0.0175</t>
  </si>
  <si>
    <t>CAPFLOOR/RATE_NVOL/GBP/20Y/6M/0/0/0.02</t>
  </si>
  <si>
    <t>CAPFLOOR/RATE_NVOL/GBP/20Y/6M/0/0/0.0225</t>
  </si>
  <si>
    <t>CAPFLOOR/RATE_NVOL/GBP/20Y/6M/0/0/0.025</t>
  </si>
  <si>
    <t>CAPFLOOR/RATE_NVOL/GBP/20Y/6M/0/0/0.0275</t>
  </si>
  <si>
    <t>CAPFLOOR/RATE_NVOL/GBP/20Y/6M/0/0/0.03</t>
  </si>
  <si>
    <t>CAPFLOOR/RATE_NVOL/GBP/20Y/6M/0/0/0.0325</t>
  </si>
  <si>
    <t>CAPFLOOR/RATE_NVOL/GBP/20Y/6M/0/0/0.035</t>
  </si>
  <si>
    <t>CAPFLOOR/RATE_NVOL/GBP/20Y/6M/0/0/0.0375</t>
  </si>
  <si>
    <t>CAPFLOOR/RATE_NVOL/GBP/20Y/6M/0/0/0.04</t>
  </si>
  <si>
    <t>CAPFLOOR/RATE_NVOL/GBP/20Y/6M/0/0/0.0425</t>
  </si>
  <si>
    <t>CAPFLOOR/RATE_NVOL/GBP/20Y/6M/0/0/0.045</t>
  </si>
  <si>
    <t>CAPFLOOR/RATE_NVOL/GBP/20Y/6M/0/0/0.0475</t>
  </si>
  <si>
    <t>CAPFLOOR/RATE_NVOL/GBP/20Y/6M/0/0/0.05</t>
  </si>
  <si>
    <t>CAPFLOOR/RATE_NVOL/GBP/20Y/6M/0/0/0.0525</t>
  </si>
  <si>
    <t>CAPFLOOR/RATE_NVOL/GBP/20Y/6M/0/0/0.055</t>
  </si>
  <si>
    <t>CAPFLOOR/RATE_NVOL/GBP/20Y/6M/0/0/0.0575</t>
  </si>
  <si>
    <t>CAPFLOOR/RATE_NVOL/GBP/20Y/6M/0/0/0.06</t>
  </si>
  <si>
    <t>CAPFLOOR/RATE_NVOL/GBP/20Y/6M/0/0/0.0625</t>
  </si>
  <si>
    <t>CAPFLOOR/RATE_NVOL/GBP/20Y/6M/0/0/0.065</t>
  </si>
  <si>
    <t>CAPFLOOR/RATE_NVOL/GBP/20Y/6M/0/0/0.0675</t>
  </si>
  <si>
    <t>CAPFLOOR/RATE_NVOL/GBP/20Y/6M/0/0/0.07</t>
  </si>
  <si>
    <t>CAPFLOOR/RATE_NVOL/GBP/20Y/6M/0/0/0.0725</t>
  </si>
  <si>
    <t>CAPFLOOR/RATE_NVOL/GBP/20Y/6M/0/0/0.075</t>
  </si>
  <si>
    <t>CAPFLOOR/RATE_NVOL/GBP/20Y/6M/0/0/0.0775</t>
  </si>
  <si>
    <t>CAPFLOOR/RATE_NVOL/GBP/20Y/6M/0/0/0.08</t>
  </si>
  <si>
    <t>CAPFLOOR/RATE_NVOL/GBP/20Y/6M/0/0/0.0825</t>
  </si>
  <si>
    <t>CAPFLOOR/RATE_NVOL/GBP/20Y/6M/0/0/0.085</t>
  </si>
  <si>
    <t>CAPFLOOR/RATE_NVOL/GBP/20Y/6M/0/0/0.0875</t>
  </si>
  <si>
    <t>CAPFLOOR/RATE_NVOL/GBP/20Y/6M/0/0/0.09</t>
  </si>
  <si>
    <t>CAPFLOOR/RATE_NVOL/GBP/20Y/6M/0/0/0.0925</t>
  </si>
  <si>
    <t>CAPFLOOR/RATE_NVOL/GBP/20Y/6M/0/0/0.095</t>
  </si>
  <si>
    <t>CAPFLOOR/RATE_NVOL/GBP/20Y/6M/0/0/0.0975</t>
  </si>
  <si>
    <t>CAPFLOOR/RATE_NVOL/GBP/20Y/6M/0/0/0.1</t>
  </si>
  <si>
    <t>CAPFLOOR/RATE_NVOL/GBP/2Y/6M/0/0/0.0025</t>
  </si>
  <si>
    <t>CAPFLOOR/RATE_NVOL/GBP/2Y/6M/0/0/0.005</t>
  </si>
  <si>
    <t>CAPFLOOR/RATE_NVOL/GBP/2Y/6M/0/0/0.0075</t>
  </si>
  <si>
    <t>CAPFLOOR/RATE_NVOL/GBP/2Y/6M/0/0/0.01</t>
  </si>
  <si>
    <t>CAPFLOOR/RATE_NVOL/GBP/2Y/6M/0/0/0.0125</t>
  </si>
  <si>
    <t>CAPFLOOR/RATE_NVOL/GBP/2Y/6M/0/0/0.015</t>
  </si>
  <si>
    <t>CAPFLOOR/RATE_NVOL/GBP/2Y/6M/0/0/0.0175</t>
  </si>
  <si>
    <t>CAPFLOOR/RATE_NVOL/GBP/2Y/6M/0/0/0.02</t>
  </si>
  <si>
    <t>CAPFLOOR/RATE_NVOL/GBP/2Y/6M/0/0/0.0225</t>
  </si>
  <si>
    <t>CAPFLOOR/RATE_NVOL/GBP/2Y/6M/0/0/0.025</t>
  </si>
  <si>
    <t>CAPFLOOR/RATE_NVOL/GBP/2Y/6M/0/0/0.0275</t>
  </si>
  <si>
    <t>CAPFLOOR/RATE_NVOL/GBP/2Y/6M/0/0/0.03</t>
  </si>
  <si>
    <t>CAPFLOOR/RATE_NVOL/GBP/2Y/6M/0/0/0.0325</t>
  </si>
  <si>
    <t>CAPFLOOR/RATE_NVOL/GBP/2Y/6M/0/0/0.035</t>
  </si>
  <si>
    <t>CAPFLOOR/RATE_NVOL/GBP/2Y/6M/0/0/0.0375</t>
  </si>
  <si>
    <t>CAPFLOOR/RATE_NVOL/GBP/2Y/6M/0/0/0.04</t>
  </si>
  <si>
    <t>CAPFLOOR/RATE_NVOL/GBP/2Y/6M/0/0/0.0425</t>
  </si>
  <si>
    <t>CAPFLOOR/RATE_NVOL/GBP/2Y/6M/0/0/0.045</t>
  </si>
  <si>
    <t>CAPFLOOR/RATE_NVOL/GBP/2Y/6M/0/0/0.0475</t>
  </si>
  <si>
    <t>CAPFLOOR/RATE_NVOL/GBP/2Y/6M/0/0/0.05</t>
  </si>
  <si>
    <t>CAPFLOOR/RATE_NVOL/GBP/2Y/6M/0/0/0.0525</t>
  </si>
  <si>
    <t>CAPFLOOR/RATE_NVOL/GBP/2Y/6M/0/0/0.055</t>
  </si>
  <si>
    <t>CAPFLOOR/RATE_NVOL/GBP/2Y/6M/0/0/0.0575</t>
  </si>
  <si>
    <t>CAPFLOOR/RATE_NVOL/GBP/2Y/6M/0/0/0.06</t>
  </si>
  <si>
    <t>CAPFLOOR/RATE_NVOL/GBP/2Y/6M/0/0/0.0625</t>
  </si>
  <si>
    <t>CAPFLOOR/RATE_NVOL/GBP/2Y/6M/0/0/0.065</t>
  </si>
  <si>
    <t>CAPFLOOR/RATE_NVOL/GBP/2Y/6M/0/0/0.0675</t>
  </si>
  <si>
    <t>CAPFLOOR/RATE_NVOL/GBP/2Y/6M/0/0/0.07</t>
  </si>
  <si>
    <t>CAPFLOOR/RATE_NVOL/GBP/2Y/6M/0/0/0.0725</t>
  </si>
  <si>
    <t>CAPFLOOR/RATE_NVOL/GBP/2Y/6M/0/0/0.075</t>
  </si>
  <si>
    <t>CAPFLOOR/RATE_NVOL/GBP/2Y/6M/0/0/0.0775</t>
  </si>
  <si>
    <t>CAPFLOOR/RATE_NVOL/GBP/2Y/6M/0/0/0.08</t>
  </si>
  <si>
    <t>CAPFLOOR/RATE_NVOL/GBP/2Y/6M/0/0/0.0825</t>
  </si>
  <si>
    <t>CAPFLOOR/RATE_NVOL/GBP/2Y/6M/0/0/0.085</t>
  </si>
  <si>
    <t>CAPFLOOR/RATE_NVOL/GBP/2Y/6M/0/0/0.0875</t>
  </si>
  <si>
    <t>CAPFLOOR/RATE_NVOL/GBP/2Y/6M/0/0/0.09</t>
  </si>
  <si>
    <t>CAPFLOOR/RATE_NVOL/GBP/2Y/6M/0/0/0.0925</t>
  </si>
  <si>
    <t>CAPFLOOR/RATE_NVOL/GBP/2Y/6M/0/0/0.095</t>
  </si>
  <si>
    <t>CAPFLOOR/RATE_NVOL/GBP/2Y/6M/0/0/0.0975</t>
  </si>
  <si>
    <t>CAPFLOOR/RATE_NVOL/GBP/2Y/6M/0/0/0.1</t>
  </si>
  <si>
    <t>CAPFLOOR/RATE_NVOL/GBP/3Y/6M/0/0/0.0025</t>
  </si>
  <si>
    <t>CAPFLOOR/RATE_NVOL/GBP/3Y/6M/0/0/0.005</t>
  </si>
  <si>
    <t>CAPFLOOR/RATE_NVOL/GBP/3Y/6M/0/0/0.0075</t>
  </si>
  <si>
    <t>CAPFLOOR/RATE_NVOL/GBP/3Y/6M/0/0/0.01</t>
  </si>
  <si>
    <t>CAPFLOOR/RATE_NVOL/GBP/3Y/6M/0/0/0.0125</t>
  </si>
  <si>
    <t>CAPFLOOR/RATE_NVOL/GBP/3Y/6M/0/0/0.015</t>
  </si>
  <si>
    <t>CAPFLOOR/RATE_NVOL/GBP/3Y/6M/0/0/0.0175</t>
  </si>
  <si>
    <t>CAPFLOOR/RATE_NVOL/GBP/3Y/6M/0/0/0.02</t>
  </si>
  <si>
    <t>CAPFLOOR/RATE_NVOL/GBP/3Y/6M/0/0/0.0225</t>
  </si>
  <si>
    <t>CAPFLOOR/RATE_NVOL/GBP/3Y/6M/0/0/0.025</t>
  </si>
  <si>
    <t>CAPFLOOR/RATE_NVOL/GBP/3Y/6M/0/0/0.0275</t>
  </si>
  <si>
    <t>CAPFLOOR/RATE_NVOL/GBP/3Y/6M/0/0/0.03</t>
  </si>
  <si>
    <t>CAPFLOOR/RATE_NVOL/GBP/3Y/6M/0/0/0.0325</t>
  </si>
  <si>
    <t>CAPFLOOR/RATE_NVOL/GBP/3Y/6M/0/0/0.035</t>
  </si>
  <si>
    <t>CAPFLOOR/RATE_NVOL/GBP/3Y/6M/0/0/0.0375</t>
  </si>
  <si>
    <t>CAPFLOOR/RATE_NVOL/GBP/3Y/6M/0/0/0.04</t>
  </si>
  <si>
    <t>CAPFLOOR/RATE_NVOL/GBP/3Y/6M/0/0/0.0425</t>
  </si>
  <si>
    <t>CAPFLOOR/RATE_NVOL/GBP/3Y/6M/0/0/0.045</t>
  </si>
  <si>
    <t>CAPFLOOR/RATE_NVOL/GBP/3Y/6M/0/0/0.0475</t>
  </si>
  <si>
    <t>CAPFLOOR/RATE_NVOL/GBP/3Y/6M/0/0/0.05</t>
  </si>
  <si>
    <t>CAPFLOOR/RATE_NVOL/GBP/3Y/6M/0/0/0.0525</t>
  </si>
  <si>
    <t>CAPFLOOR/RATE_NVOL/GBP/3Y/6M/0/0/0.055</t>
  </si>
  <si>
    <t>CAPFLOOR/RATE_NVOL/GBP/3Y/6M/0/0/0.0575</t>
  </si>
  <si>
    <t>CAPFLOOR/RATE_NVOL/GBP/3Y/6M/0/0/0.06</t>
  </si>
  <si>
    <t>CAPFLOOR/RATE_NVOL/GBP/3Y/6M/0/0/0.0625</t>
  </si>
  <si>
    <t>CAPFLOOR/RATE_NVOL/GBP/3Y/6M/0/0/0.065</t>
  </si>
  <si>
    <t>CAPFLOOR/RATE_NVOL/GBP/3Y/6M/0/0/0.0675</t>
  </si>
  <si>
    <t>CAPFLOOR/RATE_NVOL/GBP/3Y/6M/0/0/0.07</t>
  </si>
  <si>
    <t>CAPFLOOR/RATE_NVOL/GBP/3Y/6M/0/0/0.0725</t>
  </si>
  <si>
    <t>CAPFLOOR/RATE_NVOL/GBP/3Y/6M/0/0/0.075</t>
  </si>
  <si>
    <t>CAPFLOOR/RATE_NVOL/GBP/3Y/6M/0/0/0.0775</t>
  </si>
  <si>
    <t>CAPFLOOR/RATE_NVOL/GBP/3Y/6M/0/0/0.08</t>
  </si>
  <si>
    <t>CAPFLOOR/RATE_NVOL/GBP/3Y/6M/0/0/0.0825</t>
  </si>
  <si>
    <t>CAPFLOOR/RATE_NVOL/GBP/3Y/6M/0/0/0.085</t>
  </si>
  <si>
    <t>CAPFLOOR/RATE_NVOL/GBP/3Y/6M/0/0/0.0875</t>
  </si>
  <si>
    <t>CAPFLOOR/RATE_NVOL/GBP/3Y/6M/0/0/0.09</t>
  </si>
  <si>
    <t>CAPFLOOR/RATE_NVOL/GBP/3Y/6M/0/0/0.0925</t>
  </si>
  <si>
    <t>CAPFLOOR/RATE_NVOL/GBP/3Y/6M/0/0/0.095</t>
  </si>
  <si>
    <t>CAPFLOOR/RATE_NVOL/GBP/3Y/6M/0/0/0.0975</t>
  </si>
  <si>
    <t>CAPFLOOR/RATE_NVOL/GBP/3Y/6M/0/0/0.1</t>
  </si>
  <si>
    <t>CAPFLOOR/RATE_NVOL/GBP/4Y/6M/0/0/0.0025</t>
  </si>
  <si>
    <t>CAPFLOOR/RATE_NVOL/GBP/4Y/6M/0/0/0.005</t>
  </si>
  <si>
    <t>CAPFLOOR/RATE_NVOL/GBP/4Y/6M/0/0/0.0075</t>
  </si>
  <si>
    <t>CAPFLOOR/RATE_NVOL/GBP/4Y/6M/0/0/0.01</t>
  </si>
  <si>
    <t>CAPFLOOR/RATE_NVOL/GBP/4Y/6M/0/0/0.0125</t>
  </si>
  <si>
    <t>CAPFLOOR/RATE_NVOL/GBP/4Y/6M/0/0/0.015</t>
  </si>
  <si>
    <t>CAPFLOOR/RATE_NVOL/GBP/4Y/6M/0/0/0.0175</t>
  </si>
  <si>
    <t>CAPFLOOR/RATE_NVOL/GBP/4Y/6M/0/0/0.02</t>
  </si>
  <si>
    <t>CAPFLOOR/RATE_NVOL/GBP/4Y/6M/0/0/0.0225</t>
  </si>
  <si>
    <t>CAPFLOOR/RATE_NVOL/GBP/4Y/6M/0/0/0.025</t>
  </si>
  <si>
    <t>CAPFLOOR/RATE_NVOL/GBP/4Y/6M/0/0/0.0275</t>
  </si>
  <si>
    <t>CAPFLOOR/RATE_NVOL/GBP/4Y/6M/0/0/0.03</t>
  </si>
  <si>
    <t>CAPFLOOR/RATE_NVOL/GBP/4Y/6M/0/0/0.0325</t>
  </si>
  <si>
    <t>CAPFLOOR/RATE_NVOL/GBP/4Y/6M/0/0/0.035</t>
  </si>
  <si>
    <t>CAPFLOOR/RATE_NVOL/GBP/4Y/6M/0/0/0.0375</t>
  </si>
  <si>
    <t>CAPFLOOR/RATE_NVOL/GBP/4Y/6M/0/0/0.04</t>
  </si>
  <si>
    <t>CAPFLOOR/RATE_NVOL/GBP/4Y/6M/0/0/0.0425</t>
  </si>
  <si>
    <t>CAPFLOOR/RATE_NVOL/GBP/4Y/6M/0/0/0.045</t>
  </si>
  <si>
    <t>CAPFLOOR/RATE_NVOL/GBP/4Y/6M/0/0/0.0475</t>
  </si>
  <si>
    <t>CAPFLOOR/RATE_NVOL/GBP/4Y/6M/0/0/0.05</t>
  </si>
  <si>
    <t>CAPFLOOR/RATE_NVOL/GBP/4Y/6M/0/0/0.0525</t>
  </si>
  <si>
    <t>CAPFLOOR/RATE_NVOL/GBP/4Y/6M/0/0/0.055</t>
  </si>
  <si>
    <t>CAPFLOOR/RATE_NVOL/GBP/4Y/6M/0/0/0.0575</t>
  </si>
  <si>
    <t>CAPFLOOR/RATE_NVOL/GBP/4Y/6M/0/0/0.06</t>
  </si>
  <si>
    <t>CAPFLOOR/RATE_NVOL/GBP/4Y/6M/0/0/0.0625</t>
  </si>
  <si>
    <t>CAPFLOOR/RATE_NVOL/GBP/4Y/6M/0/0/0.065</t>
  </si>
  <si>
    <t>CAPFLOOR/RATE_NVOL/GBP/4Y/6M/0/0/0.0675</t>
  </si>
  <si>
    <t>CAPFLOOR/RATE_NVOL/GBP/4Y/6M/0/0/0.07</t>
  </si>
  <si>
    <t>CAPFLOOR/RATE_NVOL/GBP/4Y/6M/0/0/0.0725</t>
  </si>
  <si>
    <t>CAPFLOOR/RATE_NVOL/GBP/4Y/6M/0/0/0.075</t>
  </si>
  <si>
    <t>CAPFLOOR/RATE_NVOL/GBP/4Y/6M/0/0/0.0775</t>
  </si>
  <si>
    <t>CAPFLOOR/RATE_NVOL/GBP/4Y/6M/0/0/0.08</t>
  </si>
  <si>
    <t>CAPFLOOR/RATE_NVOL/GBP/4Y/6M/0/0/0.0825</t>
  </si>
  <si>
    <t>CAPFLOOR/RATE_NVOL/GBP/4Y/6M/0/0/0.085</t>
  </si>
  <si>
    <t>CAPFLOOR/RATE_NVOL/GBP/4Y/6M/0/0/0.0875</t>
  </si>
  <si>
    <t>CAPFLOOR/RATE_NVOL/GBP/4Y/6M/0/0/0.09</t>
  </si>
  <si>
    <t>CAPFLOOR/RATE_NVOL/GBP/4Y/6M/0/0/0.0925</t>
  </si>
  <si>
    <t>CAPFLOOR/RATE_NVOL/GBP/4Y/6M/0/0/0.095</t>
  </si>
  <si>
    <t>CAPFLOOR/RATE_NVOL/GBP/4Y/6M/0/0/0.0975</t>
  </si>
  <si>
    <t>CAPFLOOR/RATE_NVOL/GBP/4Y/6M/0/0/0.1</t>
  </si>
  <si>
    <t>CAPFLOOR/RATE_NVOL/GBP/5Y/6M/0/0/0.0025</t>
  </si>
  <si>
    <t>CAPFLOOR/RATE_NVOL/GBP/5Y/6M/0/0/0.005</t>
  </si>
  <si>
    <t>CAPFLOOR/RATE_NVOL/GBP/5Y/6M/0/0/0.0075</t>
  </si>
  <si>
    <t>CAPFLOOR/RATE_NVOL/GBP/5Y/6M/0/0/0.01</t>
  </si>
  <si>
    <t>CAPFLOOR/RATE_NVOL/GBP/5Y/6M/0/0/0.0125</t>
  </si>
  <si>
    <t>CAPFLOOR/RATE_NVOL/GBP/5Y/6M/0/0/0.015</t>
  </si>
  <si>
    <t>CAPFLOOR/RATE_NVOL/GBP/5Y/6M/0/0/0.0175</t>
  </si>
  <si>
    <t>CAPFLOOR/RATE_NVOL/GBP/5Y/6M/0/0/0.02</t>
  </si>
  <si>
    <t>CAPFLOOR/RATE_NVOL/GBP/5Y/6M/0/0/0.0225</t>
  </si>
  <si>
    <t>CAPFLOOR/RATE_NVOL/GBP/5Y/6M/0/0/0.025</t>
  </si>
  <si>
    <t>CAPFLOOR/RATE_NVOL/GBP/5Y/6M/0/0/0.0275</t>
  </si>
  <si>
    <t>CAPFLOOR/RATE_NVOL/GBP/5Y/6M/0/0/0.03</t>
  </si>
  <si>
    <t>CAPFLOOR/RATE_NVOL/GBP/5Y/6M/0/0/0.0325</t>
  </si>
  <si>
    <t>CAPFLOOR/RATE_NVOL/GBP/5Y/6M/0/0/0.035</t>
  </si>
  <si>
    <t>CAPFLOOR/RATE_NVOL/GBP/5Y/6M/0/0/0.0375</t>
  </si>
  <si>
    <t>CAPFLOOR/RATE_NVOL/GBP/5Y/6M/0/0/0.04</t>
  </si>
  <si>
    <t>CAPFLOOR/RATE_NVOL/GBP/5Y/6M/0/0/0.0425</t>
  </si>
  <si>
    <t>CAPFLOOR/RATE_NVOL/GBP/5Y/6M/0/0/0.045</t>
  </si>
  <si>
    <t>CAPFLOOR/RATE_NVOL/GBP/5Y/6M/0/0/0.0475</t>
  </si>
  <si>
    <t>CAPFLOOR/RATE_NVOL/GBP/5Y/6M/0/0/0.05</t>
  </si>
  <si>
    <t>CAPFLOOR/RATE_NVOL/GBP/5Y/6M/0/0/0.0525</t>
  </si>
  <si>
    <t>CAPFLOOR/RATE_NVOL/GBP/5Y/6M/0/0/0.055</t>
  </si>
  <si>
    <t>CAPFLOOR/RATE_NVOL/GBP/5Y/6M/0/0/0.0575</t>
  </si>
  <si>
    <t>CAPFLOOR/RATE_NVOL/GBP/5Y/6M/0/0/0.06</t>
  </si>
  <si>
    <t>CAPFLOOR/RATE_NVOL/GBP/5Y/6M/0/0/0.0625</t>
  </si>
  <si>
    <t>CAPFLOOR/RATE_NVOL/GBP/5Y/6M/0/0/0.065</t>
  </si>
  <si>
    <t>CAPFLOOR/RATE_NVOL/GBP/5Y/6M/0/0/0.0675</t>
  </si>
  <si>
    <t>CAPFLOOR/RATE_NVOL/GBP/5Y/6M/0/0/0.07</t>
  </si>
  <si>
    <t>CAPFLOOR/RATE_NVOL/GBP/5Y/6M/0/0/0.0725</t>
  </si>
  <si>
    <t>CAPFLOOR/RATE_NVOL/GBP/5Y/6M/0/0/0.075</t>
  </si>
  <si>
    <t>CAPFLOOR/RATE_NVOL/GBP/5Y/6M/0/0/0.0775</t>
  </si>
  <si>
    <t>CAPFLOOR/RATE_NVOL/GBP/5Y/6M/0/0/0.08</t>
  </si>
  <si>
    <t>CAPFLOOR/RATE_NVOL/GBP/5Y/6M/0/0/0.0825</t>
  </si>
  <si>
    <t>CAPFLOOR/RATE_NVOL/GBP/5Y/6M/0/0/0.085</t>
  </si>
  <si>
    <t>CAPFLOOR/RATE_NVOL/GBP/5Y/6M/0/0/0.0875</t>
  </si>
  <si>
    <t>CAPFLOOR/RATE_NVOL/GBP/5Y/6M/0/0/0.09</t>
  </si>
  <si>
    <t>CAPFLOOR/RATE_NVOL/GBP/5Y/6M/0/0/0.0925</t>
  </si>
  <si>
    <t>CAPFLOOR/RATE_NVOL/GBP/5Y/6M/0/0/0.095</t>
  </si>
  <si>
    <t>CAPFLOOR/RATE_NVOL/GBP/5Y/6M/0/0/0.0975</t>
  </si>
  <si>
    <t>CAPFLOOR/RATE_NVOL/GBP/5Y/6M/0/0/0.1</t>
  </si>
  <si>
    <t>CAPFLOOR/RATE_NVOL/GBP/6Y/6M/0/0/0.0025</t>
  </si>
  <si>
    <t>CAPFLOOR/RATE_NVOL/GBP/6Y/6M/0/0/0.005</t>
  </si>
  <si>
    <t>CAPFLOOR/RATE_NVOL/GBP/6Y/6M/0/0/0.0075</t>
  </si>
  <si>
    <t>CAPFLOOR/RATE_NVOL/GBP/6Y/6M/0/0/0.01</t>
  </si>
  <si>
    <t>CAPFLOOR/RATE_NVOL/GBP/6Y/6M/0/0/0.0125</t>
  </si>
  <si>
    <t>CAPFLOOR/RATE_NVOL/GBP/6Y/6M/0/0/0.015</t>
  </si>
  <si>
    <t>CAPFLOOR/RATE_NVOL/GBP/6Y/6M/0/0/0.0175</t>
  </si>
  <si>
    <t>CAPFLOOR/RATE_NVOL/GBP/6Y/6M/0/0/0.02</t>
  </si>
  <si>
    <t>CAPFLOOR/RATE_NVOL/GBP/6Y/6M/0/0/0.0225</t>
  </si>
  <si>
    <t>CAPFLOOR/RATE_NVOL/GBP/6Y/6M/0/0/0.025</t>
  </si>
  <si>
    <t>CAPFLOOR/RATE_NVOL/GBP/6Y/6M/0/0/0.0275</t>
  </si>
  <si>
    <t>CAPFLOOR/RATE_NVOL/GBP/6Y/6M/0/0/0.03</t>
  </si>
  <si>
    <t>CAPFLOOR/RATE_NVOL/GBP/6Y/6M/0/0/0.0325</t>
  </si>
  <si>
    <t>CAPFLOOR/RATE_NVOL/GBP/6Y/6M/0/0/0.035</t>
  </si>
  <si>
    <t>CAPFLOOR/RATE_NVOL/GBP/6Y/6M/0/0/0.0375</t>
  </si>
  <si>
    <t>CAPFLOOR/RATE_NVOL/GBP/6Y/6M/0/0/0.04</t>
  </si>
  <si>
    <t>CAPFLOOR/RATE_NVOL/GBP/6Y/6M/0/0/0.0425</t>
  </si>
  <si>
    <t>CAPFLOOR/RATE_NVOL/GBP/6Y/6M/0/0/0.045</t>
  </si>
  <si>
    <t>CAPFLOOR/RATE_NVOL/GBP/6Y/6M/0/0/0.0475</t>
  </si>
  <si>
    <t>CAPFLOOR/RATE_NVOL/GBP/6Y/6M/0/0/0.05</t>
  </si>
  <si>
    <t>CAPFLOOR/RATE_NVOL/GBP/6Y/6M/0/0/0.0525</t>
  </si>
  <si>
    <t>CAPFLOOR/RATE_NVOL/GBP/6Y/6M/0/0/0.055</t>
  </si>
  <si>
    <t>CAPFLOOR/RATE_NVOL/GBP/6Y/6M/0/0/0.0575</t>
  </si>
  <si>
    <t>CAPFLOOR/RATE_NVOL/GBP/6Y/6M/0/0/0.06</t>
  </si>
  <si>
    <t>CAPFLOOR/RATE_NVOL/GBP/6Y/6M/0/0/0.0625</t>
  </si>
  <si>
    <t>CAPFLOOR/RATE_NVOL/GBP/6Y/6M/0/0/0.065</t>
  </si>
  <si>
    <t>CAPFLOOR/RATE_NVOL/GBP/6Y/6M/0/0/0.0675</t>
  </si>
  <si>
    <t>CAPFLOOR/RATE_NVOL/GBP/6Y/6M/0/0/0.07</t>
  </si>
  <si>
    <t>CAPFLOOR/RATE_NVOL/GBP/6Y/6M/0/0/0.0725</t>
  </si>
  <si>
    <t>CAPFLOOR/RATE_NVOL/GBP/6Y/6M/0/0/0.075</t>
  </si>
  <si>
    <t>CAPFLOOR/RATE_NVOL/GBP/6Y/6M/0/0/0.0775</t>
  </si>
  <si>
    <t>CAPFLOOR/RATE_NVOL/GBP/6Y/6M/0/0/0.08</t>
  </si>
  <si>
    <t>CAPFLOOR/RATE_NVOL/GBP/6Y/6M/0/0/0.0825</t>
  </si>
  <si>
    <t>CAPFLOOR/RATE_NVOL/GBP/6Y/6M/0/0/0.085</t>
  </si>
  <si>
    <t>CAPFLOOR/RATE_NVOL/GBP/6Y/6M/0/0/0.0875</t>
  </si>
  <si>
    <t>CAPFLOOR/RATE_NVOL/GBP/6Y/6M/0/0/0.09</t>
  </si>
  <si>
    <t>CAPFLOOR/RATE_NVOL/GBP/6Y/6M/0/0/0.0925</t>
  </si>
  <si>
    <t>CAPFLOOR/RATE_NVOL/GBP/6Y/6M/0/0/0.095</t>
  </si>
  <si>
    <t>CAPFLOOR/RATE_NVOL/GBP/6Y/6M/0/0/0.0975</t>
  </si>
  <si>
    <t>CAPFLOOR/RATE_NVOL/GBP/6Y/6M/0/0/0.1</t>
  </si>
  <si>
    <t>CAPFLOOR/RATE_NVOL/GBP/7Y/6M/0/0/0.0025</t>
  </si>
  <si>
    <t>CAPFLOOR/RATE_NVOL/GBP/7Y/6M/0/0/0.005</t>
  </si>
  <si>
    <t>CAPFLOOR/RATE_NVOL/GBP/7Y/6M/0/0/0.0075</t>
  </si>
  <si>
    <t>CAPFLOOR/RATE_NVOL/GBP/7Y/6M/0/0/0.01</t>
  </si>
  <si>
    <t>CAPFLOOR/RATE_NVOL/GBP/7Y/6M/0/0/0.0125</t>
  </si>
  <si>
    <t>CAPFLOOR/RATE_NVOL/GBP/7Y/6M/0/0/0.015</t>
  </si>
  <si>
    <t>CAPFLOOR/RATE_NVOL/GBP/7Y/6M/0/0/0.0175</t>
  </si>
  <si>
    <t>CAPFLOOR/RATE_NVOL/GBP/7Y/6M/0/0/0.02</t>
  </si>
  <si>
    <t>CAPFLOOR/RATE_NVOL/GBP/7Y/6M/0/0/0.0225</t>
  </si>
  <si>
    <t>CAPFLOOR/RATE_NVOL/GBP/7Y/6M/0/0/0.025</t>
  </si>
  <si>
    <t>CAPFLOOR/RATE_NVOL/GBP/7Y/6M/0/0/0.0275</t>
  </si>
  <si>
    <t>CAPFLOOR/RATE_NVOL/GBP/7Y/6M/0/0/0.03</t>
  </si>
  <si>
    <t>CAPFLOOR/RATE_NVOL/GBP/7Y/6M/0/0/0.0325</t>
  </si>
  <si>
    <t>CAPFLOOR/RATE_NVOL/GBP/7Y/6M/0/0/0.035</t>
  </si>
  <si>
    <t>CAPFLOOR/RATE_NVOL/GBP/7Y/6M/0/0/0.0375</t>
  </si>
  <si>
    <t>CAPFLOOR/RATE_NVOL/GBP/7Y/6M/0/0/0.04</t>
  </si>
  <si>
    <t>CAPFLOOR/RATE_NVOL/GBP/7Y/6M/0/0/0.0425</t>
  </si>
  <si>
    <t>CAPFLOOR/RATE_NVOL/GBP/7Y/6M/0/0/0.045</t>
  </si>
  <si>
    <t>CAPFLOOR/RATE_NVOL/GBP/7Y/6M/0/0/0.0475</t>
  </si>
  <si>
    <t>CAPFLOOR/RATE_NVOL/GBP/7Y/6M/0/0/0.05</t>
  </si>
  <si>
    <t>CAPFLOOR/RATE_NVOL/GBP/7Y/6M/0/0/0.0525</t>
  </si>
  <si>
    <t>CAPFLOOR/RATE_NVOL/GBP/7Y/6M/0/0/0.055</t>
  </si>
  <si>
    <t>CAPFLOOR/RATE_NVOL/GBP/7Y/6M/0/0/0.0575</t>
  </si>
  <si>
    <t>CAPFLOOR/RATE_NVOL/GBP/7Y/6M/0/0/0.06</t>
  </si>
  <si>
    <t>CAPFLOOR/RATE_NVOL/GBP/7Y/6M/0/0/0.0625</t>
  </si>
  <si>
    <t>CAPFLOOR/RATE_NVOL/GBP/7Y/6M/0/0/0.065</t>
  </si>
  <si>
    <t>CAPFLOOR/RATE_NVOL/GBP/7Y/6M/0/0/0.0675</t>
  </si>
  <si>
    <t>CAPFLOOR/RATE_NVOL/GBP/7Y/6M/0/0/0.07</t>
  </si>
  <si>
    <t>CAPFLOOR/RATE_NVOL/GBP/7Y/6M/0/0/0.0725</t>
  </si>
  <si>
    <t>CAPFLOOR/RATE_NVOL/GBP/7Y/6M/0/0/0.075</t>
  </si>
  <si>
    <t>CAPFLOOR/RATE_NVOL/GBP/7Y/6M/0/0/0.0775</t>
  </si>
  <si>
    <t>CAPFLOOR/RATE_NVOL/GBP/7Y/6M/0/0/0.08</t>
  </si>
  <si>
    <t>CAPFLOOR/RATE_NVOL/GBP/7Y/6M/0/0/0.0825</t>
  </si>
  <si>
    <t>CAPFLOOR/RATE_NVOL/GBP/7Y/6M/0/0/0.085</t>
  </si>
  <si>
    <t>CAPFLOOR/RATE_NVOL/GBP/7Y/6M/0/0/0.0875</t>
  </si>
  <si>
    <t>CAPFLOOR/RATE_NVOL/GBP/7Y/6M/0/0/0.09</t>
  </si>
  <si>
    <t>CAPFLOOR/RATE_NVOL/GBP/7Y/6M/0/0/0.0925</t>
  </si>
  <si>
    <t>CAPFLOOR/RATE_NVOL/GBP/7Y/6M/0/0/0.095</t>
  </si>
  <si>
    <t>CAPFLOOR/RATE_NVOL/GBP/7Y/6M/0/0/0.0975</t>
  </si>
  <si>
    <t>CAPFLOOR/RATE_NVOL/GBP/7Y/6M/0/0/0.1</t>
  </si>
  <si>
    <t>CAPFLOOR/RATE_NVOL/GBP/8Y/6M/0/0/0.0025</t>
  </si>
  <si>
    <t>CAPFLOOR/RATE_NVOL/GBP/8Y/6M/0/0/0.005</t>
  </si>
  <si>
    <t>CAPFLOOR/RATE_NVOL/GBP/8Y/6M/0/0/0.0075</t>
  </si>
  <si>
    <t>CAPFLOOR/RATE_NVOL/GBP/8Y/6M/0/0/0.01</t>
  </si>
  <si>
    <t>CAPFLOOR/RATE_NVOL/GBP/8Y/6M/0/0/0.0125</t>
  </si>
  <si>
    <t>CAPFLOOR/RATE_NVOL/GBP/8Y/6M/0/0/0.015</t>
  </si>
  <si>
    <t>CAPFLOOR/RATE_NVOL/GBP/8Y/6M/0/0/0.0175</t>
  </si>
  <si>
    <t>CAPFLOOR/RATE_NVOL/GBP/8Y/6M/0/0/0.02</t>
  </si>
  <si>
    <t>CAPFLOOR/RATE_NVOL/GBP/8Y/6M/0/0/0.0225</t>
  </si>
  <si>
    <t>CAPFLOOR/RATE_NVOL/GBP/8Y/6M/0/0/0.025</t>
  </si>
  <si>
    <t>CAPFLOOR/RATE_NVOL/GBP/8Y/6M/0/0/0.0275</t>
  </si>
  <si>
    <t>CAPFLOOR/RATE_NVOL/GBP/8Y/6M/0/0/0.03</t>
  </si>
  <si>
    <t>CAPFLOOR/RATE_NVOL/GBP/8Y/6M/0/0/0.0325</t>
  </si>
  <si>
    <t>CAPFLOOR/RATE_NVOL/GBP/8Y/6M/0/0/0.035</t>
  </si>
  <si>
    <t>CAPFLOOR/RATE_NVOL/GBP/8Y/6M/0/0/0.0375</t>
  </si>
  <si>
    <t>CAPFLOOR/RATE_NVOL/GBP/8Y/6M/0/0/0.04</t>
  </si>
  <si>
    <t>CAPFLOOR/RATE_NVOL/GBP/8Y/6M/0/0/0.0425</t>
  </si>
  <si>
    <t>CAPFLOOR/RATE_NVOL/GBP/8Y/6M/0/0/0.045</t>
  </si>
  <si>
    <t>CAPFLOOR/RATE_NVOL/GBP/8Y/6M/0/0/0.0475</t>
  </si>
  <si>
    <t>CAPFLOOR/RATE_NVOL/GBP/8Y/6M/0/0/0.05</t>
  </si>
  <si>
    <t>CAPFLOOR/RATE_NVOL/GBP/8Y/6M/0/0/0.0525</t>
  </si>
  <si>
    <t>CAPFLOOR/RATE_NVOL/GBP/8Y/6M/0/0/0.055</t>
  </si>
  <si>
    <t>CAPFLOOR/RATE_NVOL/GBP/8Y/6M/0/0/0.0575</t>
  </si>
  <si>
    <t>CAPFLOOR/RATE_NVOL/GBP/8Y/6M/0/0/0.06</t>
  </si>
  <si>
    <t>CAPFLOOR/RATE_NVOL/GBP/8Y/6M/0/0/0.0625</t>
  </si>
  <si>
    <t>CAPFLOOR/RATE_NVOL/GBP/8Y/6M/0/0/0.065</t>
  </si>
  <si>
    <t>CAPFLOOR/RATE_NVOL/GBP/8Y/6M/0/0/0.0675</t>
  </si>
  <si>
    <t>CAPFLOOR/RATE_NVOL/GBP/8Y/6M/0/0/0.07</t>
  </si>
  <si>
    <t>CAPFLOOR/RATE_NVOL/GBP/8Y/6M/0/0/0.0725</t>
  </si>
  <si>
    <t>CAPFLOOR/RATE_NVOL/GBP/8Y/6M/0/0/0.075</t>
  </si>
  <si>
    <t>CAPFLOOR/RATE_NVOL/GBP/8Y/6M/0/0/0.0775</t>
  </si>
  <si>
    <t>CAPFLOOR/RATE_NVOL/GBP/8Y/6M/0/0/0.08</t>
  </si>
  <si>
    <t>CAPFLOOR/RATE_NVOL/GBP/8Y/6M/0/0/0.0825</t>
  </si>
  <si>
    <t>CAPFLOOR/RATE_NVOL/GBP/8Y/6M/0/0/0.085</t>
  </si>
  <si>
    <t>CAPFLOOR/RATE_NVOL/GBP/8Y/6M/0/0/0.0875</t>
  </si>
  <si>
    <t>CAPFLOOR/RATE_NVOL/GBP/8Y/6M/0/0/0.09</t>
  </si>
  <si>
    <t>CAPFLOOR/RATE_NVOL/GBP/8Y/6M/0/0/0.0925</t>
  </si>
  <si>
    <t>CAPFLOOR/RATE_NVOL/GBP/8Y/6M/0/0/0.095</t>
  </si>
  <si>
    <t>CAPFLOOR/RATE_NVOL/GBP/8Y/6M/0/0/0.0975</t>
  </si>
  <si>
    <t>CAPFLOOR/RATE_NVOL/GBP/8Y/6M/0/0/0.1</t>
  </si>
  <si>
    <t>CAPFLOOR/RATE_NVOL/GBP/9Y/6M/0/0/0.0025</t>
  </si>
  <si>
    <t>CAPFLOOR/RATE_NVOL/GBP/9Y/6M/0/0/0.005</t>
  </si>
  <si>
    <t>CAPFLOOR/RATE_NVOL/GBP/9Y/6M/0/0/0.0075</t>
  </si>
  <si>
    <t>CAPFLOOR/RATE_NVOL/GBP/9Y/6M/0/0/0.01</t>
  </si>
  <si>
    <t>CAPFLOOR/RATE_NVOL/GBP/9Y/6M/0/0/0.0125</t>
  </si>
  <si>
    <t>CAPFLOOR/RATE_NVOL/GBP/9Y/6M/0/0/0.015</t>
  </si>
  <si>
    <t>CAPFLOOR/RATE_NVOL/GBP/9Y/6M/0/0/0.0175</t>
  </si>
  <si>
    <t>CAPFLOOR/RATE_NVOL/GBP/9Y/6M/0/0/0.02</t>
  </si>
  <si>
    <t>CAPFLOOR/RATE_NVOL/GBP/9Y/6M/0/0/0.0225</t>
  </si>
  <si>
    <t>CAPFLOOR/RATE_NVOL/GBP/9Y/6M/0/0/0.025</t>
  </si>
  <si>
    <t>CAPFLOOR/RATE_NVOL/GBP/9Y/6M/0/0/0.0275</t>
  </si>
  <si>
    <t>CAPFLOOR/RATE_NVOL/GBP/9Y/6M/0/0/0.03</t>
  </si>
  <si>
    <t>CAPFLOOR/RATE_NVOL/GBP/9Y/6M/0/0/0.0325</t>
  </si>
  <si>
    <t>CAPFLOOR/RATE_NVOL/GBP/9Y/6M/0/0/0.035</t>
  </si>
  <si>
    <t>CAPFLOOR/RATE_NVOL/GBP/9Y/6M/0/0/0.0375</t>
  </si>
  <si>
    <t>CAPFLOOR/RATE_NVOL/GBP/9Y/6M/0/0/0.04</t>
  </si>
  <si>
    <t>CAPFLOOR/RATE_NVOL/GBP/9Y/6M/0/0/0.0425</t>
  </si>
  <si>
    <t>CAPFLOOR/RATE_NVOL/GBP/9Y/6M/0/0/0.045</t>
  </si>
  <si>
    <t>CAPFLOOR/RATE_NVOL/GBP/9Y/6M/0/0/0.0475</t>
  </si>
  <si>
    <t>CAPFLOOR/RATE_NVOL/GBP/9Y/6M/0/0/0.05</t>
  </si>
  <si>
    <t>CAPFLOOR/RATE_NVOL/GBP/9Y/6M/0/0/0.0525</t>
  </si>
  <si>
    <t>CAPFLOOR/RATE_NVOL/GBP/9Y/6M/0/0/0.055</t>
  </si>
  <si>
    <t>CAPFLOOR/RATE_NVOL/GBP/9Y/6M/0/0/0.0575</t>
  </si>
  <si>
    <t>CAPFLOOR/RATE_NVOL/GBP/9Y/6M/0/0/0.06</t>
  </si>
  <si>
    <t>CAPFLOOR/RATE_NVOL/GBP/9Y/6M/0/0/0.0625</t>
  </si>
  <si>
    <t>CAPFLOOR/RATE_NVOL/GBP/9Y/6M/0/0/0.065</t>
  </si>
  <si>
    <t>CAPFLOOR/RATE_NVOL/GBP/9Y/6M/0/0/0.0675</t>
  </si>
  <si>
    <t>CAPFLOOR/RATE_NVOL/GBP/9Y/6M/0/0/0.07</t>
  </si>
  <si>
    <t>CAPFLOOR/RATE_NVOL/GBP/9Y/6M/0/0/0.0725</t>
  </si>
  <si>
    <t>CAPFLOOR/RATE_NVOL/GBP/9Y/6M/0/0/0.075</t>
  </si>
  <si>
    <t>CAPFLOOR/RATE_NVOL/GBP/9Y/6M/0/0/0.0775</t>
  </si>
  <si>
    <t>CAPFLOOR/RATE_NVOL/GBP/9Y/6M/0/0/0.08</t>
  </si>
  <si>
    <t>CAPFLOOR/RATE_NVOL/GBP/9Y/6M/0/0/0.0825</t>
  </si>
  <si>
    <t>CAPFLOOR/RATE_NVOL/GBP/9Y/6M/0/0/0.085</t>
  </si>
  <si>
    <t>CAPFLOOR/RATE_NVOL/GBP/9Y/6M/0/0/0.0875</t>
  </si>
  <si>
    <t>CAPFLOOR/RATE_NVOL/GBP/9Y/6M/0/0/0.09</t>
  </si>
  <si>
    <t>CAPFLOOR/RATE_NVOL/GBP/9Y/6M/0/0/0.0925</t>
  </si>
  <si>
    <t>CAPFLOOR/RATE_NVOL/GBP/9Y/6M/0/0/0.095</t>
  </si>
  <si>
    <t>CAPFLOOR/RATE_NVOL/GBP/9Y/6M/0/0/0.0975</t>
  </si>
  <si>
    <t>CAPFLOOR/RATE_NVOL/GBP/9Y/6M/0/0/0.1</t>
  </si>
  <si>
    <t>CAPFLOOR/RATE_NVOL/JPY/10Y/6M/0/0/0.0025</t>
  </si>
  <si>
    <t>CAPFLOOR/RATE_NVOL/JPY/10Y/6M/0/0/0.005</t>
  </si>
  <si>
    <t>CAPFLOOR/RATE_NVOL/JPY/10Y/6M/0/0/0.0075</t>
  </si>
  <si>
    <t>CAPFLOOR/RATE_NVOL/JPY/10Y/6M/0/0/0.01</t>
  </si>
  <si>
    <t>CAPFLOOR/RATE_NVOL/JPY/10Y/6M/0/0/0.0125</t>
  </si>
  <si>
    <t>CAPFLOOR/RATE_NVOL/JPY/10Y/6M/0/0/0.015</t>
  </si>
  <si>
    <t>CAPFLOOR/RATE_NVOL/JPY/10Y/6M/0/0/0.0175</t>
  </si>
  <si>
    <t>CAPFLOOR/RATE_NVOL/JPY/10Y/6M/0/0/0.02</t>
  </si>
  <si>
    <t>CAPFLOOR/RATE_NVOL/JPY/10Y/6M/0/0/0.0225</t>
  </si>
  <si>
    <t>CAPFLOOR/RATE_NVOL/JPY/10Y/6M/0/0/0.025</t>
  </si>
  <si>
    <t>CAPFLOOR/RATE_NVOL/JPY/10Y/6M/0/0/0.0275</t>
  </si>
  <si>
    <t>CAPFLOOR/RATE_NVOL/JPY/10Y/6M/0/0/0.03</t>
  </si>
  <si>
    <t>CAPFLOOR/RATE_NVOL/JPY/10Y/6M/0/0/0.0325</t>
  </si>
  <si>
    <t>CAPFLOOR/RATE_NVOL/JPY/10Y/6M/0/0/0.035</t>
  </si>
  <si>
    <t>CAPFLOOR/RATE_NVOL/JPY/10Y/6M/0/0/0.0375</t>
  </si>
  <si>
    <t>CAPFLOOR/RATE_NVOL/JPY/10Y/6M/0/0/0.04</t>
  </si>
  <si>
    <t>CAPFLOOR/RATE_NVOL/JPY/10Y/6M/0/0/0.0425</t>
  </si>
  <si>
    <t>CAPFLOOR/RATE_NVOL/JPY/10Y/6M/0/0/0.045</t>
  </si>
  <si>
    <t>CAPFLOOR/RATE_NVOL/JPY/10Y/6M/0/0/0.0475</t>
  </si>
  <si>
    <t>CAPFLOOR/RATE_NVOL/JPY/10Y/6M/0/0/0.05</t>
  </si>
  <si>
    <t>CAPFLOOR/RATE_NVOL/JPY/10Y/6M/0/0/0.0525</t>
  </si>
  <si>
    <t>CAPFLOOR/RATE_NVOL/JPY/10Y/6M/0/0/0.055</t>
  </si>
  <si>
    <t>CAPFLOOR/RATE_NVOL/JPY/10Y/6M/0/0/0.0575</t>
  </si>
  <si>
    <t>CAPFLOOR/RATE_NVOL/JPY/10Y/6M/0/0/0.06</t>
  </si>
  <si>
    <t>CAPFLOOR/RATE_NVOL/JPY/10Y/6M/0/0/0.0625</t>
  </si>
  <si>
    <t>CAPFLOOR/RATE_NVOL/JPY/10Y/6M/0/0/0.065</t>
  </si>
  <si>
    <t>CAPFLOOR/RATE_NVOL/JPY/10Y/6M/0/0/0.0675</t>
  </si>
  <si>
    <t>CAPFLOOR/RATE_NVOL/JPY/10Y/6M/0/0/0.07</t>
  </si>
  <si>
    <t>CAPFLOOR/RATE_NVOL/JPY/10Y/6M/0/0/0.0725</t>
  </si>
  <si>
    <t>CAPFLOOR/RATE_NVOL/JPY/10Y/6M/0/0/0.075</t>
  </si>
  <si>
    <t>CAPFLOOR/RATE_NVOL/JPY/10Y/6M/0/0/0.0775</t>
  </si>
  <si>
    <t>CAPFLOOR/RATE_NVOL/JPY/10Y/6M/0/0/0.08</t>
  </si>
  <si>
    <t>CAPFLOOR/RATE_NVOL/JPY/10Y/6M/0/0/0.0825</t>
  </si>
  <si>
    <t>CAPFLOOR/RATE_NVOL/JPY/10Y/6M/0/0/0.085</t>
  </si>
  <si>
    <t>CAPFLOOR/RATE_NVOL/JPY/10Y/6M/0/0/0.0875</t>
  </si>
  <si>
    <t>CAPFLOOR/RATE_NVOL/JPY/10Y/6M/0/0/0.09</t>
  </si>
  <si>
    <t>CAPFLOOR/RATE_NVOL/JPY/10Y/6M/0/0/0.0925</t>
  </si>
  <si>
    <t>CAPFLOOR/RATE_NVOL/JPY/10Y/6M/0/0/0.095</t>
  </si>
  <si>
    <t>CAPFLOOR/RATE_NVOL/JPY/10Y/6M/0/0/0.0975</t>
  </si>
  <si>
    <t>CAPFLOOR/RATE_NVOL/JPY/10Y/6M/0/0/0.1</t>
  </si>
  <si>
    <t>CAPFLOOR/RATE_NVOL/JPY/15Y/6M/0/0/0.0025</t>
  </si>
  <si>
    <t>CAPFLOOR/RATE_NVOL/JPY/15Y/6M/0/0/0.005</t>
  </si>
  <si>
    <t>CAPFLOOR/RATE_NVOL/JPY/15Y/6M/0/0/0.0075</t>
  </si>
  <si>
    <t>CAPFLOOR/RATE_NVOL/JPY/15Y/6M/0/0/0.01</t>
  </si>
  <si>
    <t>CAPFLOOR/RATE_NVOL/JPY/15Y/6M/0/0/0.0125</t>
  </si>
  <si>
    <t>CAPFLOOR/RATE_NVOL/JPY/15Y/6M/0/0/0.015</t>
  </si>
  <si>
    <t>CAPFLOOR/RATE_NVOL/JPY/15Y/6M/0/0/0.0175</t>
  </si>
  <si>
    <t>CAPFLOOR/RATE_NVOL/JPY/15Y/6M/0/0/0.02</t>
  </si>
  <si>
    <t>CAPFLOOR/RATE_NVOL/JPY/15Y/6M/0/0/0.0225</t>
  </si>
  <si>
    <t>CAPFLOOR/RATE_NVOL/JPY/15Y/6M/0/0/0.025</t>
  </si>
  <si>
    <t>CAPFLOOR/RATE_NVOL/JPY/15Y/6M/0/0/0.0275</t>
  </si>
  <si>
    <t>CAPFLOOR/RATE_NVOL/JPY/15Y/6M/0/0/0.03</t>
  </si>
  <si>
    <t>CAPFLOOR/RATE_NVOL/JPY/15Y/6M/0/0/0.0325</t>
  </si>
  <si>
    <t>CAPFLOOR/RATE_NVOL/JPY/15Y/6M/0/0/0.035</t>
  </si>
  <si>
    <t>CAPFLOOR/RATE_NVOL/JPY/15Y/6M/0/0/0.0375</t>
  </si>
  <si>
    <t>CAPFLOOR/RATE_NVOL/JPY/15Y/6M/0/0/0.04</t>
  </si>
  <si>
    <t>CAPFLOOR/RATE_NVOL/JPY/15Y/6M/0/0/0.0425</t>
  </si>
  <si>
    <t>CAPFLOOR/RATE_NVOL/JPY/15Y/6M/0/0/0.045</t>
  </si>
  <si>
    <t>CAPFLOOR/RATE_NVOL/JPY/15Y/6M/0/0/0.0475</t>
  </si>
  <si>
    <t>CAPFLOOR/RATE_NVOL/JPY/15Y/6M/0/0/0.05</t>
  </si>
  <si>
    <t>CAPFLOOR/RATE_NVOL/JPY/15Y/6M/0/0/0.0525</t>
  </si>
  <si>
    <t>CAPFLOOR/RATE_NVOL/JPY/15Y/6M/0/0/0.055</t>
  </si>
  <si>
    <t>CAPFLOOR/RATE_NVOL/JPY/15Y/6M/0/0/0.0575</t>
  </si>
  <si>
    <t>CAPFLOOR/RATE_NVOL/JPY/15Y/6M/0/0/0.06</t>
  </si>
  <si>
    <t>CAPFLOOR/RATE_NVOL/JPY/15Y/6M/0/0/0.0625</t>
  </si>
  <si>
    <t>CAPFLOOR/RATE_NVOL/JPY/15Y/6M/0/0/0.065</t>
  </si>
  <si>
    <t>CAPFLOOR/RATE_NVOL/JPY/15Y/6M/0/0/0.0675</t>
  </si>
  <si>
    <t>CAPFLOOR/RATE_NVOL/JPY/15Y/6M/0/0/0.07</t>
  </si>
  <si>
    <t>CAPFLOOR/RATE_NVOL/JPY/15Y/6M/0/0/0.0725</t>
  </si>
  <si>
    <t>CAPFLOOR/RATE_NVOL/JPY/15Y/6M/0/0/0.075</t>
  </si>
  <si>
    <t>CAPFLOOR/RATE_NVOL/JPY/15Y/6M/0/0/0.0775</t>
  </si>
  <si>
    <t>CAPFLOOR/RATE_NVOL/JPY/15Y/6M/0/0/0.08</t>
  </si>
  <si>
    <t>CAPFLOOR/RATE_NVOL/JPY/15Y/6M/0/0/0.0825</t>
  </si>
  <si>
    <t>CAPFLOOR/RATE_NVOL/JPY/15Y/6M/0/0/0.085</t>
  </si>
  <si>
    <t>CAPFLOOR/RATE_NVOL/JPY/15Y/6M/0/0/0.0875</t>
  </si>
  <si>
    <t>CAPFLOOR/RATE_NVOL/JPY/15Y/6M/0/0/0.09</t>
  </si>
  <si>
    <t>CAPFLOOR/RATE_NVOL/JPY/15Y/6M/0/0/0.0925</t>
  </si>
  <si>
    <t>CAPFLOOR/RATE_NVOL/JPY/15Y/6M/0/0/0.095</t>
  </si>
  <si>
    <t>CAPFLOOR/RATE_NVOL/JPY/15Y/6M/0/0/0.0975</t>
  </si>
  <si>
    <t>CAPFLOOR/RATE_NVOL/JPY/15Y/6M/0/0/0.1</t>
  </si>
  <si>
    <t>CAPFLOOR/RATE_NVOL/JPY/1Y/6M/0/0/0.0025</t>
  </si>
  <si>
    <t>CAPFLOOR/RATE_NVOL/JPY/1Y/6M/0/0/0.005</t>
  </si>
  <si>
    <t>CAPFLOOR/RATE_NVOL/JPY/1Y/6M/0/0/0.0075</t>
  </si>
  <si>
    <t>CAPFLOOR/RATE_NVOL/JPY/1Y/6M/0/0/0.01</t>
  </si>
  <si>
    <t>CAPFLOOR/RATE_NVOL/JPY/1Y/6M/0/0/0.0125</t>
  </si>
  <si>
    <t>CAPFLOOR/RATE_NVOL/JPY/1Y/6M/0/0/0.015</t>
  </si>
  <si>
    <t>CAPFLOOR/RATE_NVOL/JPY/1Y/6M/0/0/0.0175</t>
  </si>
  <si>
    <t>CAPFLOOR/RATE_NVOL/JPY/1Y/6M/0/0/0.02</t>
  </si>
  <si>
    <t>CAPFLOOR/RATE_NVOL/JPY/1Y/6M/0/0/0.0225</t>
  </si>
  <si>
    <t>CAPFLOOR/RATE_NVOL/JPY/1Y/6M/0/0/0.025</t>
  </si>
  <si>
    <t>CAPFLOOR/RATE_NVOL/JPY/1Y/6M/0/0/0.0275</t>
  </si>
  <si>
    <t>CAPFLOOR/RATE_NVOL/JPY/1Y/6M/0/0/0.03</t>
  </si>
  <si>
    <t>CAPFLOOR/RATE_NVOL/JPY/1Y/6M/0/0/0.0325</t>
  </si>
  <si>
    <t>CAPFLOOR/RATE_NVOL/JPY/1Y/6M/0/0/0.035</t>
  </si>
  <si>
    <t>CAPFLOOR/RATE_NVOL/JPY/1Y/6M/0/0/0.0375</t>
  </si>
  <si>
    <t>CAPFLOOR/RATE_NVOL/JPY/1Y/6M/0/0/0.04</t>
  </si>
  <si>
    <t>CAPFLOOR/RATE_NVOL/JPY/1Y/6M/0/0/0.0425</t>
  </si>
  <si>
    <t>CAPFLOOR/RATE_NVOL/JPY/1Y/6M/0/0/0.045</t>
  </si>
  <si>
    <t>CAPFLOOR/RATE_NVOL/JPY/1Y/6M/0/0/0.0475</t>
  </si>
  <si>
    <t>CAPFLOOR/RATE_NVOL/JPY/1Y/6M/0/0/0.05</t>
  </si>
  <si>
    <t>CAPFLOOR/RATE_NVOL/JPY/1Y/6M/0/0/0.0525</t>
  </si>
  <si>
    <t>CAPFLOOR/RATE_NVOL/JPY/1Y/6M/0/0/0.055</t>
  </si>
  <si>
    <t>CAPFLOOR/RATE_NVOL/JPY/1Y/6M/0/0/0.0575</t>
  </si>
  <si>
    <t>CAPFLOOR/RATE_NVOL/JPY/1Y/6M/0/0/0.06</t>
  </si>
  <si>
    <t>CAPFLOOR/RATE_NVOL/JPY/1Y/6M/0/0/0.0625</t>
  </si>
  <si>
    <t>CAPFLOOR/RATE_NVOL/JPY/1Y/6M/0/0/0.065</t>
  </si>
  <si>
    <t>CAPFLOOR/RATE_NVOL/JPY/1Y/6M/0/0/0.0675</t>
  </si>
  <si>
    <t>CAPFLOOR/RATE_NVOL/JPY/1Y/6M/0/0/0.07</t>
  </si>
  <si>
    <t>CAPFLOOR/RATE_NVOL/JPY/1Y/6M/0/0/0.0725</t>
  </si>
  <si>
    <t>CAPFLOOR/RATE_NVOL/JPY/1Y/6M/0/0/0.075</t>
  </si>
  <si>
    <t>CAPFLOOR/RATE_NVOL/JPY/1Y/6M/0/0/0.0775</t>
  </si>
  <si>
    <t>CAPFLOOR/RATE_NVOL/JPY/1Y/6M/0/0/0.08</t>
  </si>
  <si>
    <t>CAPFLOOR/RATE_NVOL/JPY/1Y/6M/0/0/0.0825</t>
  </si>
  <si>
    <t>CAPFLOOR/RATE_NVOL/JPY/1Y/6M/0/0/0.085</t>
  </si>
  <si>
    <t>CAPFLOOR/RATE_NVOL/JPY/1Y/6M/0/0/0.0875</t>
  </si>
  <si>
    <t>CAPFLOOR/RATE_NVOL/JPY/1Y/6M/0/0/0.09</t>
  </si>
  <si>
    <t>CAPFLOOR/RATE_NVOL/JPY/1Y/6M/0/0/0.0925</t>
  </si>
  <si>
    <t>CAPFLOOR/RATE_NVOL/JPY/1Y/6M/0/0/0.095</t>
  </si>
  <si>
    <t>CAPFLOOR/RATE_NVOL/JPY/1Y/6M/0/0/0.0975</t>
  </si>
  <si>
    <t>CAPFLOOR/RATE_NVOL/JPY/1Y/6M/0/0/0.1</t>
  </si>
  <si>
    <t>CAPFLOOR/RATE_NVOL/JPY/20Y/6M/0/0/0.0025</t>
  </si>
  <si>
    <t>CAPFLOOR/RATE_NVOL/JPY/20Y/6M/0/0/0.005</t>
  </si>
  <si>
    <t>CAPFLOOR/RATE_NVOL/JPY/20Y/6M/0/0/0.0075</t>
  </si>
  <si>
    <t>CAPFLOOR/RATE_NVOL/JPY/20Y/6M/0/0/0.01</t>
  </si>
  <si>
    <t>CAPFLOOR/RATE_NVOL/JPY/20Y/6M/0/0/0.0125</t>
  </si>
  <si>
    <t>CAPFLOOR/RATE_NVOL/JPY/20Y/6M/0/0/0.015</t>
  </si>
  <si>
    <t>CAPFLOOR/RATE_NVOL/JPY/20Y/6M/0/0/0.0175</t>
  </si>
  <si>
    <t>CAPFLOOR/RATE_NVOL/JPY/20Y/6M/0/0/0.02</t>
  </si>
  <si>
    <t>CAPFLOOR/RATE_NVOL/JPY/20Y/6M/0/0/0.0225</t>
  </si>
  <si>
    <t>CAPFLOOR/RATE_NVOL/JPY/20Y/6M/0/0/0.025</t>
  </si>
  <si>
    <t>CAPFLOOR/RATE_NVOL/JPY/20Y/6M/0/0/0.0275</t>
  </si>
  <si>
    <t>CAPFLOOR/RATE_NVOL/JPY/20Y/6M/0/0/0.03</t>
  </si>
  <si>
    <t>CAPFLOOR/RATE_NVOL/JPY/20Y/6M/0/0/0.0325</t>
  </si>
  <si>
    <t>CAPFLOOR/RATE_NVOL/JPY/20Y/6M/0/0/0.035</t>
  </si>
  <si>
    <t>CAPFLOOR/RATE_NVOL/JPY/20Y/6M/0/0/0.0375</t>
  </si>
  <si>
    <t>CAPFLOOR/RATE_NVOL/JPY/20Y/6M/0/0/0.04</t>
  </si>
  <si>
    <t>CAPFLOOR/RATE_NVOL/JPY/20Y/6M/0/0/0.0425</t>
  </si>
  <si>
    <t>CAPFLOOR/RATE_NVOL/JPY/20Y/6M/0/0/0.045</t>
  </si>
  <si>
    <t>CAPFLOOR/RATE_NVOL/JPY/20Y/6M/0/0/0.0475</t>
  </si>
  <si>
    <t>CAPFLOOR/RATE_NVOL/JPY/20Y/6M/0/0/0.05</t>
  </si>
  <si>
    <t>CAPFLOOR/RATE_NVOL/JPY/20Y/6M/0/0/0.0525</t>
  </si>
  <si>
    <t>CAPFLOOR/RATE_NVOL/JPY/20Y/6M/0/0/0.055</t>
  </si>
  <si>
    <t>CAPFLOOR/RATE_NVOL/JPY/20Y/6M/0/0/0.0575</t>
  </si>
  <si>
    <t>CAPFLOOR/RATE_NVOL/JPY/20Y/6M/0/0/0.06</t>
  </si>
  <si>
    <t>CAPFLOOR/RATE_NVOL/JPY/20Y/6M/0/0/0.0625</t>
  </si>
  <si>
    <t>CAPFLOOR/RATE_NVOL/JPY/20Y/6M/0/0/0.065</t>
  </si>
  <si>
    <t>CAPFLOOR/RATE_NVOL/JPY/20Y/6M/0/0/0.0675</t>
  </si>
  <si>
    <t>CAPFLOOR/RATE_NVOL/JPY/20Y/6M/0/0/0.07</t>
  </si>
  <si>
    <t>CAPFLOOR/RATE_NVOL/JPY/20Y/6M/0/0/0.0725</t>
  </si>
  <si>
    <t>CAPFLOOR/RATE_NVOL/JPY/20Y/6M/0/0/0.075</t>
  </si>
  <si>
    <t>CAPFLOOR/RATE_NVOL/JPY/20Y/6M/0/0/0.0775</t>
  </si>
  <si>
    <t>CAPFLOOR/RATE_NVOL/JPY/20Y/6M/0/0/0.08</t>
  </si>
  <si>
    <t>CAPFLOOR/RATE_NVOL/JPY/20Y/6M/0/0/0.0825</t>
  </si>
  <si>
    <t>CAPFLOOR/RATE_NVOL/JPY/20Y/6M/0/0/0.085</t>
  </si>
  <si>
    <t>CAPFLOOR/RATE_NVOL/JPY/20Y/6M/0/0/0.0875</t>
  </si>
  <si>
    <t>CAPFLOOR/RATE_NVOL/JPY/20Y/6M/0/0/0.09</t>
  </si>
  <si>
    <t>CAPFLOOR/RATE_NVOL/JPY/20Y/6M/0/0/0.0925</t>
  </si>
  <si>
    <t>CAPFLOOR/RATE_NVOL/JPY/20Y/6M/0/0/0.095</t>
  </si>
  <si>
    <t>CAPFLOOR/RATE_NVOL/JPY/20Y/6M/0/0/0.0975</t>
  </si>
  <si>
    <t>CAPFLOOR/RATE_NVOL/JPY/20Y/6M/0/0/0.1</t>
  </si>
  <si>
    <t>CAPFLOOR/RATE_NVOL/JPY/2Y/6M/0/0/0.0025</t>
  </si>
  <si>
    <t>CAPFLOOR/RATE_NVOL/JPY/2Y/6M/0/0/0.005</t>
  </si>
  <si>
    <t>CAPFLOOR/RATE_NVOL/JPY/2Y/6M/0/0/0.0075</t>
  </si>
  <si>
    <t>CAPFLOOR/RATE_NVOL/JPY/2Y/6M/0/0/0.01</t>
  </si>
  <si>
    <t>CAPFLOOR/RATE_NVOL/JPY/2Y/6M/0/0/0.0125</t>
  </si>
  <si>
    <t>CAPFLOOR/RATE_NVOL/JPY/2Y/6M/0/0/0.015</t>
  </si>
  <si>
    <t>CAPFLOOR/RATE_NVOL/JPY/2Y/6M/0/0/0.0175</t>
  </si>
  <si>
    <t>CAPFLOOR/RATE_NVOL/JPY/2Y/6M/0/0/0.02</t>
  </si>
  <si>
    <t>CAPFLOOR/RATE_NVOL/JPY/2Y/6M/0/0/0.0225</t>
  </si>
  <si>
    <t>CAPFLOOR/RATE_NVOL/JPY/2Y/6M/0/0/0.025</t>
  </si>
  <si>
    <t>CAPFLOOR/RATE_NVOL/JPY/2Y/6M/0/0/0.0275</t>
  </si>
  <si>
    <t>CAPFLOOR/RATE_NVOL/JPY/2Y/6M/0/0/0.03</t>
  </si>
  <si>
    <t>CAPFLOOR/RATE_NVOL/JPY/2Y/6M/0/0/0.0325</t>
  </si>
  <si>
    <t>CAPFLOOR/RATE_NVOL/JPY/2Y/6M/0/0/0.035</t>
  </si>
  <si>
    <t>CAPFLOOR/RATE_NVOL/JPY/2Y/6M/0/0/0.0375</t>
  </si>
  <si>
    <t>CAPFLOOR/RATE_NVOL/JPY/2Y/6M/0/0/0.04</t>
  </si>
  <si>
    <t>CAPFLOOR/RATE_NVOL/JPY/2Y/6M/0/0/0.0425</t>
  </si>
  <si>
    <t>CAPFLOOR/RATE_NVOL/JPY/2Y/6M/0/0/0.045</t>
  </si>
  <si>
    <t>CAPFLOOR/RATE_NVOL/JPY/2Y/6M/0/0/0.0475</t>
  </si>
  <si>
    <t>CAPFLOOR/RATE_NVOL/JPY/2Y/6M/0/0/0.05</t>
  </si>
  <si>
    <t>CAPFLOOR/RATE_NVOL/JPY/2Y/6M/0/0/0.0525</t>
  </si>
  <si>
    <t>CAPFLOOR/RATE_NVOL/JPY/2Y/6M/0/0/0.055</t>
  </si>
  <si>
    <t>CAPFLOOR/RATE_NVOL/JPY/2Y/6M/0/0/0.0575</t>
  </si>
  <si>
    <t>CAPFLOOR/RATE_NVOL/JPY/2Y/6M/0/0/0.06</t>
  </si>
  <si>
    <t>CAPFLOOR/RATE_NVOL/JPY/2Y/6M/0/0/0.0625</t>
  </si>
  <si>
    <t>CAPFLOOR/RATE_NVOL/JPY/2Y/6M/0/0/0.065</t>
  </si>
  <si>
    <t>CAPFLOOR/RATE_NVOL/JPY/2Y/6M/0/0/0.0675</t>
  </si>
  <si>
    <t>CAPFLOOR/RATE_NVOL/JPY/2Y/6M/0/0/0.07</t>
  </si>
  <si>
    <t>CAPFLOOR/RATE_NVOL/JPY/2Y/6M/0/0/0.0725</t>
  </si>
  <si>
    <t>CAPFLOOR/RATE_NVOL/JPY/2Y/6M/0/0/0.075</t>
  </si>
  <si>
    <t>CAPFLOOR/RATE_NVOL/JPY/2Y/6M/0/0/0.0775</t>
  </si>
  <si>
    <t>CAPFLOOR/RATE_NVOL/JPY/2Y/6M/0/0/0.08</t>
  </si>
  <si>
    <t>CAPFLOOR/RATE_NVOL/JPY/2Y/6M/0/0/0.0825</t>
  </si>
  <si>
    <t>CAPFLOOR/RATE_NVOL/JPY/2Y/6M/0/0/0.085</t>
  </si>
  <si>
    <t>CAPFLOOR/RATE_NVOL/JPY/2Y/6M/0/0/0.0875</t>
  </si>
  <si>
    <t>CAPFLOOR/RATE_NVOL/JPY/2Y/6M/0/0/0.09</t>
  </si>
  <si>
    <t>CAPFLOOR/RATE_NVOL/JPY/2Y/6M/0/0/0.0925</t>
  </si>
  <si>
    <t>CAPFLOOR/RATE_NVOL/JPY/2Y/6M/0/0/0.095</t>
  </si>
  <si>
    <t>CAPFLOOR/RATE_NVOL/JPY/2Y/6M/0/0/0.0975</t>
  </si>
  <si>
    <t>CAPFLOOR/RATE_NVOL/JPY/2Y/6M/0/0/0.1</t>
  </si>
  <si>
    <t>CAPFLOOR/RATE_NVOL/JPY/3Y/6M/0/0/0.0025</t>
  </si>
  <si>
    <t>CAPFLOOR/RATE_NVOL/JPY/3Y/6M/0/0/0.005</t>
  </si>
  <si>
    <t>CAPFLOOR/RATE_NVOL/JPY/3Y/6M/0/0/0.0075</t>
  </si>
  <si>
    <t>CAPFLOOR/RATE_NVOL/JPY/3Y/6M/0/0/0.01</t>
  </si>
  <si>
    <t>CAPFLOOR/RATE_NVOL/JPY/3Y/6M/0/0/0.0125</t>
  </si>
  <si>
    <t>CAPFLOOR/RATE_NVOL/JPY/3Y/6M/0/0/0.015</t>
  </si>
  <si>
    <t>CAPFLOOR/RATE_NVOL/JPY/3Y/6M/0/0/0.0175</t>
  </si>
  <si>
    <t>CAPFLOOR/RATE_NVOL/JPY/3Y/6M/0/0/0.02</t>
  </si>
  <si>
    <t>CAPFLOOR/RATE_NVOL/JPY/3Y/6M/0/0/0.0225</t>
  </si>
  <si>
    <t>CAPFLOOR/RATE_NVOL/JPY/3Y/6M/0/0/0.025</t>
  </si>
  <si>
    <t>CAPFLOOR/RATE_NVOL/JPY/3Y/6M/0/0/0.0275</t>
  </si>
  <si>
    <t>CAPFLOOR/RATE_NVOL/JPY/3Y/6M/0/0/0.03</t>
  </si>
  <si>
    <t>CAPFLOOR/RATE_NVOL/JPY/3Y/6M/0/0/0.0325</t>
  </si>
  <si>
    <t>CAPFLOOR/RATE_NVOL/JPY/3Y/6M/0/0/0.035</t>
  </si>
  <si>
    <t>CAPFLOOR/RATE_NVOL/JPY/3Y/6M/0/0/0.0375</t>
  </si>
  <si>
    <t>CAPFLOOR/RATE_NVOL/JPY/3Y/6M/0/0/0.04</t>
  </si>
  <si>
    <t>CAPFLOOR/RATE_NVOL/JPY/3Y/6M/0/0/0.0425</t>
  </si>
  <si>
    <t>CAPFLOOR/RATE_NVOL/JPY/3Y/6M/0/0/0.045</t>
  </si>
  <si>
    <t>CAPFLOOR/RATE_NVOL/JPY/3Y/6M/0/0/0.0475</t>
  </si>
  <si>
    <t>CAPFLOOR/RATE_NVOL/JPY/3Y/6M/0/0/0.05</t>
  </si>
  <si>
    <t>CAPFLOOR/RATE_NVOL/JPY/3Y/6M/0/0/0.0525</t>
  </si>
  <si>
    <t>CAPFLOOR/RATE_NVOL/JPY/3Y/6M/0/0/0.055</t>
  </si>
  <si>
    <t>CAPFLOOR/RATE_NVOL/JPY/3Y/6M/0/0/0.0575</t>
  </si>
  <si>
    <t>CAPFLOOR/RATE_NVOL/JPY/3Y/6M/0/0/0.06</t>
  </si>
  <si>
    <t>CAPFLOOR/RATE_NVOL/JPY/3Y/6M/0/0/0.0625</t>
  </si>
  <si>
    <t>CAPFLOOR/RATE_NVOL/JPY/3Y/6M/0/0/0.065</t>
  </si>
  <si>
    <t>CAPFLOOR/RATE_NVOL/JPY/3Y/6M/0/0/0.0675</t>
  </si>
  <si>
    <t>CAPFLOOR/RATE_NVOL/JPY/3Y/6M/0/0/0.07</t>
  </si>
  <si>
    <t>CAPFLOOR/RATE_NVOL/JPY/3Y/6M/0/0/0.0725</t>
  </si>
  <si>
    <t>CAPFLOOR/RATE_NVOL/JPY/3Y/6M/0/0/0.075</t>
  </si>
  <si>
    <t>CAPFLOOR/RATE_NVOL/JPY/3Y/6M/0/0/0.0775</t>
  </si>
  <si>
    <t>CAPFLOOR/RATE_NVOL/JPY/3Y/6M/0/0/0.08</t>
  </si>
  <si>
    <t>CAPFLOOR/RATE_NVOL/JPY/3Y/6M/0/0/0.0825</t>
  </si>
  <si>
    <t>CAPFLOOR/RATE_NVOL/JPY/3Y/6M/0/0/0.085</t>
  </si>
  <si>
    <t>CAPFLOOR/RATE_NVOL/JPY/3Y/6M/0/0/0.0875</t>
  </si>
  <si>
    <t>CAPFLOOR/RATE_NVOL/JPY/3Y/6M/0/0/0.09</t>
  </si>
  <si>
    <t>CAPFLOOR/RATE_NVOL/JPY/3Y/6M/0/0/0.0925</t>
  </si>
  <si>
    <t>CAPFLOOR/RATE_NVOL/JPY/3Y/6M/0/0/0.095</t>
  </si>
  <si>
    <t>CAPFLOOR/RATE_NVOL/JPY/3Y/6M/0/0/0.0975</t>
  </si>
  <si>
    <t>CAPFLOOR/RATE_NVOL/JPY/3Y/6M/0/0/0.1</t>
  </si>
  <si>
    <t>CAPFLOOR/RATE_NVOL/JPY/4Y/6M/0/0/0.0025</t>
  </si>
  <si>
    <t>CAPFLOOR/RATE_NVOL/JPY/4Y/6M/0/0/0.005</t>
  </si>
  <si>
    <t>CAPFLOOR/RATE_NVOL/JPY/4Y/6M/0/0/0.0075</t>
  </si>
  <si>
    <t>CAPFLOOR/RATE_NVOL/JPY/4Y/6M/0/0/0.01</t>
  </si>
  <si>
    <t>CAPFLOOR/RATE_NVOL/JPY/4Y/6M/0/0/0.0125</t>
  </si>
  <si>
    <t>CAPFLOOR/RATE_NVOL/JPY/4Y/6M/0/0/0.015</t>
  </si>
  <si>
    <t>CAPFLOOR/RATE_NVOL/JPY/4Y/6M/0/0/0.0175</t>
  </si>
  <si>
    <t>CAPFLOOR/RATE_NVOL/JPY/4Y/6M/0/0/0.02</t>
  </si>
  <si>
    <t>CAPFLOOR/RATE_NVOL/JPY/4Y/6M/0/0/0.0225</t>
  </si>
  <si>
    <t>CAPFLOOR/RATE_NVOL/JPY/4Y/6M/0/0/0.025</t>
  </si>
  <si>
    <t>CAPFLOOR/RATE_NVOL/JPY/4Y/6M/0/0/0.0275</t>
  </si>
  <si>
    <t>CAPFLOOR/RATE_NVOL/JPY/4Y/6M/0/0/0.03</t>
  </si>
  <si>
    <t>CAPFLOOR/RATE_NVOL/JPY/4Y/6M/0/0/0.0325</t>
  </si>
  <si>
    <t>CAPFLOOR/RATE_NVOL/JPY/4Y/6M/0/0/0.035</t>
  </si>
  <si>
    <t>CAPFLOOR/RATE_NVOL/JPY/4Y/6M/0/0/0.0375</t>
  </si>
  <si>
    <t>CAPFLOOR/RATE_NVOL/JPY/4Y/6M/0/0/0.04</t>
  </si>
  <si>
    <t>CAPFLOOR/RATE_NVOL/JPY/4Y/6M/0/0/0.0425</t>
  </si>
  <si>
    <t>CAPFLOOR/RATE_NVOL/JPY/4Y/6M/0/0/0.045</t>
  </si>
  <si>
    <t>CAPFLOOR/RATE_NVOL/JPY/4Y/6M/0/0/0.0475</t>
  </si>
  <si>
    <t>CAPFLOOR/RATE_NVOL/JPY/4Y/6M/0/0/0.05</t>
  </si>
  <si>
    <t>CAPFLOOR/RATE_NVOL/JPY/4Y/6M/0/0/0.0525</t>
  </si>
  <si>
    <t>CAPFLOOR/RATE_NVOL/JPY/4Y/6M/0/0/0.055</t>
  </si>
  <si>
    <t>CAPFLOOR/RATE_NVOL/JPY/4Y/6M/0/0/0.0575</t>
  </si>
  <si>
    <t>CAPFLOOR/RATE_NVOL/JPY/4Y/6M/0/0/0.06</t>
  </si>
  <si>
    <t>CAPFLOOR/RATE_NVOL/JPY/4Y/6M/0/0/0.0625</t>
  </si>
  <si>
    <t>CAPFLOOR/RATE_NVOL/JPY/4Y/6M/0/0/0.065</t>
  </si>
  <si>
    <t>CAPFLOOR/RATE_NVOL/JPY/4Y/6M/0/0/0.0675</t>
  </si>
  <si>
    <t>CAPFLOOR/RATE_NVOL/JPY/4Y/6M/0/0/0.07</t>
  </si>
  <si>
    <t>CAPFLOOR/RATE_NVOL/JPY/4Y/6M/0/0/0.0725</t>
  </si>
  <si>
    <t>CAPFLOOR/RATE_NVOL/JPY/4Y/6M/0/0/0.075</t>
  </si>
  <si>
    <t>CAPFLOOR/RATE_NVOL/JPY/4Y/6M/0/0/0.0775</t>
  </si>
  <si>
    <t>CAPFLOOR/RATE_NVOL/JPY/4Y/6M/0/0/0.08</t>
  </si>
  <si>
    <t>CAPFLOOR/RATE_NVOL/JPY/4Y/6M/0/0/0.0825</t>
  </si>
  <si>
    <t>CAPFLOOR/RATE_NVOL/JPY/4Y/6M/0/0/0.085</t>
  </si>
  <si>
    <t>CAPFLOOR/RATE_NVOL/JPY/4Y/6M/0/0/0.0875</t>
  </si>
  <si>
    <t>CAPFLOOR/RATE_NVOL/JPY/4Y/6M/0/0/0.09</t>
  </si>
  <si>
    <t>CAPFLOOR/RATE_NVOL/JPY/4Y/6M/0/0/0.0925</t>
  </si>
  <si>
    <t>CAPFLOOR/RATE_NVOL/JPY/4Y/6M/0/0/0.095</t>
  </si>
  <si>
    <t>CAPFLOOR/RATE_NVOL/JPY/4Y/6M/0/0/0.0975</t>
  </si>
  <si>
    <t>CAPFLOOR/RATE_NVOL/JPY/4Y/6M/0/0/0.1</t>
  </si>
  <si>
    <t>CAPFLOOR/RATE_NVOL/JPY/5Y/6M/0/0/0.0025</t>
  </si>
  <si>
    <t>CAPFLOOR/RATE_NVOL/JPY/5Y/6M/0/0/0.005</t>
  </si>
  <si>
    <t>CAPFLOOR/RATE_NVOL/JPY/5Y/6M/0/0/0.0075</t>
  </si>
  <si>
    <t>CAPFLOOR/RATE_NVOL/JPY/5Y/6M/0/0/0.01</t>
  </si>
  <si>
    <t>CAPFLOOR/RATE_NVOL/JPY/5Y/6M/0/0/0.0125</t>
  </si>
  <si>
    <t>CAPFLOOR/RATE_NVOL/JPY/5Y/6M/0/0/0.015</t>
  </si>
  <si>
    <t>CAPFLOOR/RATE_NVOL/JPY/5Y/6M/0/0/0.0175</t>
  </si>
  <si>
    <t>CAPFLOOR/RATE_NVOL/JPY/5Y/6M/0/0/0.02</t>
  </si>
  <si>
    <t>CAPFLOOR/RATE_NVOL/JPY/5Y/6M/0/0/0.0225</t>
  </si>
  <si>
    <t>CAPFLOOR/RATE_NVOL/JPY/5Y/6M/0/0/0.025</t>
  </si>
  <si>
    <t>CAPFLOOR/RATE_NVOL/JPY/5Y/6M/0/0/0.0275</t>
  </si>
  <si>
    <t>CAPFLOOR/RATE_NVOL/JPY/5Y/6M/0/0/0.03</t>
  </si>
  <si>
    <t>CAPFLOOR/RATE_NVOL/JPY/5Y/6M/0/0/0.0325</t>
  </si>
  <si>
    <t>CAPFLOOR/RATE_NVOL/JPY/5Y/6M/0/0/0.035</t>
  </si>
  <si>
    <t>CAPFLOOR/RATE_NVOL/JPY/5Y/6M/0/0/0.0375</t>
  </si>
  <si>
    <t>CAPFLOOR/RATE_NVOL/JPY/5Y/6M/0/0/0.04</t>
  </si>
  <si>
    <t>CAPFLOOR/RATE_NVOL/JPY/5Y/6M/0/0/0.0425</t>
  </si>
  <si>
    <t>CAPFLOOR/RATE_NVOL/JPY/5Y/6M/0/0/0.045</t>
  </si>
  <si>
    <t>CAPFLOOR/RATE_NVOL/JPY/5Y/6M/0/0/0.0475</t>
  </si>
  <si>
    <t>CAPFLOOR/RATE_NVOL/JPY/5Y/6M/0/0/0.05</t>
  </si>
  <si>
    <t>CAPFLOOR/RATE_NVOL/JPY/5Y/6M/0/0/0.0525</t>
  </si>
  <si>
    <t>CAPFLOOR/RATE_NVOL/JPY/5Y/6M/0/0/0.055</t>
  </si>
  <si>
    <t>CAPFLOOR/RATE_NVOL/JPY/5Y/6M/0/0/0.0575</t>
  </si>
  <si>
    <t>CAPFLOOR/RATE_NVOL/JPY/5Y/6M/0/0/0.06</t>
  </si>
  <si>
    <t>CAPFLOOR/RATE_NVOL/JPY/5Y/6M/0/0/0.0625</t>
  </si>
  <si>
    <t>CAPFLOOR/RATE_NVOL/JPY/5Y/6M/0/0/0.065</t>
  </si>
  <si>
    <t>CAPFLOOR/RATE_NVOL/JPY/5Y/6M/0/0/0.0675</t>
  </si>
  <si>
    <t>CAPFLOOR/RATE_NVOL/JPY/5Y/6M/0/0/0.07</t>
  </si>
  <si>
    <t>CAPFLOOR/RATE_NVOL/JPY/5Y/6M/0/0/0.0725</t>
  </si>
  <si>
    <t>CAPFLOOR/RATE_NVOL/JPY/5Y/6M/0/0/0.075</t>
  </si>
  <si>
    <t>CAPFLOOR/RATE_NVOL/JPY/5Y/6M/0/0/0.0775</t>
  </si>
  <si>
    <t>CAPFLOOR/RATE_NVOL/JPY/5Y/6M/0/0/0.08</t>
  </si>
  <si>
    <t>CAPFLOOR/RATE_NVOL/JPY/5Y/6M/0/0/0.0825</t>
  </si>
  <si>
    <t>CAPFLOOR/RATE_NVOL/JPY/5Y/6M/0/0/0.085</t>
  </si>
  <si>
    <t>CAPFLOOR/RATE_NVOL/JPY/5Y/6M/0/0/0.0875</t>
  </si>
  <si>
    <t>CAPFLOOR/RATE_NVOL/JPY/5Y/6M/0/0/0.09</t>
  </si>
  <si>
    <t>CAPFLOOR/RATE_NVOL/JPY/5Y/6M/0/0/0.0925</t>
  </si>
  <si>
    <t>CAPFLOOR/RATE_NVOL/JPY/5Y/6M/0/0/0.095</t>
  </si>
  <si>
    <t>CAPFLOOR/RATE_NVOL/JPY/5Y/6M/0/0/0.0975</t>
  </si>
  <si>
    <t>CAPFLOOR/RATE_NVOL/JPY/5Y/6M/0/0/0.1</t>
  </si>
  <si>
    <t>CAPFLOOR/RATE_NVOL/JPY/6Y/6M/0/0/0.0025</t>
  </si>
  <si>
    <t>CAPFLOOR/RATE_NVOL/JPY/6Y/6M/0/0/0.005</t>
  </si>
  <si>
    <t>CAPFLOOR/RATE_NVOL/JPY/6Y/6M/0/0/0.0075</t>
  </si>
  <si>
    <t>CAPFLOOR/RATE_NVOL/JPY/6Y/6M/0/0/0.01</t>
  </si>
  <si>
    <t>CAPFLOOR/RATE_NVOL/JPY/6Y/6M/0/0/0.0125</t>
  </si>
  <si>
    <t>CAPFLOOR/RATE_NVOL/JPY/6Y/6M/0/0/0.015</t>
  </si>
  <si>
    <t>CAPFLOOR/RATE_NVOL/JPY/6Y/6M/0/0/0.0175</t>
  </si>
  <si>
    <t>CAPFLOOR/RATE_NVOL/JPY/6Y/6M/0/0/0.02</t>
  </si>
  <si>
    <t>CAPFLOOR/RATE_NVOL/JPY/6Y/6M/0/0/0.0225</t>
  </si>
  <si>
    <t>CAPFLOOR/RATE_NVOL/JPY/6Y/6M/0/0/0.025</t>
  </si>
  <si>
    <t>CAPFLOOR/RATE_NVOL/JPY/6Y/6M/0/0/0.0275</t>
  </si>
  <si>
    <t>CAPFLOOR/RATE_NVOL/JPY/6Y/6M/0/0/0.03</t>
  </si>
  <si>
    <t>CAPFLOOR/RATE_NVOL/JPY/6Y/6M/0/0/0.0325</t>
  </si>
  <si>
    <t>CAPFLOOR/RATE_NVOL/JPY/6Y/6M/0/0/0.035</t>
  </si>
  <si>
    <t>CAPFLOOR/RATE_NVOL/JPY/6Y/6M/0/0/0.0375</t>
  </si>
  <si>
    <t>CAPFLOOR/RATE_NVOL/JPY/6Y/6M/0/0/0.04</t>
  </si>
  <si>
    <t>CAPFLOOR/RATE_NVOL/JPY/6Y/6M/0/0/0.0425</t>
  </si>
  <si>
    <t>CAPFLOOR/RATE_NVOL/JPY/6Y/6M/0/0/0.045</t>
  </si>
  <si>
    <t>CAPFLOOR/RATE_NVOL/JPY/6Y/6M/0/0/0.0475</t>
  </si>
  <si>
    <t>CAPFLOOR/RATE_NVOL/JPY/6Y/6M/0/0/0.05</t>
  </si>
  <si>
    <t>CAPFLOOR/RATE_NVOL/JPY/6Y/6M/0/0/0.0525</t>
  </si>
  <si>
    <t>CAPFLOOR/RATE_NVOL/JPY/6Y/6M/0/0/0.055</t>
  </si>
  <si>
    <t>CAPFLOOR/RATE_NVOL/JPY/6Y/6M/0/0/0.0575</t>
  </si>
  <si>
    <t>CAPFLOOR/RATE_NVOL/JPY/6Y/6M/0/0/0.06</t>
  </si>
  <si>
    <t>CAPFLOOR/RATE_NVOL/JPY/6Y/6M/0/0/0.0625</t>
  </si>
  <si>
    <t>CAPFLOOR/RATE_NVOL/JPY/6Y/6M/0/0/0.065</t>
  </si>
  <si>
    <t>CAPFLOOR/RATE_NVOL/JPY/6Y/6M/0/0/0.0675</t>
  </si>
  <si>
    <t>CAPFLOOR/RATE_NVOL/JPY/6Y/6M/0/0/0.07</t>
  </si>
  <si>
    <t>CAPFLOOR/RATE_NVOL/JPY/6Y/6M/0/0/0.0725</t>
  </si>
  <si>
    <t>CAPFLOOR/RATE_NVOL/JPY/6Y/6M/0/0/0.075</t>
  </si>
  <si>
    <t>CAPFLOOR/RATE_NVOL/JPY/6Y/6M/0/0/0.0775</t>
  </si>
  <si>
    <t>CAPFLOOR/RATE_NVOL/JPY/6Y/6M/0/0/0.08</t>
  </si>
  <si>
    <t>CAPFLOOR/RATE_NVOL/JPY/6Y/6M/0/0/0.0825</t>
  </si>
  <si>
    <t>CAPFLOOR/RATE_NVOL/JPY/6Y/6M/0/0/0.085</t>
  </si>
  <si>
    <t>CAPFLOOR/RATE_NVOL/JPY/6Y/6M/0/0/0.0875</t>
  </si>
  <si>
    <t>CAPFLOOR/RATE_NVOL/JPY/6Y/6M/0/0/0.09</t>
  </si>
  <si>
    <t>CAPFLOOR/RATE_NVOL/JPY/6Y/6M/0/0/0.0925</t>
  </si>
  <si>
    <t>CAPFLOOR/RATE_NVOL/JPY/6Y/6M/0/0/0.095</t>
  </si>
  <si>
    <t>CAPFLOOR/RATE_NVOL/JPY/6Y/6M/0/0/0.0975</t>
  </si>
  <si>
    <t>CAPFLOOR/RATE_NVOL/JPY/6Y/6M/0/0/0.1</t>
  </si>
  <si>
    <t>CAPFLOOR/RATE_NVOL/JPY/7Y/6M/0/0/0.0025</t>
  </si>
  <si>
    <t>CAPFLOOR/RATE_NVOL/JPY/7Y/6M/0/0/0.005</t>
  </si>
  <si>
    <t>CAPFLOOR/RATE_NVOL/JPY/7Y/6M/0/0/0.0075</t>
  </si>
  <si>
    <t>CAPFLOOR/RATE_NVOL/JPY/7Y/6M/0/0/0.01</t>
  </si>
  <si>
    <t>CAPFLOOR/RATE_NVOL/JPY/7Y/6M/0/0/0.0125</t>
  </si>
  <si>
    <t>CAPFLOOR/RATE_NVOL/JPY/7Y/6M/0/0/0.015</t>
  </si>
  <si>
    <t>CAPFLOOR/RATE_NVOL/JPY/7Y/6M/0/0/0.0175</t>
  </si>
  <si>
    <t>CAPFLOOR/RATE_NVOL/JPY/7Y/6M/0/0/0.02</t>
  </si>
  <si>
    <t>CAPFLOOR/RATE_NVOL/JPY/7Y/6M/0/0/0.0225</t>
  </si>
  <si>
    <t>CAPFLOOR/RATE_NVOL/JPY/7Y/6M/0/0/0.025</t>
  </si>
  <si>
    <t>CAPFLOOR/RATE_NVOL/JPY/7Y/6M/0/0/0.0275</t>
  </si>
  <si>
    <t>CAPFLOOR/RATE_NVOL/JPY/7Y/6M/0/0/0.03</t>
  </si>
  <si>
    <t>CAPFLOOR/RATE_NVOL/JPY/7Y/6M/0/0/0.0325</t>
  </si>
  <si>
    <t>CAPFLOOR/RATE_NVOL/JPY/7Y/6M/0/0/0.035</t>
  </si>
  <si>
    <t>CAPFLOOR/RATE_NVOL/JPY/7Y/6M/0/0/0.0375</t>
  </si>
  <si>
    <t>CAPFLOOR/RATE_NVOL/JPY/7Y/6M/0/0/0.04</t>
  </si>
  <si>
    <t>CAPFLOOR/RATE_NVOL/JPY/7Y/6M/0/0/0.0425</t>
  </si>
  <si>
    <t>CAPFLOOR/RATE_NVOL/JPY/7Y/6M/0/0/0.045</t>
  </si>
  <si>
    <t>CAPFLOOR/RATE_NVOL/JPY/7Y/6M/0/0/0.0475</t>
  </si>
  <si>
    <t>CAPFLOOR/RATE_NVOL/JPY/7Y/6M/0/0/0.05</t>
  </si>
  <si>
    <t>CAPFLOOR/RATE_NVOL/JPY/7Y/6M/0/0/0.0525</t>
  </si>
  <si>
    <t>CAPFLOOR/RATE_NVOL/JPY/7Y/6M/0/0/0.055</t>
  </si>
  <si>
    <t>CAPFLOOR/RATE_NVOL/JPY/7Y/6M/0/0/0.0575</t>
  </si>
  <si>
    <t>CAPFLOOR/RATE_NVOL/JPY/7Y/6M/0/0/0.06</t>
  </si>
  <si>
    <t>CAPFLOOR/RATE_NVOL/JPY/7Y/6M/0/0/0.0625</t>
  </si>
  <si>
    <t>CAPFLOOR/RATE_NVOL/JPY/7Y/6M/0/0/0.065</t>
  </si>
  <si>
    <t>CAPFLOOR/RATE_NVOL/JPY/7Y/6M/0/0/0.0675</t>
  </si>
  <si>
    <t>CAPFLOOR/RATE_NVOL/JPY/7Y/6M/0/0/0.07</t>
  </si>
  <si>
    <t>CAPFLOOR/RATE_NVOL/JPY/7Y/6M/0/0/0.0725</t>
  </si>
  <si>
    <t>CAPFLOOR/RATE_NVOL/JPY/7Y/6M/0/0/0.075</t>
  </si>
  <si>
    <t>CAPFLOOR/RATE_NVOL/JPY/7Y/6M/0/0/0.0775</t>
  </si>
  <si>
    <t>CAPFLOOR/RATE_NVOL/JPY/7Y/6M/0/0/0.08</t>
  </si>
  <si>
    <t>CAPFLOOR/RATE_NVOL/JPY/7Y/6M/0/0/0.0825</t>
  </si>
  <si>
    <t>CAPFLOOR/RATE_NVOL/JPY/7Y/6M/0/0/0.085</t>
  </si>
  <si>
    <t>CAPFLOOR/RATE_NVOL/JPY/7Y/6M/0/0/0.0875</t>
  </si>
  <si>
    <t>CAPFLOOR/RATE_NVOL/JPY/7Y/6M/0/0/0.09</t>
  </si>
  <si>
    <t>CAPFLOOR/RATE_NVOL/JPY/7Y/6M/0/0/0.0925</t>
  </si>
  <si>
    <t>CAPFLOOR/RATE_NVOL/JPY/7Y/6M/0/0/0.095</t>
  </si>
  <si>
    <t>CAPFLOOR/RATE_NVOL/JPY/7Y/6M/0/0/0.0975</t>
  </si>
  <si>
    <t>CAPFLOOR/RATE_NVOL/JPY/7Y/6M/0/0/0.1</t>
  </si>
  <si>
    <t>CAPFLOOR/RATE_NVOL/JPY/8Y/6M/0/0/0.0025</t>
  </si>
  <si>
    <t>CAPFLOOR/RATE_NVOL/JPY/8Y/6M/0/0/0.005</t>
  </si>
  <si>
    <t>CAPFLOOR/RATE_NVOL/JPY/8Y/6M/0/0/0.0075</t>
  </si>
  <si>
    <t>CAPFLOOR/RATE_NVOL/JPY/8Y/6M/0/0/0.01</t>
  </si>
  <si>
    <t>CAPFLOOR/RATE_NVOL/JPY/8Y/6M/0/0/0.0125</t>
  </si>
  <si>
    <t>CAPFLOOR/RATE_NVOL/JPY/8Y/6M/0/0/0.015</t>
  </si>
  <si>
    <t>CAPFLOOR/RATE_NVOL/JPY/8Y/6M/0/0/0.0175</t>
  </si>
  <si>
    <t>CAPFLOOR/RATE_NVOL/JPY/8Y/6M/0/0/0.02</t>
  </si>
  <si>
    <t>CAPFLOOR/RATE_NVOL/JPY/8Y/6M/0/0/0.0225</t>
  </si>
  <si>
    <t>CAPFLOOR/RATE_NVOL/JPY/8Y/6M/0/0/0.025</t>
  </si>
  <si>
    <t>CAPFLOOR/RATE_NVOL/JPY/8Y/6M/0/0/0.0275</t>
  </si>
  <si>
    <t>CAPFLOOR/RATE_NVOL/JPY/8Y/6M/0/0/0.03</t>
  </si>
  <si>
    <t>CAPFLOOR/RATE_NVOL/JPY/8Y/6M/0/0/0.0325</t>
  </si>
  <si>
    <t>CAPFLOOR/RATE_NVOL/JPY/8Y/6M/0/0/0.035</t>
  </si>
  <si>
    <t>CAPFLOOR/RATE_NVOL/JPY/8Y/6M/0/0/0.0375</t>
  </si>
  <si>
    <t>CAPFLOOR/RATE_NVOL/JPY/8Y/6M/0/0/0.04</t>
  </si>
  <si>
    <t>CAPFLOOR/RATE_NVOL/JPY/8Y/6M/0/0/0.0425</t>
  </si>
  <si>
    <t>CAPFLOOR/RATE_NVOL/JPY/8Y/6M/0/0/0.045</t>
  </si>
  <si>
    <t>CAPFLOOR/RATE_NVOL/JPY/8Y/6M/0/0/0.0475</t>
  </si>
  <si>
    <t>CAPFLOOR/RATE_NVOL/JPY/8Y/6M/0/0/0.05</t>
  </si>
  <si>
    <t>CAPFLOOR/RATE_NVOL/JPY/8Y/6M/0/0/0.0525</t>
  </si>
  <si>
    <t>CAPFLOOR/RATE_NVOL/JPY/8Y/6M/0/0/0.055</t>
  </si>
  <si>
    <t>CAPFLOOR/RATE_NVOL/JPY/8Y/6M/0/0/0.0575</t>
  </si>
  <si>
    <t>CAPFLOOR/RATE_NVOL/JPY/8Y/6M/0/0/0.06</t>
  </si>
  <si>
    <t>CAPFLOOR/RATE_NVOL/JPY/8Y/6M/0/0/0.0625</t>
  </si>
  <si>
    <t>CAPFLOOR/RATE_NVOL/JPY/8Y/6M/0/0/0.065</t>
  </si>
  <si>
    <t>CAPFLOOR/RATE_NVOL/JPY/8Y/6M/0/0/0.0675</t>
  </si>
  <si>
    <t>CAPFLOOR/RATE_NVOL/JPY/8Y/6M/0/0/0.07</t>
  </si>
  <si>
    <t>CAPFLOOR/RATE_NVOL/JPY/8Y/6M/0/0/0.0725</t>
  </si>
  <si>
    <t>CAPFLOOR/RATE_NVOL/JPY/8Y/6M/0/0/0.075</t>
  </si>
  <si>
    <t>CAPFLOOR/RATE_NVOL/JPY/8Y/6M/0/0/0.0775</t>
  </si>
  <si>
    <t>CAPFLOOR/RATE_NVOL/JPY/8Y/6M/0/0/0.08</t>
  </si>
  <si>
    <t>CAPFLOOR/RATE_NVOL/JPY/8Y/6M/0/0/0.0825</t>
  </si>
  <si>
    <t>CAPFLOOR/RATE_NVOL/JPY/8Y/6M/0/0/0.085</t>
  </si>
  <si>
    <t>CAPFLOOR/RATE_NVOL/JPY/8Y/6M/0/0/0.0875</t>
  </si>
  <si>
    <t>CAPFLOOR/RATE_NVOL/JPY/8Y/6M/0/0/0.09</t>
  </si>
  <si>
    <t>CAPFLOOR/RATE_NVOL/JPY/8Y/6M/0/0/0.0925</t>
  </si>
  <si>
    <t>CAPFLOOR/RATE_NVOL/JPY/8Y/6M/0/0/0.095</t>
  </si>
  <si>
    <t>CAPFLOOR/RATE_NVOL/JPY/8Y/6M/0/0/0.0975</t>
  </si>
  <si>
    <t>CAPFLOOR/RATE_NVOL/JPY/8Y/6M/0/0/0.1</t>
  </si>
  <si>
    <t>CAPFLOOR/RATE_NVOL/JPY/9Y/6M/0/0/0.0025</t>
  </si>
  <si>
    <t>CAPFLOOR/RATE_NVOL/JPY/9Y/6M/0/0/0.005</t>
  </si>
  <si>
    <t>CAPFLOOR/RATE_NVOL/JPY/9Y/6M/0/0/0.0075</t>
  </si>
  <si>
    <t>CAPFLOOR/RATE_NVOL/JPY/9Y/6M/0/0/0.01</t>
  </si>
  <si>
    <t>CAPFLOOR/RATE_NVOL/JPY/9Y/6M/0/0/0.0125</t>
  </si>
  <si>
    <t>CAPFLOOR/RATE_NVOL/JPY/9Y/6M/0/0/0.015</t>
  </si>
  <si>
    <t>CAPFLOOR/RATE_NVOL/JPY/9Y/6M/0/0/0.0175</t>
  </si>
  <si>
    <t>CAPFLOOR/RATE_NVOL/JPY/9Y/6M/0/0/0.02</t>
  </si>
  <si>
    <t>CAPFLOOR/RATE_NVOL/JPY/9Y/6M/0/0/0.0225</t>
  </si>
  <si>
    <t>CAPFLOOR/RATE_NVOL/JPY/9Y/6M/0/0/0.025</t>
  </si>
  <si>
    <t>CAPFLOOR/RATE_NVOL/JPY/9Y/6M/0/0/0.0275</t>
  </si>
  <si>
    <t>CAPFLOOR/RATE_NVOL/JPY/9Y/6M/0/0/0.03</t>
  </si>
  <si>
    <t>CAPFLOOR/RATE_NVOL/JPY/9Y/6M/0/0/0.0325</t>
  </si>
  <si>
    <t>CAPFLOOR/RATE_NVOL/JPY/9Y/6M/0/0/0.035</t>
  </si>
  <si>
    <t>CAPFLOOR/RATE_NVOL/JPY/9Y/6M/0/0/0.0375</t>
  </si>
  <si>
    <t>CAPFLOOR/RATE_NVOL/JPY/9Y/6M/0/0/0.04</t>
  </si>
  <si>
    <t>CAPFLOOR/RATE_NVOL/JPY/9Y/6M/0/0/0.0425</t>
  </si>
  <si>
    <t>CAPFLOOR/RATE_NVOL/JPY/9Y/6M/0/0/0.045</t>
  </si>
  <si>
    <t>CAPFLOOR/RATE_NVOL/JPY/9Y/6M/0/0/0.0475</t>
  </si>
  <si>
    <t>CAPFLOOR/RATE_NVOL/JPY/9Y/6M/0/0/0.05</t>
  </si>
  <si>
    <t>CAPFLOOR/RATE_NVOL/JPY/9Y/6M/0/0/0.0525</t>
  </si>
  <si>
    <t>CAPFLOOR/RATE_NVOL/JPY/9Y/6M/0/0/0.055</t>
  </si>
  <si>
    <t>CAPFLOOR/RATE_NVOL/JPY/9Y/6M/0/0/0.0575</t>
  </si>
  <si>
    <t>CAPFLOOR/RATE_NVOL/JPY/9Y/6M/0/0/0.06</t>
  </si>
  <si>
    <t>CAPFLOOR/RATE_NVOL/JPY/9Y/6M/0/0/0.0625</t>
  </si>
  <si>
    <t>CAPFLOOR/RATE_NVOL/JPY/9Y/6M/0/0/0.065</t>
  </si>
  <si>
    <t>CAPFLOOR/RATE_NVOL/JPY/9Y/6M/0/0/0.0675</t>
  </si>
  <si>
    <t>CAPFLOOR/RATE_NVOL/JPY/9Y/6M/0/0/0.07</t>
  </si>
  <si>
    <t>CAPFLOOR/RATE_NVOL/JPY/9Y/6M/0/0/0.0725</t>
  </si>
  <si>
    <t>CAPFLOOR/RATE_NVOL/JPY/9Y/6M/0/0/0.075</t>
  </si>
  <si>
    <t>CAPFLOOR/RATE_NVOL/JPY/9Y/6M/0/0/0.0775</t>
  </si>
  <si>
    <t>CAPFLOOR/RATE_NVOL/JPY/9Y/6M/0/0/0.08</t>
  </si>
  <si>
    <t>CAPFLOOR/RATE_NVOL/JPY/9Y/6M/0/0/0.0825</t>
  </si>
  <si>
    <t>CAPFLOOR/RATE_NVOL/JPY/9Y/6M/0/0/0.085</t>
  </si>
  <si>
    <t>CAPFLOOR/RATE_NVOL/JPY/9Y/6M/0/0/0.0875</t>
  </si>
  <si>
    <t>CAPFLOOR/RATE_NVOL/JPY/9Y/6M/0/0/0.09</t>
  </si>
  <si>
    <t>CAPFLOOR/RATE_NVOL/JPY/9Y/6M/0/0/0.0925</t>
  </si>
  <si>
    <t>CAPFLOOR/RATE_NVOL/JPY/9Y/6M/0/0/0.095</t>
  </si>
  <si>
    <t>CAPFLOOR/RATE_NVOL/JPY/9Y/6M/0/0/0.0975</t>
  </si>
  <si>
    <t>CAPFLOOR/RATE_NVOL/JPY/9Y/6M/0/0/0.1</t>
  </si>
  <si>
    <t>CAPFLOOR/RATE_NVOL/USD/10Y/3M/0/0/0.0025</t>
  </si>
  <si>
    <t>CAPFLOOR/RATE_NVOL/USD/10Y/3M/0/0/0.005</t>
  </si>
  <si>
    <t>CAPFLOOR/RATE_NVOL/USD/10Y/3M/0/0/0.0075</t>
  </si>
  <si>
    <t>CAPFLOOR/RATE_NVOL/USD/10Y/3M/0/0/0.01</t>
  </si>
  <si>
    <t>CAPFLOOR/RATE_NVOL/USD/10Y/3M/0/0/0.0125</t>
  </si>
  <si>
    <t>CAPFLOOR/RATE_NVOL/USD/10Y/3M/0/0/0.015</t>
  </si>
  <si>
    <t>CAPFLOOR/RATE_NVOL/USD/10Y/3M/0/0/0.0175</t>
  </si>
  <si>
    <t>CAPFLOOR/RATE_NVOL/USD/10Y/3M/0/0/0.02</t>
  </si>
  <si>
    <t>CAPFLOOR/RATE_NVOL/USD/10Y/3M/0/0/0.0225</t>
  </si>
  <si>
    <t>CAPFLOOR/RATE_NVOL/USD/10Y/3M/0/0/0.025</t>
  </si>
  <si>
    <t>CAPFLOOR/RATE_NVOL/USD/10Y/3M/0/0/0.0275</t>
  </si>
  <si>
    <t>CAPFLOOR/RATE_NVOL/USD/10Y/3M/0/0/0.03</t>
  </si>
  <si>
    <t>CAPFLOOR/RATE_NVOL/USD/10Y/3M/0/0/0.0325</t>
  </si>
  <si>
    <t>CAPFLOOR/RATE_NVOL/USD/10Y/3M/0/0/0.035</t>
  </si>
  <si>
    <t>CAPFLOOR/RATE_NVOL/USD/10Y/3M/0/0/0.0375</t>
  </si>
  <si>
    <t>CAPFLOOR/RATE_NVOL/USD/10Y/3M/0/0/0.04</t>
  </si>
  <si>
    <t>CAPFLOOR/RATE_NVOL/USD/10Y/3M/0/0/0.0425</t>
  </si>
  <si>
    <t>CAPFLOOR/RATE_NVOL/USD/10Y/3M/0/0/0.045</t>
  </si>
  <si>
    <t>CAPFLOOR/RATE_NVOL/USD/10Y/3M/0/0/0.0475</t>
  </si>
  <si>
    <t>CAPFLOOR/RATE_NVOL/USD/10Y/3M/0/0/0.05</t>
  </si>
  <si>
    <t>CAPFLOOR/RATE_NVOL/USD/10Y/3M/0/0/0.0525</t>
  </si>
  <si>
    <t>CAPFLOOR/RATE_NVOL/USD/10Y/3M/0/0/0.055</t>
  </si>
  <si>
    <t>CAPFLOOR/RATE_NVOL/USD/10Y/3M/0/0/0.0575</t>
  </si>
  <si>
    <t>CAPFLOOR/RATE_NVOL/USD/10Y/3M/0/0/0.06</t>
  </si>
  <si>
    <t>CAPFLOOR/RATE_NVOL/USD/10Y/3M/0/0/0.0625</t>
  </si>
  <si>
    <t>CAPFLOOR/RATE_NVOL/USD/10Y/3M/0/0/0.065</t>
  </si>
  <si>
    <t>CAPFLOOR/RATE_NVOL/USD/10Y/3M/0/0/0.0675</t>
  </si>
  <si>
    <t>CAPFLOOR/RATE_NVOL/USD/10Y/3M/0/0/0.07</t>
  </si>
  <si>
    <t>CAPFLOOR/RATE_NVOL/USD/10Y/3M/0/0/0.0725</t>
  </si>
  <si>
    <t>CAPFLOOR/RATE_NVOL/USD/10Y/3M/0/0/0.075</t>
  </si>
  <si>
    <t>CAPFLOOR/RATE_NVOL/USD/10Y/3M/0/0/0.0775</t>
  </si>
  <si>
    <t>CAPFLOOR/RATE_NVOL/USD/10Y/3M/0/0/0.08</t>
  </si>
  <si>
    <t>CAPFLOOR/RATE_NVOL/USD/10Y/3M/0/0/0.0825</t>
  </si>
  <si>
    <t>CAPFLOOR/RATE_NVOL/USD/10Y/3M/0/0/0.085</t>
  </si>
  <si>
    <t>CAPFLOOR/RATE_NVOL/USD/10Y/3M/0/0/0.0875</t>
  </si>
  <si>
    <t>CAPFLOOR/RATE_NVOL/USD/10Y/3M/0/0/0.09</t>
  </si>
  <si>
    <t>CAPFLOOR/RATE_NVOL/USD/10Y/3M/0/0/0.0925</t>
  </si>
  <si>
    <t>CAPFLOOR/RATE_NVOL/USD/10Y/3M/0/0/0.095</t>
  </si>
  <si>
    <t>CAPFLOOR/RATE_NVOL/USD/10Y/3M/0/0/0.0975</t>
  </si>
  <si>
    <t>CAPFLOOR/RATE_NVOL/USD/10Y/3M/0/0/0.1</t>
  </si>
  <si>
    <t>CAPFLOOR/RATE_NVOL/USD/15Y/3M/0/0/0.0025</t>
  </si>
  <si>
    <t>CAPFLOOR/RATE_NVOL/USD/15Y/3M/0/0/0.005</t>
  </si>
  <si>
    <t>CAPFLOOR/RATE_NVOL/USD/15Y/3M/0/0/0.0075</t>
  </si>
  <si>
    <t>CAPFLOOR/RATE_NVOL/USD/15Y/3M/0/0/0.01</t>
  </si>
  <si>
    <t>CAPFLOOR/RATE_NVOL/USD/15Y/3M/0/0/0.0125</t>
  </si>
  <si>
    <t>CAPFLOOR/RATE_NVOL/USD/15Y/3M/0/0/0.015</t>
  </si>
  <si>
    <t>CAPFLOOR/RATE_NVOL/USD/15Y/3M/0/0/0.0175</t>
  </si>
  <si>
    <t>CAPFLOOR/RATE_NVOL/USD/15Y/3M/0/0/0.02</t>
  </si>
  <si>
    <t>CAPFLOOR/RATE_NVOL/USD/15Y/3M/0/0/0.0225</t>
  </si>
  <si>
    <t>CAPFLOOR/RATE_NVOL/USD/15Y/3M/0/0/0.025</t>
  </si>
  <si>
    <t>CAPFLOOR/RATE_NVOL/USD/15Y/3M/0/0/0.0275</t>
  </si>
  <si>
    <t>CAPFLOOR/RATE_NVOL/USD/15Y/3M/0/0/0.03</t>
  </si>
  <si>
    <t>CAPFLOOR/RATE_NVOL/USD/15Y/3M/0/0/0.0325</t>
  </si>
  <si>
    <t>CAPFLOOR/RATE_NVOL/USD/15Y/3M/0/0/0.035</t>
  </si>
  <si>
    <t>CAPFLOOR/RATE_NVOL/USD/15Y/3M/0/0/0.0375</t>
  </si>
  <si>
    <t>CAPFLOOR/RATE_NVOL/USD/15Y/3M/0/0/0.04</t>
  </si>
  <si>
    <t>CAPFLOOR/RATE_NVOL/USD/15Y/3M/0/0/0.0425</t>
  </si>
  <si>
    <t>CAPFLOOR/RATE_NVOL/USD/15Y/3M/0/0/0.045</t>
  </si>
  <si>
    <t>CAPFLOOR/RATE_NVOL/USD/15Y/3M/0/0/0.0475</t>
  </si>
  <si>
    <t>CAPFLOOR/RATE_NVOL/USD/15Y/3M/0/0/0.05</t>
  </si>
  <si>
    <t>CAPFLOOR/RATE_NVOL/USD/15Y/3M/0/0/0.0525</t>
  </si>
  <si>
    <t>CAPFLOOR/RATE_NVOL/USD/15Y/3M/0/0/0.055</t>
  </si>
  <si>
    <t>CAPFLOOR/RATE_NVOL/USD/15Y/3M/0/0/0.0575</t>
  </si>
  <si>
    <t>CAPFLOOR/RATE_NVOL/USD/15Y/3M/0/0/0.06</t>
  </si>
  <si>
    <t>CAPFLOOR/RATE_NVOL/USD/15Y/3M/0/0/0.0625</t>
  </si>
  <si>
    <t>CAPFLOOR/RATE_NVOL/USD/15Y/3M/0/0/0.065</t>
  </si>
  <si>
    <t>CAPFLOOR/RATE_NVOL/USD/15Y/3M/0/0/0.0675</t>
  </si>
  <si>
    <t>CAPFLOOR/RATE_NVOL/USD/15Y/3M/0/0/0.07</t>
  </si>
  <si>
    <t>CAPFLOOR/RATE_NVOL/USD/15Y/3M/0/0/0.0725</t>
  </si>
  <si>
    <t>CAPFLOOR/RATE_NVOL/USD/15Y/3M/0/0/0.075</t>
  </si>
  <si>
    <t>CAPFLOOR/RATE_NVOL/USD/15Y/3M/0/0/0.0775</t>
  </si>
  <si>
    <t>CAPFLOOR/RATE_NVOL/USD/15Y/3M/0/0/0.08</t>
  </si>
  <si>
    <t>CAPFLOOR/RATE_NVOL/USD/15Y/3M/0/0/0.0825</t>
  </si>
  <si>
    <t>CAPFLOOR/RATE_NVOL/USD/15Y/3M/0/0/0.085</t>
  </si>
  <si>
    <t>CAPFLOOR/RATE_NVOL/USD/15Y/3M/0/0/0.0875</t>
  </si>
  <si>
    <t>CAPFLOOR/RATE_NVOL/USD/15Y/3M/0/0/0.09</t>
  </si>
  <si>
    <t>CAPFLOOR/RATE_NVOL/USD/15Y/3M/0/0/0.0925</t>
  </si>
  <si>
    <t>CAPFLOOR/RATE_NVOL/USD/15Y/3M/0/0/0.095</t>
  </si>
  <si>
    <t>CAPFLOOR/RATE_NVOL/USD/15Y/3M/0/0/0.0975</t>
  </si>
  <si>
    <t>CAPFLOOR/RATE_NVOL/USD/15Y/3M/0/0/0.1</t>
  </si>
  <si>
    <t>CAPFLOOR/RATE_NVOL/USD/1Y/3M/0/0/0.0025</t>
  </si>
  <si>
    <t>CAPFLOOR/RATE_NVOL/USD/1Y/3M/0/0/0.005</t>
  </si>
  <si>
    <t>CAPFLOOR/RATE_NVOL/USD/1Y/3M/0/0/0.0075</t>
  </si>
  <si>
    <t>CAPFLOOR/RATE_NVOL/USD/1Y/3M/0/0/0.01</t>
  </si>
  <si>
    <t>CAPFLOOR/RATE_NVOL/USD/1Y/3M/0/0/0.0125</t>
  </si>
  <si>
    <t>CAPFLOOR/RATE_NVOL/USD/1Y/3M/0/0/0.015</t>
  </si>
  <si>
    <t>CAPFLOOR/RATE_NVOL/USD/1Y/3M/0/0/0.0175</t>
  </si>
  <si>
    <t>CAPFLOOR/RATE_NVOL/USD/1Y/3M/0/0/0.02</t>
  </si>
  <si>
    <t>CAPFLOOR/RATE_NVOL/USD/1Y/3M/0/0/0.0225</t>
  </si>
  <si>
    <t>CAPFLOOR/RATE_NVOL/USD/1Y/3M/0/0/0.025</t>
  </si>
  <si>
    <t>CAPFLOOR/RATE_NVOL/USD/1Y/3M/0/0/0.0275</t>
  </si>
  <si>
    <t>CAPFLOOR/RATE_NVOL/USD/1Y/3M/0/0/0.03</t>
  </si>
  <si>
    <t>CAPFLOOR/RATE_NVOL/USD/1Y/3M/0/0/0.0325</t>
  </si>
  <si>
    <t>CAPFLOOR/RATE_NVOL/USD/1Y/3M/0/0/0.035</t>
  </si>
  <si>
    <t>CAPFLOOR/RATE_NVOL/USD/1Y/3M/0/0/0.0375</t>
  </si>
  <si>
    <t>CAPFLOOR/RATE_NVOL/USD/1Y/3M/0/0/0.04</t>
  </si>
  <si>
    <t>CAPFLOOR/RATE_NVOL/USD/1Y/3M/0/0/0.0425</t>
  </si>
  <si>
    <t>CAPFLOOR/RATE_NVOL/USD/1Y/3M/0/0/0.045</t>
  </si>
  <si>
    <t>CAPFLOOR/RATE_NVOL/USD/1Y/3M/0/0/0.0475</t>
  </si>
  <si>
    <t>CAPFLOOR/RATE_NVOL/USD/1Y/3M/0/0/0.05</t>
  </si>
  <si>
    <t>CAPFLOOR/RATE_NVOL/USD/1Y/3M/0/0/0.0525</t>
  </si>
  <si>
    <t>CAPFLOOR/RATE_NVOL/USD/1Y/3M/0/0/0.055</t>
  </si>
  <si>
    <t>CAPFLOOR/RATE_NVOL/USD/1Y/3M/0/0/0.0575</t>
  </si>
  <si>
    <t>CAPFLOOR/RATE_NVOL/USD/1Y/3M/0/0/0.06</t>
  </si>
  <si>
    <t>CAPFLOOR/RATE_NVOL/USD/1Y/3M/0/0/0.0625</t>
  </si>
  <si>
    <t>CAPFLOOR/RATE_NVOL/USD/1Y/3M/0/0/0.065</t>
  </si>
  <si>
    <t>CAPFLOOR/RATE_NVOL/USD/1Y/3M/0/0/0.0675</t>
  </si>
  <si>
    <t>CAPFLOOR/RATE_NVOL/USD/1Y/3M/0/0/0.07</t>
  </si>
  <si>
    <t>CAPFLOOR/RATE_NVOL/USD/1Y/3M/0/0/0.0725</t>
  </si>
  <si>
    <t>CAPFLOOR/RATE_NVOL/USD/1Y/3M/0/0/0.075</t>
  </si>
  <si>
    <t>CAPFLOOR/RATE_NVOL/USD/1Y/3M/0/0/0.0775</t>
  </si>
  <si>
    <t>CAPFLOOR/RATE_NVOL/USD/1Y/3M/0/0/0.08</t>
  </si>
  <si>
    <t>CAPFLOOR/RATE_NVOL/USD/1Y/3M/0/0/0.0825</t>
  </si>
  <si>
    <t>CAPFLOOR/RATE_NVOL/USD/1Y/3M/0/0/0.085</t>
  </si>
  <si>
    <t>CAPFLOOR/RATE_NVOL/USD/1Y/3M/0/0/0.0875</t>
  </si>
  <si>
    <t>CAPFLOOR/RATE_NVOL/USD/1Y/3M/0/0/0.09</t>
  </si>
  <si>
    <t>CAPFLOOR/RATE_NVOL/USD/1Y/3M/0/0/0.0925</t>
  </si>
  <si>
    <t>CAPFLOOR/RATE_NVOL/USD/1Y/3M/0/0/0.095</t>
  </si>
  <si>
    <t>CAPFLOOR/RATE_NVOL/USD/1Y/3M/0/0/0.0975</t>
  </si>
  <si>
    <t>CAPFLOOR/RATE_NVOL/USD/1Y/3M/0/0/0.1</t>
  </si>
  <si>
    <t>CAPFLOOR/RATE_NVOL/USD/20Y/3M/0/0/0.0025</t>
  </si>
  <si>
    <t>CAPFLOOR/RATE_NVOL/USD/20Y/3M/0/0/0.005</t>
  </si>
  <si>
    <t>CAPFLOOR/RATE_NVOL/USD/20Y/3M/0/0/0.0075</t>
  </si>
  <si>
    <t>CAPFLOOR/RATE_NVOL/USD/20Y/3M/0/0/0.01</t>
  </si>
  <si>
    <t>CAPFLOOR/RATE_NVOL/USD/20Y/3M/0/0/0.0125</t>
  </si>
  <si>
    <t>CAPFLOOR/RATE_NVOL/USD/20Y/3M/0/0/0.015</t>
  </si>
  <si>
    <t>CAPFLOOR/RATE_NVOL/USD/20Y/3M/0/0/0.0175</t>
  </si>
  <si>
    <t>CAPFLOOR/RATE_NVOL/USD/20Y/3M/0/0/0.02</t>
  </si>
  <si>
    <t>CAPFLOOR/RATE_NVOL/USD/20Y/3M/0/0/0.0225</t>
  </si>
  <si>
    <t>CAPFLOOR/RATE_NVOL/USD/20Y/3M/0/0/0.025</t>
  </si>
  <si>
    <t>CAPFLOOR/RATE_NVOL/USD/20Y/3M/0/0/0.0275</t>
  </si>
  <si>
    <t>CAPFLOOR/RATE_NVOL/USD/20Y/3M/0/0/0.03</t>
  </si>
  <si>
    <t>CAPFLOOR/RATE_NVOL/USD/20Y/3M/0/0/0.0325</t>
  </si>
  <si>
    <t>CAPFLOOR/RATE_NVOL/USD/20Y/3M/0/0/0.035</t>
  </si>
  <si>
    <t>CAPFLOOR/RATE_NVOL/USD/20Y/3M/0/0/0.0375</t>
  </si>
  <si>
    <t>CAPFLOOR/RATE_NVOL/USD/20Y/3M/0/0/0.04</t>
  </si>
  <si>
    <t>CAPFLOOR/RATE_NVOL/USD/20Y/3M/0/0/0.0425</t>
  </si>
  <si>
    <t>CAPFLOOR/RATE_NVOL/USD/20Y/3M/0/0/0.045</t>
  </si>
  <si>
    <t>CAPFLOOR/RATE_NVOL/USD/20Y/3M/0/0/0.0475</t>
  </si>
  <si>
    <t>CAPFLOOR/RATE_NVOL/USD/20Y/3M/0/0/0.05</t>
  </si>
  <si>
    <t>CAPFLOOR/RATE_NVOL/USD/20Y/3M/0/0/0.0525</t>
  </si>
  <si>
    <t>CAPFLOOR/RATE_NVOL/USD/20Y/3M/0/0/0.055</t>
  </si>
  <si>
    <t>CAPFLOOR/RATE_NVOL/USD/20Y/3M/0/0/0.0575</t>
  </si>
  <si>
    <t>CAPFLOOR/RATE_NVOL/USD/20Y/3M/0/0/0.06</t>
  </si>
  <si>
    <t>CAPFLOOR/RATE_NVOL/USD/20Y/3M/0/0/0.0625</t>
  </si>
  <si>
    <t>CAPFLOOR/RATE_NVOL/USD/20Y/3M/0/0/0.065</t>
  </si>
  <si>
    <t>CAPFLOOR/RATE_NVOL/USD/20Y/3M/0/0/0.0675</t>
  </si>
  <si>
    <t>CAPFLOOR/RATE_NVOL/USD/20Y/3M/0/0/0.07</t>
  </si>
  <si>
    <t>CAPFLOOR/RATE_NVOL/USD/20Y/3M/0/0/0.0725</t>
  </si>
  <si>
    <t>CAPFLOOR/RATE_NVOL/USD/20Y/3M/0/0/0.075</t>
  </si>
  <si>
    <t>CAPFLOOR/RATE_NVOL/USD/20Y/3M/0/0/0.0775</t>
  </si>
  <si>
    <t>CAPFLOOR/RATE_NVOL/USD/20Y/3M/0/0/0.08</t>
  </si>
  <si>
    <t>CAPFLOOR/RATE_NVOL/USD/20Y/3M/0/0/0.0825</t>
  </si>
  <si>
    <t>CAPFLOOR/RATE_NVOL/USD/20Y/3M/0/0/0.085</t>
  </si>
  <si>
    <t>CAPFLOOR/RATE_NVOL/USD/20Y/3M/0/0/0.0875</t>
  </si>
  <si>
    <t>CAPFLOOR/RATE_NVOL/USD/20Y/3M/0/0/0.09</t>
  </si>
  <si>
    <t>CAPFLOOR/RATE_NVOL/USD/20Y/3M/0/0/0.0925</t>
  </si>
  <si>
    <t>CAPFLOOR/RATE_NVOL/USD/20Y/3M/0/0/0.095</t>
  </si>
  <si>
    <t>CAPFLOOR/RATE_NVOL/USD/20Y/3M/0/0/0.0975</t>
  </si>
  <si>
    <t>CAPFLOOR/RATE_NVOL/USD/20Y/3M/0/0/0.1</t>
  </si>
  <si>
    <t>CAPFLOOR/RATE_NVOL/USD/2Y/3M/0/0/0.0025</t>
  </si>
  <si>
    <t>CAPFLOOR/RATE_NVOL/USD/2Y/3M/0/0/0.005</t>
  </si>
  <si>
    <t>CAPFLOOR/RATE_NVOL/USD/2Y/3M/0/0/0.0075</t>
  </si>
  <si>
    <t>CAPFLOOR/RATE_NVOL/USD/2Y/3M/0/0/0.01</t>
  </si>
  <si>
    <t>CAPFLOOR/RATE_NVOL/USD/2Y/3M/0/0/0.0125</t>
  </si>
  <si>
    <t>CAPFLOOR/RATE_NVOL/USD/2Y/3M/0/0/0.015</t>
  </si>
  <si>
    <t>CAPFLOOR/RATE_NVOL/USD/2Y/3M/0/0/0.0175</t>
  </si>
  <si>
    <t>CAPFLOOR/RATE_NVOL/USD/2Y/3M/0/0/0.02</t>
  </si>
  <si>
    <t>CAPFLOOR/RATE_NVOL/USD/2Y/3M/0/0/0.0225</t>
  </si>
  <si>
    <t>CAPFLOOR/RATE_NVOL/USD/2Y/3M/0/0/0.025</t>
  </si>
  <si>
    <t>CAPFLOOR/RATE_NVOL/USD/2Y/3M/0/0/0.0275</t>
  </si>
  <si>
    <t>CAPFLOOR/RATE_NVOL/USD/2Y/3M/0/0/0.03</t>
  </si>
  <si>
    <t>CAPFLOOR/RATE_NVOL/USD/2Y/3M/0/0/0.0325</t>
  </si>
  <si>
    <t>CAPFLOOR/RATE_NVOL/USD/2Y/3M/0/0/0.035</t>
  </si>
  <si>
    <t>CAPFLOOR/RATE_NVOL/USD/2Y/3M/0/0/0.0375</t>
  </si>
  <si>
    <t>CAPFLOOR/RATE_NVOL/USD/2Y/3M/0/0/0.04</t>
  </si>
  <si>
    <t>CAPFLOOR/RATE_NVOL/USD/2Y/3M/0/0/0.0425</t>
  </si>
  <si>
    <t>CAPFLOOR/RATE_NVOL/USD/2Y/3M/0/0/0.045</t>
  </si>
  <si>
    <t>CAPFLOOR/RATE_NVOL/USD/2Y/3M/0/0/0.0475</t>
  </si>
  <si>
    <t>CAPFLOOR/RATE_NVOL/USD/2Y/3M/0/0/0.05</t>
  </si>
  <si>
    <t>CAPFLOOR/RATE_NVOL/USD/2Y/3M/0/0/0.0525</t>
  </si>
  <si>
    <t>CAPFLOOR/RATE_NVOL/USD/2Y/3M/0/0/0.055</t>
  </si>
  <si>
    <t>CAPFLOOR/RATE_NVOL/USD/2Y/3M/0/0/0.0575</t>
  </si>
  <si>
    <t>CAPFLOOR/RATE_NVOL/USD/2Y/3M/0/0/0.06</t>
  </si>
  <si>
    <t>CAPFLOOR/RATE_NVOL/USD/2Y/3M/0/0/0.0625</t>
  </si>
  <si>
    <t>CAPFLOOR/RATE_NVOL/USD/2Y/3M/0/0/0.065</t>
  </si>
  <si>
    <t>CAPFLOOR/RATE_NVOL/USD/2Y/3M/0/0/0.0675</t>
  </si>
  <si>
    <t>CAPFLOOR/RATE_NVOL/USD/2Y/3M/0/0/0.07</t>
  </si>
  <si>
    <t>CAPFLOOR/RATE_NVOL/USD/2Y/3M/0/0/0.0725</t>
  </si>
  <si>
    <t>CAPFLOOR/RATE_NVOL/USD/2Y/3M/0/0/0.075</t>
  </si>
  <si>
    <t>CAPFLOOR/RATE_NVOL/USD/2Y/3M/0/0/0.0775</t>
  </si>
  <si>
    <t>CAPFLOOR/RATE_NVOL/USD/2Y/3M/0/0/0.08</t>
  </si>
  <si>
    <t>CAPFLOOR/RATE_NVOL/USD/2Y/3M/0/0/0.0825</t>
  </si>
  <si>
    <t>CAPFLOOR/RATE_NVOL/USD/2Y/3M/0/0/0.085</t>
  </si>
  <si>
    <t>CAPFLOOR/RATE_NVOL/USD/2Y/3M/0/0/0.0875</t>
  </si>
  <si>
    <t>CAPFLOOR/RATE_NVOL/USD/2Y/3M/0/0/0.09</t>
  </si>
  <si>
    <t>CAPFLOOR/RATE_NVOL/USD/2Y/3M/0/0/0.0925</t>
  </si>
  <si>
    <t>CAPFLOOR/RATE_NVOL/USD/2Y/3M/0/0/0.095</t>
  </si>
  <si>
    <t>CAPFLOOR/RATE_NVOL/USD/2Y/3M/0/0/0.0975</t>
  </si>
  <si>
    <t>CAPFLOOR/RATE_NVOL/USD/2Y/3M/0/0/0.1</t>
  </si>
  <si>
    <t>CAPFLOOR/RATE_NVOL/USD/3Y/3M/0/0/0.0025</t>
  </si>
  <si>
    <t>CAPFLOOR/RATE_NVOL/USD/3Y/3M/0/0/0.005</t>
  </si>
  <si>
    <t>CAPFLOOR/RATE_NVOL/USD/3Y/3M/0/0/0.0075</t>
  </si>
  <si>
    <t>CAPFLOOR/RATE_NVOL/USD/3Y/3M/0/0/0.01</t>
  </si>
  <si>
    <t>CAPFLOOR/RATE_NVOL/USD/3Y/3M/0/0/0.0125</t>
  </si>
  <si>
    <t>CAPFLOOR/RATE_NVOL/USD/3Y/3M/0/0/0.015</t>
  </si>
  <si>
    <t>CAPFLOOR/RATE_NVOL/USD/3Y/3M/0/0/0.0175</t>
  </si>
  <si>
    <t>CAPFLOOR/RATE_NVOL/USD/3Y/3M/0/0/0.02</t>
  </si>
  <si>
    <t>CAPFLOOR/RATE_NVOL/USD/3Y/3M/0/0/0.0225</t>
  </si>
  <si>
    <t>CAPFLOOR/RATE_NVOL/USD/3Y/3M/0/0/0.025</t>
  </si>
  <si>
    <t>CAPFLOOR/RATE_NVOL/USD/3Y/3M/0/0/0.0275</t>
  </si>
  <si>
    <t>CAPFLOOR/RATE_NVOL/USD/3Y/3M/0/0/0.03</t>
  </si>
  <si>
    <t>CAPFLOOR/RATE_NVOL/USD/3Y/3M/0/0/0.0325</t>
  </si>
  <si>
    <t>CAPFLOOR/RATE_NVOL/USD/3Y/3M/0/0/0.035</t>
  </si>
  <si>
    <t>CAPFLOOR/RATE_NVOL/USD/3Y/3M/0/0/0.0375</t>
  </si>
  <si>
    <t>CAPFLOOR/RATE_NVOL/USD/3Y/3M/0/0/0.04</t>
  </si>
  <si>
    <t>CAPFLOOR/RATE_NVOL/USD/3Y/3M/0/0/0.0425</t>
  </si>
  <si>
    <t>CAPFLOOR/RATE_NVOL/USD/3Y/3M/0/0/0.045</t>
  </si>
  <si>
    <t>CAPFLOOR/RATE_NVOL/USD/3Y/3M/0/0/0.0475</t>
  </si>
  <si>
    <t>CAPFLOOR/RATE_NVOL/USD/3Y/3M/0/0/0.05</t>
  </si>
  <si>
    <t>CAPFLOOR/RATE_NVOL/USD/3Y/3M/0/0/0.0525</t>
  </si>
  <si>
    <t>CAPFLOOR/RATE_NVOL/USD/3Y/3M/0/0/0.055</t>
  </si>
  <si>
    <t>CAPFLOOR/RATE_NVOL/USD/3Y/3M/0/0/0.0575</t>
  </si>
  <si>
    <t>CAPFLOOR/RATE_NVOL/USD/3Y/3M/0/0/0.06</t>
  </si>
  <si>
    <t>CAPFLOOR/RATE_NVOL/USD/3Y/3M/0/0/0.0625</t>
  </si>
  <si>
    <t>CAPFLOOR/RATE_NVOL/USD/3Y/3M/0/0/0.065</t>
  </si>
  <si>
    <t>CAPFLOOR/RATE_NVOL/USD/3Y/3M/0/0/0.0675</t>
  </si>
  <si>
    <t>CAPFLOOR/RATE_NVOL/USD/3Y/3M/0/0/0.07</t>
  </si>
  <si>
    <t>CAPFLOOR/RATE_NVOL/USD/3Y/3M/0/0/0.0725</t>
  </si>
  <si>
    <t>CAPFLOOR/RATE_NVOL/USD/3Y/3M/0/0/0.075</t>
  </si>
  <si>
    <t>CAPFLOOR/RATE_NVOL/USD/3Y/3M/0/0/0.0775</t>
  </si>
  <si>
    <t>CAPFLOOR/RATE_NVOL/USD/3Y/3M/0/0/0.08</t>
  </si>
  <si>
    <t>CAPFLOOR/RATE_NVOL/USD/3Y/3M/0/0/0.0825</t>
  </si>
  <si>
    <t>CAPFLOOR/RATE_NVOL/USD/3Y/3M/0/0/0.085</t>
  </si>
  <si>
    <t>CAPFLOOR/RATE_NVOL/USD/3Y/3M/0/0/0.0875</t>
  </si>
  <si>
    <t>CAPFLOOR/RATE_NVOL/USD/3Y/3M/0/0/0.09</t>
  </si>
  <si>
    <t>CAPFLOOR/RATE_NVOL/USD/3Y/3M/0/0/0.0925</t>
  </si>
  <si>
    <t>CAPFLOOR/RATE_NVOL/USD/3Y/3M/0/0/0.095</t>
  </si>
  <si>
    <t>CAPFLOOR/RATE_NVOL/USD/3Y/3M/0/0/0.0975</t>
  </si>
  <si>
    <t>CAPFLOOR/RATE_NVOL/USD/3Y/3M/0/0/0.1</t>
  </si>
  <si>
    <t>CAPFLOOR/RATE_NVOL/USD/4Y/3M/0/0/0.0025</t>
  </si>
  <si>
    <t>CAPFLOOR/RATE_NVOL/USD/4Y/3M/0/0/0.005</t>
  </si>
  <si>
    <t>CAPFLOOR/RATE_NVOL/USD/4Y/3M/0/0/0.0075</t>
  </si>
  <si>
    <t>CAPFLOOR/RATE_NVOL/USD/4Y/3M/0/0/0.01</t>
  </si>
  <si>
    <t>CAPFLOOR/RATE_NVOL/USD/4Y/3M/0/0/0.0125</t>
  </si>
  <si>
    <t>CAPFLOOR/RATE_NVOL/USD/4Y/3M/0/0/0.015</t>
  </si>
  <si>
    <t>CAPFLOOR/RATE_NVOL/USD/4Y/3M/0/0/0.0175</t>
  </si>
  <si>
    <t>CAPFLOOR/RATE_NVOL/USD/4Y/3M/0/0/0.02</t>
  </si>
  <si>
    <t>CAPFLOOR/RATE_NVOL/USD/4Y/3M/0/0/0.0225</t>
  </si>
  <si>
    <t>CAPFLOOR/RATE_NVOL/USD/4Y/3M/0/0/0.025</t>
  </si>
  <si>
    <t>CAPFLOOR/RATE_NVOL/USD/4Y/3M/0/0/0.0275</t>
  </si>
  <si>
    <t>CAPFLOOR/RATE_NVOL/USD/4Y/3M/0/0/0.03</t>
  </si>
  <si>
    <t>CAPFLOOR/RATE_NVOL/USD/4Y/3M/0/0/0.0325</t>
  </si>
  <si>
    <t>CAPFLOOR/RATE_NVOL/USD/4Y/3M/0/0/0.035</t>
  </si>
  <si>
    <t>CAPFLOOR/RATE_NVOL/USD/4Y/3M/0/0/0.0375</t>
  </si>
  <si>
    <t>CAPFLOOR/RATE_NVOL/USD/4Y/3M/0/0/0.04</t>
  </si>
  <si>
    <t>CAPFLOOR/RATE_NVOL/USD/4Y/3M/0/0/0.0425</t>
  </si>
  <si>
    <t>CAPFLOOR/RATE_NVOL/USD/4Y/3M/0/0/0.045</t>
  </si>
  <si>
    <t>CAPFLOOR/RATE_NVOL/USD/4Y/3M/0/0/0.0475</t>
  </si>
  <si>
    <t>CAPFLOOR/RATE_NVOL/USD/4Y/3M/0/0/0.05</t>
  </si>
  <si>
    <t>CAPFLOOR/RATE_NVOL/USD/4Y/3M/0/0/0.0525</t>
  </si>
  <si>
    <t>CAPFLOOR/RATE_NVOL/USD/4Y/3M/0/0/0.055</t>
  </si>
  <si>
    <t>CAPFLOOR/RATE_NVOL/USD/4Y/3M/0/0/0.0575</t>
  </si>
  <si>
    <t>CAPFLOOR/RATE_NVOL/USD/4Y/3M/0/0/0.06</t>
  </si>
  <si>
    <t>CAPFLOOR/RATE_NVOL/USD/4Y/3M/0/0/0.0625</t>
  </si>
  <si>
    <t>CAPFLOOR/RATE_NVOL/USD/4Y/3M/0/0/0.065</t>
  </si>
  <si>
    <t>CAPFLOOR/RATE_NVOL/USD/4Y/3M/0/0/0.0675</t>
  </si>
  <si>
    <t>CAPFLOOR/RATE_NVOL/USD/4Y/3M/0/0/0.07</t>
  </si>
  <si>
    <t>CAPFLOOR/RATE_NVOL/USD/4Y/3M/0/0/0.0725</t>
  </si>
  <si>
    <t>CAPFLOOR/RATE_NVOL/USD/4Y/3M/0/0/0.075</t>
  </si>
  <si>
    <t>CAPFLOOR/RATE_NVOL/USD/4Y/3M/0/0/0.0775</t>
  </si>
  <si>
    <t>CAPFLOOR/RATE_NVOL/USD/4Y/3M/0/0/0.08</t>
  </si>
  <si>
    <t>CAPFLOOR/RATE_NVOL/USD/4Y/3M/0/0/0.0825</t>
  </si>
  <si>
    <t>CAPFLOOR/RATE_NVOL/USD/4Y/3M/0/0/0.085</t>
  </si>
  <si>
    <t>CAPFLOOR/RATE_NVOL/USD/4Y/3M/0/0/0.0875</t>
  </si>
  <si>
    <t>CAPFLOOR/RATE_NVOL/USD/4Y/3M/0/0/0.09</t>
  </si>
  <si>
    <t>CAPFLOOR/RATE_NVOL/USD/4Y/3M/0/0/0.0925</t>
  </si>
  <si>
    <t>CAPFLOOR/RATE_NVOL/USD/4Y/3M/0/0/0.095</t>
  </si>
  <si>
    <t>CAPFLOOR/RATE_NVOL/USD/4Y/3M/0/0/0.0975</t>
  </si>
  <si>
    <t>CAPFLOOR/RATE_NVOL/USD/4Y/3M/0/0/0.1</t>
  </si>
  <si>
    <t>CAPFLOOR/RATE_NVOL/USD/5Y/3M/0/0/0.0025</t>
  </si>
  <si>
    <t>CAPFLOOR/RATE_NVOL/USD/5Y/3M/0/0/0.005</t>
  </si>
  <si>
    <t>CAPFLOOR/RATE_NVOL/USD/5Y/3M/0/0/0.0075</t>
  </si>
  <si>
    <t>CAPFLOOR/RATE_NVOL/USD/5Y/3M/0/0/0.01</t>
  </si>
  <si>
    <t>CAPFLOOR/RATE_NVOL/USD/5Y/3M/0/0/0.0125</t>
  </si>
  <si>
    <t>CAPFLOOR/RATE_NVOL/USD/5Y/3M/0/0/0.015</t>
  </si>
  <si>
    <t>CAPFLOOR/RATE_NVOL/USD/5Y/3M/0/0/0.0175</t>
  </si>
  <si>
    <t>CAPFLOOR/RATE_NVOL/USD/5Y/3M/0/0/0.02</t>
  </si>
  <si>
    <t>CAPFLOOR/RATE_NVOL/USD/5Y/3M/0/0/0.0225</t>
  </si>
  <si>
    <t>CAPFLOOR/RATE_NVOL/USD/5Y/3M/0/0/0.025</t>
  </si>
  <si>
    <t>CAPFLOOR/RATE_NVOL/USD/5Y/3M/0/0/0.0275</t>
  </si>
  <si>
    <t>CAPFLOOR/RATE_NVOL/USD/5Y/3M/0/0/0.03</t>
  </si>
  <si>
    <t>CAPFLOOR/RATE_NVOL/USD/5Y/3M/0/0/0.0325</t>
  </si>
  <si>
    <t>CAPFLOOR/RATE_NVOL/USD/5Y/3M/0/0/0.035</t>
  </si>
  <si>
    <t>CAPFLOOR/RATE_NVOL/USD/5Y/3M/0/0/0.0375</t>
  </si>
  <si>
    <t>CAPFLOOR/RATE_NVOL/USD/5Y/3M/0/0/0.04</t>
  </si>
  <si>
    <t>CAPFLOOR/RATE_NVOL/USD/5Y/3M/0/0/0.0425</t>
  </si>
  <si>
    <t>CAPFLOOR/RATE_NVOL/USD/5Y/3M/0/0/0.045</t>
  </si>
  <si>
    <t>CAPFLOOR/RATE_NVOL/USD/5Y/3M/0/0/0.0475</t>
  </si>
  <si>
    <t>CAPFLOOR/RATE_NVOL/USD/5Y/3M/0/0/0.05</t>
  </si>
  <si>
    <t>CAPFLOOR/RATE_NVOL/USD/5Y/3M/0/0/0.0525</t>
  </si>
  <si>
    <t>CAPFLOOR/RATE_NVOL/USD/5Y/3M/0/0/0.055</t>
  </si>
  <si>
    <t>CAPFLOOR/RATE_NVOL/USD/5Y/3M/0/0/0.0575</t>
  </si>
  <si>
    <t>CAPFLOOR/RATE_NVOL/USD/5Y/3M/0/0/0.06</t>
  </si>
  <si>
    <t>CAPFLOOR/RATE_NVOL/USD/5Y/3M/0/0/0.0625</t>
  </si>
  <si>
    <t>CAPFLOOR/RATE_NVOL/USD/5Y/3M/0/0/0.065</t>
  </si>
  <si>
    <t>CAPFLOOR/RATE_NVOL/USD/5Y/3M/0/0/0.0675</t>
  </si>
  <si>
    <t>CAPFLOOR/RATE_NVOL/USD/5Y/3M/0/0/0.07</t>
  </si>
  <si>
    <t>CAPFLOOR/RATE_NVOL/USD/5Y/3M/0/0/0.0725</t>
  </si>
  <si>
    <t>CAPFLOOR/RATE_NVOL/USD/5Y/3M/0/0/0.075</t>
  </si>
  <si>
    <t>CAPFLOOR/RATE_NVOL/USD/5Y/3M/0/0/0.0775</t>
  </si>
  <si>
    <t>CAPFLOOR/RATE_NVOL/USD/5Y/3M/0/0/0.08</t>
  </si>
  <si>
    <t>CAPFLOOR/RATE_NVOL/USD/5Y/3M/0/0/0.0825</t>
  </si>
  <si>
    <t>CAPFLOOR/RATE_NVOL/USD/5Y/3M/0/0/0.085</t>
  </si>
  <si>
    <t>CAPFLOOR/RATE_NVOL/USD/5Y/3M/0/0/0.0875</t>
  </si>
  <si>
    <t>CAPFLOOR/RATE_NVOL/USD/5Y/3M/0/0/0.09</t>
  </si>
  <si>
    <t>CAPFLOOR/RATE_NVOL/USD/5Y/3M/0/0/0.0925</t>
  </si>
  <si>
    <t>CAPFLOOR/RATE_NVOL/USD/5Y/3M/0/0/0.095</t>
  </si>
  <si>
    <t>CAPFLOOR/RATE_NVOL/USD/5Y/3M/0/0/0.0975</t>
  </si>
  <si>
    <t>CAPFLOOR/RATE_NVOL/USD/5Y/3M/0/0/0.1</t>
  </si>
  <si>
    <t>CAPFLOOR/RATE_NVOL/USD/6Y/3M/0/0/0.0025</t>
  </si>
  <si>
    <t>CAPFLOOR/RATE_NVOL/USD/6Y/3M/0/0/0.005</t>
  </si>
  <si>
    <t>CAPFLOOR/RATE_NVOL/USD/6Y/3M/0/0/0.0075</t>
  </si>
  <si>
    <t>CAPFLOOR/RATE_NVOL/USD/6Y/3M/0/0/0.01</t>
  </si>
  <si>
    <t>CAPFLOOR/RATE_NVOL/USD/6Y/3M/0/0/0.0125</t>
  </si>
  <si>
    <t>CAPFLOOR/RATE_NVOL/USD/6Y/3M/0/0/0.015</t>
  </si>
  <si>
    <t>CAPFLOOR/RATE_NVOL/USD/6Y/3M/0/0/0.0175</t>
  </si>
  <si>
    <t>CAPFLOOR/RATE_NVOL/USD/6Y/3M/0/0/0.02</t>
  </si>
  <si>
    <t>CAPFLOOR/RATE_NVOL/USD/6Y/3M/0/0/0.0225</t>
  </si>
  <si>
    <t>CAPFLOOR/RATE_NVOL/USD/6Y/3M/0/0/0.025</t>
  </si>
  <si>
    <t>CAPFLOOR/RATE_NVOL/USD/6Y/3M/0/0/0.0275</t>
  </si>
  <si>
    <t>CAPFLOOR/RATE_NVOL/USD/6Y/3M/0/0/0.03</t>
  </si>
  <si>
    <t>CAPFLOOR/RATE_NVOL/USD/6Y/3M/0/0/0.0325</t>
  </si>
  <si>
    <t>CAPFLOOR/RATE_NVOL/USD/6Y/3M/0/0/0.035</t>
  </si>
  <si>
    <t>CAPFLOOR/RATE_NVOL/USD/6Y/3M/0/0/0.0375</t>
  </si>
  <si>
    <t>CAPFLOOR/RATE_NVOL/USD/6Y/3M/0/0/0.04</t>
  </si>
  <si>
    <t>CAPFLOOR/RATE_NVOL/USD/6Y/3M/0/0/0.0425</t>
  </si>
  <si>
    <t>CAPFLOOR/RATE_NVOL/USD/6Y/3M/0/0/0.045</t>
  </si>
  <si>
    <t>CAPFLOOR/RATE_NVOL/USD/6Y/3M/0/0/0.0475</t>
  </si>
  <si>
    <t>CAPFLOOR/RATE_NVOL/USD/6Y/3M/0/0/0.05</t>
  </si>
  <si>
    <t>CAPFLOOR/RATE_NVOL/USD/6Y/3M/0/0/0.0525</t>
  </si>
  <si>
    <t>CAPFLOOR/RATE_NVOL/USD/6Y/3M/0/0/0.055</t>
  </si>
  <si>
    <t>CAPFLOOR/RATE_NVOL/USD/6Y/3M/0/0/0.0575</t>
  </si>
  <si>
    <t>CAPFLOOR/RATE_NVOL/USD/6Y/3M/0/0/0.06</t>
  </si>
  <si>
    <t>CAPFLOOR/RATE_NVOL/USD/6Y/3M/0/0/0.0625</t>
  </si>
  <si>
    <t>CAPFLOOR/RATE_NVOL/USD/6Y/3M/0/0/0.065</t>
  </si>
  <si>
    <t>CAPFLOOR/RATE_NVOL/USD/6Y/3M/0/0/0.0675</t>
  </si>
  <si>
    <t>CAPFLOOR/RATE_NVOL/USD/6Y/3M/0/0/0.07</t>
  </si>
  <si>
    <t>CAPFLOOR/RATE_NVOL/USD/6Y/3M/0/0/0.0725</t>
  </si>
  <si>
    <t>CAPFLOOR/RATE_NVOL/USD/6Y/3M/0/0/0.075</t>
  </si>
  <si>
    <t>CAPFLOOR/RATE_NVOL/USD/6Y/3M/0/0/0.0775</t>
  </si>
  <si>
    <t>CAPFLOOR/RATE_NVOL/USD/6Y/3M/0/0/0.08</t>
  </si>
  <si>
    <t>CAPFLOOR/RATE_NVOL/USD/6Y/3M/0/0/0.0825</t>
  </si>
  <si>
    <t>CAPFLOOR/RATE_NVOL/USD/6Y/3M/0/0/0.085</t>
  </si>
  <si>
    <t>CAPFLOOR/RATE_NVOL/USD/6Y/3M/0/0/0.0875</t>
  </si>
  <si>
    <t>CAPFLOOR/RATE_NVOL/USD/6Y/3M/0/0/0.09</t>
  </si>
  <si>
    <t>CAPFLOOR/RATE_NVOL/USD/6Y/3M/0/0/0.0925</t>
  </si>
  <si>
    <t>CAPFLOOR/RATE_NVOL/USD/6Y/3M/0/0/0.095</t>
  </si>
  <si>
    <t>CAPFLOOR/RATE_NVOL/USD/6Y/3M/0/0/0.0975</t>
  </si>
  <si>
    <t>CAPFLOOR/RATE_NVOL/USD/6Y/3M/0/0/0.1</t>
  </si>
  <si>
    <t>CAPFLOOR/RATE_NVOL/USD/7Y/3M/0/0/0.0025</t>
  </si>
  <si>
    <t>CAPFLOOR/RATE_NVOL/USD/7Y/3M/0/0/0.005</t>
  </si>
  <si>
    <t>CAPFLOOR/RATE_NVOL/USD/7Y/3M/0/0/0.0075</t>
  </si>
  <si>
    <t>CAPFLOOR/RATE_NVOL/USD/7Y/3M/0/0/0.01</t>
  </si>
  <si>
    <t>CAPFLOOR/RATE_NVOL/USD/7Y/3M/0/0/0.0125</t>
  </si>
  <si>
    <t>CAPFLOOR/RATE_NVOL/USD/7Y/3M/0/0/0.015</t>
  </si>
  <si>
    <t>CAPFLOOR/RATE_NVOL/USD/7Y/3M/0/0/0.0175</t>
  </si>
  <si>
    <t>CAPFLOOR/RATE_NVOL/USD/7Y/3M/0/0/0.02</t>
  </si>
  <si>
    <t>CAPFLOOR/RATE_NVOL/USD/7Y/3M/0/0/0.0225</t>
  </si>
  <si>
    <t>CAPFLOOR/RATE_NVOL/USD/7Y/3M/0/0/0.025</t>
  </si>
  <si>
    <t>CAPFLOOR/RATE_NVOL/USD/7Y/3M/0/0/0.0275</t>
  </si>
  <si>
    <t>CAPFLOOR/RATE_NVOL/USD/7Y/3M/0/0/0.03</t>
  </si>
  <si>
    <t>CAPFLOOR/RATE_NVOL/USD/7Y/3M/0/0/0.0325</t>
  </si>
  <si>
    <t>CAPFLOOR/RATE_NVOL/USD/7Y/3M/0/0/0.035</t>
  </si>
  <si>
    <t>CAPFLOOR/RATE_NVOL/USD/7Y/3M/0/0/0.0375</t>
  </si>
  <si>
    <t>CAPFLOOR/RATE_NVOL/USD/7Y/3M/0/0/0.04</t>
  </si>
  <si>
    <t>CAPFLOOR/RATE_NVOL/USD/7Y/3M/0/0/0.0425</t>
  </si>
  <si>
    <t>CAPFLOOR/RATE_NVOL/USD/7Y/3M/0/0/0.045</t>
  </si>
  <si>
    <t>CAPFLOOR/RATE_NVOL/USD/7Y/3M/0/0/0.0475</t>
  </si>
  <si>
    <t>CAPFLOOR/RATE_NVOL/USD/7Y/3M/0/0/0.05</t>
  </si>
  <si>
    <t>CAPFLOOR/RATE_NVOL/USD/7Y/3M/0/0/0.0525</t>
  </si>
  <si>
    <t>CAPFLOOR/RATE_NVOL/USD/7Y/3M/0/0/0.055</t>
  </si>
  <si>
    <t>CAPFLOOR/RATE_NVOL/USD/7Y/3M/0/0/0.0575</t>
  </si>
  <si>
    <t>CAPFLOOR/RATE_NVOL/USD/7Y/3M/0/0/0.06</t>
  </si>
  <si>
    <t>CAPFLOOR/RATE_NVOL/USD/7Y/3M/0/0/0.0625</t>
  </si>
  <si>
    <t>CAPFLOOR/RATE_NVOL/USD/7Y/3M/0/0/0.065</t>
  </si>
  <si>
    <t>CAPFLOOR/RATE_NVOL/USD/7Y/3M/0/0/0.0675</t>
  </si>
  <si>
    <t>CAPFLOOR/RATE_NVOL/USD/7Y/3M/0/0/0.07</t>
  </si>
  <si>
    <t>CAPFLOOR/RATE_NVOL/USD/7Y/3M/0/0/0.0725</t>
  </si>
  <si>
    <t>CAPFLOOR/RATE_NVOL/USD/7Y/3M/0/0/0.075</t>
  </si>
  <si>
    <t>CAPFLOOR/RATE_NVOL/USD/7Y/3M/0/0/0.0775</t>
  </si>
  <si>
    <t>CAPFLOOR/RATE_NVOL/USD/7Y/3M/0/0/0.08</t>
  </si>
  <si>
    <t>CAPFLOOR/RATE_NVOL/USD/7Y/3M/0/0/0.0825</t>
  </si>
  <si>
    <t>CAPFLOOR/RATE_NVOL/USD/7Y/3M/0/0/0.085</t>
  </si>
  <si>
    <t>CAPFLOOR/RATE_NVOL/USD/7Y/3M/0/0/0.0875</t>
  </si>
  <si>
    <t>CAPFLOOR/RATE_NVOL/USD/7Y/3M/0/0/0.09</t>
  </si>
  <si>
    <t>CAPFLOOR/RATE_NVOL/USD/7Y/3M/0/0/0.0925</t>
  </si>
  <si>
    <t>CAPFLOOR/RATE_NVOL/USD/7Y/3M/0/0/0.095</t>
  </si>
  <si>
    <t>CAPFLOOR/RATE_NVOL/USD/7Y/3M/0/0/0.0975</t>
  </si>
  <si>
    <t>CAPFLOOR/RATE_NVOL/USD/7Y/3M/0/0/0.1</t>
  </si>
  <si>
    <t>CAPFLOOR/RATE_NVOL/USD/8Y/3M/0/0/0.0025</t>
  </si>
  <si>
    <t>CAPFLOOR/RATE_NVOL/USD/8Y/3M/0/0/0.005</t>
  </si>
  <si>
    <t>CAPFLOOR/RATE_NVOL/USD/8Y/3M/0/0/0.0075</t>
  </si>
  <si>
    <t>CAPFLOOR/RATE_NVOL/USD/8Y/3M/0/0/0.01</t>
  </si>
  <si>
    <t>CAPFLOOR/RATE_NVOL/USD/8Y/3M/0/0/0.0125</t>
  </si>
  <si>
    <t>CAPFLOOR/RATE_NVOL/USD/8Y/3M/0/0/0.015</t>
  </si>
  <si>
    <t>CAPFLOOR/RATE_NVOL/USD/8Y/3M/0/0/0.0175</t>
  </si>
  <si>
    <t>CAPFLOOR/RATE_NVOL/USD/8Y/3M/0/0/0.02</t>
  </si>
  <si>
    <t>CAPFLOOR/RATE_NVOL/USD/8Y/3M/0/0/0.0225</t>
  </si>
  <si>
    <t>CAPFLOOR/RATE_NVOL/USD/8Y/3M/0/0/0.025</t>
  </si>
  <si>
    <t>CAPFLOOR/RATE_NVOL/USD/8Y/3M/0/0/0.0275</t>
  </si>
  <si>
    <t>CAPFLOOR/RATE_NVOL/USD/8Y/3M/0/0/0.03</t>
  </si>
  <si>
    <t>CAPFLOOR/RATE_NVOL/USD/8Y/3M/0/0/0.0325</t>
  </si>
  <si>
    <t>CAPFLOOR/RATE_NVOL/USD/8Y/3M/0/0/0.035</t>
  </si>
  <si>
    <t>CAPFLOOR/RATE_NVOL/USD/8Y/3M/0/0/0.0375</t>
  </si>
  <si>
    <t>CAPFLOOR/RATE_NVOL/USD/8Y/3M/0/0/0.04</t>
  </si>
  <si>
    <t>CAPFLOOR/RATE_NVOL/USD/8Y/3M/0/0/0.0425</t>
  </si>
  <si>
    <t>CAPFLOOR/RATE_NVOL/USD/8Y/3M/0/0/0.045</t>
  </si>
  <si>
    <t>CAPFLOOR/RATE_NVOL/USD/8Y/3M/0/0/0.0475</t>
  </si>
  <si>
    <t>CAPFLOOR/RATE_NVOL/USD/8Y/3M/0/0/0.05</t>
  </si>
  <si>
    <t>CAPFLOOR/RATE_NVOL/USD/8Y/3M/0/0/0.0525</t>
  </si>
  <si>
    <t>CAPFLOOR/RATE_NVOL/USD/8Y/3M/0/0/0.055</t>
  </si>
  <si>
    <t>CAPFLOOR/RATE_NVOL/USD/8Y/3M/0/0/0.0575</t>
  </si>
  <si>
    <t>CAPFLOOR/RATE_NVOL/USD/8Y/3M/0/0/0.06</t>
  </si>
  <si>
    <t>CAPFLOOR/RATE_NVOL/USD/8Y/3M/0/0/0.0625</t>
  </si>
  <si>
    <t>CAPFLOOR/RATE_NVOL/USD/8Y/3M/0/0/0.065</t>
  </si>
  <si>
    <t>CAPFLOOR/RATE_NVOL/USD/8Y/3M/0/0/0.0675</t>
  </si>
  <si>
    <t>CAPFLOOR/RATE_NVOL/USD/8Y/3M/0/0/0.07</t>
  </si>
  <si>
    <t>CAPFLOOR/RATE_NVOL/USD/8Y/3M/0/0/0.0725</t>
  </si>
  <si>
    <t>CAPFLOOR/RATE_NVOL/USD/8Y/3M/0/0/0.075</t>
  </si>
  <si>
    <t>CAPFLOOR/RATE_NVOL/USD/8Y/3M/0/0/0.0775</t>
  </si>
  <si>
    <t>CAPFLOOR/RATE_NVOL/USD/8Y/3M/0/0/0.08</t>
  </si>
  <si>
    <t>CAPFLOOR/RATE_NVOL/USD/8Y/3M/0/0/0.0825</t>
  </si>
  <si>
    <t>CAPFLOOR/RATE_NVOL/USD/8Y/3M/0/0/0.085</t>
  </si>
  <si>
    <t>CAPFLOOR/RATE_NVOL/USD/8Y/3M/0/0/0.0875</t>
  </si>
  <si>
    <t>CAPFLOOR/RATE_NVOL/USD/8Y/3M/0/0/0.09</t>
  </si>
  <si>
    <t>CAPFLOOR/RATE_NVOL/USD/8Y/3M/0/0/0.0925</t>
  </si>
  <si>
    <t>CAPFLOOR/RATE_NVOL/USD/8Y/3M/0/0/0.095</t>
  </si>
  <si>
    <t>CAPFLOOR/RATE_NVOL/USD/8Y/3M/0/0/0.0975</t>
  </si>
  <si>
    <t>CAPFLOOR/RATE_NVOL/USD/8Y/3M/0/0/0.1</t>
  </si>
  <si>
    <t>CAPFLOOR/RATE_NVOL/USD/9Y/3M/0/0/0.0025</t>
  </si>
  <si>
    <t>CAPFLOOR/RATE_NVOL/USD/9Y/3M/0/0/0.005</t>
  </si>
  <si>
    <t>CAPFLOOR/RATE_NVOL/USD/9Y/3M/0/0/0.0075</t>
  </si>
  <si>
    <t>CAPFLOOR/RATE_NVOL/USD/9Y/3M/0/0/0.01</t>
  </si>
  <si>
    <t>CAPFLOOR/RATE_NVOL/USD/9Y/3M/0/0/0.0125</t>
  </si>
  <si>
    <t>CAPFLOOR/RATE_NVOL/USD/9Y/3M/0/0/0.015</t>
  </si>
  <si>
    <t>CAPFLOOR/RATE_NVOL/USD/9Y/3M/0/0/0.0175</t>
  </si>
  <si>
    <t>CAPFLOOR/RATE_NVOL/USD/9Y/3M/0/0/0.02</t>
  </si>
  <si>
    <t>CAPFLOOR/RATE_NVOL/USD/9Y/3M/0/0/0.0225</t>
  </si>
  <si>
    <t>CAPFLOOR/RATE_NVOL/USD/9Y/3M/0/0/0.025</t>
  </si>
  <si>
    <t>CAPFLOOR/RATE_NVOL/USD/9Y/3M/0/0/0.0275</t>
  </si>
  <si>
    <t>CAPFLOOR/RATE_NVOL/USD/9Y/3M/0/0/0.03</t>
  </si>
  <si>
    <t>CAPFLOOR/RATE_NVOL/USD/9Y/3M/0/0/0.0325</t>
  </si>
  <si>
    <t>CAPFLOOR/RATE_NVOL/USD/9Y/3M/0/0/0.035</t>
  </si>
  <si>
    <t>CAPFLOOR/RATE_NVOL/USD/9Y/3M/0/0/0.0375</t>
  </si>
  <si>
    <t>CAPFLOOR/RATE_NVOL/USD/9Y/3M/0/0/0.04</t>
  </si>
  <si>
    <t>CAPFLOOR/RATE_NVOL/USD/9Y/3M/0/0/0.0425</t>
  </si>
  <si>
    <t>CAPFLOOR/RATE_NVOL/USD/9Y/3M/0/0/0.045</t>
  </si>
  <si>
    <t>CAPFLOOR/RATE_NVOL/USD/9Y/3M/0/0/0.0475</t>
  </si>
  <si>
    <t>CAPFLOOR/RATE_NVOL/USD/9Y/3M/0/0/0.05</t>
  </si>
  <si>
    <t>CAPFLOOR/RATE_NVOL/USD/9Y/3M/0/0/0.0525</t>
  </si>
  <si>
    <t>CAPFLOOR/RATE_NVOL/USD/9Y/3M/0/0/0.055</t>
  </si>
  <si>
    <t>CAPFLOOR/RATE_NVOL/USD/9Y/3M/0/0/0.0575</t>
  </si>
  <si>
    <t>CAPFLOOR/RATE_NVOL/USD/9Y/3M/0/0/0.06</t>
  </si>
  <si>
    <t>CAPFLOOR/RATE_NVOL/USD/9Y/3M/0/0/0.0625</t>
  </si>
  <si>
    <t>CAPFLOOR/RATE_NVOL/USD/9Y/3M/0/0/0.065</t>
  </si>
  <si>
    <t>CAPFLOOR/RATE_NVOL/USD/9Y/3M/0/0/0.0675</t>
  </si>
  <si>
    <t>CAPFLOOR/RATE_NVOL/USD/9Y/3M/0/0/0.07</t>
  </si>
  <si>
    <t>CAPFLOOR/RATE_NVOL/USD/9Y/3M/0/0/0.0725</t>
  </si>
  <si>
    <t>CAPFLOOR/RATE_NVOL/USD/9Y/3M/0/0/0.075</t>
  </si>
  <si>
    <t>CAPFLOOR/RATE_NVOL/USD/9Y/3M/0/0/0.0775</t>
  </si>
  <si>
    <t>CAPFLOOR/RATE_NVOL/USD/9Y/3M/0/0/0.08</t>
  </si>
  <si>
    <t>CAPFLOOR/RATE_NVOL/USD/9Y/3M/0/0/0.0825</t>
  </si>
  <si>
    <t>CAPFLOOR/RATE_NVOL/USD/9Y/3M/0/0/0.085</t>
  </si>
  <si>
    <t>CAPFLOOR/RATE_NVOL/USD/9Y/3M/0/0/0.0875</t>
  </si>
  <si>
    <t>CAPFLOOR/RATE_NVOL/USD/9Y/3M/0/0/0.09</t>
  </si>
  <si>
    <t>CAPFLOOR/RATE_NVOL/USD/9Y/3M/0/0/0.0925</t>
  </si>
  <si>
    <t>CAPFLOOR/RATE_NVOL/USD/9Y/3M/0/0/0.095</t>
  </si>
  <si>
    <t>CAPFLOOR/RATE_NVOL/USD/9Y/3M/0/0/0.0975</t>
  </si>
  <si>
    <t>CAPFLOOR/RATE_NVOL/USD/9Y/3M/0/0/0.1</t>
  </si>
  <si>
    <t>CAPFLOOR/SHIFT/CHF/6M</t>
  </si>
  <si>
    <t>CAPFLOOR/SHIFT/EUR/6M</t>
  </si>
  <si>
    <t>CAPFLOOR/SHIFT/GBP/6M</t>
  </si>
  <si>
    <t>CAPFLOOR/SHIFT/JPY/6M</t>
  </si>
  <si>
    <t>CAPFLOOR/SHIFT/USD/3M</t>
  </si>
  <si>
    <t>CC_BASIS_SWAP/BASIS_SPREAD/EUR/3M/CHF/3M/10Y</t>
  </si>
  <si>
    <t>CC_BASIS_SWAP/BASIS_SPREAD/EUR/3M/CHF/3M/15Y</t>
  </si>
  <si>
    <t>CC_BASIS_SWAP/BASIS_SPREAD/EUR/3M/CHF/3M/20Y</t>
  </si>
  <si>
    <t>CC_BASIS_SWAP/BASIS_SPREAD/EUR/3M/CHF/3M/2Y</t>
  </si>
  <si>
    <t>CC_BASIS_SWAP/BASIS_SPREAD/EUR/3M/CHF/3M/3Y</t>
  </si>
  <si>
    <t>CC_BASIS_SWAP/BASIS_SPREAD/EUR/3M/CHF/3M/4Y</t>
  </si>
  <si>
    <t>CC_BASIS_SWAP/BASIS_SPREAD/EUR/3M/CHF/3M/5Y</t>
  </si>
  <si>
    <t>CC_BASIS_SWAP/BASIS_SPREAD/EUR/3M/CHF/3M/7Y</t>
  </si>
  <si>
    <t>CC_BASIS_SWAP/BASIS_SPREAD/EUR/3M/GBP/3M/10Y</t>
  </si>
  <si>
    <t>CC_BASIS_SWAP/BASIS_SPREAD/EUR/3M/GBP/3M/15Y</t>
  </si>
  <si>
    <t>CC_BASIS_SWAP/BASIS_SPREAD/EUR/3M/GBP/3M/1Y</t>
  </si>
  <si>
    <t>CC_BASIS_SWAP/BASIS_SPREAD/EUR/3M/GBP/3M/20Y</t>
  </si>
  <si>
    <t>CC_BASIS_SWAP/BASIS_SPREAD/EUR/3M/GBP/3M/2Y</t>
  </si>
  <si>
    <t>CC_BASIS_SWAP/BASIS_SPREAD/EUR/3M/GBP/3M/30Y</t>
  </si>
  <si>
    <t>CC_BASIS_SWAP/BASIS_SPREAD/EUR/3M/GBP/3M/3Y</t>
  </si>
  <si>
    <t>CC_BASIS_SWAP/BASIS_SPREAD/EUR/3M/GBP/3M/40Y</t>
  </si>
  <si>
    <t>CC_BASIS_SWAP/BASIS_SPREAD/EUR/3M/GBP/3M/4Y</t>
  </si>
  <si>
    <t>CC_BASIS_SWAP/BASIS_SPREAD/EUR/3M/GBP/3M/50Y</t>
  </si>
  <si>
    <t>CC_BASIS_SWAP/BASIS_SPREAD/EUR/3M/GBP/3M/5Y</t>
  </si>
  <si>
    <t>CC_BASIS_SWAP/BASIS_SPREAD/EUR/3M/GBP/3M/7Y</t>
  </si>
  <si>
    <t>CC_BASIS_SWAP/BASIS_SPREAD/GBP/3M/EUR/3M/10Y</t>
  </si>
  <si>
    <t>CC_BASIS_SWAP/BASIS_SPREAD/GBP/3M/EUR/3M/15Y</t>
  </si>
  <si>
    <t>CC_BASIS_SWAP/BASIS_SPREAD/GBP/3M/EUR/3M/1Y</t>
  </si>
  <si>
    <t>CC_BASIS_SWAP/BASIS_SPREAD/GBP/3M/EUR/3M/20Y</t>
  </si>
  <si>
    <t>CC_BASIS_SWAP/BASIS_SPREAD/GBP/3M/EUR/3M/2Y</t>
  </si>
  <si>
    <t>CC_BASIS_SWAP/BASIS_SPREAD/GBP/3M/EUR/3M/30Y</t>
  </si>
  <si>
    <t>CC_BASIS_SWAP/BASIS_SPREAD/GBP/3M/EUR/3M/3Y</t>
  </si>
  <si>
    <t>CC_BASIS_SWAP/BASIS_SPREAD/GBP/3M/EUR/3M/40Y</t>
  </si>
  <si>
    <t>CC_BASIS_SWAP/BASIS_SPREAD/GBP/3M/EUR/3M/4Y</t>
  </si>
  <si>
    <t>CC_BASIS_SWAP/BASIS_SPREAD/GBP/3M/EUR/3M/50Y</t>
  </si>
  <si>
    <t>CC_BASIS_SWAP/BASIS_SPREAD/GBP/3M/EUR/3M/5Y</t>
  </si>
  <si>
    <t>CC_BASIS_SWAP/BASIS_SPREAD/GBP/3M/EUR/3M/7Y</t>
  </si>
  <si>
    <t>CC_BASIS_SWAP/BASIS_SPREAD/USD/3M/CHF/3M/10Y</t>
  </si>
  <si>
    <t>CC_BASIS_SWAP/BASIS_SPREAD/USD/3M/CHF/3M/15Y</t>
  </si>
  <si>
    <t>CC_BASIS_SWAP/BASIS_SPREAD/USD/3M/CHF/3M/1Y</t>
  </si>
  <si>
    <t>CC_BASIS_SWAP/BASIS_SPREAD/USD/3M/CHF/3M/20Y</t>
  </si>
  <si>
    <t>CC_BASIS_SWAP/BASIS_SPREAD/USD/3M/CHF/3M/2Y</t>
  </si>
  <si>
    <t>CC_BASIS_SWAP/BASIS_SPREAD/USD/3M/CHF/3M/30Y</t>
  </si>
  <si>
    <t>CC_BASIS_SWAP/BASIS_SPREAD/USD/3M/CHF/3M/3Y</t>
  </si>
  <si>
    <t>CC_BASIS_SWAP/BASIS_SPREAD/USD/3M/CHF/3M/4Y</t>
  </si>
  <si>
    <t>CC_BASIS_SWAP/BASIS_SPREAD/USD/3M/CHF/3M/5Y</t>
  </si>
  <si>
    <t>CC_BASIS_SWAP/BASIS_SPREAD/USD/3M/CHF/3M/7Y</t>
  </si>
  <si>
    <t>CC_BASIS_SWAP/BASIS_SPREAD/USD/3M/EUR/3M/10Y</t>
  </si>
  <si>
    <t>CC_BASIS_SWAP/BASIS_SPREAD/USD/3M/EUR/3M/15Y</t>
  </si>
  <si>
    <t>CC_BASIS_SWAP/BASIS_SPREAD/USD/3M/EUR/3M/1Y</t>
  </si>
  <si>
    <t>CC_BASIS_SWAP/BASIS_SPREAD/USD/3M/EUR/3M/20Y</t>
  </si>
  <si>
    <t>CC_BASIS_SWAP/BASIS_SPREAD/USD/3M/EUR/3M/2Y</t>
  </si>
  <si>
    <t>CC_BASIS_SWAP/BASIS_SPREAD/USD/3M/EUR/3M/30Y</t>
  </si>
  <si>
    <t>CC_BASIS_SWAP/BASIS_SPREAD/USD/3M/EUR/3M/3Y</t>
  </si>
  <si>
    <t>CC_BASIS_SWAP/BASIS_SPREAD/USD/3M/EUR/3M/40Y</t>
  </si>
  <si>
    <t>CC_BASIS_SWAP/BASIS_SPREAD/USD/3M/EUR/3M/4Y</t>
  </si>
  <si>
    <t>CC_BASIS_SWAP/BASIS_SPREAD/USD/3M/EUR/3M/50Y</t>
  </si>
  <si>
    <t>CC_BASIS_SWAP/BASIS_SPREAD/USD/3M/EUR/3M/5Y</t>
  </si>
  <si>
    <t>CC_BASIS_SWAP/BASIS_SPREAD/USD/3M/EUR/3M/7Y</t>
  </si>
  <si>
    <t>CC_BASIS_SWAP/BASIS_SPREAD/USD/3M/GBP/3M/10Y</t>
  </si>
  <si>
    <t>CC_BASIS_SWAP/BASIS_SPREAD/USD/3M/GBP/3M/15Y</t>
  </si>
  <si>
    <t>CC_BASIS_SWAP/BASIS_SPREAD/USD/3M/GBP/3M/1Y</t>
  </si>
  <si>
    <t>CC_BASIS_SWAP/BASIS_SPREAD/USD/3M/GBP/3M/20Y</t>
  </si>
  <si>
    <t>CC_BASIS_SWAP/BASIS_SPREAD/USD/3M/GBP/3M/2Y</t>
  </si>
  <si>
    <t>CC_BASIS_SWAP/BASIS_SPREAD/USD/3M/GBP/3M/30Y</t>
  </si>
  <si>
    <t>CC_BASIS_SWAP/BASIS_SPREAD/USD/3M/GBP/3M/3Y</t>
  </si>
  <si>
    <t>CC_BASIS_SWAP/BASIS_SPREAD/USD/3M/GBP/3M/40Y</t>
  </si>
  <si>
    <t>CC_BASIS_SWAP/BASIS_SPREAD/USD/3M/GBP/3M/4Y</t>
  </si>
  <si>
    <t>CC_BASIS_SWAP/BASIS_SPREAD/USD/3M/GBP/3M/50Y</t>
  </si>
  <si>
    <t>CC_BASIS_SWAP/BASIS_SPREAD/USD/3M/GBP/3M/5Y</t>
  </si>
  <si>
    <t>CC_BASIS_SWAP/BASIS_SPREAD/USD/3M/GBP/3M/7Y</t>
  </si>
  <si>
    <t>CC_BASIS_SWAP/BASIS_SPREAD/USD/3M/INR/3M/10Y</t>
  </si>
  <si>
    <t>CC_BASIS_SWAP/BASIS_SPREAD/USD/3M/INR/3M/2Y</t>
  </si>
  <si>
    <t>CC_BASIS_SWAP/BASIS_SPREAD/USD/3M/INR/3M/3Y</t>
  </si>
  <si>
    <t>CC_BASIS_SWAP/BASIS_SPREAD/USD/3M/INR/3M/5Y</t>
  </si>
  <si>
    <t>CC_BASIS_SWAP/BASIS_SPREAD/USD/3M/INR/3M/7Y</t>
  </si>
  <si>
    <t>CC_BASIS_SWAP/BASIS_SPREAD/USD/3M/JPY/3M/10Y</t>
  </si>
  <si>
    <t>CC_BASIS_SWAP/BASIS_SPREAD/USD/3M/JPY/3M/15Y</t>
  </si>
  <si>
    <t>CC_BASIS_SWAP/BASIS_SPREAD/USD/3M/JPY/3M/1Y</t>
  </si>
  <si>
    <t>CC_BASIS_SWAP/BASIS_SPREAD/USD/3M/JPY/3M/20Y</t>
  </si>
  <si>
    <t>CC_BASIS_SWAP/BASIS_SPREAD/USD/3M/JPY/3M/2Y</t>
  </si>
  <si>
    <t>CC_BASIS_SWAP/BASIS_SPREAD/USD/3M/JPY/3M/30Y</t>
  </si>
  <si>
    <t>CC_BASIS_SWAP/BASIS_SPREAD/USD/3M/JPY/3M/3Y</t>
  </si>
  <si>
    <t>CC_BASIS_SWAP/BASIS_SPREAD/USD/3M/JPY/3M/4Y</t>
  </si>
  <si>
    <t>CC_BASIS_SWAP/BASIS_SPREAD/USD/3M/JPY/3M/5Y</t>
  </si>
  <si>
    <t>CC_BASIS_SWAP/BASIS_SPREAD/USD/3M/JPY/3M/7Y</t>
  </si>
  <si>
    <t>CC_BASIS_SWAP/BASIS_SPREAD/USD/3M/SEK/3M/10Y</t>
  </si>
  <si>
    <t>CC_BASIS_SWAP/BASIS_SPREAD/USD/3M/SEK/3M/15Y</t>
  </si>
  <si>
    <t>CC_BASIS_SWAP/BASIS_SPREAD/USD/3M/SEK/3M/1Y</t>
  </si>
  <si>
    <t>CC_BASIS_SWAP/BASIS_SPREAD/USD/3M/SEK/3M/20Y</t>
  </si>
  <si>
    <t>CC_BASIS_SWAP/BASIS_SPREAD/USD/3M/SEK/3M/2Y</t>
  </si>
  <si>
    <t>CC_BASIS_SWAP/BASIS_SPREAD/USD/3M/SEK/3M/30Y</t>
  </si>
  <si>
    <t>CC_BASIS_SWAP/BASIS_SPREAD/USD/3M/SEK/3M/3Y</t>
  </si>
  <si>
    <t>CC_BASIS_SWAP/BASIS_SPREAD/USD/3M/SEK/3M/4Y</t>
  </si>
  <si>
    <t>CC_BASIS_SWAP/BASIS_SPREAD/USD/3M/SEK/3M/5Y</t>
  </si>
  <si>
    <t>CC_BASIS_SWAP/BASIS_SPREAD/USD/3M/SEK/3M/7Y</t>
  </si>
  <si>
    <t>CC_BASIS_SWAP/BASIS_SPREAD/USD/3M/USD/3M/10Y</t>
  </si>
  <si>
    <t>CC_BASIS_SWAP/BASIS_SPREAD/USD/3M/USD/3M/15Y</t>
  </si>
  <si>
    <t>CC_BASIS_SWAP/BASIS_SPREAD/USD/3M/USD/3M/20Y</t>
  </si>
  <si>
    <t>CC_BASIS_SWAP/BASIS_SPREAD/USD/3M/USD/3M/2Y</t>
  </si>
  <si>
    <t>CC_BASIS_SWAP/BASIS_SPREAD/USD/3M/USD/3M/30Y</t>
  </si>
  <si>
    <t>CC_BASIS_SWAP/BASIS_SPREAD/USD/3M/USD/3M/3Y</t>
  </si>
  <si>
    <t>CC_BASIS_SWAP/BASIS_SPREAD/USD/3M/USD/3M/5Y</t>
  </si>
  <si>
    <t>CC_BASIS_SWAP/BASIS_SPREAD/USD/3M/USD/3M/7Y</t>
  </si>
  <si>
    <t>CDS/CREDIT_SPREAD/BANK/SR/USD/10Y</t>
  </si>
  <si>
    <t>CDS/CREDIT_SPREAD/BANK/SR/USD/1Y</t>
  </si>
  <si>
    <t>CDS/CREDIT_SPREAD/BANK/SR/USD/2Y</t>
  </si>
  <si>
    <t>CDS/CREDIT_SPREAD/BANK/SR/USD/3Y</t>
  </si>
  <si>
    <t>CDS/CREDIT_SPREAD/BANK/SR/USD/4Y</t>
  </si>
  <si>
    <t>CDS/CREDIT_SPREAD/BANK/SR/USD/5Y</t>
  </si>
  <si>
    <t>CDS/CREDIT_SPREAD/BANK/SR/USD/7Y</t>
  </si>
  <si>
    <t>EQUITY/PRICE/Lufthansa/EUR</t>
  </si>
  <si>
    <t>EQUITY/PRICE/SP5/USD</t>
  </si>
  <si>
    <t>EQUITY_DIVIDEND/RATE/SP5/USD/1Y</t>
  </si>
  <si>
    <t>EQUITY_DIVIDEND/RATE/SP5/USD/20160915</t>
  </si>
  <si>
    <t>EQUITY_DIVIDEND/RATE/SP5/USD/20170915</t>
  </si>
  <si>
    <t>EQUITY_DIVIDEND/RATE/SP5/USD/3M</t>
  </si>
  <si>
    <t>EQUITY_FWD/PRICE/Lufthansa/EUR/2016-06-16</t>
  </si>
  <si>
    <t>EQUITY_FWD/PRICE/Lufthansa/EUR/2017-06-16</t>
  </si>
  <si>
    <t>EQUITY_FWD/PRICE/Lufthansa/EUR/2Y</t>
  </si>
  <si>
    <t>EQUITY_FWD/PRICE/Lufthansa/EUR/6M</t>
  </si>
  <si>
    <t>EQUITY_OPTION/RATE_LNVOL/Lufthansa/EUR/10Y/11.47</t>
  </si>
  <si>
    <t>EQUITY_OPTION/RATE_LNVOL/Lufthansa/EUR/10Y/12.75</t>
  </si>
  <si>
    <t>EQUITY_OPTION/RATE_LNVOL/Lufthansa/EUR/10Y/13.39</t>
  </si>
  <si>
    <t>EQUITY_OPTION/RATE_LNVOL/Lufthansa/EUR/10Y/ATMF</t>
  </si>
  <si>
    <t>EQUITY_OPTION/RATE_LNVOL/Lufthansa/EUR/1M/11.47</t>
  </si>
  <si>
    <t>EQUITY_OPTION/RATE_LNVOL/Lufthansa/EUR/1M/12.75</t>
  </si>
  <si>
    <t>EQUITY_OPTION/RATE_LNVOL/Lufthansa/EUR/1M/13.39</t>
  </si>
  <si>
    <t>EQUITY_OPTION/RATE_LNVOL/Lufthansa/EUR/1M/ATMF</t>
  </si>
  <si>
    <t>EQUITY_OPTION/RATE_LNVOL/Lufthansa/EUR/2016-06-15/ATMF</t>
  </si>
  <si>
    <t>EQUITY_OPTION/RATE_LNVOL/Lufthansa/EUR/5Y/11.47</t>
  </si>
  <si>
    <t>EQUITY_OPTION/RATE_LNVOL/Lufthansa/EUR/5Y/12.75</t>
  </si>
  <si>
    <t>EQUITY_OPTION/RATE_LNVOL/Lufthansa/EUR/5Y/13.39</t>
  </si>
  <si>
    <t>EQUITY_OPTION/RATE_LNVOL/Lufthansa/EUR/5Y/ATMF</t>
  </si>
  <si>
    <t>EQUITY_OPTION/RATE_LNVOL/SP5/USD/10Y/1932.8</t>
  </si>
  <si>
    <t>EQUITY_OPTION/RATE_LNVOL/SP5/USD/10Y/2147.56</t>
  </si>
  <si>
    <t>EQUITY_OPTION/RATE_LNVOL/SP5/USD/10Y/2254.939</t>
  </si>
  <si>
    <t>EQUITY_OPTION/RATE_LNVOL/SP5/USD/10Y/ATMF</t>
  </si>
  <si>
    <t>EQUITY_OPTION/RATE_LNVOL/SP5/USD/1M/1932.8</t>
  </si>
  <si>
    <t>EQUITY_OPTION/RATE_LNVOL/SP5/USD/1M/2147.56</t>
  </si>
  <si>
    <t>EQUITY_OPTION/RATE_LNVOL/SP5/USD/1M/2254.939</t>
  </si>
  <si>
    <t>EQUITY_OPTION/RATE_LNVOL/SP5/USD/1M/ATMF</t>
  </si>
  <si>
    <t>EQUITY_OPTION/RATE_LNVOL/SP5/USD/5Y/1932.8</t>
  </si>
  <si>
    <t>EQUITY_OPTION/RATE_LNVOL/SP5/USD/5Y/2147.56</t>
  </si>
  <si>
    <t>EQUITY_OPTION/RATE_LNVOL/SP5/USD/5Y/2254.939</t>
  </si>
  <si>
    <t>EQUITY_OPTION/RATE_LNVOL/SP5/USD/5Y/ATMF</t>
  </si>
  <si>
    <t>EQUITY_OPTION/RATE_LNVOL/SP5/USD/6M/ATMF</t>
  </si>
  <si>
    <t>FRA/RATE/CHF/1M/6M</t>
  </si>
  <si>
    <t>FRA/RATE/CHF/2M/6M</t>
  </si>
  <si>
    <t>FRA/RATE/CHF/3M/6M</t>
  </si>
  <si>
    <t>FRA/RATE/CHF/4M/6M</t>
  </si>
  <si>
    <t>FRA/RATE/CHF/5M/6M</t>
  </si>
  <si>
    <t>FRA/RATE/CHF/6M/6M</t>
  </si>
  <si>
    <t>FRA/RATE/EUR/12M/6M</t>
  </si>
  <si>
    <t>FRA/RATE/EUR/1M/3M</t>
  </si>
  <si>
    <t>FRA/RATE/EUR/1M/6M</t>
  </si>
  <si>
    <t>FRA/RATE/EUR/1Y/3M</t>
  </si>
  <si>
    <t>FRA/RATE/EUR/2M/3M</t>
  </si>
  <si>
    <t>FRA/RATE/EUR/2M/6M</t>
  </si>
  <si>
    <t>FRA/RATE/EUR/3M/3M</t>
  </si>
  <si>
    <t>FRA/RATE/EUR/3M/6M</t>
  </si>
  <si>
    <t>FRA/RATE/EUR/4M/3M</t>
  </si>
  <si>
    <t>FRA/RATE/EUR/4M/6M</t>
  </si>
  <si>
    <t>FRA/RATE/EUR/5M/3M</t>
  </si>
  <si>
    <t>FRA/RATE/EUR/5M/6M</t>
  </si>
  <si>
    <t>FRA/RATE/EUR/6M/3M</t>
  </si>
  <si>
    <t>FRA/RATE/EUR/6M/6M</t>
  </si>
  <si>
    <t>FRA/RATE/EUR/9M/3M</t>
  </si>
  <si>
    <t>FRA/RATE/GBP/1M/6M</t>
  </si>
  <si>
    <t>FRA/RATE/GBP/1Y/6M</t>
  </si>
  <si>
    <t>FRA/RATE/GBP/2M/6M</t>
  </si>
  <si>
    <t>FRA/RATE/GBP/3M/6M</t>
  </si>
  <si>
    <t>FRA/RATE/GBP/4M/6M</t>
  </si>
  <si>
    <t>FRA/RATE/GBP/5M/6M</t>
  </si>
  <si>
    <t>FRA/RATE/GBP/6M/6M</t>
  </si>
  <si>
    <t>FRA/RATE/JPY/12M/6M</t>
  </si>
  <si>
    <t>FRA/RATE/JPY/1M/6M</t>
  </si>
  <si>
    <t>FRA/RATE/JPY/1Y/3M</t>
  </si>
  <si>
    <t>FRA/RATE/JPY/2M/6M</t>
  </si>
  <si>
    <t>FRA/RATE/JPY/3M/3M</t>
  </si>
  <si>
    <t>FRA/RATE/JPY/3M/6M</t>
  </si>
  <si>
    <t>FRA/RATE/JPY/4M/6M</t>
  </si>
  <si>
    <t>FRA/RATE/JPY/5M/6M</t>
  </si>
  <si>
    <t>FRA/RATE/JPY/6M/3M</t>
  </si>
  <si>
    <t>FRA/RATE/JPY/6M/6M</t>
  </si>
  <si>
    <t>FRA/RATE/JPY/9M/3M</t>
  </si>
  <si>
    <t>FRA/RATE/USD/1Y/3M</t>
  </si>
  <si>
    <t>FRA/RATE/USD/1Y/6M</t>
  </si>
  <si>
    <t>FRA/RATE/USD/3M/3M</t>
  </si>
  <si>
    <t>FRA/RATE/USD/6M/3M</t>
  </si>
  <si>
    <t>FRA/RATE/USD/6M/6M</t>
  </si>
  <si>
    <t>FRA/RATE/USD/9M/3M</t>
  </si>
  <si>
    <t>FX/RATE/EUR/CHF</t>
  </si>
  <si>
    <t>FX/RATE/EUR/GBP</t>
  </si>
  <si>
    <t>FX/RATE/EUR/JPY</t>
  </si>
  <si>
    <t>FX/RATE/EUR/SEK</t>
  </si>
  <si>
    <t>FX/RATE/EUR/USD</t>
  </si>
  <si>
    <t>FX/RATE/USD/CHF</t>
  </si>
  <si>
    <t>FX/RATE/USD/GBP</t>
  </si>
  <si>
    <t>FX_OPTION/RATE_LNVOL/EUR/CHF/10Y/ATM</t>
  </si>
  <si>
    <t>FX_OPTION/RATE_LNVOL/EUR/CHF/18M/ATM</t>
  </si>
  <si>
    <t>FX_OPTION/RATE_LNVOL/EUR/CHF/1M/ATM</t>
  </si>
  <si>
    <t>FX_OPTION/RATE_LNVOL/EUR/CHF/1W/ATM</t>
  </si>
  <si>
    <t>FX_OPTION/RATE_LNVOL/EUR/CHF/1Y/ATM</t>
  </si>
  <si>
    <t>FX_OPTION/RATE_LNVOL/EUR/CHF/2M/ATM</t>
  </si>
  <si>
    <t>FX_OPTION/RATE_LNVOL/EUR/CHF/2Y/ATM</t>
  </si>
  <si>
    <t>FX_OPTION/RATE_LNVOL/EUR/CHF/30Y/ATM</t>
  </si>
  <si>
    <t>FX_OPTION/RATE_LNVOL/EUR/CHF/3M/ATM</t>
  </si>
  <si>
    <t>FX_OPTION/RATE_LNVOL/EUR/CHF/3Y/ATM</t>
  </si>
  <si>
    <t>FX_OPTION/RATE_LNVOL/EUR/CHF/4Y/ATM</t>
  </si>
  <si>
    <t>FX_OPTION/RATE_LNVOL/EUR/CHF/5Y/ATM</t>
  </si>
  <si>
    <t>FX_OPTION/RATE_LNVOL/EUR/CHF/6M/ATM</t>
  </si>
  <si>
    <t>FX_OPTION/RATE_LNVOL/EUR/CHF/7Y/ATM</t>
  </si>
  <si>
    <t>FX_OPTION/RATE_LNVOL/EUR/CHF/9M/ATM</t>
  </si>
  <si>
    <t>FX_OPTION/RATE_LNVOL/EUR/GBP/10Y/ATM</t>
  </si>
  <si>
    <t>FX_OPTION/RATE_LNVOL/EUR/GBP/18M/ATM</t>
  </si>
  <si>
    <t>FX_OPTION/RATE_LNVOL/EUR/GBP/1M/ATM</t>
  </si>
  <si>
    <t>FX_OPTION/RATE_LNVOL/EUR/GBP/1W/ATM</t>
  </si>
  <si>
    <t>FX_OPTION/RATE_LNVOL/EUR/GBP/1Y/ATM</t>
  </si>
  <si>
    <t>FX_OPTION/RATE_LNVOL/EUR/GBP/2M/ATM</t>
  </si>
  <si>
    <t>FX_OPTION/RATE_LNVOL/EUR/GBP/2Y/ATM</t>
  </si>
  <si>
    <t>FX_OPTION/RATE_LNVOL/EUR/GBP/3M/ATM</t>
  </si>
  <si>
    <t>FX_OPTION/RATE_LNVOL/EUR/GBP/5Y/ATM</t>
  </si>
  <si>
    <t>FX_OPTION/RATE_LNVOL/EUR/GBP/6M/ATM</t>
  </si>
  <si>
    <t>FX_OPTION/RATE_LNVOL/EUR/GBP/9M/ATM</t>
  </si>
  <si>
    <t>FX_OPTION/RATE_LNVOL/EUR/JPY/10Y/ATM</t>
  </si>
  <si>
    <t>FX_OPTION/RATE_LNVOL/EUR/JPY/18M/ATM</t>
  </si>
  <si>
    <t>FX_OPTION/RATE_LNVOL/EUR/JPY/1M/ATM</t>
  </si>
  <si>
    <t>FX_OPTION/RATE_LNVOL/EUR/JPY/1W/ATM</t>
  </si>
  <si>
    <t>FX_OPTION/RATE_LNVOL/EUR/JPY/1Y/ATM</t>
  </si>
  <si>
    <t>FX_OPTION/RATE_LNVOL/EUR/JPY/2M/ATM</t>
  </si>
  <si>
    <t>FX_OPTION/RATE_LNVOL/EUR/JPY/2Y/ATM</t>
  </si>
  <si>
    <t>FX_OPTION/RATE_LNVOL/EUR/JPY/3M/ATM</t>
  </si>
  <si>
    <t>FX_OPTION/RATE_LNVOL/EUR/JPY/3Y/ATM</t>
  </si>
  <si>
    <t>FX_OPTION/RATE_LNVOL/EUR/JPY/4Y/ATM</t>
  </si>
  <si>
    <t>FX_OPTION/RATE_LNVOL/EUR/JPY/5Y/ATM</t>
  </si>
  <si>
    <t>FX_OPTION/RATE_LNVOL/EUR/JPY/6M/ATM</t>
  </si>
  <si>
    <t>FX_OPTION/RATE_LNVOL/EUR/JPY/7Y/ATM</t>
  </si>
  <si>
    <t>FX_OPTION/RATE_LNVOL/EUR/JPY/9M/ATM</t>
  </si>
  <si>
    <t>FX_OPTION/RATE_LNVOL/EUR/SEK/10Y/ATM</t>
  </si>
  <si>
    <t>FX_OPTION/RATE_LNVOL/EUR/SEK/1D/ATM</t>
  </si>
  <si>
    <t>FX_OPTION/RATE_LNVOL/EUR/SEK/1M/ATM</t>
  </si>
  <si>
    <t>FX_OPTION/RATE_LNVOL/EUR/SEK/1W/ATM</t>
  </si>
  <si>
    <t>FX_OPTION/RATE_LNVOL/EUR/SEK/1Y/ATM</t>
  </si>
  <si>
    <t>FX_OPTION/RATE_LNVOL/EUR/SEK/2M/ATM</t>
  </si>
  <si>
    <t>FX_OPTION/RATE_LNVOL/EUR/SEK/2Y/ATM</t>
  </si>
  <si>
    <t>FX_OPTION/RATE_LNVOL/EUR/SEK/3M/ATM</t>
  </si>
  <si>
    <t>FX_OPTION/RATE_LNVOL/EUR/SEK/6M/ATM</t>
  </si>
  <si>
    <t>FX_OPTION/RATE_LNVOL/EUR/SEK/9M/ATM</t>
  </si>
  <si>
    <t>FX_OPTION/RATE_LNVOL/EUR/USD/10Y/25BF</t>
  </si>
  <si>
    <t>FX_OPTION/RATE_LNVOL/EUR/USD/10Y/25RR</t>
  </si>
  <si>
    <t>FX_OPTION/RATE_LNVOL/EUR/USD/10Y/ATM</t>
  </si>
  <si>
    <t>FX_OPTION/RATE_LNVOL/EUR/USD/18M/25BF</t>
  </si>
  <si>
    <t>FX_OPTION/RATE_LNVOL/EUR/USD/18M/25RR</t>
  </si>
  <si>
    <t>FX_OPTION/RATE_LNVOL/EUR/USD/18M/ATM</t>
  </si>
  <si>
    <t>FX_OPTION/RATE_LNVOL/EUR/USD/1M/25BF</t>
  </si>
  <si>
    <t>FX_OPTION/RATE_LNVOL/EUR/USD/1M/25RR</t>
  </si>
  <si>
    <t>FX_OPTION/RATE_LNVOL/EUR/USD/1M/ATM</t>
  </si>
  <si>
    <t>FX_OPTION/RATE_LNVOL/EUR/USD/1W/25BF</t>
  </si>
  <si>
    <t>FX_OPTION/RATE_LNVOL/EUR/USD/1W/25RR</t>
  </si>
  <si>
    <t>FX_OPTION/RATE_LNVOL/EUR/USD/1W/ATM</t>
  </si>
  <si>
    <t>FX_OPTION/RATE_LNVOL/EUR/USD/1Y/25BF</t>
  </si>
  <si>
    <t>FX_OPTION/RATE_LNVOL/EUR/USD/1Y/25RR</t>
  </si>
  <si>
    <t>FX_OPTION/RATE_LNVOL/EUR/USD/1Y/ATM</t>
  </si>
  <si>
    <t>FX_OPTION/RATE_LNVOL/EUR/USD/2M/25BF</t>
  </si>
  <si>
    <t>FX_OPTION/RATE_LNVOL/EUR/USD/2M/25RR</t>
  </si>
  <si>
    <t>FX_OPTION/RATE_LNVOL/EUR/USD/2M/ATM</t>
  </si>
  <si>
    <t>FX_OPTION/RATE_LNVOL/EUR/USD/2Y/25BF</t>
  </si>
  <si>
    <t>FX_OPTION/RATE_LNVOL/EUR/USD/2Y/25RR</t>
  </si>
  <si>
    <t>FX_OPTION/RATE_LNVOL/EUR/USD/2Y/ATM</t>
  </si>
  <si>
    <t>FX_OPTION/RATE_LNVOL/EUR/USD/30Y/25BF</t>
  </si>
  <si>
    <t>FX_OPTION/RATE_LNVOL/EUR/USD/30Y/25RR</t>
  </si>
  <si>
    <t>FX_OPTION/RATE_LNVOL/EUR/USD/30Y/ATM</t>
  </si>
  <si>
    <t>FX_OPTION/RATE_LNVOL/EUR/USD/3M/25BF</t>
  </si>
  <si>
    <t>FX_OPTION/RATE_LNVOL/EUR/USD/3M/25RR</t>
  </si>
  <si>
    <t>FX_OPTION/RATE_LNVOL/EUR/USD/3M/ATM</t>
  </si>
  <si>
    <t>FX_OPTION/RATE_LNVOL/EUR/USD/3Y/25BF</t>
  </si>
  <si>
    <t>FX_OPTION/RATE_LNVOL/EUR/USD/3Y/25RR</t>
  </si>
  <si>
    <t>FX_OPTION/RATE_LNVOL/EUR/USD/3Y/ATM</t>
  </si>
  <si>
    <t>FX_OPTION/RATE_LNVOL/EUR/USD/4Y/25BF</t>
  </si>
  <si>
    <t>FX_OPTION/RATE_LNVOL/EUR/USD/4Y/25RR</t>
  </si>
  <si>
    <t>FX_OPTION/RATE_LNVOL/EUR/USD/4Y/ATM</t>
  </si>
  <si>
    <t>FX_OPTION/RATE_LNVOL/EUR/USD/5Y/25BF</t>
  </si>
  <si>
    <t>FX_OPTION/RATE_LNVOL/EUR/USD/5Y/25RR</t>
  </si>
  <si>
    <t>FX_OPTION/RATE_LNVOL/EUR/USD/5Y/ATM</t>
  </si>
  <si>
    <t>FX_OPTION/RATE_LNVOL/EUR/USD/6M/25BF</t>
  </si>
  <si>
    <t>FX_OPTION/RATE_LNVOL/EUR/USD/6M/25RR</t>
  </si>
  <si>
    <t>FX_OPTION/RATE_LNVOL/EUR/USD/6M/ATM</t>
  </si>
  <si>
    <t>FX_OPTION/RATE_LNVOL/EUR/USD/7Y/25BF</t>
  </si>
  <si>
    <t>FX_OPTION/RATE_LNVOL/EUR/USD/7Y/25RR</t>
  </si>
  <si>
    <t>FX_OPTION/RATE_LNVOL/EUR/USD/7Y/ATM</t>
  </si>
  <si>
    <t>FX_OPTION/RATE_LNVOL/EUR/USD/9M/25BF</t>
  </si>
  <si>
    <t>FX_OPTION/RATE_LNVOL/EUR/USD/9M/25RR</t>
  </si>
  <si>
    <t>FX_OPTION/RATE_LNVOL/EUR/USD/9M/ATM</t>
  </si>
  <si>
    <t>FX_OPTION/RATE_LNVOL/GBP/USD/10Y/ATM</t>
  </si>
  <si>
    <t>FX_OPTION/RATE_LNVOL/GBP/USD/18M/ATM</t>
  </si>
  <si>
    <t>FX_OPTION/RATE_LNVOL/GBP/USD/1M/ATM</t>
  </si>
  <si>
    <t>FX_OPTION/RATE_LNVOL/GBP/USD/1W/ATM</t>
  </si>
  <si>
    <t>FX_OPTION/RATE_LNVOL/GBP/USD/1Y/ATM</t>
  </si>
  <si>
    <t>FX_OPTION/RATE_LNVOL/GBP/USD/2M/ATM</t>
  </si>
  <si>
    <t>FX_OPTION/RATE_LNVOL/GBP/USD/2Y/ATM</t>
  </si>
  <si>
    <t>FX_OPTION/RATE_LNVOL/GBP/USD/30Y/ATM</t>
  </si>
  <si>
    <t>FX_OPTION/RATE_LNVOL/GBP/USD/3M/ATM</t>
  </si>
  <si>
    <t>FX_OPTION/RATE_LNVOL/GBP/USD/3Y/ATM</t>
  </si>
  <si>
    <t>FX_OPTION/RATE_LNVOL/GBP/USD/4Y/ATM</t>
  </si>
  <si>
    <t>FX_OPTION/RATE_LNVOL/GBP/USD/5Y/ATM</t>
  </si>
  <si>
    <t>FX_OPTION/RATE_LNVOL/GBP/USD/6M/ATM</t>
  </si>
  <si>
    <t>FX_OPTION/RATE_LNVOL/GBP/USD/7Y/ATM</t>
  </si>
  <si>
    <t>FX_OPTION/RATE_LNVOL/GBP/USD/9M/ATM</t>
  </si>
  <si>
    <t>FXFWD/RATE/EUR/CHF/10Y</t>
  </si>
  <si>
    <t>FXFWD/RATE/EUR/CHF/11Y</t>
  </si>
  <si>
    <t>FXFWD/RATE/EUR/CHF/12M</t>
  </si>
  <si>
    <t>FXFWD/RATE/EUR/CHF/12Y</t>
  </si>
  <si>
    <t>FXFWD/RATE/EUR/CHF/13Y</t>
  </si>
  <si>
    <t>FXFWD/RATE/EUR/CHF/14Y</t>
  </si>
  <si>
    <t>FXFWD/RATE/EUR/CHF/15M</t>
  </si>
  <si>
    <t>FXFWD/RATE/EUR/CHF/15Y</t>
  </si>
  <si>
    <t>FXFWD/RATE/EUR/CHF/16Y</t>
  </si>
  <si>
    <t>FXFWD/RATE/EUR/CHF/17Y</t>
  </si>
  <si>
    <t>FXFWD/RATE/EUR/CHF/18M</t>
  </si>
  <si>
    <t>FXFWD/RATE/EUR/CHF/18Y</t>
  </si>
  <si>
    <t>FXFWD/RATE/EUR/CHF/19Y</t>
  </si>
  <si>
    <t>FXFWD/RATE/EUR/CHF/1D</t>
  </si>
  <si>
    <t>FXFWD/RATE/EUR/CHF/1M</t>
  </si>
  <si>
    <t>FXFWD/RATE/EUR/CHF/1W</t>
  </si>
  <si>
    <t>FXFWD/RATE/EUR/CHF/1Y</t>
  </si>
  <si>
    <t>FXFWD/RATE/EUR/CHF/20Y</t>
  </si>
  <si>
    <t>FXFWD/RATE/EUR/CHF/21Y</t>
  </si>
  <si>
    <t>FXFWD/RATE/EUR/CHF/22Y</t>
  </si>
  <si>
    <t>FXFWD/RATE/EUR/CHF/23Y</t>
  </si>
  <si>
    <t>FXFWD/RATE/EUR/CHF/24Y</t>
  </si>
  <si>
    <t>FXFWD/RATE/EUR/CHF/25Y</t>
  </si>
  <si>
    <t>FXFWD/RATE/EUR/CHF/26Y</t>
  </si>
  <si>
    <t>FXFWD/RATE/EUR/CHF/27Y</t>
  </si>
  <si>
    <t>FXFWD/RATE/EUR/CHF/28Y</t>
  </si>
  <si>
    <t>FXFWD/RATE/EUR/CHF/29Y</t>
  </si>
  <si>
    <t>FXFWD/RATE/EUR/CHF/2D</t>
  </si>
  <si>
    <t>FXFWD/RATE/EUR/CHF/2M</t>
  </si>
  <si>
    <t>FXFWD/RATE/EUR/CHF/2W</t>
  </si>
  <si>
    <t>FXFWD/RATE/EUR/CHF/2Y</t>
  </si>
  <si>
    <t>FXFWD/RATE/EUR/CHF/30Y</t>
  </si>
  <si>
    <t>FXFWD/RATE/EUR/CHF/3D</t>
  </si>
  <si>
    <t>FXFWD/RATE/EUR/CHF/3M</t>
  </si>
  <si>
    <t>FXFWD/RATE/EUR/CHF/3W</t>
  </si>
  <si>
    <t>FXFWD/RATE/EUR/CHF/3Y</t>
  </si>
  <si>
    <t>FXFWD/RATE/EUR/CHF/4M</t>
  </si>
  <si>
    <t>FXFWD/RATE/EUR/CHF/4Y</t>
  </si>
  <si>
    <t>FXFWD/RATE/EUR/CHF/5M</t>
  </si>
  <si>
    <t>FXFWD/RATE/EUR/CHF/5Y</t>
  </si>
  <si>
    <t>FXFWD/RATE/EUR/CHF/6M</t>
  </si>
  <si>
    <t>FXFWD/RATE/EUR/CHF/6Y</t>
  </si>
  <si>
    <t>FXFWD/RATE/EUR/CHF/7Y</t>
  </si>
  <si>
    <t>FXFWD/RATE/EUR/CHF/8Y</t>
  </si>
  <si>
    <t>FXFWD/RATE/EUR/CHF/9M</t>
  </si>
  <si>
    <t>FXFWD/RATE/EUR/CHF/9Y</t>
  </si>
  <si>
    <t>FXFWD/RATE/EUR/GBP/10Y</t>
  </si>
  <si>
    <t>FXFWD/RATE/EUR/GBP/11Y</t>
  </si>
  <si>
    <t>FXFWD/RATE/EUR/GBP/12M</t>
  </si>
  <si>
    <t>FXFWD/RATE/EUR/GBP/12Y</t>
  </si>
  <si>
    <t>FXFWD/RATE/EUR/GBP/13Y</t>
  </si>
  <si>
    <t>FXFWD/RATE/EUR/GBP/14Y</t>
  </si>
  <si>
    <t>FXFWD/RATE/EUR/GBP/15M</t>
  </si>
  <si>
    <t>FXFWD/RATE/EUR/GBP/15Y</t>
  </si>
  <si>
    <t>FXFWD/RATE/EUR/GBP/16Y</t>
  </si>
  <si>
    <t>FXFWD/RATE/EUR/GBP/17Y</t>
  </si>
  <si>
    <t>FXFWD/RATE/EUR/GBP/18M</t>
  </si>
  <si>
    <t>FXFWD/RATE/EUR/GBP/18Y</t>
  </si>
  <si>
    <t>FXFWD/RATE/EUR/GBP/19Y</t>
  </si>
  <si>
    <t>FXFWD/RATE/EUR/GBP/1D</t>
  </si>
  <si>
    <t>FXFWD/RATE/EUR/GBP/1M</t>
  </si>
  <si>
    <t>FXFWD/RATE/EUR/GBP/1W</t>
  </si>
  <si>
    <t>FXFWD/RATE/EUR/GBP/20Y</t>
  </si>
  <si>
    <t>FXFWD/RATE/EUR/GBP/21Y</t>
  </si>
  <si>
    <t>FXFWD/RATE/EUR/GBP/22Y</t>
  </si>
  <si>
    <t>FXFWD/RATE/EUR/GBP/23Y</t>
  </si>
  <si>
    <t>FXFWD/RATE/EUR/GBP/24Y</t>
  </si>
  <si>
    <t>FXFWD/RATE/EUR/GBP/25Y</t>
  </si>
  <si>
    <t>FXFWD/RATE/EUR/GBP/26Y</t>
  </si>
  <si>
    <t>FXFWD/RATE/EUR/GBP/27Y</t>
  </si>
  <si>
    <t>FXFWD/RATE/EUR/GBP/28Y</t>
  </si>
  <si>
    <t>FXFWD/RATE/EUR/GBP/29Y</t>
  </si>
  <si>
    <t>FXFWD/RATE/EUR/GBP/2D</t>
  </si>
  <si>
    <t>FXFWD/RATE/EUR/GBP/2M</t>
  </si>
  <si>
    <t>FXFWD/RATE/EUR/GBP/2W</t>
  </si>
  <si>
    <t>FXFWD/RATE/EUR/GBP/2Y</t>
  </si>
  <si>
    <t>FXFWD/RATE/EUR/GBP/30Y</t>
  </si>
  <si>
    <t>FXFWD/RATE/EUR/GBP/31Y</t>
  </si>
  <si>
    <t>FXFWD/RATE/EUR/GBP/32Y</t>
  </si>
  <si>
    <t>FXFWD/RATE/EUR/GBP/33Y</t>
  </si>
  <si>
    <t>FXFWD/RATE/EUR/GBP/34Y</t>
  </si>
  <si>
    <t>FXFWD/RATE/EUR/GBP/35Y</t>
  </si>
  <si>
    <t>FXFWD/RATE/EUR/GBP/36Y</t>
  </si>
  <si>
    <t>FXFWD/RATE/EUR/GBP/37Y</t>
  </si>
  <si>
    <t>FXFWD/RATE/EUR/GBP/38Y</t>
  </si>
  <si>
    <t>FXFWD/RATE/EUR/GBP/39Y</t>
  </si>
  <si>
    <t>FXFWD/RATE/EUR/GBP/3D</t>
  </si>
  <si>
    <t>FXFWD/RATE/EUR/GBP/3M</t>
  </si>
  <si>
    <t>FXFWD/RATE/EUR/GBP/3W</t>
  </si>
  <si>
    <t>FXFWD/RATE/EUR/GBP/3Y</t>
  </si>
  <si>
    <t>FXFWD/RATE/EUR/GBP/40Y</t>
  </si>
  <si>
    <t>FXFWD/RATE/EUR/GBP/41Y</t>
  </si>
  <si>
    <t>FXFWD/RATE/EUR/GBP/42Y</t>
  </si>
  <si>
    <t>FXFWD/RATE/EUR/GBP/43Y</t>
  </si>
  <si>
    <t>FXFWD/RATE/EUR/GBP/44Y</t>
  </si>
  <si>
    <t>FXFWD/RATE/EUR/GBP/45Y</t>
  </si>
  <si>
    <t>FXFWD/RATE/EUR/GBP/46Y</t>
  </si>
  <si>
    <t>FXFWD/RATE/EUR/GBP/47Y</t>
  </si>
  <si>
    <t>FXFWD/RATE/EUR/GBP/48Y</t>
  </si>
  <si>
    <t>FXFWD/RATE/EUR/GBP/49Y</t>
  </si>
  <si>
    <t>FXFWD/RATE/EUR/GBP/4M</t>
  </si>
  <si>
    <t>FXFWD/RATE/EUR/GBP/4Y</t>
  </si>
  <si>
    <t>FXFWD/RATE/EUR/GBP/50Y</t>
  </si>
  <si>
    <t>FXFWD/RATE/EUR/GBP/5M</t>
  </si>
  <si>
    <t>FXFWD/RATE/EUR/GBP/5Y</t>
  </si>
  <si>
    <t>FXFWD/RATE/EUR/GBP/6M</t>
  </si>
  <si>
    <t>FXFWD/RATE/EUR/GBP/6Y</t>
  </si>
  <si>
    <t>FXFWD/RATE/EUR/GBP/7Y</t>
  </si>
  <si>
    <t>FXFWD/RATE/EUR/GBP/8Y</t>
  </si>
  <si>
    <t>FXFWD/RATE/EUR/GBP/9M</t>
  </si>
  <si>
    <t>FXFWD/RATE/EUR/GBP/9Y</t>
  </si>
  <si>
    <t>FXFWD/RATE/EUR/JPY/10Y</t>
  </si>
  <si>
    <t>FXFWD/RATE/EUR/JPY/11Y</t>
  </si>
  <si>
    <t>FXFWD/RATE/EUR/JPY/12M</t>
  </si>
  <si>
    <t>FXFWD/RATE/EUR/JPY/12Y</t>
  </si>
  <si>
    <t>FXFWD/RATE/EUR/JPY/13Y</t>
  </si>
  <si>
    <t>FXFWD/RATE/EUR/JPY/14Y</t>
  </si>
  <si>
    <t>FXFWD/RATE/EUR/JPY/15M</t>
  </si>
  <si>
    <t>FXFWD/RATE/EUR/JPY/15Y</t>
  </si>
  <si>
    <t>FXFWD/RATE/EUR/JPY/16Y</t>
  </si>
  <si>
    <t>FXFWD/RATE/EUR/JPY/17Y</t>
  </si>
  <si>
    <t>FXFWD/RATE/EUR/JPY/18M</t>
  </si>
  <si>
    <t>FXFWD/RATE/EUR/JPY/18Y</t>
  </si>
  <si>
    <t>FXFWD/RATE/EUR/JPY/19Y</t>
  </si>
  <si>
    <t>FXFWD/RATE/EUR/JPY/1D</t>
  </si>
  <si>
    <t>FXFWD/RATE/EUR/JPY/1M</t>
  </si>
  <si>
    <t>FXFWD/RATE/EUR/JPY/1W</t>
  </si>
  <si>
    <t>FXFWD/RATE/EUR/JPY/20Y</t>
  </si>
  <si>
    <t>FXFWD/RATE/EUR/JPY/21Y</t>
  </si>
  <si>
    <t>FXFWD/RATE/EUR/JPY/22Y</t>
  </si>
  <si>
    <t>FXFWD/RATE/EUR/JPY/23Y</t>
  </si>
  <si>
    <t>FXFWD/RATE/EUR/JPY/24Y</t>
  </si>
  <si>
    <t>FXFWD/RATE/EUR/JPY/25Y</t>
  </si>
  <si>
    <t>FXFWD/RATE/EUR/JPY/26Y</t>
  </si>
  <si>
    <t>FXFWD/RATE/EUR/JPY/27Y</t>
  </si>
  <si>
    <t>FXFWD/RATE/EUR/JPY/28Y</t>
  </si>
  <si>
    <t>FXFWD/RATE/EUR/JPY/29Y</t>
  </si>
  <si>
    <t>FXFWD/RATE/EUR/JPY/2D</t>
  </si>
  <si>
    <t>FXFWD/RATE/EUR/JPY/2M</t>
  </si>
  <si>
    <t>FXFWD/RATE/EUR/JPY/2W</t>
  </si>
  <si>
    <t>FXFWD/RATE/EUR/JPY/2Y</t>
  </si>
  <si>
    <t>FXFWD/RATE/EUR/JPY/30Y</t>
  </si>
  <si>
    <t>FXFWD/RATE/EUR/JPY/31Y</t>
  </si>
  <si>
    <t>FXFWD/RATE/EUR/JPY/32Y</t>
  </si>
  <si>
    <t>FXFWD/RATE/EUR/JPY/33Y</t>
  </si>
  <si>
    <t>FXFWD/RATE/EUR/JPY/34Y</t>
  </si>
  <si>
    <t>FXFWD/RATE/EUR/JPY/35Y</t>
  </si>
  <si>
    <t>FXFWD/RATE/EUR/JPY/36Y</t>
  </si>
  <si>
    <t>FXFWD/RATE/EUR/JPY/37Y</t>
  </si>
  <si>
    <t>FXFWD/RATE/EUR/JPY/38Y</t>
  </si>
  <si>
    <t>FXFWD/RATE/EUR/JPY/39Y</t>
  </si>
  <si>
    <t>FXFWD/RATE/EUR/JPY/3D</t>
  </si>
  <si>
    <t>FXFWD/RATE/EUR/JPY/3M</t>
  </si>
  <si>
    <t>FXFWD/RATE/EUR/JPY/3W</t>
  </si>
  <si>
    <t>FXFWD/RATE/EUR/JPY/3Y</t>
  </si>
  <si>
    <t>FXFWD/RATE/EUR/JPY/40Y</t>
  </si>
  <si>
    <t>FXFWD/RATE/EUR/JPY/41Y</t>
  </si>
  <si>
    <t>FXFWD/RATE/EUR/JPY/42Y</t>
  </si>
  <si>
    <t>FXFWD/RATE/EUR/JPY/43Y</t>
  </si>
  <si>
    <t>FXFWD/RATE/EUR/JPY/44Y</t>
  </si>
  <si>
    <t>FXFWD/RATE/EUR/JPY/45Y</t>
  </si>
  <si>
    <t>FXFWD/RATE/EUR/JPY/46Y</t>
  </si>
  <si>
    <t>FXFWD/RATE/EUR/JPY/47Y</t>
  </si>
  <si>
    <t>FXFWD/RATE/EUR/JPY/48Y</t>
  </si>
  <si>
    <t>FXFWD/RATE/EUR/JPY/49Y</t>
  </si>
  <si>
    <t>FXFWD/RATE/EUR/JPY/4M</t>
  </si>
  <si>
    <t>FXFWD/RATE/EUR/JPY/4Y</t>
  </si>
  <si>
    <t>FXFWD/RATE/EUR/JPY/50Y</t>
  </si>
  <si>
    <t>FXFWD/RATE/EUR/JPY/5M</t>
  </si>
  <si>
    <t>FXFWD/RATE/EUR/JPY/5Y</t>
  </si>
  <si>
    <t>FXFWD/RATE/EUR/JPY/6M</t>
  </si>
  <si>
    <t>FXFWD/RATE/EUR/JPY/6Y</t>
  </si>
  <si>
    <t>FXFWD/RATE/EUR/JPY/7Y</t>
  </si>
  <si>
    <t>FXFWD/RATE/EUR/JPY/8Y</t>
  </si>
  <si>
    <t>FXFWD/RATE/EUR/JPY/9M</t>
  </si>
  <si>
    <t>FXFWD/RATE/EUR/JPY/9Y</t>
  </si>
  <si>
    <t>FXFWD/RATE/EUR/SEK/10Y</t>
  </si>
  <si>
    <t>FXFWD/RATE/EUR/SEK/11Y</t>
  </si>
  <si>
    <t>FXFWD/RATE/EUR/SEK/12M</t>
  </si>
  <si>
    <t>FXFWD/RATE/EUR/SEK/12Y</t>
  </si>
  <si>
    <t>FXFWD/RATE/EUR/SEK/13Y</t>
  </si>
  <si>
    <t>FXFWD/RATE/EUR/SEK/14Y</t>
  </si>
  <si>
    <t>FXFWD/RATE/EUR/SEK/15M</t>
  </si>
  <si>
    <t>FXFWD/RATE/EUR/SEK/15Y</t>
  </si>
  <si>
    <t>FXFWD/RATE/EUR/SEK/16Y</t>
  </si>
  <si>
    <t>FXFWD/RATE/EUR/SEK/17Y</t>
  </si>
  <si>
    <t>FXFWD/RATE/EUR/SEK/18M</t>
  </si>
  <si>
    <t>FXFWD/RATE/EUR/SEK/18Y</t>
  </si>
  <si>
    <t>FXFWD/RATE/EUR/SEK/19Y</t>
  </si>
  <si>
    <t>FXFWD/RATE/EUR/SEK/1D</t>
  </si>
  <si>
    <t>FXFWD/RATE/EUR/SEK/1M</t>
  </si>
  <si>
    <t>FXFWD/RATE/EUR/SEK/1W</t>
  </si>
  <si>
    <t>FXFWD/RATE/EUR/SEK/20Y</t>
  </si>
  <si>
    <t>FXFWD/RATE/EUR/SEK/21Y</t>
  </si>
  <si>
    <t>FXFWD/RATE/EUR/SEK/22Y</t>
  </si>
  <si>
    <t>FXFWD/RATE/EUR/SEK/23Y</t>
  </si>
  <si>
    <t>FXFWD/RATE/EUR/SEK/24Y</t>
  </si>
  <si>
    <t>FXFWD/RATE/EUR/SEK/25Y</t>
  </si>
  <si>
    <t>FXFWD/RATE/EUR/SEK/26Y</t>
  </si>
  <si>
    <t>FXFWD/RATE/EUR/SEK/27Y</t>
  </si>
  <si>
    <t>FXFWD/RATE/EUR/SEK/28Y</t>
  </si>
  <si>
    <t>FXFWD/RATE/EUR/SEK/29Y</t>
  </si>
  <si>
    <t>FXFWD/RATE/EUR/SEK/2D</t>
  </si>
  <si>
    <t>FXFWD/RATE/EUR/SEK/2M</t>
  </si>
  <si>
    <t>FXFWD/RATE/EUR/SEK/2W</t>
  </si>
  <si>
    <t>FXFWD/RATE/EUR/SEK/2Y</t>
  </si>
  <si>
    <t>FXFWD/RATE/EUR/SEK/30Y</t>
  </si>
  <si>
    <t>FXFWD/RATE/EUR/SEK/3D</t>
  </si>
  <si>
    <t>FXFWD/RATE/EUR/SEK/3M</t>
  </si>
  <si>
    <t>FXFWD/RATE/EUR/SEK/3W</t>
  </si>
  <si>
    <t>FXFWD/RATE/EUR/SEK/3Y</t>
  </si>
  <si>
    <t>FXFWD/RATE/EUR/SEK/4M</t>
  </si>
  <si>
    <t>FXFWD/RATE/EUR/SEK/4Y</t>
  </si>
  <si>
    <t>FXFWD/RATE/EUR/SEK/5M</t>
  </si>
  <si>
    <t>FXFWD/RATE/EUR/SEK/5Y</t>
  </si>
  <si>
    <t>FXFWD/RATE/EUR/SEK/6M</t>
  </si>
  <si>
    <t>FXFWD/RATE/EUR/SEK/6Y</t>
  </si>
  <si>
    <t>FXFWD/RATE/EUR/SEK/7Y</t>
  </si>
  <si>
    <t>FXFWD/RATE/EUR/SEK/8Y</t>
  </si>
  <si>
    <t>FXFWD/RATE/EUR/SEK/9M</t>
  </si>
  <si>
    <t>FXFWD/RATE/EUR/SEK/9Y</t>
  </si>
  <si>
    <t>FXFWD/RATE/EUR/USD/10Y</t>
  </si>
  <si>
    <t>FXFWD/RATE/EUR/USD/11Y</t>
  </si>
  <si>
    <t>FXFWD/RATE/EUR/USD/12M</t>
  </si>
  <si>
    <t>FXFWD/RATE/EUR/USD/12Y</t>
  </si>
  <si>
    <t>FXFWD/RATE/EUR/USD/13Y</t>
  </si>
  <si>
    <t>FXFWD/RATE/EUR/USD/14Y</t>
  </si>
  <si>
    <t>FXFWD/RATE/EUR/USD/15M</t>
  </si>
  <si>
    <t>FXFWD/RATE/EUR/USD/15Y</t>
  </si>
  <si>
    <t>FXFWD/RATE/EUR/USD/16Y</t>
  </si>
  <si>
    <t>FXFWD/RATE/EUR/USD/17Y</t>
  </si>
  <si>
    <t>FXFWD/RATE/EUR/USD/18M</t>
  </si>
  <si>
    <t>FXFWD/RATE/EUR/USD/18Y</t>
  </si>
  <si>
    <t>FXFWD/RATE/EUR/USD/19Y</t>
  </si>
  <si>
    <t>FXFWD/RATE/EUR/USD/1D</t>
  </si>
  <si>
    <t>FXFWD/RATE/EUR/USD/1M</t>
  </si>
  <si>
    <t>FXFWD/RATE/EUR/USD/1W</t>
  </si>
  <si>
    <t>FXFWD/RATE/EUR/USD/1Y</t>
  </si>
  <si>
    <t>FXFWD/RATE/EUR/USD/20Y</t>
  </si>
  <si>
    <t>FXFWD/RATE/EUR/USD/21Y</t>
  </si>
  <si>
    <t>FXFWD/RATE/EUR/USD/22Y</t>
  </si>
  <si>
    <t>FXFWD/RATE/EUR/USD/23Y</t>
  </si>
  <si>
    <t>FXFWD/RATE/EUR/USD/24Y</t>
  </si>
  <si>
    <t>FXFWD/RATE/EUR/USD/25Y</t>
  </si>
  <si>
    <t>FXFWD/RATE/EUR/USD/26Y</t>
  </si>
  <si>
    <t>FXFWD/RATE/EUR/USD/27Y</t>
  </si>
  <si>
    <t>FXFWD/RATE/EUR/USD/28Y</t>
  </si>
  <si>
    <t>FXFWD/RATE/EUR/USD/29Y</t>
  </si>
  <si>
    <t>FXFWD/RATE/EUR/USD/2D</t>
  </si>
  <si>
    <t>FXFWD/RATE/EUR/USD/2M</t>
  </si>
  <si>
    <t>FXFWD/RATE/EUR/USD/2W</t>
  </si>
  <si>
    <t>FXFWD/RATE/EUR/USD/2Y</t>
  </si>
  <si>
    <t>FXFWD/RATE/EUR/USD/30Y</t>
  </si>
  <si>
    <t>FXFWD/RATE/EUR/USD/31Y</t>
  </si>
  <si>
    <t>FXFWD/RATE/EUR/USD/32Y</t>
  </si>
  <si>
    <t>FXFWD/RATE/EUR/USD/33Y</t>
  </si>
  <si>
    <t>FXFWD/RATE/EUR/USD/34Y</t>
  </si>
  <si>
    <t>FXFWD/RATE/EUR/USD/35Y</t>
  </si>
  <si>
    <t>FXFWD/RATE/EUR/USD/36Y</t>
  </si>
  <si>
    <t>FXFWD/RATE/EUR/USD/37Y</t>
  </si>
  <si>
    <t>FXFWD/RATE/EUR/USD/38Y</t>
  </si>
  <si>
    <t>FXFWD/RATE/EUR/USD/39Y</t>
  </si>
  <si>
    <t>FXFWD/RATE/EUR/USD/3D</t>
  </si>
  <si>
    <t>FXFWD/RATE/EUR/USD/3M</t>
  </si>
  <si>
    <t>FXFWD/RATE/EUR/USD/3W</t>
  </si>
  <si>
    <t>FXFWD/RATE/EUR/USD/3Y</t>
  </si>
  <si>
    <t>FXFWD/RATE/EUR/USD/40Y</t>
  </si>
  <si>
    <t>FXFWD/RATE/EUR/USD/41Y</t>
  </si>
  <si>
    <t>FXFWD/RATE/EUR/USD/42Y</t>
  </si>
  <si>
    <t>FXFWD/RATE/EUR/USD/43Y</t>
  </si>
  <si>
    <t>FXFWD/RATE/EUR/USD/44Y</t>
  </si>
  <si>
    <t>FXFWD/RATE/EUR/USD/45Y</t>
  </si>
  <si>
    <t>FXFWD/RATE/EUR/USD/46Y</t>
  </si>
  <si>
    <t>FXFWD/RATE/EUR/USD/47Y</t>
  </si>
  <si>
    <t>FXFWD/RATE/EUR/USD/48Y</t>
  </si>
  <si>
    <t>FXFWD/RATE/EUR/USD/49Y</t>
  </si>
  <si>
    <t>FXFWD/RATE/EUR/USD/4M</t>
  </si>
  <si>
    <t>FXFWD/RATE/EUR/USD/4Y</t>
  </si>
  <si>
    <t>FXFWD/RATE/EUR/USD/50Y</t>
  </si>
  <si>
    <t>FXFWD/RATE/EUR/USD/5M</t>
  </si>
  <si>
    <t>FXFWD/RATE/EUR/USD/5Y</t>
  </si>
  <si>
    <t>FXFWD/RATE/EUR/USD/6M</t>
  </si>
  <si>
    <t>FXFWD/RATE/EUR/USD/6Y</t>
  </si>
  <si>
    <t>FXFWD/RATE/EUR/USD/7Y</t>
  </si>
  <si>
    <t>FXFWD/RATE/EUR/USD/8Y</t>
  </si>
  <si>
    <t>FXFWD/RATE/EUR/USD/9M</t>
  </si>
  <si>
    <t>FXFWD/RATE/EUR/USD/9Y</t>
  </si>
  <si>
    <t>FXFWD/RATE/USD/CHF/1Y</t>
  </si>
  <si>
    <t>FXFWD/RATE/USD/CHF/3M</t>
  </si>
  <si>
    <t>FXFWD/RATE/USD/CHF/6M</t>
  </si>
  <si>
    <t>FXFWD/RATE/USD/CHF/9M</t>
  </si>
  <si>
    <t>FXFWD/RATE/USD/GBP/1Y</t>
  </si>
  <si>
    <t>FXFWD/RATE/USD/GBP/3M</t>
  </si>
  <si>
    <t>FXFWD/RATE/USD/GBP/6M</t>
  </si>
  <si>
    <t>FXFWD/RATE/USD/GBP/9M</t>
  </si>
  <si>
    <t>HAZARD_RATE/RATE/CPTY_A/SR/USD/0Y</t>
  </si>
  <si>
    <t>HAZARD_RATE/RATE/CPTY_A/SR/USD/10Y</t>
  </si>
  <si>
    <t>HAZARD_RATE/RATE/CPTY_A/SR/USD/15Y</t>
  </si>
  <si>
    <t>HAZARD_RATE/RATE/CPTY_A/SR/USD/1Y</t>
  </si>
  <si>
    <t>HAZARD_RATE/RATE/CPTY_A/SR/USD/20Y</t>
  </si>
  <si>
    <t>HAZARD_RATE/RATE/CPTY_A/SR/USD/2Y</t>
  </si>
  <si>
    <t>HAZARD_RATE/RATE/CPTY_A/SR/USD/30Y</t>
  </si>
  <si>
    <t>HAZARD_RATE/RATE/CPTY_A/SR/USD/3Y</t>
  </si>
  <si>
    <t>HAZARD_RATE/RATE/CPTY_A/SR/USD/4Y</t>
  </si>
  <si>
    <t>HAZARD_RATE/RATE/CPTY_A/SR/USD/5Y</t>
  </si>
  <si>
    <t>HAZARD_RATE/RATE/CPTY_A/SR/USD/7Y</t>
  </si>
  <si>
    <t>HAZARD_RATE/RATE/CPTY_C/SR/EUR/1Y</t>
  </si>
  <si>
    <t>IR_SWAP/RATE/CHF/2D/1D/10M</t>
  </si>
  <si>
    <t>IR_SWAP/RATE/CHF/2D/1D/10Y</t>
  </si>
  <si>
    <t>IR_SWAP/RATE/CHF/2D/1D/11M</t>
  </si>
  <si>
    <t>IR_SWAP/RATE/CHF/2D/1D/12Y</t>
  </si>
  <si>
    <t>IR_SWAP/RATE/CHF/2D/1D/15Y</t>
  </si>
  <si>
    <t>IR_SWAP/RATE/CHF/2D/1D/1M</t>
  </si>
  <si>
    <t>IR_SWAP/RATE/CHF/2D/1D/1Y</t>
  </si>
  <si>
    <t>IR_SWAP/RATE/CHF/2D/1D/1Y3M</t>
  </si>
  <si>
    <t>IR_SWAP/RATE/CHF/2D/1D/1Y6M</t>
  </si>
  <si>
    <t>IR_SWAP/RATE/CHF/2D/1D/1Y9M</t>
  </si>
  <si>
    <t>IR_SWAP/RATE/CHF/2D/1D/20Y</t>
  </si>
  <si>
    <t>IR_SWAP/RATE/CHF/2D/1D/25Y</t>
  </si>
  <si>
    <t>IR_SWAP/RATE/CHF/2D/1D/2M</t>
  </si>
  <si>
    <t>IR_SWAP/RATE/CHF/2D/1D/2Y</t>
  </si>
  <si>
    <t>IR_SWAP/RATE/CHF/2D/1D/30Y</t>
  </si>
  <si>
    <t>IR_SWAP/RATE/CHF/2D/1D/3M</t>
  </si>
  <si>
    <t>IR_SWAP/RATE/CHF/2D/1D/3Y</t>
  </si>
  <si>
    <t>IR_SWAP/RATE/CHF/2D/1D/4M</t>
  </si>
  <si>
    <t>IR_SWAP/RATE/CHF/2D/1D/4Y</t>
  </si>
  <si>
    <t>IR_SWAP/RATE/CHF/2D/1D/5M</t>
  </si>
  <si>
    <t>IR_SWAP/RATE/CHF/2D/1D/5Y</t>
  </si>
  <si>
    <t>IR_SWAP/RATE/CHF/2D/1D/6M</t>
  </si>
  <si>
    <t>IR_SWAP/RATE/CHF/2D/1D/6Y</t>
  </si>
  <si>
    <t>IR_SWAP/RATE/CHF/2D/1D/7M</t>
  </si>
  <si>
    <t>IR_SWAP/RATE/CHF/2D/1D/7Y</t>
  </si>
  <si>
    <t>IR_SWAP/RATE/CHF/2D/1D/8M</t>
  </si>
  <si>
    <t>IR_SWAP/RATE/CHF/2D/1D/8Y</t>
  </si>
  <si>
    <t>IR_SWAP/RATE/CHF/2D/1D/9M</t>
  </si>
  <si>
    <t>IR_SWAP/RATE/CHF/2D/1M/10M</t>
  </si>
  <si>
    <t>IR_SWAP/RATE/CHF/2D/1M/10Y</t>
  </si>
  <si>
    <t>IR_SWAP/RATE/CHF/2D/1M/11M</t>
  </si>
  <si>
    <t>IR_SWAP/RATE/CHF/2D/1M/12Y</t>
  </si>
  <si>
    <t>IR_SWAP/RATE/CHF/2D/1M/15Y</t>
  </si>
  <si>
    <t>IR_SWAP/RATE/CHF/2D/1M/1Y</t>
  </si>
  <si>
    <t>IR_SWAP/RATE/CHF/2D/1M/20Y</t>
  </si>
  <si>
    <t>IR_SWAP/RATE/CHF/2D/1M/25Y</t>
  </si>
  <si>
    <t>IR_SWAP/RATE/CHF/2D/1M/2M</t>
  </si>
  <si>
    <t>IR_SWAP/RATE/CHF/2D/1M/2Y</t>
  </si>
  <si>
    <t>IR_SWAP/RATE/CHF/2D/1M/30Y</t>
  </si>
  <si>
    <t>IR_SWAP/RATE/CHF/2D/1M/3M</t>
  </si>
  <si>
    <t>IR_SWAP/RATE/CHF/2D/1M/3Y</t>
  </si>
  <si>
    <t>IR_SWAP/RATE/CHF/2D/1M/4M</t>
  </si>
  <si>
    <t>IR_SWAP/RATE/CHF/2D/1M/4Y</t>
  </si>
  <si>
    <t>IR_SWAP/RATE/CHF/2D/1M/5M</t>
  </si>
  <si>
    <t>IR_SWAP/RATE/CHF/2D/1M/5Y</t>
  </si>
  <si>
    <t>IR_SWAP/RATE/CHF/2D/1M/6M</t>
  </si>
  <si>
    <t>IR_SWAP/RATE/CHF/2D/1M/7M</t>
  </si>
  <si>
    <t>IR_SWAP/RATE/CHF/2D/1M/7Y</t>
  </si>
  <si>
    <t>IR_SWAP/RATE/CHF/2D/1M/8M</t>
  </si>
  <si>
    <t>IR_SWAP/RATE/CHF/2D/1M/9M</t>
  </si>
  <si>
    <t>IR_SWAP/RATE/CHF/2D/3M/10Y</t>
  </si>
  <si>
    <t>IR_SWAP/RATE/CHF/2D/3M/12Y</t>
  </si>
  <si>
    <t>IR_SWAP/RATE/CHF/2D/3M/15Y</t>
  </si>
  <si>
    <t>IR_SWAP/RATE/CHF/2D/3M/20Y</t>
  </si>
  <si>
    <t>IR_SWAP/RATE/CHF/2D/3M/25Y</t>
  </si>
  <si>
    <t>IR_SWAP/RATE/CHF/2D/3M/2Y</t>
  </si>
  <si>
    <t>IR_SWAP/RATE/CHF/2D/3M/30Y</t>
  </si>
  <si>
    <t>IR_SWAP/RATE/CHF/2D/3M/3Y</t>
  </si>
  <si>
    <t>IR_SWAP/RATE/CHF/2D/3M/4Y</t>
  </si>
  <si>
    <t>IR_SWAP/RATE/CHF/2D/3M/5Y</t>
  </si>
  <si>
    <t>IR_SWAP/RATE/CHF/2D/3M/6Y</t>
  </si>
  <si>
    <t>IR_SWAP/RATE/CHF/2D/3M/7Y</t>
  </si>
  <si>
    <t>IR_SWAP/RATE/CHF/2D/3M/8Y</t>
  </si>
  <si>
    <t>IR_SWAP/RATE/CHF/2D/3M/9Y</t>
  </si>
  <si>
    <t>IR_SWAP/RATE/CHF/2D/6M/10Y</t>
  </si>
  <si>
    <t>IR_SWAP/RATE/CHF/2D/6M/12Y</t>
  </si>
  <si>
    <t>IR_SWAP/RATE/CHF/2D/6M/15Y</t>
  </si>
  <si>
    <t>IR_SWAP/RATE/CHF/2D/6M/20Y</t>
  </si>
  <si>
    <t>IR_SWAP/RATE/CHF/2D/6M/25Y</t>
  </si>
  <si>
    <t>IR_SWAP/RATE/CHF/2D/6M/2Y</t>
  </si>
  <si>
    <t>IR_SWAP/RATE/CHF/2D/6M/30Y</t>
  </si>
  <si>
    <t>IR_SWAP/RATE/CHF/2D/6M/3Y</t>
  </si>
  <si>
    <t>IR_SWAP/RATE/CHF/2D/6M/4Y</t>
  </si>
  <si>
    <t>IR_SWAP/RATE/CHF/2D/6M/5Y</t>
  </si>
  <si>
    <t>IR_SWAP/RATE/CHF/2D/6M/6Y</t>
  </si>
  <si>
    <t>IR_SWAP/RATE/CHF/2D/6M/7Y</t>
  </si>
  <si>
    <t>IR_SWAP/RATE/CHF/2D/6M/8Y</t>
  </si>
  <si>
    <t>IR_SWAP/RATE/CHF/2D/6M/9Y</t>
  </si>
  <si>
    <t>IR_SWAP/RATE/EUR/0D/1D/1D</t>
  </si>
  <si>
    <t>IR_SWAP/RATE/EUR/0D/1D/2D</t>
  </si>
  <si>
    <t>IR_SWAP/RATE/EUR/2D/1D/10M</t>
  </si>
  <si>
    <t>IR_SWAP/RATE/EUR/2D/1D/10Y</t>
  </si>
  <si>
    <t>IR_SWAP/RATE/EUR/2D/1D/11M</t>
  </si>
  <si>
    <t>IR_SWAP/RATE/EUR/2D/1D/11Y</t>
  </si>
  <si>
    <t>IR_SWAP/RATE/EUR/2D/1D/12Y</t>
  </si>
  <si>
    <t>IR_SWAP/RATE/EUR/2D/1D/15Y</t>
  </si>
  <si>
    <t>IR_SWAP/RATE/EUR/2D/1D/1M</t>
  </si>
  <si>
    <t>IR_SWAP/RATE/EUR/2D/1D/1W</t>
  </si>
  <si>
    <t>IR_SWAP/RATE/EUR/2D/1D/1Y</t>
  </si>
  <si>
    <t>IR_SWAP/RATE/EUR/2D/1D/1Y3M</t>
  </si>
  <si>
    <t>IR_SWAP/RATE/EUR/2D/1D/1Y6M</t>
  </si>
  <si>
    <t>IR_SWAP/RATE/EUR/2D/1D/1Y9M</t>
  </si>
  <si>
    <t>IR_SWAP/RATE/EUR/2D/1D/20Y</t>
  </si>
  <si>
    <t>IR_SWAP/RATE/EUR/2D/1D/25Y</t>
  </si>
  <si>
    <t>IR_SWAP/RATE/EUR/2D/1D/2M</t>
  </si>
  <si>
    <t>IR_SWAP/RATE/EUR/2D/1D/2W</t>
  </si>
  <si>
    <t>IR_SWAP/RATE/EUR/2D/1D/2Y</t>
  </si>
  <si>
    <t>IR_SWAP/RATE/EUR/2D/1D/30Y</t>
  </si>
  <si>
    <t>IR_SWAP/RATE/EUR/2D/1D/3D</t>
  </si>
  <si>
    <t>IR_SWAP/RATE/EUR/2D/1D/3M</t>
  </si>
  <si>
    <t>IR_SWAP/RATE/EUR/2D/1D/3W</t>
  </si>
  <si>
    <t>IR_SWAP/RATE/EUR/2D/1D/3Y</t>
  </si>
  <si>
    <t>IR_SWAP/RATE/EUR/2D/1D/40Y</t>
  </si>
  <si>
    <t>IR_SWAP/RATE/EUR/2D/1D/4M</t>
  </si>
  <si>
    <t>IR_SWAP/RATE/EUR/2D/1D/4Y</t>
  </si>
  <si>
    <t>IR_SWAP/RATE/EUR/2D/1D/50Y</t>
  </si>
  <si>
    <t>IR_SWAP/RATE/EUR/2D/1D/5M</t>
  </si>
  <si>
    <t>IR_SWAP/RATE/EUR/2D/1D/5Y</t>
  </si>
  <si>
    <t>IR_SWAP/RATE/EUR/2D/1D/6M</t>
  </si>
  <si>
    <t>IR_SWAP/RATE/EUR/2D/1D/6Y</t>
  </si>
  <si>
    <t>IR_SWAP/RATE/EUR/2D/1D/7M</t>
  </si>
  <si>
    <t>IR_SWAP/RATE/EUR/2D/1D/7Y</t>
  </si>
  <si>
    <t>IR_SWAP/RATE/EUR/2D/1D/8M</t>
  </si>
  <si>
    <t>IR_SWAP/RATE/EUR/2D/1D/8Y</t>
  </si>
  <si>
    <t>IR_SWAP/RATE/EUR/2D/1D/9M</t>
  </si>
  <si>
    <t>IR_SWAP/RATE/EUR/2D/1D/9Y</t>
  </si>
  <si>
    <t>IR_SWAP/RATE/EUR/2D/1M/10M</t>
  </si>
  <si>
    <t>IR_SWAP/RATE/EUR/2D/1M/10Y</t>
  </si>
  <si>
    <t>IR_SWAP/RATE/EUR/2D/1M/11M</t>
  </si>
  <si>
    <t>IR_SWAP/RATE/EUR/2D/1M/12Y</t>
  </si>
  <si>
    <t>IR_SWAP/RATE/EUR/2D/1M/15Y</t>
  </si>
  <si>
    <t>IR_SWAP/RATE/EUR/2D/1M/1Y</t>
  </si>
  <si>
    <t>IR_SWAP/RATE/EUR/2D/1M/20Y</t>
  </si>
  <si>
    <t>IR_SWAP/RATE/EUR/2D/1M/25Y</t>
  </si>
  <si>
    <t>IR_SWAP/RATE/EUR/2D/1M/2M</t>
  </si>
  <si>
    <t>IR_SWAP/RATE/EUR/2D/1M/2Y</t>
  </si>
  <si>
    <t>IR_SWAP/RATE/EUR/2D/1M/30Y</t>
  </si>
  <si>
    <t>IR_SWAP/RATE/EUR/2D/1M/3M</t>
  </si>
  <si>
    <t>IR_SWAP/RATE/EUR/2D/1M/3Y</t>
  </si>
  <si>
    <t>IR_SWAP/RATE/EUR/2D/1M/40Y</t>
  </si>
  <si>
    <t>IR_SWAP/RATE/EUR/2D/1M/4M</t>
  </si>
  <si>
    <t>IR_SWAP/RATE/EUR/2D/1M/4Y</t>
  </si>
  <si>
    <t>IR_SWAP/RATE/EUR/2D/1M/50Y</t>
  </si>
  <si>
    <t>IR_SWAP/RATE/EUR/2D/1M/5M</t>
  </si>
  <si>
    <t>IR_SWAP/RATE/EUR/2D/1M/5Y</t>
  </si>
  <si>
    <t>IR_SWAP/RATE/EUR/2D/1M/6M</t>
  </si>
  <si>
    <t>IR_SWAP/RATE/EUR/2D/1M/6Y</t>
  </si>
  <si>
    <t>IR_SWAP/RATE/EUR/2D/1M/7M</t>
  </si>
  <si>
    <t>IR_SWAP/RATE/EUR/2D/1M/7Y</t>
  </si>
  <si>
    <t>IR_SWAP/RATE/EUR/2D/1M/8M</t>
  </si>
  <si>
    <t>IR_SWAP/RATE/EUR/2D/1M/8Y</t>
  </si>
  <si>
    <t>IR_SWAP/RATE/EUR/2D/1M/9M</t>
  </si>
  <si>
    <t>IR_SWAP/RATE/EUR/2D/1M/9Y</t>
  </si>
  <si>
    <t>IR_SWAP/RATE/EUR/2D/3M/10Y</t>
  </si>
  <si>
    <t>IR_SWAP/RATE/EUR/2D/3M/12Y</t>
  </si>
  <si>
    <t>IR_SWAP/RATE/EUR/2D/3M/15Y</t>
  </si>
  <si>
    <t>IR_SWAP/RATE/EUR/2D/3M/1Y</t>
  </si>
  <si>
    <t>IR_SWAP/RATE/EUR/2D/3M/20Y</t>
  </si>
  <si>
    <t>IR_SWAP/RATE/EUR/2D/3M/25Y</t>
  </si>
  <si>
    <t>IR_SWAP/RATE/EUR/2D/3M/2Y</t>
  </si>
  <si>
    <t>IR_SWAP/RATE/EUR/2D/3M/30Y</t>
  </si>
  <si>
    <t>IR_SWAP/RATE/EUR/2D/3M/3Y</t>
  </si>
  <si>
    <t>IR_SWAP/RATE/EUR/2D/3M/40Y</t>
  </si>
  <si>
    <t>IR_SWAP/RATE/EUR/2D/3M/4Y</t>
  </si>
  <si>
    <t>IR_SWAP/RATE/EUR/2D/3M/50Y</t>
  </si>
  <si>
    <t>IR_SWAP/RATE/EUR/2D/3M/5Y</t>
  </si>
  <si>
    <t>IR_SWAP/RATE/EUR/2D/3M/6Y</t>
  </si>
  <si>
    <t>IR_SWAP/RATE/EUR/2D/3M/7Y</t>
  </si>
  <si>
    <t>IR_SWAP/RATE/EUR/2D/3M/8Y</t>
  </si>
  <si>
    <t>IR_SWAP/RATE/EUR/2D/3M/9Y</t>
  </si>
  <si>
    <t>IR_SWAP/RATE/EUR/2D/6M/10Y</t>
  </si>
  <si>
    <t>IR_SWAP/RATE/EUR/2D/6M/11Y</t>
  </si>
  <si>
    <t>IR_SWAP/RATE/EUR/2D/6M/12Y</t>
  </si>
  <si>
    <t>IR_SWAP/RATE/EUR/2D/6M/13Y</t>
  </si>
  <si>
    <t>IR_SWAP/RATE/EUR/2D/6M/14Y</t>
  </si>
  <si>
    <t>IR_SWAP/RATE/EUR/2D/6M/15Y</t>
  </si>
  <si>
    <t>IR_SWAP/RATE/EUR/2D/6M/16Y</t>
  </si>
  <si>
    <t>IR_SWAP/RATE/EUR/2D/6M/17Y</t>
  </si>
  <si>
    <t>IR_SWAP/RATE/EUR/2D/6M/18Y</t>
  </si>
  <si>
    <t>IR_SWAP/RATE/EUR/2D/6M/19Y</t>
  </si>
  <si>
    <t>IR_SWAP/RATE/EUR/2D/6M/20Y</t>
  </si>
  <si>
    <t>IR_SWAP/RATE/EUR/2D/6M/21Y</t>
  </si>
  <si>
    <t>IR_SWAP/RATE/EUR/2D/6M/22Y</t>
  </si>
  <si>
    <t>IR_SWAP/RATE/EUR/2D/6M/23Y</t>
  </si>
  <si>
    <t>IR_SWAP/RATE/EUR/2D/6M/24Y</t>
  </si>
  <si>
    <t>IR_SWAP/RATE/EUR/2D/6M/25Y</t>
  </si>
  <si>
    <t>IR_SWAP/RATE/EUR/2D/6M/26Y</t>
  </si>
  <si>
    <t>IR_SWAP/RATE/EUR/2D/6M/27Y</t>
  </si>
  <si>
    <t>IR_SWAP/RATE/EUR/2D/6M/28Y</t>
  </si>
  <si>
    <t>IR_SWAP/RATE/EUR/2D/6M/29Y</t>
  </si>
  <si>
    <t>IR_SWAP/RATE/EUR/2D/6M/2Y</t>
  </si>
  <si>
    <t>IR_SWAP/RATE/EUR/2D/6M/30Y</t>
  </si>
  <si>
    <t>IR_SWAP/RATE/EUR/2D/6M/3Y</t>
  </si>
  <si>
    <t>IR_SWAP/RATE/EUR/2D/6M/40Y</t>
  </si>
  <si>
    <t>IR_SWAP/RATE/EUR/2D/6M/4Y</t>
  </si>
  <si>
    <t>IR_SWAP/RATE/EUR/2D/6M/50Y</t>
  </si>
  <si>
    <t>IR_SWAP/RATE/EUR/2D/6M/5Y</t>
  </si>
  <si>
    <t>IR_SWAP/RATE/EUR/2D/6M/6Y</t>
  </si>
  <si>
    <t>IR_SWAP/RATE/EUR/2D/6M/7Y</t>
  </si>
  <si>
    <t>IR_SWAP/RATE/EUR/2D/6M/8Y</t>
  </si>
  <si>
    <t>IR_SWAP/RATE/EUR/2D/6M/9Y</t>
  </si>
  <si>
    <t>IR_SWAP/RATE/GBP/0D/1D/10M</t>
  </si>
  <si>
    <t>IR_SWAP/RATE/GBP/0D/1D/10Y</t>
  </si>
  <si>
    <t>IR_SWAP/RATE/GBP/0D/1D/11M</t>
  </si>
  <si>
    <t>IR_SWAP/RATE/GBP/0D/1D/12M</t>
  </si>
  <si>
    <t>IR_SWAP/RATE/GBP/0D/1D/15M</t>
  </si>
  <si>
    <t>IR_SWAP/RATE/GBP/0D/1D/15Y</t>
  </si>
  <si>
    <t>IR_SWAP/RATE/GBP/0D/1D/18M</t>
  </si>
  <si>
    <t>IR_SWAP/RATE/GBP/0D/1D/1D</t>
  </si>
  <si>
    <t>IR_SWAP/RATE/GBP/0D/1D/1M</t>
  </si>
  <si>
    <t>IR_SWAP/RATE/GBP/0D/1D/1W</t>
  </si>
  <si>
    <t>IR_SWAP/RATE/GBP/0D/1D/20Y</t>
  </si>
  <si>
    <t>IR_SWAP/RATE/GBP/0D/1D/25Y</t>
  </si>
  <si>
    <t>IR_SWAP/RATE/GBP/0D/1D/2D</t>
  </si>
  <si>
    <t>IR_SWAP/RATE/GBP/0D/1D/2M</t>
  </si>
  <si>
    <t>IR_SWAP/RATE/GBP/0D/1D/2W</t>
  </si>
  <si>
    <t>IR_SWAP/RATE/GBP/0D/1D/2Y</t>
  </si>
  <si>
    <t>IR_SWAP/RATE/GBP/0D/1D/30Y</t>
  </si>
  <si>
    <t>IR_SWAP/RATE/GBP/0D/1D/3D</t>
  </si>
  <si>
    <t>IR_SWAP/RATE/GBP/0D/1D/3M</t>
  </si>
  <si>
    <t>IR_SWAP/RATE/GBP/0D/1D/3W</t>
  </si>
  <si>
    <t>IR_SWAP/RATE/GBP/0D/1D/3Y</t>
  </si>
  <si>
    <t>IR_SWAP/RATE/GBP/0D/1D/40Y</t>
  </si>
  <si>
    <t>IR_SWAP/RATE/GBP/0D/1D/4M</t>
  </si>
  <si>
    <t>IR_SWAP/RATE/GBP/0D/1D/4Y</t>
  </si>
  <si>
    <t>IR_SWAP/RATE/GBP/0D/1D/50Y</t>
  </si>
  <si>
    <t>IR_SWAP/RATE/GBP/0D/1D/5M</t>
  </si>
  <si>
    <t>IR_SWAP/RATE/GBP/0D/1D/5Y</t>
  </si>
  <si>
    <t>IR_SWAP/RATE/GBP/0D/1D/60Y</t>
  </si>
  <si>
    <t>IR_SWAP/RATE/GBP/0D/1D/6M</t>
  </si>
  <si>
    <t>IR_SWAP/RATE/GBP/0D/1D/6Y</t>
  </si>
  <si>
    <t>IR_SWAP/RATE/GBP/0D/1D/70Y</t>
  </si>
  <si>
    <t>IR_SWAP/RATE/GBP/0D/1D/7M</t>
  </si>
  <si>
    <t>IR_SWAP/RATE/GBP/0D/1D/7Y</t>
  </si>
  <si>
    <t>IR_SWAP/RATE/GBP/0D/1D/8M</t>
  </si>
  <si>
    <t>IR_SWAP/RATE/GBP/0D/1D/8Y</t>
  </si>
  <si>
    <t>IR_SWAP/RATE/GBP/0D/1D/9M</t>
  </si>
  <si>
    <t>IR_SWAP/RATE/GBP/0D/1D/9Y</t>
  </si>
  <si>
    <t>IR_SWAP/RATE/GBP/0D/6M/10Y</t>
  </si>
  <si>
    <t>IR_SWAP/RATE/GBP/0D/6M/12Y</t>
  </si>
  <si>
    <t>IR_SWAP/RATE/GBP/0D/6M/15Y</t>
  </si>
  <si>
    <t>IR_SWAP/RATE/GBP/0D/6M/20Y</t>
  </si>
  <si>
    <t>IR_SWAP/RATE/GBP/0D/6M/25Y</t>
  </si>
  <si>
    <t>IR_SWAP/RATE/GBP/0D/6M/2Y</t>
  </si>
  <si>
    <t>IR_SWAP/RATE/GBP/0D/6M/30Y</t>
  </si>
  <si>
    <t>IR_SWAP/RATE/GBP/0D/6M/3Y</t>
  </si>
  <si>
    <t>IR_SWAP/RATE/GBP/0D/6M/40Y</t>
  </si>
  <si>
    <t>IR_SWAP/RATE/GBP/0D/6M/4Y</t>
  </si>
  <si>
    <t>IR_SWAP/RATE/GBP/0D/6M/50Y</t>
  </si>
  <si>
    <t>IR_SWAP/RATE/GBP/0D/6M/5Y</t>
  </si>
  <si>
    <t>IR_SWAP/RATE/GBP/0D/6M/60Y</t>
  </si>
  <si>
    <t>IR_SWAP/RATE/GBP/0D/6M/6Y</t>
  </si>
  <si>
    <t>IR_SWAP/RATE/GBP/0D/6M/70Y</t>
  </si>
  <si>
    <t>IR_SWAP/RATE/GBP/0D/6M/7Y</t>
  </si>
  <si>
    <t>IR_SWAP/RATE/GBP/0D/6M/8Y</t>
  </si>
  <si>
    <t>IR_SWAP/RATE/GBP/0D/6M/9Y</t>
  </si>
  <si>
    <t>IR_SWAP/RATE/JPY/0D/1D/2D</t>
  </si>
  <si>
    <t>IR_SWAP/RATE/JPY/2D/1D/10Y</t>
  </si>
  <si>
    <t>IR_SWAP/RATE/JPY/2D/1D/12Y</t>
  </si>
  <si>
    <t>IR_SWAP/RATE/JPY/2D/1D/15Y</t>
  </si>
  <si>
    <t>IR_SWAP/RATE/JPY/2D/1D/18M</t>
  </si>
  <si>
    <t>IR_SWAP/RATE/JPY/2D/1D/1M</t>
  </si>
  <si>
    <t>IR_SWAP/RATE/JPY/2D/1D/1Y</t>
  </si>
  <si>
    <t>IR_SWAP/RATE/JPY/2D/1D/1Y6M</t>
  </si>
  <si>
    <t>IR_SWAP/RATE/JPY/2D/1D/20Y</t>
  </si>
  <si>
    <t>IR_SWAP/RATE/JPY/2D/1D/25Y</t>
  </si>
  <si>
    <t>IR_SWAP/RATE/JPY/2D/1D/2M</t>
  </si>
  <si>
    <t>IR_SWAP/RATE/JPY/2D/1D/2Y</t>
  </si>
  <si>
    <t>IR_SWAP/RATE/JPY/2D/1D/30Y</t>
  </si>
  <si>
    <t>IR_SWAP/RATE/JPY/2D/1D/3M</t>
  </si>
  <si>
    <t>IR_SWAP/RATE/JPY/2D/1D/3Y</t>
  </si>
  <si>
    <t>IR_SWAP/RATE/JPY/2D/1D/4M</t>
  </si>
  <si>
    <t>IR_SWAP/RATE/JPY/2D/1D/4Y</t>
  </si>
  <si>
    <t>IR_SWAP/RATE/JPY/2D/1D/5M</t>
  </si>
  <si>
    <t>IR_SWAP/RATE/JPY/2D/1D/5Y</t>
  </si>
  <si>
    <t>IR_SWAP/RATE/JPY/2D/1D/6M</t>
  </si>
  <si>
    <t>IR_SWAP/RATE/JPY/2D/1D/7Y</t>
  </si>
  <si>
    <t>IR_SWAP/RATE/JPY/2D/1D/9M</t>
  </si>
  <si>
    <t>IR_SWAP/RATE/JPY/2D/3M/10Y</t>
  </si>
  <si>
    <t>IR_SWAP/RATE/JPY/2D/3M/15Y</t>
  </si>
  <si>
    <t>IR_SWAP/RATE/JPY/2D/3M/20Y</t>
  </si>
  <si>
    <t>IR_SWAP/RATE/JPY/2D/3M/2Y</t>
  </si>
  <si>
    <t>IR_SWAP/RATE/JPY/2D/3M/30Y</t>
  </si>
  <si>
    <t>IR_SWAP/RATE/JPY/2D/3M/3Y</t>
  </si>
  <si>
    <t>IR_SWAP/RATE/JPY/2D/3M/4Y</t>
  </si>
  <si>
    <t>IR_SWAP/RATE/JPY/2D/3M/5Y</t>
  </si>
  <si>
    <t>IR_SWAP/RATE/JPY/2D/3M/6Y</t>
  </si>
  <si>
    <t>IR_SWAP/RATE/JPY/2D/3M/7Y</t>
  </si>
  <si>
    <t>IR_SWAP/RATE/JPY/2D/3M/8Y</t>
  </si>
  <si>
    <t>IR_SWAP/RATE/JPY/2D/3M/9Y</t>
  </si>
  <si>
    <t>IR_SWAP/RATE/JPY/2D/6M/10Y</t>
  </si>
  <si>
    <t>IR_SWAP/RATE/JPY/2D/6M/12Y</t>
  </si>
  <si>
    <t>IR_SWAP/RATE/JPY/2D/6M/15Y</t>
  </si>
  <si>
    <t>IR_SWAP/RATE/JPY/2D/6M/20Y</t>
  </si>
  <si>
    <t>IR_SWAP/RATE/JPY/2D/6M/25Y</t>
  </si>
  <si>
    <t>IR_SWAP/RATE/JPY/2D/6M/2Y</t>
  </si>
  <si>
    <t>IR_SWAP/RATE/JPY/2D/6M/30Y</t>
  </si>
  <si>
    <t>IR_SWAP/RATE/JPY/2D/6M/3Y</t>
  </si>
  <si>
    <t>IR_SWAP/RATE/JPY/2D/6M/40Y</t>
  </si>
  <si>
    <t>IR_SWAP/RATE/JPY/2D/6M/4Y</t>
  </si>
  <si>
    <t>IR_SWAP/RATE/JPY/2D/6M/5Y</t>
  </si>
  <si>
    <t>IR_SWAP/RATE/JPY/2D/6M/6Y</t>
  </si>
  <si>
    <t>IR_SWAP/RATE/JPY/2D/6M/7Y</t>
  </si>
  <si>
    <t>IR_SWAP/RATE/JPY/2D/6M/8Y</t>
  </si>
  <si>
    <t>IR_SWAP/RATE/JPY/2D/6M/9Y</t>
  </si>
  <si>
    <t>IR_SWAP/RATE/SEK/2D/3M/10Y</t>
  </si>
  <si>
    <t>IR_SWAP/RATE/SEK/2D/3M/12Y</t>
  </si>
  <si>
    <t>IR_SWAP/RATE/SEK/2D/3M/15Y</t>
  </si>
  <si>
    <t>IR_SWAP/RATE/SEK/2D/3M/1Y</t>
  </si>
  <si>
    <t>IR_SWAP/RATE/SEK/2D/3M/20Y</t>
  </si>
  <si>
    <t>IR_SWAP/RATE/SEK/2D/3M/25Y</t>
  </si>
  <si>
    <t>IR_SWAP/RATE/SEK/2D/3M/2Y</t>
  </si>
  <si>
    <t>IR_SWAP/RATE/SEK/2D/3M/30Y</t>
  </si>
  <si>
    <t>IR_SWAP/RATE/SEK/2D/3M/3Y</t>
  </si>
  <si>
    <t>IR_SWAP/RATE/SEK/2D/3M/4Y</t>
  </si>
  <si>
    <t>IR_SWAP/RATE/SEK/2D/3M/5Y</t>
  </si>
  <si>
    <t>IR_SWAP/RATE/SEK/2D/3M/6Y</t>
  </si>
  <si>
    <t>IR_SWAP/RATE/SEK/2D/3M/7Y</t>
  </si>
  <si>
    <t>IR_SWAP/RATE/SEK/2D/3M/8Y</t>
  </si>
  <si>
    <t>IR_SWAP/RATE/SEK/2D/3M/9Y</t>
  </si>
  <si>
    <t>IR_SWAP/RATE/SEK/2D/6M/10Y</t>
  </si>
  <si>
    <t>IR_SWAP/RATE/SEK/2D/6M/12Y</t>
  </si>
  <si>
    <t>IR_SWAP/RATE/SEK/2D/6M/15Y</t>
  </si>
  <si>
    <t>IR_SWAP/RATE/SEK/2D/6M/1Y</t>
  </si>
  <si>
    <t>IR_SWAP/RATE/SEK/2D/6M/20Y</t>
  </si>
  <si>
    <t>IR_SWAP/RATE/SEK/2D/6M/25Y</t>
  </si>
  <si>
    <t>IR_SWAP/RATE/SEK/2D/6M/2Y</t>
  </si>
  <si>
    <t>IR_SWAP/RATE/SEK/2D/6M/30Y</t>
  </si>
  <si>
    <t>IR_SWAP/RATE/SEK/2D/6M/3Y</t>
  </si>
  <si>
    <t>IR_SWAP/RATE/SEK/2D/6M/4Y</t>
  </si>
  <si>
    <t>IR_SWAP/RATE/SEK/2D/6M/5Y</t>
  </si>
  <si>
    <t>IR_SWAP/RATE/SEK/2D/6M/6Y</t>
  </si>
  <si>
    <t>IR_SWAP/RATE/SEK/2D/6M/7Y</t>
  </si>
  <si>
    <t>IR_SWAP/RATE/SEK/2D/6M/8Y</t>
  </si>
  <si>
    <t>IR_SWAP/RATE/SEK/2D/6M/9Y</t>
  </si>
  <si>
    <t>IR_SWAP/RATE/USD/0D/1D/1D</t>
  </si>
  <si>
    <t>IR_SWAP/RATE/USD/0D/1D/2D</t>
  </si>
  <si>
    <t>IR_SWAP/RATE/USD/2D/1D/10M</t>
  </si>
  <si>
    <t>IR_SWAP/RATE/USD/2D/1D/10Y</t>
  </si>
  <si>
    <t>IR_SWAP/RATE/USD/2D/1D/11M</t>
  </si>
  <si>
    <t>IR_SWAP/RATE/USD/2D/1D/12Y</t>
  </si>
  <si>
    <t>IR_SWAP/RATE/USD/2D/1D/15Y</t>
  </si>
  <si>
    <t>IR_SWAP/RATE/USD/2D/1D/1M</t>
  </si>
  <si>
    <t>IR_SWAP/RATE/USD/2D/1D/1W</t>
  </si>
  <si>
    <t>IR_SWAP/RATE/USD/2D/1D/1Y</t>
  </si>
  <si>
    <t>IR_SWAP/RATE/USD/2D/1D/1Y3M</t>
  </si>
  <si>
    <t>IR_SWAP/RATE/USD/2D/1D/1Y6M</t>
  </si>
  <si>
    <t>IR_SWAP/RATE/USD/2D/1D/1Y9M</t>
  </si>
  <si>
    <t>IR_SWAP/RATE/USD/2D/1D/20Y</t>
  </si>
  <si>
    <t>IR_SWAP/RATE/USD/2D/1D/25Y</t>
  </si>
  <si>
    <t>IR_SWAP/RATE/USD/2D/1D/2M</t>
  </si>
  <si>
    <t>IR_SWAP/RATE/USD/2D/1D/2W</t>
  </si>
  <si>
    <t>IR_SWAP/RATE/USD/2D/1D/2Y</t>
  </si>
  <si>
    <t>IR_SWAP/RATE/USD/2D/1D/30Y</t>
  </si>
  <si>
    <t>IR_SWAP/RATE/USD/2D/1D/3M</t>
  </si>
  <si>
    <t>IR_SWAP/RATE/USD/2D/1D/3W</t>
  </si>
  <si>
    <t>IR_SWAP/RATE/USD/2D/1D/3Y</t>
  </si>
  <si>
    <t>IR_SWAP/RATE/USD/2D/1D/4M</t>
  </si>
  <si>
    <t>IR_SWAP/RATE/USD/2D/1D/4Y</t>
  </si>
  <si>
    <t>IR_SWAP/RATE/USD/2D/1D/50Y</t>
  </si>
  <si>
    <t>IR_SWAP/RATE/USD/2D/1D/5M</t>
  </si>
  <si>
    <t>IR_SWAP/RATE/USD/2D/1D/5Y</t>
  </si>
  <si>
    <t>IR_SWAP/RATE/USD/2D/1D/6M</t>
  </si>
  <si>
    <t>IR_SWAP/RATE/USD/2D/1D/7M</t>
  </si>
  <si>
    <t>IR_SWAP/RATE/USD/2D/1D/7Y</t>
  </si>
  <si>
    <t>IR_SWAP/RATE/USD/2D/1D/8M</t>
  </si>
  <si>
    <t>IR_SWAP/RATE/USD/2D/1D/9M</t>
  </si>
  <si>
    <t>IR_SWAP/RATE/USD/2D/3M/10Y</t>
  </si>
  <si>
    <t>IR_SWAP/RATE/USD/2D/3M/12Y</t>
  </si>
  <si>
    <t>IR_SWAP/RATE/USD/2D/3M/15Y</t>
  </si>
  <si>
    <t>IR_SWAP/RATE/USD/2D/3M/20Y</t>
  </si>
  <si>
    <t>IR_SWAP/RATE/USD/2D/3M/25Y</t>
  </si>
  <si>
    <t>IR_SWAP/RATE/USD/2D/3M/2Y</t>
  </si>
  <si>
    <t>IR_SWAP/RATE/USD/2D/3M/30Y</t>
  </si>
  <si>
    <t>IR_SWAP/RATE/USD/2D/3M/3Y</t>
  </si>
  <si>
    <t>IR_SWAP/RATE/USD/2D/3M/40Y</t>
  </si>
  <si>
    <t>IR_SWAP/RATE/USD/2D/3M/4Y</t>
  </si>
  <si>
    <t>IR_SWAP/RATE/USD/2D/3M/50Y</t>
  </si>
  <si>
    <t>IR_SWAP/RATE/USD/2D/3M/5Y</t>
  </si>
  <si>
    <t>IR_SWAP/RATE/USD/2D/3M/6Y</t>
  </si>
  <si>
    <t>IR_SWAP/RATE/USD/2D/3M/7Y</t>
  </si>
  <si>
    <t>IR_SWAP/RATE/USD/2D/3M/8Y</t>
  </si>
  <si>
    <t>IR_SWAP/RATE/USD/2D/3M/9Y</t>
  </si>
  <si>
    <t>MM/RATE/CHF/0D/1D</t>
  </si>
  <si>
    <t>MM/RATE/CHF/0D/2D</t>
  </si>
  <si>
    <t>MM/RATE/CHF/1D/1D</t>
  </si>
  <si>
    <t>MM/RATE/CHF/2D/1M</t>
  </si>
  <si>
    <t>MM/RATE/CHF/2D/1W</t>
  </si>
  <si>
    <t>MM/RATE/CHF/2D/2M</t>
  </si>
  <si>
    <t>MM/RATE/CHF/2D/2W</t>
  </si>
  <si>
    <t>MM/RATE/CHF/2D/3D</t>
  </si>
  <si>
    <t>MM/RATE/CHF/2D/3M</t>
  </si>
  <si>
    <t>MM/RATE/CHF/2D/3W</t>
  </si>
  <si>
    <t>MM/RATE/CHF/2D/6M</t>
  </si>
  <si>
    <t>MM/RATE/EUR/0D/1D</t>
  </si>
  <si>
    <t>MM/RATE/EUR/0D/2D</t>
  </si>
  <si>
    <t>MM/RATE/EUR/2D/10M</t>
  </si>
  <si>
    <t>MM/RATE/EUR/2D/11M</t>
  </si>
  <si>
    <t>MM/RATE/EUR/2D/1M</t>
  </si>
  <si>
    <t>MM/RATE/EUR/2D/1W</t>
  </si>
  <si>
    <t>MM/RATE/EUR/2D/1Y</t>
  </si>
  <si>
    <t>MM/RATE/EUR/2D/2M</t>
  </si>
  <si>
    <t>MM/RATE/EUR/2D/2W</t>
  </si>
  <si>
    <t>MM/RATE/EUR/2D/3M</t>
  </si>
  <si>
    <t>MM/RATE/EUR/2D/3W</t>
  </si>
  <si>
    <t>MM/RATE/EUR/2D/4M</t>
  </si>
  <si>
    <t>MM/RATE/EUR/2D/5M</t>
  </si>
  <si>
    <t>MM/RATE/EUR/2D/6M</t>
  </si>
  <si>
    <t>MM/RATE/EUR/2D/7M</t>
  </si>
  <si>
    <t>MM/RATE/EUR/2D/8M</t>
  </si>
  <si>
    <t>MM/RATE/EUR/2D/9M</t>
  </si>
  <si>
    <t>MM/RATE/GBP/0D/1D</t>
  </si>
  <si>
    <t>MM/RATE/GBP/0D/1M</t>
  </si>
  <si>
    <t>MM/RATE/GBP/0D/1W</t>
  </si>
  <si>
    <t>MM/RATE/GBP/0D/2D</t>
  </si>
  <si>
    <t>MM/RATE/GBP/0D/2M</t>
  </si>
  <si>
    <t>MM/RATE/GBP/0D/2W</t>
  </si>
  <si>
    <t>MM/RATE/GBP/0D/3M</t>
  </si>
  <si>
    <t>MM/RATE/GBP/0D/3W</t>
  </si>
  <si>
    <t>MM/RATE/GBP/0D/6M</t>
  </si>
  <si>
    <t>MM/RATE/JPY/0D/1D</t>
  </si>
  <si>
    <t>MM/RATE/JPY/0D/2D</t>
  </si>
  <si>
    <t>MM/RATE/JPY/2D/1M</t>
  </si>
  <si>
    <t>MM/RATE/JPY/2D/1W</t>
  </si>
  <si>
    <t>MM/RATE/JPY/2D/2M</t>
  </si>
  <si>
    <t>MM/RATE/JPY/2D/2W</t>
  </si>
  <si>
    <t>MM/RATE/JPY/2D/3D</t>
  </si>
  <si>
    <t>MM/RATE/JPY/2D/3M</t>
  </si>
  <si>
    <t>MM/RATE/SEK/0D/1D</t>
  </si>
  <si>
    <t>MM/RATE/SEK/0D/2D</t>
  </si>
  <si>
    <t>MM/RATE/SEK/2D/1M</t>
  </si>
  <si>
    <t>MM/RATE/SEK/2D/1W</t>
  </si>
  <si>
    <t>MM/RATE/SEK/2D/2M</t>
  </si>
  <si>
    <t>MM/RATE/SEK/2D/3M</t>
  </si>
  <si>
    <t>MM/RATE/SEK/2D/6M</t>
  </si>
  <si>
    <t>MM/RATE/USD/0D/1D</t>
  </si>
  <si>
    <t>MM/RATE/USD/0D/2D</t>
  </si>
  <si>
    <t>MM/RATE/USD/2D/1M</t>
  </si>
  <si>
    <t>MM/RATE/USD/2D/1W</t>
  </si>
  <si>
    <t>MM/RATE/USD/2D/2M</t>
  </si>
  <si>
    <t>MM/RATE/USD/2D/2W</t>
  </si>
  <si>
    <t>MM/RATE/USD/2D/3M</t>
  </si>
  <si>
    <t>MM/RATE/USD/2D/3W</t>
  </si>
  <si>
    <t>MM/RATE/USD/2D/6M</t>
  </si>
  <si>
    <t>RECOVERY_RATE/RATE/SECURITY_1</t>
  </si>
  <si>
    <t>SEASONALITY/RATE/MULT/EUHICPXT/APR</t>
  </si>
  <si>
    <t>SEASONALITY/RATE/MULT/EUHICPXT/AUG</t>
  </si>
  <si>
    <t>SEASONALITY/RATE/MULT/EUHICPXT/DEC</t>
  </si>
  <si>
    <t>SEASONALITY/RATE/MULT/EUHICPXT/FEB</t>
  </si>
  <si>
    <t>SEASONALITY/RATE/MULT/EUHICPXT/JAN</t>
  </si>
  <si>
    <t>SEASONALITY/RATE/MULT/EUHICPXT/JUL</t>
  </si>
  <si>
    <t>SEASONALITY/RATE/MULT/EUHICPXT/JUN</t>
  </si>
  <si>
    <t>SEASONALITY/RATE/MULT/EUHICPXT/MAR</t>
  </si>
  <si>
    <t>SEASONALITY/RATE/MULT/EUHICPXT/MAY</t>
  </si>
  <si>
    <t>SEASONALITY/RATE/MULT/EUHICPXT/NOV</t>
  </si>
  <si>
    <t>SEASONALITY/RATE/MULT/EUHICPXT/OCT</t>
  </si>
  <si>
    <t>SEASONALITY/RATE/MULT/EUHICPXT/SEP</t>
  </si>
  <si>
    <t>SEASONALITY/RATE/MULT/UKRPI/APR</t>
  </si>
  <si>
    <t>SEASONALITY/RATE/MULT/UKRPI/AUG</t>
  </si>
  <si>
    <t>SEASONALITY/RATE/MULT/UKRPI/DEC</t>
  </si>
  <si>
    <t>SEASONALITY/RATE/MULT/UKRPI/FEB</t>
  </si>
  <si>
    <t>SEASONALITY/RATE/MULT/UKRPI/JAN</t>
  </si>
  <si>
    <t>SEASONALITY/RATE/MULT/UKRPI/JUL</t>
  </si>
  <si>
    <t>SEASONALITY/RATE/MULT/UKRPI/JUN</t>
  </si>
  <si>
    <t>SEASONALITY/RATE/MULT/UKRPI/MAR</t>
  </si>
  <si>
    <t>SEASONALITY/RATE/MULT/UKRPI/MAY</t>
  </si>
  <si>
    <t>SEASONALITY/RATE/MULT/UKRPI/NOV</t>
  </si>
  <si>
    <t>SEASONALITY/RATE/MULT/UKRPI/OCT</t>
  </si>
  <si>
    <t>SEASONALITY/RATE/MULT/UKRPI/SEP</t>
  </si>
  <si>
    <t>SEASONALITY/RATE/MULT/USCPI/APR</t>
  </si>
  <si>
    <t>SEASONALITY/RATE/MULT/USCPI/AUG</t>
  </si>
  <si>
    <t>SEASONALITY/RATE/MULT/USCPI/DEC</t>
  </si>
  <si>
    <t>SEASONALITY/RATE/MULT/USCPI/FEB</t>
  </si>
  <si>
    <t>SEASONALITY/RATE/MULT/USCPI/JAN</t>
  </si>
  <si>
    <t>SEASONALITY/RATE/MULT/USCPI/JUL</t>
  </si>
  <si>
    <t>SEASONALITY/RATE/MULT/USCPI/JUN</t>
  </si>
  <si>
    <t>SEASONALITY/RATE/MULT/USCPI/MAR</t>
  </si>
  <si>
    <t>SEASONALITY/RATE/MULT/USCPI/MAY</t>
  </si>
  <si>
    <t>SEASONALITY/RATE/MULT/USCPI/NOV</t>
  </si>
  <si>
    <t>SEASONALITY/RATE/MULT/USCPI/OCT</t>
  </si>
  <si>
    <t>SEASONALITY/RATE/MULT/USCPI/SEP</t>
  </si>
  <si>
    <t>SWAPTION/RATE_LNVOL/CHF/10Y/10Y/ATM</t>
  </si>
  <si>
    <t>SWAPTION/RATE_LNVOL/CHF/10Y/15Y/ATM</t>
  </si>
  <si>
    <t>SWAPTION/RATE_LNVOL/CHF/10Y/1Y/ATM</t>
  </si>
  <si>
    <t>SWAPTION/RATE_LNVOL/CHF/10Y/20Y/ATM</t>
  </si>
  <si>
    <t>SWAPTION/RATE_LNVOL/CHF/10Y/25Y/ATM</t>
  </si>
  <si>
    <t>SWAPTION/RATE_LNVOL/CHF/10Y/2Y/ATM</t>
  </si>
  <si>
    <t>SWAPTION/RATE_LNVOL/CHF/10Y/30Y/ATM</t>
  </si>
  <si>
    <t>SWAPTION/RATE_LNVOL/CHF/10Y/3Y/ATM</t>
  </si>
  <si>
    <t>SWAPTION/RATE_LNVOL/CHF/10Y/4Y/ATM</t>
  </si>
  <si>
    <t>SWAPTION/RATE_LNVOL/CHF/10Y/5Y/ATM</t>
  </si>
  <si>
    <t>SWAPTION/RATE_LNVOL/CHF/10Y/6Y/ATM</t>
  </si>
  <si>
    <t>SWAPTION/RATE_LNVOL/CHF/10Y/7Y/ATM</t>
  </si>
  <si>
    <t>SWAPTION/RATE_LNVOL/CHF/10Y/8Y/ATM</t>
  </si>
  <si>
    <t>SWAPTION/RATE_LNVOL/CHF/10Y/9Y/ATM</t>
  </si>
  <si>
    <t>SWAPTION/RATE_LNVOL/CHF/15Y/10Y/ATM</t>
  </si>
  <si>
    <t>SWAPTION/RATE_LNVOL/CHF/15Y/15Y/ATM</t>
  </si>
  <si>
    <t>SWAPTION/RATE_LNVOL/CHF/15Y/1Y/ATM</t>
  </si>
  <si>
    <t>SWAPTION/RATE_LNVOL/CHF/15Y/20Y/ATM</t>
  </si>
  <si>
    <t>SWAPTION/RATE_LNVOL/CHF/15Y/25Y/ATM</t>
  </si>
  <si>
    <t>SWAPTION/RATE_LNVOL/CHF/15Y/2Y/ATM</t>
  </si>
  <si>
    <t>SWAPTION/RATE_LNVOL/CHF/15Y/30Y/ATM</t>
  </si>
  <si>
    <t>SWAPTION/RATE_LNVOL/CHF/15Y/3Y/ATM</t>
  </si>
  <si>
    <t>SWAPTION/RATE_LNVOL/CHF/15Y/4Y/ATM</t>
  </si>
  <si>
    <t>SWAPTION/RATE_LNVOL/CHF/15Y/5Y/ATM</t>
  </si>
  <si>
    <t>SWAPTION/RATE_LNVOL/CHF/15Y/6Y/ATM</t>
  </si>
  <si>
    <t>SWAPTION/RATE_LNVOL/CHF/15Y/7Y/ATM</t>
  </si>
  <si>
    <t>SWAPTION/RATE_LNVOL/CHF/15Y/8Y/ATM</t>
  </si>
  <si>
    <t>SWAPTION/RATE_LNVOL/CHF/15Y/9Y/ATM</t>
  </si>
  <si>
    <t>SWAPTION/RATE_LNVOL/CHF/1M/10Y/ATM</t>
  </si>
  <si>
    <t>SWAPTION/RATE_LNVOL/CHF/1M/15Y/ATM</t>
  </si>
  <si>
    <t>SWAPTION/RATE_LNVOL/CHF/1M/1Y/ATM</t>
  </si>
  <si>
    <t>SWAPTION/RATE_LNVOL/CHF/1M/20Y/ATM</t>
  </si>
  <si>
    <t>SWAPTION/RATE_LNVOL/CHF/1M/25Y/ATM</t>
  </si>
  <si>
    <t>SWAPTION/RATE_LNVOL/CHF/1M/2Y/ATM</t>
  </si>
  <si>
    <t>SWAPTION/RATE_LNVOL/CHF/1M/30Y/ATM</t>
  </si>
  <si>
    <t>SWAPTION/RATE_LNVOL/CHF/1M/3Y/ATM</t>
  </si>
  <si>
    <t>SWAPTION/RATE_LNVOL/CHF/1M/4Y/ATM</t>
  </si>
  <si>
    <t>SWAPTION/RATE_LNVOL/CHF/1M/5Y/ATM</t>
  </si>
  <si>
    <t>SWAPTION/RATE_LNVOL/CHF/1M/6Y/ATM</t>
  </si>
  <si>
    <t>SWAPTION/RATE_LNVOL/CHF/1M/7Y/ATM</t>
  </si>
  <si>
    <t>SWAPTION/RATE_LNVOL/CHF/1M/8Y/ATM</t>
  </si>
  <si>
    <t>SWAPTION/RATE_LNVOL/CHF/1M/9Y/ATM</t>
  </si>
  <si>
    <t>SWAPTION/RATE_LNVOL/CHF/1Y/10Y/ATM</t>
  </si>
  <si>
    <t>SWAPTION/RATE_LNVOL/CHF/1Y/15Y/ATM</t>
  </si>
  <si>
    <t>SWAPTION/RATE_LNVOL/CHF/1Y/1Y/ATM</t>
  </si>
  <si>
    <t>SWAPTION/RATE_LNVOL/CHF/1Y/20Y/ATM</t>
  </si>
  <si>
    <t>SWAPTION/RATE_LNVOL/CHF/1Y/25Y/ATM</t>
  </si>
  <si>
    <t>SWAPTION/RATE_LNVOL/CHF/1Y/2Y/ATM</t>
  </si>
  <si>
    <t>SWAPTION/RATE_LNVOL/CHF/1Y/30Y/ATM</t>
  </si>
  <si>
    <t>SWAPTION/RATE_LNVOL/CHF/1Y/3Y/ATM</t>
  </si>
  <si>
    <t>SWAPTION/RATE_LNVOL/CHF/1Y/4Y/ATM</t>
  </si>
  <si>
    <t>SWAPTION/RATE_LNVOL/CHF/1Y/5Y/ATM</t>
  </si>
  <si>
    <t>SWAPTION/RATE_LNVOL/CHF/1Y/6Y/ATM</t>
  </si>
  <si>
    <t>SWAPTION/RATE_LNVOL/CHF/1Y/7Y/ATM</t>
  </si>
  <si>
    <t>SWAPTION/RATE_LNVOL/CHF/1Y/8Y/ATM</t>
  </si>
  <si>
    <t>SWAPTION/RATE_LNVOL/CHF/1Y/9Y/ATM</t>
  </si>
  <si>
    <t>SWAPTION/RATE_LNVOL/CHF/20Y/10Y/ATM</t>
  </si>
  <si>
    <t>SWAPTION/RATE_LNVOL/CHF/20Y/15Y/ATM</t>
  </si>
  <si>
    <t>SWAPTION/RATE_LNVOL/CHF/20Y/1Y/ATM</t>
  </si>
  <si>
    <t>SWAPTION/RATE_LNVOL/CHF/20Y/20Y/ATM</t>
  </si>
  <si>
    <t>SWAPTION/RATE_LNVOL/CHF/20Y/25Y/ATM</t>
  </si>
  <si>
    <t>SWAPTION/RATE_LNVOL/CHF/20Y/2Y/ATM</t>
  </si>
  <si>
    <t>SWAPTION/RATE_LNVOL/CHF/20Y/30Y/ATM</t>
  </si>
  <si>
    <t>SWAPTION/RATE_LNVOL/CHF/20Y/3Y/ATM</t>
  </si>
  <si>
    <t>SWAPTION/RATE_LNVOL/CHF/20Y/4Y/ATM</t>
  </si>
  <si>
    <t>SWAPTION/RATE_LNVOL/CHF/20Y/5Y/ATM</t>
  </si>
  <si>
    <t>SWAPTION/RATE_LNVOL/CHF/20Y/6Y/ATM</t>
  </si>
  <si>
    <t>SWAPTION/RATE_LNVOL/CHF/20Y/7Y/ATM</t>
  </si>
  <si>
    <t>SWAPTION/RATE_LNVOL/CHF/20Y/8Y/ATM</t>
  </si>
  <si>
    <t>SWAPTION/RATE_LNVOL/CHF/20Y/9Y/ATM</t>
  </si>
  <si>
    <t>SWAPTION/RATE_LNVOL/CHF/25Y/10Y/ATM</t>
  </si>
  <si>
    <t>SWAPTION/RATE_LNVOL/CHF/25Y/15Y/ATM</t>
  </si>
  <si>
    <t>SWAPTION/RATE_LNVOL/CHF/25Y/1Y/ATM</t>
  </si>
  <si>
    <t>SWAPTION/RATE_LNVOL/CHF/25Y/20Y/ATM</t>
  </si>
  <si>
    <t>SWAPTION/RATE_LNVOL/CHF/25Y/25Y/ATM</t>
  </si>
  <si>
    <t>SWAPTION/RATE_LNVOL/CHF/25Y/2Y/ATM</t>
  </si>
  <si>
    <t>SWAPTION/RATE_LNVOL/CHF/25Y/30Y/ATM</t>
  </si>
  <si>
    <t>SWAPTION/RATE_LNVOL/CHF/25Y/3Y/ATM</t>
  </si>
  <si>
    <t>SWAPTION/RATE_LNVOL/CHF/25Y/4Y/ATM</t>
  </si>
  <si>
    <t>SWAPTION/RATE_LNVOL/CHF/25Y/5Y/ATM</t>
  </si>
  <si>
    <t>SWAPTION/RATE_LNVOL/CHF/25Y/6Y/ATM</t>
  </si>
  <si>
    <t>SWAPTION/RATE_LNVOL/CHF/25Y/7Y/ATM</t>
  </si>
  <si>
    <t>SWAPTION/RATE_LNVOL/CHF/25Y/8Y/ATM</t>
  </si>
  <si>
    <t>SWAPTION/RATE_LNVOL/CHF/25Y/9Y/ATM</t>
  </si>
  <si>
    <t>SWAPTION/RATE_LNVOL/CHF/2Y/10Y/ATM</t>
  </si>
  <si>
    <t>SWAPTION/RATE_LNVOL/CHF/2Y/15Y/ATM</t>
  </si>
  <si>
    <t>SWAPTION/RATE_LNVOL/CHF/2Y/1Y/ATM</t>
  </si>
  <si>
    <t>SWAPTION/RATE_LNVOL/CHF/2Y/20Y/ATM</t>
  </si>
  <si>
    <t>SWAPTION/RATE_LNVOL/CHF/2Y/25Y/ATM</t>
  </si>
  <si>
    <t>SWAPTION/RATE_LNVOL/CHF/2Y/2Y/ATM</t>
  </si>
  <si>
    <t>SWAPTION/RATE_LNVOL/CHF/2Y/30Y/ATM</t>
  </si>
  <si>
    <t>SWAPTION/RATE_LNVOL/CHF/2Y/3Y/ATM</t>
  </si>
  <si>
    <t>SWAPTION/RATE_LNVOL/CHF/2Y/4Y/ATM</t>
  </si>
  <si>
    <t>SWAPTION/RATE_LNVOL/CHF/2Y/5Y/ATM</t>
  </si>
  <si>
    <t>SWAPTION/RATE_LNVOL/CHF/2Y/6Y/ATM</t>
  </si>
  <si>
    <t>SWAPTION/RATE_LNVOL/CHF/2Y/7Y/ATM</t>
  </si>
  <si>
    <t>SWAPTION/RATE_LNVOL/CHF/2Y/8Y/ATM</t>
  </si>
  <si>
    <t>SWAPTION/RATE_LNVOL/CHF/2Y/9Y/ATM</t>
  </si>
  <si>
    <t>SWAPTION/RATE_LNVOL/CHF/30Y/10Y/ATM</t>
  </si>
  <si>
    <t>SWAPTION/RATE_LNVOL/CHF/30Y/15Y/ATM</t>
  </si>
  <si>
    <t>SWAPTION/RATE_LNVOL/CHF/30Y/1Y/ATM</t>
  </si>
  <si>
    <t>SWAPTION/RATE_LNVOL/CHF/30Y/20Y/ATM</t>
  </si>
  <si>
    <t>SWAPTION/RATE_LNVOL/CHF/30Y/25Y/ATM</t>
  </si>
  <si>
    <t>SWAPTION/RATE_LNVOL/CHF/30Y/2Y/ATM</t>
  </si>
  <si>
    <t>SWAPTION/RATE_LNVOL/CHF/30Y/30Y/ATM</t>
  </si>
  <si>
    <t>SWAPTION/RATE_LNVOL/CHF/30Y/3Y/ATM</t>
  </si>
  <si>
    <t>SWAPTION/RATE_LNVOL/CHF/30Y/4Y/ATM</t>
  </si>
  <si>
    <t>SWAPTION/RATE_LNVOL/CHF/30Y/5Y/ATM</t>
  </si>
  <si>
    <t>SWAPTION/RATE_LNVOL/CHF/30Y/6Y/ATM</t>
  </si>
  <si>
    <t>SWAPTION/RATE_LNVOL/CHF/30Y/7Y/ATM</t>
  </si>
  <si>
    <t>SWAPTION/RATE_LNVOL/CHF/30Y/8Y/ATM</t>
  </si>
  <si>
    <t>SWAPTION/RATE_LNVOL/CHF/30Y/9Y/ATM</t>
  </si>
  <si>
    <t>SWAPTION/RATE_LNVOL/CHF/3M/10Y/ATM</t>
  </si>
  <si>
    <t>SWAPTION/RATE_LNVOL/CHF/3M/15Y/ATM</t>
  </si>
  <si>
    <t>SWAPTION/RATE_LNVOL/CHF/3M/1Y/ATM</t>
  </si>
  <si>
    <t>SWAPTION/RATE_LNVOL/CHF/3M/20Y/ATM</t>
  </si>
  <si>
    <t>SWAPTION/RATE_LNVOL/CHF/3M/25Y/ATM</t>
  </si>
  <si>
    <t>SWAPTION/RATE_LNVOL/CHF/3M/2Y/ATM</t>
  </si>
  <si>
    <t>SWAPTION/RATE_LNVOL/CHF/3M/30Y/ATM</t>
  </si>
  <si>
    <t>SWAPTION/RATE_LNVOL/CHF/3M/3Y/ATM</t>
  </si>
  <si>
    <t>SWAPTION/RATE_LNVOL/CHF/3M/4Y/ATM</t>
  </si>
  <si>
    <t>SWAPTION/RATE_LNVOL/CHF/3M/5Y/ATM</t>
  </si>
  <si>
    <t>SWAPTION/RATE_LNVOL/CHF/3M/6Y/ATM</t>
  </si>
  <si>
    <t>SWAPTION/RATE_LNVOL/CHF/3M/7Y/ATM</t>
  </si>
  <si>
    <t>SWAPTION/RATE_LNVOL/CHF/3M/8Y/ATM</t>
  </si>
  <si>
    <t>SWAPTION/RATE_LNVOL/CHF/3M/9Y/ATM</t>
  </si>
  <si>
    <t>SWAPTION/RATE_LNVOL/CHF/3Y/10Y/ATM</t>
  </si>
  <si>
    <t>SWAPTION/RATE_LNVOL/CHF/3Y/15Y/ATM</t>
  </si>
  <si>
    <t>SWAPTION/RATE_LNVOL/CHF/3Y/1Y/ATM</t>
  </si>
  <si>
    <t>SWAPTION/RATE_LNVOL/CHF/3Y/20Y/ATM</t>
  </si>
  <si>
    <t>SWAPTION/RATE_LNVOL/CHF/3Y/25Y/ATM</t>
  </si>
  <si>
    <t>SWAPTION/RATE_LNVOL/CHF/3Y/2Y/ATM</t>
  </si>
  <si>
    <t>SWAPTION/RATE_LNVOL/CHF/3Y/30Y/ATM</t>
  </si>
  <si>
    <t>SWAPTION/RATE_LNVOL/CHF/3Y/3Y/ATM</t>
  </si>
  <si>
    <t>SWAPTION/RATE_LNVOL/CHF/3Y/4Y/ATM</t>
  </si>
  <si>
    <t>SWAPTION/RATE_LNVOL/CHF/3Y/5Y/ATM</t>
  </si>
  <si>
    <t>SWAPTION/RATE_LNVOL/CHF/3Y/6Y/ATM</t>
  </si>
  <si>
    <t>SWAPTION/RATE_LNVOL/CHF/3Y/7Y/ATM</t>
  </si>
  <si>
    <t>SWAPTION/RATE_LNVOL/CHF/3Y/8Y/ATM</t>
  </si>
  <si>
    <t>SWAPTION/RATE_LNVOL/CHF/3Y/9Y/ATM</t>
  </si>
  <si>
    <t>SWAPTION/RATE_LNVOL/CHF/4Y/10Y/ATM</t>
  </si>
  <si>
    <t>SWAPTION/RATE_LNVOL/CHF/4Y/15Y/ATM</t>
  </si>
  <si>
    <t>SWAPTION/RATE_LNVOL/CHF/4Y/1Y/ATM</t>
  </si>
  <si>
    <t>SWAPTION/RATE_LNVOL/CHF/4Y/20Y/ATM</t>
  </si>
  <si>
    <t>SWAPTION/RATE_LNVOL/CHF/4Y/25Y/ATM</t>
  </si>
  <si>
    <t>SWAPTION/RATE_LNVOL/CHF/4Y/2Y/ATM</t>
  </si>
  <si>
    <t>SWAPTION/RATE_LNVOL/CHF/4Y/30Y/ATM</t>
  </si>
  <si>
    <t>SWAPTION/RATE_LNVOL/CHF/4Y/3Y/ATM</t>
  </si>
  <si>
    <t>SWAPTION/RATE_LNVOL/CHF/4Y/4Y/ATM</t>
  </si>
  <si>
    <t>SWAPTION/RATE_LNVOL/CHF/4Y/5Y/ATM</t>
  </si>
  <si>
    <t>SWAPTION/RATE_LNVOL/CHF/4Y/6Y/ATM</t>
  </si>
  <si>
    <t>SWAPTION/RATE_LNVOL/CHF/4Y/7Y/ATM</t>
  </si>
  <si>
    <t>SWAPTION/RATE_LNVOL/CHF/4Y/8Y/ATM</t>
  </si>
  <si>
    <t>SWAPTION/RATE_LNVOL/CHF/4Y/9Y/ATM</t>
  </si>
  <si>
    <t>SWAPTION/RATE_LNVOL/CHF/5Y/10Y/ATM</t>
  </si>
  <si>
    <t>SWAPTION/RATE_LNVOL/CHF/5Y/15Y/ATM</t>
  </si>
  <si>
    <t>SWAPTION/RATE_LNVOL/CHF/5Y/1Y/ATM</t>
  </si>
  <si>
    <t>SWAPTION/RATE_LNVOL/CHF/5Y/20Y/ATM</t>
  </si>
  <si>
    <t>SWAPTION/RATE_LNVOL/CHF/5Y/25Y/ATM</t>
  </si>
  <si>
    <t>SWAPTION/RATE_LNVOL/CHF/5Y/2Y/ATM</t>
  </si>
  <si>
    <t>SWAPTION/RATE_LNVOL/CHF/5Y/30Y/ATM</t>
  </si>
  <si>
    <t>SWAPTION/RATE_LNVOL/CHF/5Y/3Y/ATM</t>
  </si>
  <si>
    <t>SWAPTION/RATE_LNVOL/CHF/5Y/4Y/ATM</t>
  </si>
  <si>
    <t>SWAPTION/RATE_LNVOL/CHF/5Y/5Y/ATM</t>
  </si>
  <si>
    <t>SWAPTION/RATE_LNVOL/CHF/5Y/6Y/ATM</t>
  </si>
  <si>
    <t>SWAPTION/RATE_LNVOL/CHF/5Y/7Y/ATM</t>
  </si>
  <si>
    <t>SWAPTION/RATE_LNVOL/CHF/5Y/8Y/ATM</t>
  </si>
  <si>
    <t>SWAPTION/RATE_LNVOL/CHF/5Y/9Y/ATM</t>
  </si>
  <si>
    <t>SWAPTION/RATE_LNVOL/CHF/6M/10Y/ATM</t>
  </si>
  <si>
    <t>SWAPTION/RATE_LNVOL/CHF/6M/15Y/ATM</t>
  </si>
  <si>
    <t>SWAPTION/RATE_LNVOL/CHF/6M/1Y/ATM</t>
  </si>
  <si>
    <t>SWAPTION/RATE_LNVOL/CHF/6M/20Y/ATM</t>
  </si>
  <si>
    <t>SWAPTION/RATE_LNVOL/CHF/6M/25Y/ATM</t>
  </si>
  <si>
    <t>SWAPTION/RATE_LNVOL/CHF/6M/2Y/ATM</t>
  </si>
  <si>
    <t>SWAPTION/RATE_LNVOL/CHF/6M/30Y/ATM</t>
  </si>
  <si>
    <t>SWAPTION/RATE_LNVOL/CHF/6M/3Y/ATM</t>
  </si>
  <si>
    <t>SWAPTION/RATE_LNVOL/CHF/6M/4Y/ATM</t>
  </si>
  <si>
    <t>SWAPTION/RATE_LNVOL/CHF/6M/5Y/ATM</t>
  </si>
  <si>
    <t>SWAPTION/RATE_LNVOL/CHF/6M/6Y/ATM</t>
  </si>
  <si>
    <t>SWAPTION/RATE_LNVOL/CHF/6M/7Y/ATM</t>
  </si>
  <si>
    <t>SWAPTION/RATE_LNVOL/CHF/6M/8Y/ATM</t>
  </si>
  <si>
    <t>SWAPTION/RATE_LNVOL/CHF/6M/9Y/ATM</t>
  </si>
  <si>
    <t>SWAPTION/RATE_LNVOL/CHF/7Y/10Y/ATM</t>
  </si>
  <si>
    <t>SWAPTION/RATE_LNVOL/CHF/7Y/15Y/ATM</t>
  </si>
  <si>
    <t>SWAPTION/RATE_LNVOL/CHF/7Y/1Y/ATM</t>
  </si>
  <si>
    <t>SWAPTION/RATE_LNVOL/CHF/7Y/20Y/ATM</t>
  </si>
  <si>
    <t>SWAPTION/RATE_LNVOL/CHF/7Y/25Y/ATM</t>
  </si>
  <si>
    <t>SWAPTION/RATE_LNVOL/CHF/7Y/2Y/ATM</t>
  </si>
  <si>
    <t>SWAPTION/RATE_LNVOL/CHF/7Y/30Y/ATM</t>
  </si>
  <si>
    <t>SWAPTION/RATE_LNVOL/CHF/7Y/3Y/ATM</t>
  </si>
  <si>
    <t>SWAPTION/RATE_LNVOL/CHF/7Y/4Y/ATM</t>
  </si>
  <si>
    <t>SWAPTION/RATE_LNVOL/CHF/7Y/5Y/ATM</t>
  </si>
  <si>
    <t>SWAPTION/RATE_LNVOL/CHF/7Y/6Y/ATM</t>
  </si>
  <si>
    <t>SWAPTION/RATE_LNVOL/CHF/7Y/7Y/ATM</t>
  </si>
  <si>
    <t>SWAPTION/RATE_LNVOL/CHF/7Y/8Y/ATM</t>
  </si>
  <si>
    <t>SWAPTION/RATE_LNVOL/CHF/7Y/9Y/ATM</t>
  </si>
  <si>
    <t>SWAPTION/RATE_LNVOL/CHF/9M/10Y/ATM</t>
  </si>
  <si>
    <t>SWAPTION/RATE_LNVOL/CHF/9M/15Y/ATM</t>
  </si>
  <si>
    <t>SWAPTION/RATE_LNVOL/CHF/9M/1Y/ATM</t>
  </si>
  <si>
    <t>SWAPTION/RATE_LNVOL/CHF/9M/20Y/ATM</t>
  </si>
  <si>
    <t>SWAPTION/RATE_LNVOL/CHF/9M/25Y/ATM</t>
  </si>
  <si>
    <t>SWAPTION/RATE_LNVOL/CHF/9M/2Y/ATM</t>
  </si>
  <si>
    <t>SWAPTION/RATE_LNVOL/CHF/9M/30Y/ATM</t>
  </si>
  <si>
    <t>SWAPTION/RATE_LNVOL/CHF/9M/3Y/ATM</t>
  </si>
  <si>
    <t>SWAPTION/RATE_LNVOL/CHF/9M/4Y/ATM</t>
  </si>
  <si>
    <t>SWAPTION/RATE_LNVOL/CHF/9M/5Y/ATM</t>
  </si>
  <si>
    <t>SWAPTION/RATE_LNVOL/CHF/9M/6Y/ATM</t>
  </si>
  <si>
    <t>SWAPTION/RATE_LNVOL/CHF/9M/7Y/ATM</t>
  </si>
  <si>
    <t>SWAPTION/RATE_LNVOL/CHF/9M/8Y/ATM</t>
  </si>
  <si>
    <t>SWAPTION/RATE_LNVOL/CHF/9M/9Y/ATM</t>
  </si>
  <si>
    <t>SWAPTION/RATE_LNVOL/EUR/10Y/10Y/ATM</t>
  </si>
  <si>
    <t>SWAPTION/RATE_LNVOL/EUR/10Y/15Y/ATM</t>
  </si>
  <si>
    <t>SWAPTION/RATE_LNVOL/EUR/10Y/1Y/ATM</t>
  </si>
  <si>
    <t>SWAPTION/RATE_LNVOL/EUR/10Y/20Y/ATM</t>
  </si>
  <si>
    <t>SWAPTION/RATE_LNVOL/EUR/10Y/25Y/ATM</t>
  </si>
  <si>
    <t>SWAPTION/RATE_LNVOL/EUR/10Y/2Y/ATM</t>
  </si>
  <si>
    <t>SWAPTION/RATE_LNVOL/EUR/10Y/30Y/ATM</t>
  </si>
  <si>
    <t>SWAPTION/RATE_LNVOL/EUR/10Y/3Y/ATM</t>
  </si>
  <si>
    <t>SWAPTION/RATE_LNVOL/EUR/10Y/40Y/ATM</t>
  </si>
  <si>
    <t>SWAPTION/RATE_LNVOL/EUR/10Y/4Y/ATM</t>
  </si>
  <si>
    <t>SWAPTION/RATE_LNVOL/EUR/10Y/5Y/ATM</t>
  </si>
  <si>
    <t>SWAPTION/RATE_LNVOL/EUR/10Y/6Y/ATM</t>
  </si>
  <si>
    <t>SWAPTION/RATE_LNVOL/EUR/10Y/7Y/ATM</t>
  </si>
  <si>
    <t>SWAPTION/RATE_LNVOL/EUR/10Y/8Y/ATM</t>
  </si>
  <si>
    <t>SWAPTION/RATE_LNVOL/EUR/10Y/9Y/ATM</t>
  </si>
  <si>
    <t>SWAPTION/RATE_LNVOL/EUR/15Y/10Y/ATM</t>
  </si>
  <si>
    <t>SWAPTION/RATE_LNVOL/EUR/15Y/15Y/ATM</t>
  </si>
  <si>
    <t>SWAPTION/RATE_LNVOL/EUR/15Y/1Y/ATM</t>
  </si>
  <si>
    <t>SWAPTION/RATE_LNVOL/EUR/15Y/20Y/ATM</t>
  </si>
  <si>
    <t>SWAPTION/RATE_LNVOL/EUR/15Y/25Y/ATM</t>
  </si>
  <si>
    <t>SWAPTION/RATE_LNVOL/EUR/15Y/2Y/ATM</t>
  </si>
  <si>
    <t>SWAPTION/RATE_LNVOL/EUR/15Y/30Y/ATM</t>
  </si>
  <si>
    <t>SWAPTION/RATE_LNVOL/EUR/15Y/3Y/ATM</t>
  </si>
  <si>
    <t>SWAPTION/RATE_LNVOL/EUR/15Y/40Y/ATM</t>
  </si>
  <si>
    <t>SWAPTION/RATE_LNVOL/EUR/15Y/4Y/ATM</t>
  </si>
  <si>
    <t>SWAPTION/RATE_LNVOL/EUR/15Y/5Y/ATM</t>
  </si>
  <si>
    <t>SWAPTION/RATE_LNVOL/EUR/15Y/6Y/ATM</t>
  </si>
  <si>
    <t>SWAPTION/RATE_LNVOL/EUR/15Y/7Y/ATM</t>
  </si>
  <si>
    <t>SWAPTION/RATE_LNVOL/EUR/15Y/8Y/ATM</t>
  </si>
  <si>
    <t>SWAPTION/RATE_LNVOL/EUR/15Y/9Y/ATM</t>
  </si>
  <si>
    <t>SWAPTION/RATE_LNVOL/EUR/1M/10Y/ATM</t>
  </si>
  <si>
    <t>SWAPTION/RATE_LNVOL/EUR/1M/15Y/ATM</t>
  </si>
  <si>
    <t>SWAPTION/RATE_LNVOL/EUR/1M/1Y/ATM</t>
  </si>
  <si>
    <t>SWAPTION/RATE_LNVOL/EUR/1M/20Y/ATM</t>
  </si>
  <si>
    <t>SWAPTION/RATE_LNVOL/EUR/1M/25Y/ATM</t>
  </si>
  <si>
    <t>SWAPTION/RATE_LNVOL/EUR/1M/2Y/ATM</t>
  </si>
  <si>
    <t>SWAPTION/RATE_LNVOL/EUR/1M/30Y/ATM</t>
  </si>
  <si>
    <t>SWAPTION/RATE_LNVOL/EUR/1M/3Y/ATM</t>
  </si>
  <si>
    <t>SWAPTION/RATE_LNVOL/EUR/1M/40Y/ATM</t>
  </si>
  <si>
    <t>SWAPTION/RATE_LNVOL/EUR/1M/4Y/ATM</t>
  </si>
  <si>
    <t>SWAPTION/RATE_LNVOL/EUR/1M/5Y/ATM</t>
  </si>
  <si>
    <t>SWAPTION/RATE_LNVOL/EUR/1M/6Y/ATM</t>
  </si>
  <si>
    <t>SWAPTION/RATE_LNVOL/EUR/1M/7Y/ATM</t>
  </si>
  <si>
    <t>SWAPTION/RATE_LNVOL/EUR/1M/8Y/ATM</t>
  </si>
  <si>
    <t>SWAPTION/RATE_LNVOL/EUR/1M/9Y/ATM</t>
  </si>
  <si>
    <t>SWAPTION/RATE_LNVOL/EUR/1Y/10Y/ATM</t>
  </si>
  <si>
    <t>SWAPTION/RATE_LNVOL/EUR/1Y/15Y/ATM</t>
  </si>
  <si>
    <t>SWAPTION/RATE_LNVOL/EUR/1Y/1Y/ATM</t>
  </si>
  <si>
    <t>SWAPTION/RATE_LNVOL/EUR/1Y/20Y/ATM</t>
  </si>
  <si>
    <t>SWAPTION/RATE_LNVOL/EUR/1Y/25Y/ATM</t>
  </si>
  <si>
    <t>SWAPTION/RATE_LNVOL/EUR/1Y/2Y/ATM</t>
  </si>
  <si>
    <t>SWAPTION/RATE_LNVOL/EUR/1Y/30Y/ATM</t>
  </si>
  <si>
    <t>SWAPTION/RATE_LNVOL/EUR/1Y/3Y/ATM</t>
  </si>
  <si>
    <t>SWAPTION/RATE_LNVOL/EUR/1Y/40Y/ATM</t>
  </si>
  <si>
    <t>SWAPTION/RATE_LNVOL/EUR/1Y/4Y/ATM</t>
  </si>
  <si>
    <t>SWAPTION/RATE_LNVOL/EUR/1Y/5Y/ATM</t>
  </si>
  <si>
    <t>SWAPTION/RATE_LNVOL/EUR/1Y/6Y/ATM</t>
  </si>
  <si>
    <t>SWAPTION/RATE_LNVOL/EUR/1Y/7Y/ATM</t>
  </si>
  <si>
    <t>SWAPTION/RATE_LNVOL/EUR/1Y/8Y/ATM</t>
  </si>
  <si>
    <t>SWAPTION/RATE_LNVOL/EUR/1Y/9Y/ATM</t>
  </si>
  <si>
    <t>SWAPTION/RATE_LNVOL/EUR/20Y/10Y/ATM</t>
  </si>
  <si>
    <t>SWAPTION/RATE_LNVOL/EUR/20Y/15Y/ATM</t>
  </si>
  <si>
    <t>SWAPTION/RATE_LNVOL/EUR/20Y/1Y/ATM</t>
  </si>
  <si>
    <t>SWAPTION/RATE_LNVOL/EUR/20Y/20Y/ATM</t>
  </si>
  <si>
    <t>SWAPTION/RATE_LNVOL/EUR/20Y/25Y/ATM</t>
  </si>
  <si>
    <t>SWAPTION/RATE_LNVOL/EUR/20Y/2Y/ATM</t>
  </si>
  <si>
    <t>SWAPTION/RATE_LNVOL/EUR/20Y/30Y/ATM</t>
  </si>
  <si>
    <t>SWAPTION/RATE_LNVOL/EUR/20Y/3Y/ATM</t>
  </si>
  <si>
    <t>SWAPTION/RATE_LNVOL/EUR/20Y/40Y/ATM</t>
  </si>
  <si>
    <t>SWAPTION/RATE_LNVOL/EUR/20Y/4Y/ATM</t>
  </si>
  <si>
    <t>SWAPTION/RATE_LNVOL/EUR/20Y/5Y/ATM</t>
  </si>
  <si>
    <t>SWAPTION/RATE_LNVOL/EUR/20Y/6Y/ATM</t>
  </si>
  <si>
    <t>SWAPTION/RATE_LNVOL/EUR/20Y/7Y/ATM</t>
  </si>
  <si>
    <t>SWAPTION/RATE_LNVOL/EUR/20Y/8Y/ATM</t>
  </si>
  <si>
    <t>SWAPTION/RATE_LNVOL/EUR/20Y/9Y/ATM</t>
  </si>
  <si>
    <t>SWAPTION/RATE_LNVOL/EUR/25Y/10Y/ATM</t>
  </si>
  <si>
    <t>SWAPTION/RATE_LNVOL/EUR/25Y/15Y/ATM</t>
  </si>
  <si>
    <t>SWAPTION/RATE_LNVOL/EUR/25Y/1Y/ATM</t>
  </si>
  <si>
    <t>SWAPTION/RATE_LNVOL/EUR/25Y/20Y/ATM</t>
  </si>
  <si>
    <t>SWAPTION/RATE_LNVOL/EUR/25Y/25Y/ATM</t>
  </si>
  <si>
    <t>SWAPTION/RATE_LNVOL/EUR/25Y/2Y/ATM</t>
  </si>
  <si>
    <t>SWAPTION/RATE_LNVOL/EUR/25Y/30Y/ATM</t>
  </si>
  <si>
    <t>SWAPTION/RATE_LNVOL/EUR/25Y/3Y/ATM</t>
  </si>
  <si>
    <t>SWAPTION/RATE_LNVOL/EUR/25Y/40Y/ATM</t>
  </si>
  <si>
    <t>SWAPTION/RATE_LNVOL/EUR/25Y/4Y/ATM</t>
  </si>
  <si>
    <t>SWAPTION/RATE_LNVOL/EUR/25Y/5Y/ATM</t>
  </si>
  <si>
    <t>SWAPTION/RATE_LNVOL/EUR/25Y/6Y/ATM</t>
  </si>
  <si>
    <t>SWAPTION/RATE_LNVOL/EUR/25Y/7Y/ATM</t>
  </si>
  <si>
    <t>SWAPTION/RATE_LNVOL/EUR/25Y/8Y/ATM</t>
  </si>
  <si>
    <t>SWAPTION/RATE_LNVOL/EUR/25Y/9Y/ATM</t>
  </si>
  <si>
    <t>SWAPTION/RATE_LNVOL/EUR/2Y/10Y/ATM</t>
  </si>
  <si>
    <t>SWAPTION/RATE_LNVOL/EUR/2Y/15Y/ATM</t>
  </si>
  <si>
    <t>SWAPTION/RATE_LNVOL/EUR/2Y/1Y/ATM</t>
  </si>
  <si>
    <t>SWAPTION/RATE_LNVOL/EUR/2Y/20Y/ATM</t>
  </si>
  <si>
    <t>SWAPTION/RATE_LNVOL/EUR/2Y/25Y/ATM</t>
  </si>
  <si>
    <t>SWAPTION/RATE_LNVOL/EUR/2Y/2Y/ATM</t>
  </si>
  <si>
    <t>SWAPTION/RATE_LNVOL/EUR/2Y/30Y/ATM</t>
  </si>
  <si>
    <t>SWAPTION/RATE_LNVOL/EUR/2Y/3Y/ATM</t>
  </si>
  <si>
    <t>SWAPTION/RATE_LNVOL/EUR/2Y/40Y/ATM</t>
  </si>
  <si>
    <t>SWAPTION/RATE_LNVOL/EUR/2Y/4Y/ATM</t>
  </si>
  <si>
    <t>SWAPTION/RATE_LNVOL/EUR/2Y/5Y/ATM</t>
  </si>
  <si>
    <t>SWAPTION/RATE_LNVOL/EUR/2Y/6Y/ATM</t>
  </si>
  <si>
    <t>SWAPTION/RATE_LNVOL/EUR/2Y/7Y/ATM</t>
  </si>
  <si>
    <t>SWAPTION/RATE_LNVOL/EUR/2Y/8Y/ATM</t>
  </si>
  <si>
    <t>SWAPTION/RATE_LNVOL/EUR/2Y/9Y/ATM</t>
  </si>
  <si>
    <t>SWAPTION/RATE_LNVOL/EUR/30Y/10Y/ATM</t>
  </si>
  <si>
    <t>SWAPTION/RATE_LNVOL/EUR/30Y/15Y/ATM</t>
  </si>
  <si>
    <t>SWAPTION/RATE_LNVOL/EUR/30Y/1Y/ATM</t>
  </si>
  <si>
    <t>SWAPTION/RATE_LNVOL/EUR/30Y/20Y/ATM</t>
  </si>
  <si>
    <t>SWAPTION/RATE_LNVOL/EUR/30Y/25Y/ATM</t>
  </si>
  <si>
    <t>SWAPTION/RATE_LNVOL/EUR/30Y/2Y/ATM</t>
  </si>
  <si>
    <t>SWAPTION/RATE_LNVOL/EUR/30Y/30Y/ATM</t>
  </si>
  <si>
    <t>SWAPTION/RATE_LNVOL/EUR/30Y/3Y/ATM</t>
  </si>
  <si>
    <t>SWAPTION/RATE_LNVOL/EUR/30Y/40Y/ATM</t>
  </si>
  <si>
    <t>SWAPTION/RATE_LNVOL/EUR/30Y/4Y/ATM</t>
  </si>
  <si>
    <t>SWAPTION/RATE_LNVOL/EUR/30Y/5Y/ATM</t>
  </si>
  <si>
    <t>SWAPTION/RATE_LNVOL/EUR/30Y/6Y/ATM</t>
  </si>
  <si>
    <t>SWAPTION/RATE_LNVOL/EUR/30Y/7Y/ATM</t>
  </si>
  <si>
    <t>SWAPTION/RATE_LNVOL/EUR/30Y/8Y/ATM</t>
  </si>
  <si>
    <t>SWAPTION/RATE_LNVOL/EUR/30Y/9Y/ATM</t>
  </si>
  <si>
    <t>SWAPTION/RATE_LNVOL/EUR/3M/10Y/ATM</t>
  </si>
  <si>
    <t>SWAPTION/RATE_LNVOL/EUR/3M/15Y/ATM</t>
  </si>
  <si>
    <t>SWAPTION/RATE_LNVOL/EUR/3M/1Y/ATM</t>
  </si>
  <si>
    <t>SWAPTION/RATE_LNVOL/EUR/3M/20Y/ATM</t>
  </si>
  <si>
    <t>SWAPTION/RATE_LNVOL/EUR/3M/25Y/ATM</t>
  </si>
  <si>
    <t>SWAPTION/RATE_LNVOL/EUR/3M/2Y/ATM</t>
  </si>
  <si>
    <t>SWAPTION/RATE_LNVOL/EUR/3M/30Y/ATM</t>
  </si>
  <si>
    <t>SWAPTION/RATE_LNVOL/EUR/3M/3Y/ATM</t>
  </si>
  <si>
    <t>SWAPTION/RATE_LNVOL/EUR/3M/40Y/ATM</t>
  </si>
  <si>
    <t>SWAPTION/RATE_LNVOL/EUR/3M/4Y/ATM</t>
  </si>
  <si>
    <t>SWAPTION/RATE_LNVOL/EUR/3M/5Y/ATM</t>
  </si>
  <si>
    <t>SWAPTION/RATE_LNVOL/EUR/3M/6Y/ATM</t>
  </si>
  <si>
    <t>SWAPTION/RATE_LNVOL/EUR/3M/7Y/ATM</t>
  </si>
  <si>
    <t>SWAPTION/RATE_LNVOL/EUR/3M/8Y/ATM</t>
  </si>
  <si>
    <t>SWAPTION/RATE_LNVOL/EUR/3M/9Y/ATM</t>
  </si>
  <si>
    <t>SWAPTION/RATE_LNVOL/EUR/3Y/10Y/ATM</t>
  </si>
  <si>
    <t>SWAPTION/RATE_LNVOL/EUR/3Y/15Y/ATM</t>
  </si>
  <si>
    <t>SWAPTION/RATE_LNVOL/EUR/3Y/1Y/ATM</t>
  </si>
  <si>
    <t>SWAPTION/RATE_LNVOL/EUR/3Y/20Y/ATM</t>
  </si>
  <si>
    <t>SWAPTION/RATE_LNVOL/EUR/3Y/25Y/ATM</t>
  </si>
  <si>
    <t>SWAPTION/RATE_LNVOL/EUR/3Y/2Y/ATM</t>
  </si>
  <si>
    <t>SWAPTION/RATE_LNVOL/EUR/3Y/30Y/ATM</t>
  </si>
  <si>
    <t>SWAPTION/RATE_LNVOL/EUR/3Y/3Y/ATM</t>
  </si>
  <si>
    <t>SWAPTION/RATE_LNVOL/EUR/3Y/40Y/ATM</t>
  </si>
  <si>
    <t>SWAPTION/RATE_LNVOL/EUR/3Y/4Y/ATM</t>
  </si>
  <si>
    <t>SWAPTION/RATE_LNVOL/EUR/3Y/5Y/ATM</t>
  </si>
  <si>
    <t>SWAPTION/RATE_LNVOL/EUR/3Y/6Y/ATM</t>
  </si>
  <si>
    <t>SWAPTION/RATE_LNVOL/EUR/3Y/7Y/ATM</t>
  </si>
  <si>
    <t>SWAPTION/RATE_LNVOL/EUR/3Y/8Y/ATM</t>
  </si>
  <si>
    <t>SWAPTION/RATE_LNVOL/EUR/3Y/9Y/ATM</t>
  </si>
  <si>
    <t>SWAPTION/RATE_LNVOL/EUR/40Y/10Y/ATM</t>
  </si>
  <si>
    <t>SWAPTION/RATE_LNVOL/EUR/40Y/15Y/ATM</t>
  </si>
  <si>
    <t>SWAPTION/RATE_LNVOL/EUR/40Y/1Y/ATM</t>
  </si>
  <si>
    <t>SWAPTION/RATE_LNVOL/EUR/40Y/20Y/ATM</t>
  </si>
  <si>
    <t>SWAPTION/RATE_LNVOL/EUR/40Y/25Y/ATM</t>
  </si>
  <si>
    <t>SWAPTION/RATE_LNVOL/EUR/40Y/2Y/ATM</t>
  </si>
  <si>
    <t>SWAPTION/RATE_LNVOL/EUR/40Y/30Y/ATM</t>
  </si>
  <si>
    <t>SWAPTION/RATE_LNVOL/EUR/40Y/3Y/ATM</t>
  </si>
  <si>
    <t>SWAPTION/RATE_LNVOL/EUR/40Y/40Y/ATM</t>
  </si>
  <si>
    <t>SWAPTION/RATE_LNVOL/EUR/40Y/4Y/ATM</t>
  </si>
  <si>
    <t>SWAPTION/RATE_LNVOL/EUR/40Y/5Y/ATM</t>
  </si>
  <si>
    <t>SWAPTION/RATE_LNVOL/EUR/40Y/6Y/ATM</t>
  </si>
  <si>
    <t>SWAPTION/RATE_LNVOL/EUR/40Y/7Y/ATM</t>
  </si>
  <si>
    <t>SWAPTION/RATE_LNVOL/EUR/40Y/8Y/ATM</t>
  </si>
  <si>
    <t>SWAPTION/RATE_LNVOL/EUR/40Y/9Y/ATM</t>
  </si>
  <si>
    <t>SWAPTION/RATE_LNVOL/EUR/4Y/10Y/ATM</t>
  </si>
  <si>
    <t>SWAPTION/RATE_LNVOL/EUR/4Y/15Y/ATM</t>
  </si>
  <si>
    <t>SWAPTION/RATE_LNVOL/EUR/4Y/1Y/ATM</t>
  </si>
  <si>
    <t>SWAPTION/RATE_LNVOL/EUR/4Y/20Y/ATM</t>
  </si>
  <si>
    <t>SWAPTION/RATE_LNVOL/EUR/4Y/25Y/ATM</t>
  </si>
  <si>
    <t>SWAPTION/RATE_LNVOL/EUR/4Y/2Y/ATM</t>
  </si>
  <si>
    <t>SWAPTION/RATE_LNVOL/EUR/4Y/30Y/ATM</t>
  </si>
  <si>
    <t>SWAPTION/RATE_LNVOL/EUR/4Y/3Y/ATM</t>
  </si>
  <si>
    <t>SWAPTION/RATE_LNVOL/EUR/4Y/40Y/ATM</t>
  </si>
  <si>
    <t>SWAPTION/RATE_LNVOL/EUR/4Y/4Y/ATM</t>
  </si>
  <si>
    <t>SWAPTION/RATE_LNVOL/EUR/4Y/5Y/ATM</t>
  </si>
  <si>
    <t>SWAPTION/RATE_LNVOL/EUR/4Y/6Y/ATM</t>
  </si>
  <si>
    <t>SWAPTION/RATE_LNVOL/EUR/4Y/7Y/ATM</t>
  </si>
  <si>
    <t>SWAPTION/RATE_LNVOL/EUR/4Y/8Y/ATM</t>
  </si>
  <si>
    <t>SWAPTION/RATE_LNVOL/EUR/4Y/9Y/ATM</t>
  </si>
  <si>
    <t>SWAPTION/RATE_LNVOL/EUR/5Y/10Y/ATM</t>
  </si>
  <si>
    <t>SWAPTION/RATE_LNVOL/EUR/5Y/15Y/ATM</t>
  </si>
  <si>
    <t>SWAPTION/RATE_LNVOL/EUR/5Y/1Y/ATM</t>
  </si>
  <si>
    <t>SWAPTION/RATE_LNVOL/EUR/5Y/20Y/ATM</t>
  </si>
  <si>
    <t>SWAPTION/RATE_LNVOL/EUR/5Y/25Y/ATM</t>
  </si>
  <si>
    <t>SWAPTION/RATE_LNVOL/EUR/5Y/2Y/ATM</t>
  </si>
  <si>
    <t>SWAPTION/RATE_LNVOL/EUR/5Y/30Y/ATM</t>
  </si>
  <si>
    <t>SWAPTION/RATE_LNVOL/EUR/5Y/3Y/ATM</t>
  </si>
  <si>
    <t>SWAPTION/RATE_LNVOL/EUR/5Y/40Y/ATM</t>
  </si>
  <si>
    <t>SWAPTION/RATE_LNVOL/EUR/5Y/4Y/ATM</t>
  </si>
  <si>
    <t>SWAPTION/RATE_LNVOL/EUR/5Y/5Y/ATM</t>
  </si>
  <si>
    <t>SWAPTION/RATE_LNVOL/EUR/5Y/6Y/ATM</t>
  </si>
  <si>
    <t>SWAPTION/RATE_LNVOL/EUR/5Y/7Y/ATM</t>
  </si>
  <si>
    <t>SWAPTION/RATE_LNVOL/EUR/5Y/8Y/ATM</t>
  </si>
  <si>
    <t>SWAPTION/RATE_LNVOL/EUR/5Y/9Y/ATM</t>
  </si>
  <si>
    <t>SWAPTION/RATE_LNVOL/EUR/6M/10Y/ATM</t>
  </si>
  <si>
    <t>SWAPTION/RATE_LNVOL/EUR/6M/15Y/ATM</t>
  </si>
  <si>
    <t>SWAPTION/RATE_LNVOL/EUR/6M/1Y/ATM</t>
  </si>
  <si>
    <t>SWAPTION/RATE_LNVOL/EUR/6M/20Y/ATM</t>
  </si>
  <si>
    <t>SWAPTION/RATE_LNVOL/EUR/6M/25Y/ATM</t>
  </si>
  <si>
    <t>SWAPTION/RATE_LNVOL/EUR/6M/2Y/ATM</t>
  </si>
  <si>
    <t>SWAPTION/RATE_LNVOL/EUR/6M/30Y/ATM</t>
  </si>
  <si>
    <t>SWAPTION/RATE_LNVOL/EUR/6M/3Y/ATM</t>
  </si>
  <si>
    <t>SWAPTION/RATE_LNVOL/EUR/6M/40Y/ATM</t>
  </si>
  <si>
    <t>SWAPTION/RATE_LNVOL/EUR/6M/4Y/ATM</t>
  </si>
  <si>
    <t>SWAPTION/RATE_LNVOL/EUR/6M/5Y/ATM</t>
  </si>
  <si>
    <t>SWAPTION/RATE_LNVOL/EUR/6M/6Y/ATM</t>
  </si>
  <si>
    <t>SWAPTION/RATE_LNVOL/EUR/6M/7Y/ATM</t>
  </si>
  <si>
    <t>SWAPTION/RATE_LNVOL/EUR/6M/8Y/ATM</t>
  </si>
  <si>
    <t>SWAPTION/RATE_LNVOL/EUR/6M/9Y/ATM</t>
  </si>
  <si>
    <t>SWAPTION/RATE_LNVOL/EUR/7Y/10Y/ATM</t>
  </si>
  <si>
    <t>SWAPTION/RATE_LNVOL/EUR/7Y/15Y/ATM</t>
  </si>
  <si>
    <t>SWAPTION/RATE_LNVOL/EUR/7Y/1Y/ATM</t>
  </si>
  <si>
    <t>SWAPTION/RATE_LNVOL/EUR/7Y/20Y/ATM</t>
  </si>
  <si>
    <t>SWAPTION/RATE_LNVOL/EUR/7Y/25Y/ATM</t>
  </si>
  <si>
    <t>SWAPTION/RATE_LNVOL/EUR/7Y/2Y/ATM</t>
  </si>
  <si>
    <t>SWAPTION/RATE_LNVOL/EUR/7Y/30Y/ATM</t>
  </si>
  <si>
    <t>SWAPTION/RATE_LNVOL/EUR/7Y/3Y/ATM</t>
  </si>
  <si>
    <t>SWAPTION/RATE_LNVOL/EUR/7Y/40Y/ATM</t>
  </si>
  <si>
    <t>SWAPTION/RATE_LNVOL/EUR/7Y/4Y/ATM</t>
  </si>
  <si>
    <t>SWAPTION/RATE_LNVOL/EUR/7Y/5Y/ATM</t>
  </si>
  <si>
    <t>SWAPTION/RATE_LNVOL/EUR/7Y/6Y/ATM</t>
  </si>
  <si>
    <t>SWAPTION/RATE_LNVOL/EUR/7Y/7Y/ATM</t>
  </si>
  <si>
    <t>SWAPTION/RATE_LNVOL/EUR/7Y/8Y/ATM</t>
  </si>
  <si>
    <t>SWAPTION/RATE_LNVOL/EUR/7Y/9Y/ATM</t>
  </si>
  <si>
    <t>SWAPTION/RATE_LNVOL/GBP/10Y/10Y/ATM</t>
  </si>
  <si>
    <t>SWAPTION/RATE_LNVOL/GBP/10Y/15Y/ATM</t>
  </si>
  <si>
    <t>SWAPTION/RATE_LNVOL/GBP/10Y/1Y/ATM</t>
  </si>
  <si>
    <t>SWAPTION/RATE_LNVOL/GBP/10Y/20Y/ATM</t>
  </si>
  <si>
    <t>SWAPTION/RATE_LNVOL/GBP/10Y/25Y/ATM</t>
  </si>
  <si>
    <t>SWAPTION/RATE_LNVOL/GBP/10Y/2Y/ATM</t>
  </si>
  <si>
    <t>SWAPTION/RATE_LNVOL/GBP/10Y/30Y/ATM</t>
  </si>
  <si>
    <t>SWAPTION/RATE_LNVOL/GBP/10Y/3Y/ATM</t>
  </si>
  <si>
    <t>SWAPTION/RATE_LNVOL/GBP/10Y/40Y/ATM</t>
  </si>
  <si>
    <t>SWAPTION/RATE_LNVOL/GBP/10Y/4Y/ATM</t>
  </si>
  <si>
    <t>SWAPTION/RATE_LNVOL/GBP/10Y/50Y/ATM</t>
  </si>
  <si>
    <t>SWAPTION/RATE_LNVOL/GBP/10Y/5Y/ATM</t>
  </si>
  <si>
    <t>SWAPTION/RATE_LNVOL/GBP/10Y/60Y/ATM</t>
  </si>
  <si>
    <t>SWAPTION/RATE_LNVOL/GBP/10Y/6Y/ATM</t>
  </si>
  <si>
    <t>SWAPTION/RATE_LNVOL/GBP/10Y/70Y/ATM</t>
  </si>
  <si>
    <t>SWAPTION/RATE_LNVOL/GBP/10Y/7Y/ATM</t>
  </si>
  <si>
    <t>SWAPTION/RATE_LNVOL/GBP/10Y/8Y/ATM</t>
  </si>
  <si>
    <t>SWAPTION/RATE_LNVOL/GBP/10Y/9Y/ATM</t>
  </si>
  <si>
    <t>SWAPTION/RATE_LNVOL/GBP/15Y/10Y/ATM</t>
  </si>
  <si>
    <t>SWAPTION/RATE_LNVOL/GBP/15Y/15Y/ATM</t>
  </si>
  <si>
    <t>SWAPTION/RATE_LNVOL/GBP/15Y/1Y/ATM</t>
  </si>
  <si>
    <t>SWAPTION/RATE_LNVOL/GBP/15Y/20Y/ATM</t>
  </si>
  <si>
    <t>SWAPTION/RATE_LNVOL/GBP/15Y/25Y/ATM</t>
  </si>
  <si>
    <t>SWAPTION/RATE_LNVOL/GBP/15Y/2Y/ATM</t>
  </si>
  <si>
    <t>SWAPTION/RATE_LNVOL/GBP/15Y/30Y/ATM</t>
  </si>
  <si>
    <t>SWAPTION/RATE_LNVOL/GBP/15Y/3Y/ATM</t>
  </si>
  <si>
    <t>SWAPTION/RATE_LNVOL/GBP/15Y/40Y/ATM</t>
  </si>
  <si>
    <t>SWAPTION/RATE_LNVOL/GBP/15Y/4Y/ATM</t>
  </si>
  <si>
    <t>SWAPTION/RATE_LNVOL/GBP/15Y/50Y/ATM</t>
  </si>
  <si>
    <t>SWAPTION/RATE_LNVOL/GBP/15Y/5Y/ATM</t>
  </si>
  <si>
    <t>SWAPTION/RATE_LNVOL/GBP/15Y/60Y/ATM</t>
  </si>
  <si>
    <t>SWAPTION/RATE_LNVOL/GBP/15Y/6Y/ATM</t>
  </si>
  <si>
    <t>SWAPTION/RATE_LNVOL/GBP/15Y/70Y/ATM</t>
  </si>
  <si>
    <t>SWAPTION/RATE_LNVOL/GBP/15Y/7Y/ATM</t>
  </si>
  <si>
    <t>SWAPTION/RATE_LNVOL/GBP/15Y/8Y/ATM</t>
  </si>
  <si>
    <t>SWAPTION/RATE_LNVOL/GBP/15Y/9Y/ATM</t>
  </si>
  <si>
    <t>SWAPTION/RATE_LNVOL/GBP/1M/10Y/ATM</t>
  </si>
  <si>
    <t>SWAPTION/RATE_LNVOL/GBP/1M/15Y/ATM</t>
  </si>
  <si>
    <t>SWAPTION/RATE_LNVOL/GBP/1M/1Y/ATM</t>
  </si>
  <si>
    <t>SWAPTION/RATE_LNVOL/GBP/1M/20Y/ATM</t>
  </si>
  <si>
    <t>SWAPTION/RATE_LNVOL/GBP/1M/25Y/ATM</t>
  </si>
  <si>
    <t>SWAPTION/RATE_LNVOL/GBP/1M/2Y/ATM</t>
  </si>
  <si>
    <t>SWAPTION/RATE_LNVOL/GBP/1M/30Y/ATM</t>
  </si>
  <si>
    <t>SWAPTION/RATE_LNVOL/GBP/1M/3Y/ATM</t>
  </si>
  <si>
    <t>SWAPTION/RATE_LNVOL/GBP/1M/40Y/ATM</t>
  </si>
  <si>
    <t>SWAPTION/RATE_LNVOL/GBP/1M/4Y/ATM</t>
  </si>
  <si>
    <t>SWAPTION/RATE_LNVOL/GBP/1M/50Y/ATM</t>
  </si>
  <si>
    <t>SWAPTION/RATE_LNVOL/GBP/1M/5Y/ATM</t>
  </si>
  <si>
    <t>SWAPTION/RATE_LNVOL/GBP/1M/60Y/ATM</t>
  </si>
  <si>
    <t>SWAPTION/RATE_LNVOL/GBP/1M/6Y/ATM</t>
  </si>
  <si>
    <t>SWAPTION/RATE_LNVOL/GBP/1M/70Y/ATM</t>
  </si>
  <si>
    <t>SWAPTION/RATE_LNVOL/GBP/1M/7Y/ATM</t>
  </si>
  <si>
    <t>SWAPTION/RATE_LNVOL/GBP/1M/8Y/ATM</t>
  </si>
  <si>
    <t>SWAPTION/RATE_LNVOL/GBP/1M/9Y/ATM</t>
  </si>
  <si>
    <t>SWAPTION/RATE_LNVOL/GBP/1Y/10Y/ATM</t>
  </si>
  <si>
    <t>SWAPTION/RATE_LNVOL/GBP/1Y/15Y/ATM</t>
  </si>
  <si>
    <t>SWAPTION/RATE_LNVOL/GBP/1Y/1Y/ATM</t>
  </si>
  <si>
    <t>SWAPTION/RATE_LNVOL/GBP/1Y/20Y/ATM</t>
  </si>
  <si>
    <t>SWAPTION/RATE_LNVOL/GBP/1Y/25Y/ATM</t>
  </si>
  <si>
    <t>SWAPTION/RATE_LNVOL/GBP/1Y/2Y/ATM</t>
  </si>
  <si>
    <t>SWAPTION/RATE_LNVOL/GBP/1Y/30Y/ATM</t>
  </si>
  <si>
    <t>SWAPTION/RATE_LNVOL/GBP/1Y/3Y/ATM</t>
  </si>
  <si>
    <t>SWAPTION/RATE_LNVOL/GBP/1Y/40Y/ATM</t>
  </si>
  <si>
    <t>SWAPTION/RATE_LNVOL/GBP/1Y/4Y/ATM</t>
  </si>
  <si>
    <t>SWAPTION/RATE_LNVOL/GBP/1Y/50Y/ATM</t>
  </si>
  <si>
    <t>SWAPTION/RATE_LNVOL/GBP/1Y/5Y/ATM</t>
  </si>
  <si>
    <t>SWAPTION/RATE_LNVOL/GBP/1Y/60Y/ATM</t>
  </si>
  <si>
    <t>SWAPTION/RATE_LNVOL/GBP/1Y/6Y/ATM</t>
  </si>
  <si>
    <t>SWAPTION/RATE_LNVOL/GBP/1Y/70Y/ATM</t>
  </si>
  <si>
    <t>SWAPTION/RATE_LNVOL/GBP/1Y/7Y/ATM</t>
  </si>
  <si>
    <t>SWAPTION/RATE_LNVOL/GBP/1Y/8Y/ATM</t>
  </si>
  <si>
    <t>SWAPTION/RATE_LNVOL/GBP/1Y/9Y/ATM</t>
  </si>
  <si>
    <t>SWAPTION/RATE_LNVOL/GBP/20Y/10Y/ATM</t>
  </si>
  <si>
    <t>SWAPTION/RATE_LNVOL/GBP/20Y/15Y/ATM</t>
  </si>
  <si>
    <t>SWAPTION/RATE_LNVOL/GBP/20Y/1Y/ATM</t>
  </si>
  <si>
    <t>SWAPTION/RATE_LNVOL/GBP/20Y/20Y/ATM</t>
  </si>
  <si>
    <t>SWAPTION/RATE_LNVOL/GBP/20Y/25Y/ATM</t>
  </si>
  <si>
    <t>SWAPTION/RATE_LNVOL/GBP/20Y/2Y/ATM</t>
  </si>
  <si>
    <t>SWAPTION/RATE_LNVOL/GBP/20Y/30Y/ATM</t>
  </si>
  <si>
    <t>SWAPTION/RATE_LNVOL/GBP/20Y/3Y/ATM</t>
  </si>
  <si>
    <t>SWAPTION/RATE_LNVOL/GBP/20Y/40Y/ATM</t>
  </si>
  <si>
    <t>SWAPTION/RATE_LNVOL/GBP/20Y/4Y/ATM</t>
  </si>
  <si>
    <t>SWAPTION/RATE_LNVOL/GBP/20Y/50Y/ATM</t>
  </si>
  <si>
    <t>SWAPTION/RATE_LNVOL/GBP/20Y/5Y/ATM</t>
  </si>
  <si>
    <t>SWAPTION/RATE_LNVOL/GBP/20Y/60Y/ATM</t>
  </si>
  <si>
    <t>SWAPTION/RATE_LNVOL/GBP/20Y/6Y/ATM</t>
  </si>
  <si>
    <t>SWAPTION/RATE_LNVOL/GBP/20Y/70Y/ATM</t>
  </si>
  <si>
    <t>SWAPTION/RATE_LNVOL/GBP/20Y/7Y/ATM</t>
  </si>
  <si>
    <t>SWAPTION/RATE_LNVOL/GBP/20Y/8Y/ATM</t>
  </si>
  <si>
    <t>SWAPTION/RATE_LNVOL/GBP/20Y/9Y/ATM</t>
  </si>
  <si>
    <t>SWAPTION/RATE_LNVOL/GBP/25Y/10Y/ATM</t>
  </si>
  <si>
    <t>SWAPTION/RATE_LNVOL/GBP/25Y/15Y/ATM</t>
  </si>
  <si>
    <t>SWAPTION/RATE_LNVOL/GBP/25Y/1Y/ATM</t>
  </si>
  <si>
    <t>SWAPTION/RATE_LNVOL/GBP/25Y/20Y/ATM</t>
  </si>
  <si>
    <t>SWAPTION/RATE_LNVOL/GBP/25Y/25Y/ATM</t>
  </si>
  <si>
    <t>SWAPTION/RATE_LNVOL/GBP/25Y/2Y/ATM</t>
  </si>
  <si>
    <t>SWAPTION/RATE_LNVOL/GBP/25Y/30Y/ATM</t>
  </si>
  <si>
    <t>SWAPTION/RATE_LNVOL/GBP/25Y/3Y/ATM</t>
  </si>
  <si>
    <t>SWAPTION/RATE_LNVOL/GBP/25Y/40Y/ATM</t>
  </si>
  <si>
    <t>SWAPTION/RATE_LNVOL/GBP/25Y/4Y/ATM</t>
  </si>
  <si>
    <t>SWAPTION/RATE_LNVOL/GBP/25Y/50Y/ATM</t>
  </si>
  <si>
    <t>SWAPTION/RATE_LNVOL/GBP/25Y/5Y/ATM</t>
  </si>
  <si>
    <t>SWAPTION/RATE_LNVOL/GBP/25Y/60Y/ATM</t>
  </si>
  <si>
    <t>SWAPTION/RATE_LNVOL/GBP/25Y/6Y/ATM</t>
  </si>
  <si>
    <t>SWAPTION/RATE_LNVOL/GBP/25Y/70Y/ATM</t>
  </si>
  <si>
    <t>SWAPTION/RATE_LNVOL/GBP/25Y/7Y/ATM</t>
  </si>
  <si>
    <t>SWAPTION/RATE_LNVOL/GBP/25Y/8Y/ATM</t>
  </si>
  <si>
    <t>SWAPTION/RATE_LNVOL/GBP/25Y/9Y/ATM</t>
  </si>
  <si>
    <t>SWAPTION/RATE_LNVOL/GBP/2Y/10Y/ATM</t>
  </si>
  <si>
    <t>SWAPTION/RATE_LNVOL/GBP/2Y/15Y/ATM</t>
  </si>
  <si>
    <t>SWAPTION/RATE_LNVOL/GBP/2Y/1Y/ATM</t>
  </si>
  <si>
    <t>SWAPTION/RATE_LNVOL/GBP/2Y/20Y/ATM</t>
  </si>
  <si>
    <t>SWAPTION/RATE_LNVOL/GBP/2Y/25Y/ATM</t>
  </si>
  <si>
    <t>SWAPTION/RATE_LNVOL/GBP/2Y/2Y/ATM</t>
  </si>
  <si>
    <t>SWAPTION/RATE_LNVOL/GBP/2Y/30Y/ATM</t>
  </si>
  <si>
    <t>SWAPTION/RATE_LNVOL/GBP/2Y/3Y/ATM</t>
  </si>
  <si>
    <t>SWAPTION/RATE_LNVOL/GBP/2Y/40Y/ATM</t>
  </si>
  <si>
    <t>SWAPTION/RATE_LNVOL/GBP/2Y/4Y/ATM</t>
  </si>
  <si>
    <t>SWAPTION/RATE_LNVOL/GBP/2Y/50Y/ATM</t>
  </si>
  <si>
    <t>SWAPTION/RATE_LNVOL/GBP/2Y/5Y/ATM</t>
  </si>
  <si>
    <t>SWAPTION/RATE_LNVOL/GBP/2Y/60Y/ATM</t>
  </si>
  <si>
    <t>SWAPTION/RATE_LNVOL/GBP/2Y/6Y/ATM</t>
  </si>
  <si>
    <t>SWAPTION/RATE_LNVOL/GBP/2Y/70Y/ATM</t>
  </si>
  <si>
    <t>SWAPTION/RATE_LNVOL/GBP/2Y/7Y/ATM</t>
  </si>
  <si>
    <t>SWAPTION/RATE_LNVOL/GBP/2Y/8Y/ATM</t>
  </si>
  <si>
    <t>SWAPTION/RATE_LNVOL/GBP/2Y/9Y/ATM</t>
  </si>
  <si>
    <t>SWAPTION/RATE_LNVOL/GBP/30Y/10Y/ATM</t>
  </si>
  <si>
    <t>SWAPTION/RATE_LNVOL/GBP/30Y/15Y/ATM</t>
  </si>
  <si>
    <t>SWAPTION/RATE_LNVOL/GBP/30Y/1Y/ATM</t>
  </si>
  <si>
    <t>SWAPTION/RATE_LNVOL/GBP/30Y/20Y/ATM</t>
  </si>
  <si>
    <t>SWAPTION/RATE_LNVOL/GBP/30Y/25Y/ATM</t>
  </si>
  <si>
    <t>SWAPTION/RATE_LNVOL/GBP/30Y/2Y/ATM</t>
  </si>
  <si>
    <t>SWAPTION/RATE_LNVOL/GBP/30Y/30Y/ATM</t>
  </si>
  <si>
    <t>SWAPTION/RATE_LNVOL/GBP/30Y/3Y/ATM</t>
  </si>
  <si>
    <t>SWAPTION/RATE_LNVOL/GBP/30Y/40Y/ATM</t>
  </si>
  <si>
    <t>SWAPTION/RATE_LNVOL/GBP/30Y/4Y/ATM</t>
  </si>
  <si>
    <t>SWAPTION/RATE_LNVOL/GBP/30Y/50Y/ATM</t>
  </si>
  <si>
    <t>SWAPTION/RATE_LNVOL/GBP/30Y/5Y/ATM</t>
  </si>
  <si>
    <t>SWAPTION/RATE_LNVOL/GBP/30Y/60Y/ATM</t>
  </si>
  <si>
    <t>SWAPTION/RATE_LNVOL/GBP/30Y/6Y/ATM</t>
  </si>
  <si>
    <t>SWAPTION/RATE_LNVOL/GBP/30Y/70Y/ATM</t>
  </si>
  <si>
    <t>SWAPTION/RATE_LNVOL/GBP/30Y/7Y/ATM</t>
  </si>
  <si>
    <t>SWAPTION/RATE_LNVOL/GBP/30Y/8Y/ATM</t>
  </si>
  <si>
    <t>SWAPTION/RATE_LNVOL/GBP/30Y/9Y/ATM</t>
  </si>
  <si>
    <t>SWAPTION/RATE_LNVOL/GBP/3M/10Y/ATM</t>
  </si>
  <si>
    <t>SWAPTION/RATE_LNVOL/GBP/3M/15Y/ATM</t>
  </si>
  <si>
    <t>SWAPTION/RATE_LNVOL/GBP/3M/1Y/ATM</t>
  </si>
  <si>
    <t>SWAPTION/RATE_LNVOL/GBP/3M/20Y/ATM</t>
  </si>
  <si>
    <t>SWAPTION/RATE_LNVOL/GBP/3M/25Y/ATM</t>
  </si>
  <si>
    <t>SWAPTION/RATE_LNVOL/GBP/3M/2Y/ATM</t>
  </si>
  <si>
    <t>SWAPTION/RATE_LNVOL/GBP/3M/30Y/ATM</t>
  </si>
  <si>
    <t>SWAPTION/RATE_LNVOL/GBP/3M/3Y/ATM</t>
  </si>
  <si>
    <t>SWAPTION/RATE_LNVOL/GBP/3M/40Y/ATM</t>
  </si>
  <si>
    <t>SWAPTION/RATE_LNVOL/GBP/3M/4Y/ATM</t>
  </si>
  <si>
    <t>SWAPTION/RATE_LNVOL/GBP/3M/50Y/ATM</t>
  </si>
  <si>
    <t>SWAPTION/RATE_LNVOL/GBP/3M/5Y/ATM</t>
  </si>
  <si>
    <t>SWAPTION/RATE_LNVOL/GBP/3M/60Y/ATM</t>
  </si>
  <si>
    <t>SWAPTION/RATE_LNVOL/GBP/3M/6Y/ATM</t>
  </si>
  <si>
    <t>SWAPTION/RATE_LNVOL/GBP/3M/70Y/ATM</t>
  </si>
  <si>
    <t>SWAPTION/RATE_LNVOL/GBP/3M/7Y/ATM</t>
  </si>
  <si>
    <t>SWAPTION/RATE_LNVOL/GBP/3M/8Y/ATM</t>
  </si>
  <si>
    <t>SWAPTION/RATE_LNVOL/GBP/3M/9Y/ATM</t>
  </si>
  <si>
    <t>SWAPTION/RATE_LNVOL/GBP/3Y/10Y/ATM</t>
  </si>
  <si>
    <t>SWAPTION/RATE_LNVOL/GBP/3Y/15Y/ATM</t>
  </si>
  <si>
    <t>SWAPTION/RATE_LNVOL/GBP/3Y/1Y/ATM</t>
  </si>
  <si>
    <t>SWAPTION/RATE_LNVOL/GBP/3Y/20Y/ATM</t>
  </si>
  <si>
    <t>SWAPTION/RATE_LNVOL/GBP/3Y/25Y/ATM</t>
  </si>
  <si>
    <t>SWAPTION/RATE_LNVOL/GBP/3Y/2Y/ATM</t>
  </si>
  <si>
    <t>SWAPTION/RATE_LNVOL/GBP/3Y/30Y/ATM</t>
  </si>
  <si>
    <t>SWAPTION/RATE_LNVOL/GBP/3Y/3Y/ATM</t>
  </si>
  <si>
    <t>SWAPTION/RATE_LNVOL/GBP/3Y/40Y/ATM</t>
  </si>
  <si>
    <t>SWAPTION/RATE_LNVOL/GBP/3Y/4Y/ATM</t>
  </si>
  <si>
    <t>SWAPTION/RATE_LNVOL/GBP/3Y/50Y/ATM</t>
  </si>
  <si>
    <t>SWAPTION/RATE_LNVOL/GBP/3Y/5Y/ATM</t>
  </si>
  <si>
    <t>SWAPTION/RATE_LNVOL/GBP/3Y/60Y/ATM</t>
  </si>
  <si>
    <t>SWAPTION/RATE_LNVOL/GBP/3Y/6Y/ATM</t>
  </si>
  <si>
    <t>SWAPTION/RATE_LNVOL/GBP/3Y/70Y/ATM</t>
  </si>
  <si>
    <t>SWAPTION/RATE_LNVOL/GBP/3Y/7Y/ATM</t>
  </si>
  <si>
    <t>SWAPTION/RATE_LNVOL/GBP/3Y/8Y/ATM</t>
  </si>
  <si>
    <t>SWAPTION/RATE_LNVOL/GBP/3Y/9Y/ATM</t>
  </si>
  <si>
    <t>SWAPTION/RATE_LNVOL/GBP/40Y/10Y/ATM</t>
  </si>
  <si>
    <t>SWAPTION/RATE_LNVOL/GBP/40Y/15Y/ATM</t>
  </si>
  <si>
    <t>SWAPTION/RATE_LNVOL/GBP/40Y/1Y/ATM</t>
  </si>
  <si>
    <t>SWAPTION/RATE_LNVOL/GBP/40Y/20Y/ATM</t>
  </si>
  <si>
    <t>SWAPTION/RATE_LNVOL/GBP/40Y/25Y/ATM</t>
  </si>
  <si>
    <t>SWAPTION/RATE_LNVOL/GBP/40Y/2Y/ATM</t>
  </si>
  <si>
    <t>SWAPTION/RATE_LNVOL/GBP/40Y/30Y/ATM</t>
  </si>
  <si>
    <t>SWAPTION/RATE_LNVOL/GBP/40Y/3Y/ATM</t>
  </si>
  <si>
    <t>SWAPTION/RATE_LNVOL/GBP/40Y/40Y/ATM</t>
  </si>
  <si>
    <t>SWAPTION/RATE_LNVOL/GBP/40Y/4Y/ATM</t>
  </si>
  <si>
    <t>SWAPTION/RATE_LNVOL/GBP/40Y/50Y/ATM</t>
  </si>
  <si>
    <t>SWAPTION/RATE_LNVOL/GBP/40Y/5Y/ATM</t>
  </si>
  <si>
    <t>SWAPTION/RATE_LNVOL/GBP/40Y/60Y/ATM</t>
  </si>
  <si>
    <t>SWAPTION/RATE_LNVOL/GBP/40Y/6Y/ATM</t>
  </si>
  <si>
    <t>SWAPTION/RATE_LNVOL/GBP/40Y/70Y/ATM</t>
  </si>
  <si>
    <t>SWAPTION/RATE_LNVOL/GBP/40Y/7Y/ATM</t>
  </si>
  <si>
    <t>SWAPTION/RATE_LNVOL/GBP/40Y/8Y/ATM</t>
  </si>
  <si>
    <t>SWAPTION/RATE_LNVOL/GBP/40Y/9Y/ATM</t>
  </si>
  <si>
    <t>SWAPTION/RATE_LNVOL/GBP/4Y/10Y/ATM</t>
  </si>
  <si>
    <t>SWAPTION/RATE_LNVOL/GBP/4Y/15Y/ATM</t>
  </si>
  <si>
    <t>SWAPTION/RATE_LNVOL/GBP/4Y/1Y/ATM</t>
  </si>
  <si>
    <t>SWAPTION/RATE_LNVOL/GBP/4Y/20Y/ATM</t>
  </si>
  <si>
    <t>SWAPTION/RATE_LNVOL/GBP/4Y/25Y/ATM</t>
  </si>
  <si>
    <t>SWAPTION/RATE_LNVOL/GBP/4Y/2Y/ATM</t>
  </si>
  <si>
    <t>SWAPTION/RATE_LNVOL/GBP/4Y/30Y/ATM</t>
  </si>
  <si>
    <t>SWAPTION/RATE_LNVOL/GBP/4Y/3Y/ATM</t>
  </si>
  <si>
    <t>SWAPTION/RATE_LNVOL/GBP/4Y/40Y/ATM</t>
  </si>
  <si>
    <t>SWAPTION/RATE_LNVOL/GBP/4Y/4Y/ATM</t>
  </si>
  <si>
    <t>SWAPTION/RATE_LNVOL/GBP/4Y/50Y/ATM</t>
  </si>
  <si>
    <t>SWAPTION/RATE_LNVOL/GBP/4Y/5Y/ATM</t>
  </si>
  <si>
    <t>SWAPTION/RATE_LNVOL/GBP/4Y/60Y/ATM</t>
  </si>
  <si>
    <t>SWAPTION/RATE_LNVOL/GBP/4Y/6Y/ATM</t>
  </si>
  <si>
    <t>SWAPTION/RATE_LNVOL/GBP/4Y/70Y/ATM</t>
  </si>
  <si>
    <t>SWAPTION/RATE_LNVOL/GBP/4Y/7Y/ATM</t>
  </si>
  <si>
    <t>SWAPTION/RATE_LNVOL/GBP/4Y/8Y/ATM</t>
  </si>
  <si>
    <t>SWAPTION/RATE_LNVOL/GBP/4Y/9Y/ATM</t>
  </si>
  <si>
    <t>SWAPTION/RATE_LNVOL/GBP/50Y/10Y/ATM</t>
  </si>
  <si>
    <t>SWAPTION/RATE_LNVOL/GBP/50Y/15Y/ATM</t>
  </si>
  <si>
    <t>SWAPTION/RATE_LNVOL/GBP/50Y/1Y/ATM</t>
  </si>
  <si>
    <t>SWAPTION/RATE_LNVOL/GBP/50Y/20Y/ATM</t>
  </si>
  <si>
    <t>SWAPTION/RATE_LNVOL/GBP/50Y/25Y/ATM</t>
  </si>
  <si>
    <t>SWAPTION/RATE_LNVOL/GBP/50Y/2Y/ATM</t>
  </si>
  <si>
    <t>SWAPTION/RATE_LNVOL/GBP/50Y/30Y/ATM</t>
  </si>
  <si>
    <t>SWAPTION/RATE_LNVOL/GBP/50Y/3Y/ATM</t>
  </si>
  <si>
    <t>SWAPTION/RATE_LNVOL/GBP/50Y/40Y/ATM</t>
  </si>
  <si>
    <t>SWAPTION/RATE_LNVOL/GBP/50Y/4Y/ATM</t>
  </si>
  <si>
    <t>SWAPTION/RATE_LNVOL/GBP/50Y/50Y/ATM</t>
  </si>
  <si>
    <t>SWAPTION/RATE_LNVOL/GBP/50Y/5Y/ATM</t>
  </si>
  <si>
    <t>SWAPTION/RATE_LNVOL/GBP/50Y/60Y/ATM</t>
  </si>
  <si>
    <t>SWAPTION/RATE_LNVOL/GBP/50Y/6Y/ATM</t>
  </si>
  <si>
    <t>SWAPTION/RATE_LNVOL/GBP/50Y/70Y/ATM</t>
  </si>
  <si>
    <t>SWAPTION/RATE_LNVOL/GBP/50Y/7Y/ATM</t>
  </si>
  <si>
    <t>SWAPTION/RATE_LNVOL/GBP/50Y/8Y/ATM</t>
  </si>
  <si>
    <t>SWAPTION/RATE_LNVOL/GBP/50Y/9Y/ATM</t>
  </si>
  <si>
    <t>SWAPTION/RATE_LNVOL/GBP/5Y/10Y/ATM</t>
  </si>
  <si>
    <t>SWAPTION/RATE_LNVOL/GBP/5Y/15Y/ATM</t>
  </si>
  <si>
    <t>SWAPTION/RATE_LNVOL/GBP/5Y/1Y/ATM</t>
  </si>
  <si>
    <t>SWAPTION/RATE_LNVOL/GBP/5Y/20Y/ATM</t>
  </si>
  <si>
    <t>SWAPTION/RATE_LNVOL/GBP/5Y/25Y/ATM</t>
  </si>
  <si>
    <t>SWAPTION/RATE_LNVOL/GBP/5Y/2Y/ATM</t>
  </si>
  <si>
    <t>SWAPTION/RATE_LNVOL/GBP/5Y/30Y/ATM</t>
  </si>
  <si>
    <t>SWAPTION/RATE_LNVOL/GBP/5Y/3Y/ATM</t>
  </si>
  <si>
    <t>SWAPTION/RATE_LNVOL/GBP/5Y/40Y/ATM</t>
  </si>
  <si>
    <t>SWAPTION/RATE_LNVOL/GBP/5Y/4Y/ATM</t>
  </si>
  <si>
    <t>SWAPTION/RATE_LNVOL/GBP/5Y/50Y/ATM</t>
  </si>
  <si>
    <t>SWAPTION/RATE_LNVOL/GBP/5Y/5Y/ATM</t>
  </si>
  <si>
    <t>SWAPTION/RATE_LNVOL/GBP/5Y/60Y/ATM</t>
  </si>
  <si>
    <t>SWAPTION/RATE_LNVOL/GBP/5Y/6Y/ATM</t>
  </si>
  <si>
    <t>SWAPTION/RATE_LNVOL/GBP/5Y/70Y/ATM</t>
  </si>
  <si>
    <t>SWAPTION/RATE_LNVOL/GBP/5Y/7Y/ATM</t>
  </si>
  <si>
    <t>SWAPTION/RATE_LNVOL/GBP/5Y/8Y/ATM</t>
  </si>
  <si>
    <t>SWAPTION/RATE_LNVOL/GBP/5Y/9Y/ATM</t>
  </si>
  <si>
    <t>SWAPTION/RATE_LNVOL/GBP/60Y/10Y/ATM</t>
  </si>
  <si>
    <t>SWAPTION/RATE_LNVOL/GBP/60Y/15Y/ATM</t>
  </si>
  <si>
    <t>SWAPTION/RATE_LNVOL/GBP/60Y/1Y/ATM</t>
  </si>
  <si>
    <t>SWAPTION/RATE_LNVOL/GBP/60Y/20Y/ATM</t>
  </si>
  <si>
    <t>SWAPTION/RATE_LNVOL/GBP/60Y/25Y/ATM</t>
  </si>
  <si>
    <t>SWAPTION/RATE_LNVOL/GBP/60Y/2Y/ATM</t>
  </si>
  <si>
    <t>SWAPTION/RATE_LNVOL/GBP/60Y/30Y/ATM</t>
  </si>
  <si>
    <t>SWAPTION/RATE_LNVOL/GBP/60Y/3Y/ATM</t>
  </si>
  <si>
    <t>SWAPTION/RATE_LNVOL/GBP/60Y/40Y/ATM</t>
  </si>
  <si>
    <t>SWAPTION/RATE_LNVOL/GBP/60Y/4Y/ATM</t>
  </si>
  <si>
    <t>SWAPTION/RATE_LNVOL/GBP/60Y/50Y/ATM</t>
  </si>
  <si>
    <t>SWAPTION/RATE_LNVOL/GBP/60Y/5Y/ATM</t>
  </si>
  <si>
    <t>SWAPTION/RATE_LNVOL/GBP/60Y/60Y/ATM</t>
  </si>
  <si>
    <t>SWAPTION/RATE_LNVOL/GBP/60Y/6Y/ATM</t>
  </si>
  <si>
    <t>SWAPTION/RATE_LNVOL/GBP/60Y/70Y/ATM</t>
  </si>
  <si>
    <t>SWAPTION/RATE_LNVOL/GBP/60Y/7Y/ATM</t>
  </si>
  <si>
    <t>SWAPTION/RATE_LNVOL/GBP/60Y/8Y/ATM</t>
  </si>
  <si>
    <t>SWAPTION/RATE_LNVOL/GBP/60Y/9Y/ATM</t>
  </si>
  <si>
    <t>SWAPTION/RATE_LNVOL/GBP/6M/10Y/ATM</t>
  </si>
  <si>
    <t>SWAPTION/RATE_LNVOL/GBP/6M/15Y/ATM</t>
  </si>
  <si>
    <t>SWAPTION/RATE_LNVOL/GBP/6M/1Y/ATM</t>
  </si>
  <si>
    <t>SWAPTION/RATE_LNVOL/GBP/6M/20Y/ATM</t>
  </si>
  <si>
    <t>SWAPTION/RATE_LNVOL/GBP/6M/25Y/ATM</t>
  </si>
  <si>
    <t>SWAPTION/RATE_LNVOL/GBP/6M/2Y/ATM</t>
  </si>
  <si>
    <t>SWAPTION/RATE_LNVOL/GBP/6M/30Y/ATM</t>
  </si>
  <si>
    <t>SWAPTION/RATE_LNVOL/GBP/6M/3Y/ATM</t>
  </si>
  <si>
    <t>SWAPTION/RATE_LNVOL/GBP/6M/40Y/ATM</t>
  </si>
  <si>
    <t>SWAPTION/RATE_LNVOL/GBP/6M/4Y/ATM</t>
  </si>
  <si>
    <t>SWAPTION/RATE_LNVOL/GBP/6M/50Y/ATM</t>
  </si>
  <si>
    <t>SWAPTION/RATE_LNVOL/GBP/6M/5Y/ATM</t>
  </si>
  <si>
    <t>SWAPTION/RATE_LNVOL/GBP/6M/60Y/ATM</t>
  </si>
  <si>
    <t>SWAPTION/RATE_LNVOL/GBP/6M/6Y/ATM</t>
  </si>
  <si>
    <t>SWAPTION/RATE_LNVOL/GBP/6M/70Y/ATM</t>
  </si>
  <si>
    <t>SWAPTION/RATE_LNVOL/GBP/6M/7Y/ATM</t>
  </si>
  <si>
    <t>SWAPTION/RATE_LNVOL/GBP/6M/8Y/ATM</t>
  </si>
  <si>
    <t>SWAPTION/RATE_LNVOL/GBP/6M/9Y/ATM</t>
  </si>
  <si>
    <t>SWAPTION/RATE_LNVOL/GBP/70Y/10Y/ATM</t>
  </si>
  <si>
    <t>SWAPTION/RATE_LNVOL/GBP/70Y/15Y/ATM</t>
  </si>
  <si>
    <t>SWAPTION/RATE_LNVOL/GBP/70Y/1Y/ATM</t>
  </si>
  <si>
    <t>SWAPTION/RATE_LNVOL/GBP/70Y/20Y/ATM</t>
  </si>
  <si>
    <t>SWAPTION/RATE_LNVOL/GBP/70Y/25Y/ATM</t>
  </si>
  <si>
    <t>SWAPTION/RATE_LNVOL/GBP/70Y/2Y/ATM</t>
  </si>
  <si>
    <t>SWAPTION/RATE_LNVOL/GBP/70Y/30Y/ATM</t>
  </si>
  <si>
    <t>SWAPTION/RATE_LNVOL/GBP/70Y/3Y/ATM</t>
  </si>
  <si>
    <t>SWAPTION/RATE_LNVOL/GBP/70Y/40Y/ATM</t>
  </si>
  <si>
    <t>SWAPTION/RATE_LNVOL/GBP/70Y/4Y/ATM</t>
  </si>
  <si>
    <t>SWAPTION/RATE_LNVOL/GBP/70Y/50Y/ATM</t>
  </si>
  <si>
    <t>SWAPTION/RATE_LNVOL/GBP/70Y/5Y/ATM</t>
  </si>
  <si>
    <t>SWAPTION/RATE_LNVOL/GBP/70Y/60Y/ATM</t>
  </si>
  <si>
    <t>SWAPTION/RATE_LNVOL/GBP/70Y/6Y/ATM</t>
  </si>
  <si>
    <t>SWAPTION/RATE_LNVOL/GBP/70Y/70Y/ATM</t>
  </si>
  <si>
    <t>SWAPTION/RATE_LNVOL/GBP/70Y/7Y/ATM</t>
  </si>
  <si>
    <t>SWAPTION/RATE_LNVOL/GBP/70Y/8Y/ATM</t>
  </si>
  <si>
    <t>SWAPTION/RATE_LNVOL/GBP/70Y/9Y/ATM</t>
  </si>
  <si>
    <t>SWAPTION/RATE_LNVOL/GBP/7Y/10Y/ATM</t>
  </si>
  <si>
    <t>SWAPTION/RATE_LNVOL/GBP/7Y/15Y/ATM</t>
  </si>
  <si>
    <t>SWAPTION/RATE_LNVOL/GBP/7Y/1Y/ATM</t>
  </si>
  <si>
    <t>SWAPTION/RATE_LNVOL/GBP/7Y/20Y/ATM</t>
  </si>
  <si>
    <t>SWAPTION/RATE_LNVOL/GBP/7Y/25Y/ATM</t>
  </si>
  <si>
    <t>SWAPTION/RATE_LNVOL/GBP/7Y/2Y/ATM</t>
  </si>
  <si>
    <t>SWAPTION/RATE_LNVOL/GBP/7Y/30Y/ATM</t>
  </si>
  <si>
    <t>SWAPTION/RATE_LNVOL/GBP/7Y/3Y/ATM</t>
  </si>
  <si>
    <t>SWAPTION/RATE_LNVOL/GBP/7Y/40Y/ATM</t>
  </si>
  <si>
    <t>SWAPTION/RATE_LNVOL/GBP/7Y/4Y/ATM</t>
  </si>
  <si>
    <t>SWAPTION/RATE_LNVOL/GBP/7Y/50Y/ATM</t>
  </si>
  <si>
    <t>SWAPTION/RATE_LNVOL/GBP/7Y/5Y/ATM</t>
  </si>
  <si>
    <t>SWAPTION/RATE_LNVOL/GBP/7Y/60Y/ATM</t>
  </si>
  <si>
    <t>SWAPTION/RATE_LNVOL/GBP/7Y/6Y/ATM</t>
  </si>
  <si>
    <t>SWAPTION/RATE_LNVOL/GBP/7Y/70Y/ATM</t>
  </si>
  <si>
    <t>SWAPTION/RATE_LNVOL/GBP/7Y/7Y/ATM</t>
  </si>
  <si>
    <t>SWAPTION/RATE_LNVOL/GBP/7Y/8Y/ATM</t>
  </si>
  <si>
    <t>SWAPTION/RATE_LNVOL/GBP/7Y/9Y/ATM</t>
  </si>
  <si>
    <t>SWAPTION/RATE_LNVOL/JPY/10Y/10Y/ATM</t>
  </si>
  <si>
    <t>SWAPTION/RATE_LNVOL/JPY/10Y/15Y/ATM</t>
  </si>
  <si>
    <t>SWAPTION/RATE_LNVOL/JPY/10Y/1Y/ATM</t>
  </si>
  <si>
    <t>SWAPTION/RATE_LNVOL/JPY/10Y/20Y/ATM</t>
  </si>
  <si>
    <t>SWAPTION/RATE_LNVOL/JPY/10Y/25Y/ATM</t>
  </si>
  <si>
    <t>SWAPTION/RATE_LNVOL/JPY/10Y/2Y/ATM</t>
  </si>
  <si>
    <t>SWAPTION/RATE_LNVOL/JPY/10Y/30Y/ATM</t>
  </si>
  <si>
    <t>SWAPTION/RATE_LNVOL/JPY/10Y/3Y/ATM</t>
  </si>
  <si>
    <t>SWAPTION/RATE_LNVOL/JPY/10Y/4Y/ATM</t>
  </si>
  <si>
    <t>SWAPTION/RATE_LNVOL/JPY/10Y/5Y/ATM</t>
  </si>
  <si>
    <t>SWAPTION/RATE_LNVOL/JPY/10Y/6Y/ATM</t>
  </si>
  <si>
    <t>SWAPTION/RATE_LNVOL/JPY/10Y/7Y/ATM</t>
  </si>
  <si>
    <t>SWAPTION/RATE_LNVOL/JPY/10Y/8Y/ATM</t>
  </si>
  <si>
    <t>SWAPTION/RATE_LNVOL/JPY/10Y/9Y/ATM</t>
  </si>
  <si>
    <t>SWAPTION/RATE_LNVOL/JPY/15Y/10Y/ATM</t>
  </si>
  <si>
    <t>SWAPTION/RATE_LNVOL/JPY/15Y/15Y/ATM</t>
  </si>
  <si>
    <t>SWAPTION/RATE_LNVOL/JPY/15Y/1Y/ATM</t>
  </si>
  <si>
    <t>SWAPTION/RATE_LNVOL/JPY/15Y/20Y/ATM</t>
  </si>
  <si>
    <t>SWAPTION/RATE_LNVOL/JPY/15Y/25Y/ATM</t>
  </si>
  <si>
    <t>SWAPTION/RATE_LNVOL/JPY/15Y/2Y/ATM</t>
  </si>
  <si>
    <t>SWAPTION/RATE_LNVOL/JPY/15Y/30Y/ATM</t>
  </si>
  <si>
    <t>SWAPTION/RATE_LNVOL/JPY/15Y/3Y/ATM</t>
  </si>
  <si>
    <t>SWAPTION/RATE_LNVOL/JPY/15Y/4Y/ATM</t>
  </si>
  <si>
    <t>SWAPTION/RATE_LNVOL/JPY/15Y/5Y/ATM</t>
  </si>
  <si>
    <t>SWAPTION/RATE_LNVOL/JPY/15Y/6Y/ATM</t>
  </si>
  <si>
    <t>SWAPTION/RATE_LNVOL/JPY/15Y/7Y/ATM</t>
  </si>
  <si>
    <t>SWAPTION/RATE_LNVOL/JPY/15Y/8Y/ATM</t>
  </si>
  <si>
    <t>SWAPTION/RATE_LNVOL/JPY/15Y/9Y/ATM</t>
  </si>
  <si>
    <t>SWAPTION/RATE_LNVOL/JPY/1M/10Y/ATM</t>
  </si>
  <si>
    <t>SWAPTION/RATE_LNVOL/JPY/1M/15Y/ATM</t>
  </si>
  <si>
    <t>SWAPTION/RATE_LNVOL/JPY/1M/1Y/ATM</t>
  </si>
  <si>
    <t>SWAPTION/RATE_LNVOL/JPY/1M/20Y/ATM</t>
  </si>
  <si>
    <t>SWAPTION/RATE_LNVOL/JPY/1M/25Y/ATM</t>
  </si>
  <si>
    <t>SWAPTION/RATE_LNVOL/JPY/1M/2Y/ATM</t>
  </si>
  <si>
    <t>SWAPTION/RATE_LNVOL/JPY/1M/30Y/ATM</t>
  </si>
  <si>
    <t>SWAPTION/RATE_LNVOL/JPY/1M/3Y/ATM</t>
  </si>
  <si>
    <t>SWAPTION/RATE_LNVOL/JPY/1M/4Y/ATM</t>
  </si>
  <si>
    <t>SWAPTION/RATE_LNVOL/JPY/1M/5Y/ATM</t>
  </si>
  <si>
    <t>SWAPTION/RATE_LNVOL/JPY/1M/6Y/ATM</t>
  </si>
  <si>
    <t>SWAPTION/RATE_LNVOL/JPY/1M/7Y/ATM</t>
  </si>
  <si>
    <t>SWAPTION/RATE_LNVOL/JPY/1M/8Y/ATM</t>
  </si>
  <si>
    <t>SWAPTION/RATE_LNVOL/JPY/1M/9Y/ATM</t>
  </si>
  <si>
    <t>SWAPTION/RATE_LNVOL/JPY/1Y/10Y/ATM</t>
  </si>
  <si>
    <t>SWAPTION/RATE_LNVOL/JPY/1Y/15Y/ATM</t>
  </si>
  <si>
    <t>SWAPTION/RATE_LNVOL/JPY/1Y/1Y/ATM</t>
  </si>
  <si>
    <t>SWAPTION/RATE_LNVOL/JPY/1Y/20Y/ATM</t>
  </si>
  <si>
    <t>SWAPTION/RATE_LNVOL/JPY/1Y/25Y/ATM</t>
  </si>
  <si>
    <t>SWAPTION/RATE_LNVOL/JPY/1Y/2Y/ATM</t>
  </si>
  <si>
    <t>SWAPTION/RATE_LNVOL/JPY/1Y/30Y/ATM</t>
  </si>
  <si>
    <t>SWAPTION/RATE_LNVOL/JPY/1Y/3Y/ATM</t>
  </si>
  <si>
    <t>SWAPTION/RATE_LNVOL/JPY/1Y/4Y/ATM</t>
  </si>
  <si>
    <t>SWAPTION/RATE_LNVOL/JPY/1Y/5Y/ATM</t>
  </si>
  <si>
    <t>SWAPTION/RATE_LNVOL/JPY/1Y/6Y/ATM</t>
  </si>
  <si>
    <t>SWAPTION/RATE_LNVOL/JPY/1Y/7Y/ATM</t>
  </si>
  <si>
    <t>SWAPTION/RATE_LNVOL/JPY/1Y/8Y/ATM</t>
  </si>
  <si>
    <t>SWAPTION/RATE_LNVOL/JPY/1Y/9Y/ATM</t>
  </si>
  <si>
    <t>SWAPTION/RATE_LNVOL/JPY/20Y/10Y/ATM</t>
  </si>
  <si>
    <t>SWAPTION/RATE_LNVOL/JPY/20Y/15Y/ATM</t>
  </si>
  <si>
    <t>SWAPTION/RATE_LNVOL/JPY/20Y/1Y/ATM</t>
  </si>
  <si>
    <t>SWAPTION/RATE_LNVOL/JPY/20Y/20Y/ATM</t>
  </si>
  <si>
    <t>SWAPTION/RATE_LNVOL/JPY/20Y/25Y/ATM</t>
  </si>
  <si>
    <t>SWAPTION/RATE_LNVOL/JPY/20Y/2Y/ATM</t>
  </si>
  <si>
    <t>SWAPTION/RATE_LNVOL/JPY/20Y/30Y/ATM</t>
  </si>
  <si>
    <t>SWAPTION/RATE_LNVOL/JPY/20Y/3Y/ATM</t>
  </si>
  <si>
    <t>SWAPTION/RATE_LNVOL/JPY/20Y/4Y/ATM</t>
  </si>
  <si>
    <t>SWAPTION/RATE_LNVOL/JPY/20Y/5Y/ATM</t>
  </si>
  <si>
    <t>SWAPTION/RATE_LNVOL/JPY/20Y/6Y/ATM</t>
  </si>
  <si>
    <t>SWAPTION/RATE_LNVOL/JPY/20Y/7Y/ATM</t>
  </si>
  <si>
    <t>SWAPTION/RATE_LNVOL/JPY/20Y/8Y/ATM</t>
  </si>
  <si>
    <t>SWAPTION/RATE_LNVOL/JPY/20Y/9Y/ATM</t>
  </si>
  <si>
    <t>SWAPTION/RATE_LNVOL/JPY/25Y/10Y/ATM</t>
  </si>
  <si>
    <t>SWAPTION/RATE_LNVOL/JPY/25Y/15Y/ATM</t>
  </si>
  <si>
    <t>SWAPTION/RATE_LNVOL/JPY/25Y/1Y/ATM</t>
  </si>
  <si>
    <t>SWAPTION/RATE_LNVOL/JPY/25Y/20Y/ATM</t>
  </si>
  <si>
    <t>SWAPTION/RATE_LNVOL/JPY/25Y/25Y/ATM</t>
  </si>
  <si>
    <t>SWAPTION/RATE_LNVOL/JPY/25Y/2Y/ATM</t>
  </si>
  <si>
    <t>SWAPTION/RATE_LNVOL/JPY/25Y/30Y/ATM</t>
  </si>
  <si>
    <t>SWAPTION/RATE_LNVOL/JPY/25Y/3Y/ATM</t>
  </si>
  <si>
    <t>SWAPTION/RATE_LNVOL/JPY/25Y/4Y/ATM</t>
  </si>
  <si>
    <t>SWAPTION/RATE_LNVOL/JPY/25Y/5Y/ATM</t>
  </si>
  <si>
    <t>SWAPTION/RATE_LNVOL/JPY/25Y/6Y/ATM</t>
  </si>
  <si>
    <t>SWAPTION/RATE_LNVOL/JPY/25Y/7Y/ATM</t>
  </si>
  <si>
    <t>SWAPTION/RATE_LNVOL/JPY/25Y/8Y/ATM</t>
  </si>
  <si>
    <t>SWAPTION/RATE_LNVOL/JPY/25Y/9Y/ATM</t>
  </si>
  <si>
    <t>SWAPTION/RATE_LNVOL/JPY/2Y/10Y/ATM</t>
  </si>
  <si>
    <t>SWAPTION/RATE_LNVOL/JPY/2Y/15Y/ATM</t>
  </si>
  <si>
    <t>SWAPTION/RATE_LNVOL/JPY/2Y/1Y/ATM</t>
  </si>
  <si>
    <t>SWAPTION/RATE_LNVOL/JPY/2Y/20Y/ATM</t>
  </si>
  <si>
    <t>SWAPTION/RATE_LNVOL/JPY/2Y/25Y/ATM</t>
  </si>
  <si>
    <t>SWAPTION/RATE_LNVOL/JPY/2Y/2Y/ATM</t>
  </si>
  <si>
    <t>SWAPTION/RATE_LNVOL/JPY/2Y/30Y/ATM</t>
  </si>
  <si>
    <t>SWAPTION/RATE_LNVOL/JPY/2Y/3Y/ATM</t>
  </si>
  <si>
    <t>SWAPTION/RATE_LNVOL/JPY/2Y/4Y/ATM</t>
  </si>
  <si>
    <t>SWAPTION/RATE_LNVOL/JPY/2Y/5Y/ATM</t>
  </si>
  <si>
    <t>SWAPTION/RATE_LNVOL/JPY/2Y/6Y/ATM</t>
  </si>
  <si>
    <t>SWAPTION/RATE_LNVOL/JPY/2Y/7Y/ATM</t>
  </si>
  <si>
    <t>SWAPTION/RATE_LNVOL/JPY/2Y/8Y/ATM</t>
  </si>
  <si>
    <t>SWAPTION/RATE_LNVOL/JPY/2Y/9Y/ATM</t>
  </si>
  <si>
    <t>SWAPTION/RATE_LNVOL/JPY/30Y/10Y/ATM</t>
  </si>
  <si>
    <t>SWAPTION/RATE_LNVOL/JPY/30Y/15Y/ATM</t>
  </si>
  <si>
    <t>SWAPTION/RATE_LNVOL/JPY/30Y/1Y/ATM</t>
  </si>
  <si>
    <t>SWAPTION/RATE_LNVOL/JPY/30Y/20Y/ATM</t>
  </si>
  <si>
    <t>SWAPTION/RATE_LNVOL/JPY/30Y/25Y/ATM</t>
  </si>
  <si>
    <t>SWAPTION/RATE_LNVOL/JPY/30Y/2Y/ATM</t>
  </si>
  <si>
    <t>SWAPTION/RATE_LNVOL/JPY/30Y/30Y/ATM</t>
  </si>
  <si>
    <t>SWAPTION/RATE_LNVOL/JPY/30Y/3Y/ATM</t>
  </si>
  <si>
    <t>SWAPTION/RATE_LNVOL/JPY/30Y/4Y/ATM</t>
  </si>
  <si>
    <t>SWAPTION/RATE_LNVOL/JPY/30Y/5Y/ATM</t>
  </si>
  <si>
    <t>SWAPTION/RATE_LNVOL/JPY/30Y/6Y/ATM</t>
  </si>
  <si>
    <t>SWAPTION/RATE_LNVOL/JPY/30Y/7Y/ATM</t>
  </si>
  <si>
    <t>SWAPTION/RATE_LNVOL/JPY/30Y/8Y/ATM</t>
  </si>
  <si>
    <t>SWAPTION/RATE_LNVOL/JPY/30Y/9Y/ATM</t>
  </si>
  <si>
    <t>SWAPTION/RATE_LNVOL/JPY/3M/10Y/ATM</t>
  </si>
  <si>
    <t>SWAPTION/RATE_LNVOL/JPY/3M/15Y/ATM</t>
  </si>
  <si>
    <t>SWAPTION/RATE_LNVOL/JPY/3M/1Y/ATM</t>
  </si>
  <si>
    <t>SWAPTION/RATE_LNVOL/JPY/3M/20Y/ATM</t>
  </si>
  <si>
    <t>SWAPTION/RATE_LNVOL/JPY/3M/25Y/ATM</t>
  </si>
  <si>
    <t>SWAPTION/RATE_LNVOL/JPY/3M/2Y/ATM</t>
  </si>
  <si>
    <t>SWAPTION/RATE_LNVOL/JPY/3M/30Y/ATM</t>
  </si>
  <si>
    <t>SWAPTION/RATE_LNVOL/JPY/3M/3Y/ATM</t>
  </si>
  <si>
    <t>SWAPTION/RATE_LNVOL/JPY/3M/4Y/ATM</t>
  </si>
  <si>
    <t>SWAPTION/RATE_LNVOL/JPY/3M/5Y/ATM</t>
  </si>
  <si>
    <t>SWAPTION/RATE_LNVOL/JPY/3M/6Y/ATM</t>
  </si>
  <si>
    <t>SWAPTION/RATE_LNVOL/JPY/3M/7Y/ATM</t>
  </si>
  <si>
    <t>SWAPTION/RATE_LNVOL/JPY/3M/8Y/ATM</t>
  </si>
  <si>
    <t>SWAPTION/RATE_LNVOL/JPY/3M/9Y/ATM</t>
  </si>
  <si>
    <t>SWAPTION/RATE_LNVOL/JPY/3Y/10Y/ATM</t>
  </si>
  <si>
    <t>SWAPTION/RATE_LNVOL/JPY/3Y/15Y/ATM</t>
  </si>
  <si>
    <t>SWAPTION/RATE_LNVOL/JPY/3Y/1Y/ATM</t>
  </si>
  <si>
    <t>SWAPTION/RATE_LNVOL/JPY/3Y/20Y/ATM</t>
  </si>
  <si>
    <t>SWAPTION/RATE_LNVOL/JPY/3Y/25Y/ATM</t>
  </si>
  <si>
    <t>SWAPTION/RATE_LNVOL/JPY/3Y/2Y/ATM</t>
  </si>
  <si>
    <t>SWAPTION/RATE_LNVOL/JPY/3Y/30Y/ATM</t>
  </si>
  <si>
    <t>SWAPTION/RATE_LNVOL/JPY/3Y/3Y/ATM</t>
  </si>
  <si>
    <t>SWAPTION/RATE_LNVOL/JPY/3Y/4Y/ATM</t>
  </si>
  <si>
    <t>SWAPTION/RATE_LNVOL/JPY/3Y/5Y/ATM</t>
  </si>
  <si>
    <t>SWAPTION/RATE_LNVOL/JPY/3Y/6Y/ATM</t>
  </si>
  <si>
    <t>SWAPTION/RATE_LNVOL/JPY/3Y/7Y/ATM</t>
  </si>
  <si>
    <t>SWAPTION/RATE_LNVOL/JPY/3Y/8Y/ATM</t>
  </si>
  <si>
    <t>SWAPTION/RATE_LNVOL/JPY/3Y/9Y/ATM</t>
  </si>
  <si>
    <t>SWAPTION/RATE_LNVOL/JPY/4Y/10Y/ATM</t>
  </si>
  <si>
    <t>SWAPTION/RATE_LNVOL/JPY/4Y/15Y/ATM</t>
  </si>
  <si>
    <t>SWAPTION/RATE_LNVOL/JPY/4Y/1Y/ATM</t>
  </si>
  <si>
    <t>SWAPTION/RATE_LNVOL/JPY/4Y/20Y/ATM</t>
  </si>
  <si>
    <t>SWAPTION/RATE_LNVOL/JPY/4Y/25Y/ATM</t>
  </si>
  <si>
    <t>SWAPTION/RATE_LNVOL/JPY/4Y/2Y/ATM</t>
  </si>
  <si>
    <t>SWAPTION/RATE_LNVOL/JPY/4Y/30Y/ATM</t>
  </si>
  <si>
    <t>SWAPTION/RATE_LNVOL/JPY/4Y/3Y/ATM</t>
  </si>
  <si>
    <t>SWAPTION/RATE_LNVOL/JPY/4Y/4Y/ATM</t>
  </si>
  <si>
    <t>SWAPTION/RATE_LNVOL/JPY/4Y/5Y/ATM</t>
  </si>
  <si>
    <t>SWAPTION/RATE_LNVOL/JPY/4Y/6Y/ATM</t>
  </si>
  <si>
    <t>SWAPTION/RATE_LNVOL/JPY/4Y/7Y/ATM</t>
  </si>
  <si>
    <t>SWAPTION/RATE_LNVOL/JPY/4Y/8Y/ATM</t>
  </si>
  <si>
    <t>SWAPTION/RATE_LNVOL/JPY/4Y/9Y/ATM</t>
  </si>
  <si>
    <t>SWAPTION/RATE_LNVOL/JPY/5Y/10Y/ATM</t>
  </si>
  <si>
    <t>SWAPTION/RATE_LNVOL/JPY/5Y/15Y/ATM</t>
  </si>
  <si>
    <t>SWAPTION/RATE_LNVOL/JPY/5Y/1Y/ATM</t>
  </si>
  <si>
    <t>SWAPTION/RATE_LNVOL/JPY/5Y/20Y/ATM</t>
  </si>
  <si>
    <t>SWAPTION/RATE_LNVOL/JPY/5Y/25Y/ATM</t>
  </si>
  <si>
    <t>SWAPTION/RATE_LNVOL/JPY/5Y/2Y/ATM</t>
  </si>
  <si>
    <t>SWAPTION/RATE_LNVOL/JPY/5Y/30Y/ATM</t>
  </si>
  <si>
    <t>SWAPTION/RATE_LNVOL/JPY/5Y/3Y/ATM</t>
  </si>
  <si>
    <t>SWAPTION/RATE_LNVOL/JPY/5Y/4Y/ATM</t>
  </si>
  <si>
    <t>SWAPTION/RATE_LNVOL/JPY/5Y/5Y/ATM</t>
  </si>
  <si>
    <t>SWAPTION/RATE_LNVOL/JPY/5Y/6Y/ATM</t>
  </si>
  <si>
    <t>SWAPTION/RATE_LNVOL/JPY/5Y/7Y/ATM</t>
  </si>
  <si>
    <t>SWAPTION/RATE_LNVOL/JPY/5Y/8Y/ATM</t>
  </si>
  <si>
    <t>SWAPTION/RATE_LNVOL/JPY/5Y/9Y/ATM</t>
  </si>
  <si>
    <t>SWAPTION/RATE_LNVOL/JPY/6M/10Y/ATM</t>
  </si>
  <si>
    <t>SWAPTION/RATE_LNVOL/JPY/6M/15Y/ATM</t>
  </si>
  <si>
    <t>SWAPTION/RATE_LNVOL/JPY/6M/1Y/ATM</t>
  </si>
  <si>
    <t>SWAPTION/RATE_LNVOL/JPY/6M/20Y/ATM</t>
  </si>
  <si>
    <t>SWAPTION/RATE_LNVOL/JPY/6M/25Y/ATM</t>
  </si>
  <si>
    <t>SWAPTION/RATE_LNVOL/JPY/6M/2Y/ATM</t>
  </si>
  <si>
    <t>SWAPTION/RATE_LNVOL/JPY/6M/30Y/ATM</t>
  </si>
  <si>
    <t>SWAPTION/RATE_LNVOL/JPY/6M/3Y/ATM</t>
  </si>
  <si>
    <t>SWAPTION/RATE_LNVOL/JPY/6M/4Y/ATM</t>
  </si>
  <si>
    <t>SWAPTION/RATE_LNVOL/JPY/6M/5Y/ATM</t>
  </si>
  <si>
    <t>SWAPTION/RATE_LNVOL/JPY/6M/6Y/ATM</t>
  </si>
  <si>
    <t>SWAPTION/RATE_LNVOL/JPY/6M/7Y/ATM</t>
  </si>
  <si>
    <t>SWAPTION/RATE_LNVOL/JPY/6M/8Y/ATM</t>
  </si>
  <si>
    <t>SWAPTION/RATE_LNVOL/JPY/6M/9Y/ATM</t>
  </si>
  <si>
    <t>SWAPTION/RATE_LNVOL/JPY/7Y/10Y/ATM</t>
  </si>
  <si>
    <t>SWAPTION/RATE_LNVOL/JPY/7Y/15Y/ATM</t>
  </si>
  <si>
    <t>SWAPTION/RATE_LNVOL/JPY/7Y/1Y/ATM</t>
  </si>
  <si>
    <t>SWAPTION/RATE_LNVOL/JPY/7Y/20Y/ATM</t>
  </si>
  <si>
    <t>SWAPTION/RATE_LNVOL/JPY/7Y/25Y/ATM</t>
  </si>
  <si>
    <t>SWAPTION/RATE_LNVOL/JPY/7Y/2Y/ATM</t>
  </si>
  <si>
    <t>SWAPTION/RATE_LNVOL/JPY/7Y/30Y/ATM</t>
  </si>
  <si>
    <t>SWAPTION/RATE_LNVOL/JPY/7Y/3Y/ATM</t>
  </si>
  <si>
    <t>SWAPTION/RATE_LNVOL/JPY/7Y/4Y/ATM</t>
  </si>
  <si>
    <t>SWAPTION/RATE_LNVOL/JPY/7Y/5Y/ATM</t>
  </si>
  <si>
    <t>SWAPTION/RATE_LNVOL/JPY/7Y/6Y/ATM</t>
  </si>
  <si>
    <t>SWAPTION/RATE_LNVOL/JPY/7Y/7Y/ATM</t>
  </si>
  <si>
    <t>SWAPTION/RATE_LNVOL/JPY/7Y/8Y/ATM</t>
  </si>
  <si>
    <t>SWAPTION/RATE_LNVOL/JPY/7Y/9Y/ATM</t>
  </si>
  <si>
    <t>SWAPTION/RATE_LNVOL/JPY/9M/10Y/ATM</t>
  </si>
  <si>
    <t>SWAPTION/RATE_LNVOL/JPY/9M/15Y/ATM</t>
  </si>
  <si>
    <t>SWAPTION/RATE_LNVOL/JPY/9M/1Y/ATM</t>
  </si>
  <si>
    <t>SWAPTION/RATE_LNVOL/JPY/9M/20Y/ATM</t>
  </si>
  <si>
    <t>SWAPTION/RATE_LNVOL/JPY/9M/25Y/ATM</t>
  </si>
  <si>
    <t>SWAPTION/RATE_LNVOL/JPY/9M/2Y/ATM</t>
  </si>
  <si>
    <t>SWAPTION/RATE_LNVOL/JPY/9M/30Y/ATM</t>
  </si>
  <si>
    <t>SWAPTION/RATE_LNVOL/JPY/9M/3Y/ATM</t>
  </si>
  <si>
    <t>SWAPTION/RATE_LNVOL/JPY/9M/4Y/ATM</t>
  </si>
  <si>
    <t>SWAPTION/RATE_LNVOL/JPY/9M/5Y/ATM</t>
  </si>
  <si>
    <t>SWAPTION/RATE_LNVOL/JPY/9M/6Y/ATM</t>
  </si>
  <si>
    <t>SWAPTION/RATE_LNVOL/JPY/9M/7Y/ATM</t>
  </si>
  <si>
    <t>SWAPTION/RATE_LNVOL/JPY/9M/8Y/ATM</t>
  </si>
  <si>
    <t>SWAPTION/RATE_LNVOL/JPY/9M/9Y/ATM</t>
  </si>
  <si>
    <t>SWAPTION/RATE_LNVOL/SEK/10Y/10Y/ATM</t>
  </si>
  <si>
    <t>SWAPTION/RATE_LNVOL/SEK/10Y/15Y/ATM</t>
  </si>
  <si>
    <t>SWAPTION/RATE_LNVOL/SEK/10Y/1Y/ATM</t>
  </si>
  <si>
    <t>SWAPTION/RATE_LNVOL/SEK/10Y/20Y/ATM</t>
  </si>
  <si>
    <t>SWAPTION/RATE_LNVOL/SEK/10Y/25Y/ATM</t>
  </si>
  <si>
    <t>SWAPTION/RATE_LNVOL/SEK/10Y/2Y/ATM</t>
  </si>
  <si>
    <t>SWAPTION/RATE_LNVOL/SEK/10Y/30Y/ATM</t>
  </si>
  <si>
    <t>SWAPTION/RATE_LNVOL/SEK/10Y/3Y/ATM</t>
  </si>
  <si>
    <t>SWAPTION/RATE_LNVOL/SEK/10Y/4Y/ATM</t>
  </si>
  <si>
    <t>SWAPTION/RATE_LNVOL/SEK/10Y/5Y/ATM</t>
  </si>
  <si>
    <t>SWAPTION/RATE_LNVOL/SEK/10Y/6Y/ATM</t>
  </si>
  <si>
    <t>SWAPTION/RATE_LNVOL/SEK/10Y/7Y/ATM</t>
  </si>
  <si>
    <t>SWAPTION/RATE_LNVOL/SEK/10Y/8Y/ATM</t>
  </si>
  <si>
    <t>SWAPTION/RATE_LNVOL/SEK/10Y/9Y/ATM</t>
  </si>
  <si>
    <t>SWAPTION/RATE_LNVOL/SEK/15Y/10Y/ATM</t>
  </si>
  <si>
    <t>SWAPTION/RATE_LNVOL/SEK/15Y/15Y/ATM</t>
  </si>
  <si>
    <t>SWAPTION/RATE_LNVOL/SEK/15Y/1Y/ATM</t>
  </si>
  <si>
    <t>SWAPTION/RATE_LNVOL/SEK/15Y/20Y/ATM</t>
  </si>
  <si>
    <t>SWAPTION/RATE_LNVOL/SEK/15Y/25Y/ATM</t>
  </si>
  <si>
    <t>SWAPTION/RATE_LNVOL/SEK/15Y/2Y/ATM</t>
  </si>
  <si>
    <t>SWAPTION/RATE_LNVOL/SEK/15Y/30Y/ATM</t>
  </si>
  <si>
    <t>SWAPTION/RATE_LNVOL/SEK/15Y/3Y/ATM</t>
  </si>
  <si>
    <t>SWAPTION/RATE_LNVOL/SEK/15Y/4Y/ATM</t>
  </si>
  <si>
    <t>SWAPTION/RATE_LNVOL/SEK/15Y/5Y/ATM</t>
  </si>
  <si>
    <t>SWAPTION/RATE_LNVOL/SEK/15Y/6Y/ATM</t>
  </si>
  <si>
    <t>SWAPTION/RATE_LNVOL/SEK/15Y/7Y/ATM</t>
  </si>
  <si>
    <t>SWAPTION/RATE_LNVOL/SEK/15Y/8Y/ATM</t>
  </si>
  <si>
    <t>SWAPTION/RATE_LNVOL/SEK/15Y/9Y/ATM</t>
  </si>
  <si>
    <t>SWAPTION/RATE_LNVOL/SEK/1M/10Y/ATM</t>
  </si>
  <si>
    <t>SWAPTION/RATE_LNVOL/SEK/1M/15Y/ATM</t>
  </si>
  <si>
    <t>SWAPTION/RATE_LNVOL/SEK/1M/1Y/ATM</t>
  </si>
  <si>
    <t>SWAPTION/RATE_LNVOL/SEK/1M/20Y/ATM</t>
  </si>
  <si>
    <t>SWAPTION/RATE_LNVOL/SEK/1M/25Y/ATM</t>
  </si>
  <si>
    <t>SWAPTION/RATE_LNVOL/SEK/1M/2Y/ATM</t>
  </si>
  <si>
    <t>SWAPTION/RATE_LNVOL/SEK/1M/30Y/ATM</t>
  </si>
  <si>
    <t>SWAPTION/RATE_LNVOL/SEK/1M/3Y/ATM</t>
  </si>
  <si>
    <t>SWAPTION/RATE_LNVOL/SEK/1M/4Y/ATM</t>
  </si>
  <si>
    <t>SWAPTION/RATE_LNVOL/SEK/1M/5Y/ATM</t>
  </si>
  <si>
    <t>SWAPTION/RATE_LNVOL/SEK/1M/6Y/ATM</t>
  </si>
  <si>
    <t>SWAPTION/RATE_LNVOL/SEK/1M/7Y/ATM</t>
  </si>
  <si>
    <t>SWAPTION/RATE_LNVOL/SEK/1M/8Y/ATM</t>
  </si>
  <si>
    <t>SWAPTION/RATE_LNVOL/SEK/1M/9Y/ATM</t>
  </si>
  <si>
    <t>SWAPTION/RATE_LNVOL/SEK/1Y/10Y/ATM</t>
  </si>
  <si>
    <t>SWAPTION/RATE_LNVOL/SEK/1Y/15Y/ATM</t>
  </si>
  <si>
    <t>SWAPTION/RATE_LNVOL/SEK/1Y/1Y/ATM</t>
  </si>
  <si>
    <t>SWAPTION/RATE_LNVOL/SEK/1Y/20Y/ATM</t>
  </si>
  <si>
    <t>SWAPTION/RATE_LNVOL/SEK/1Y/25Y/ATM</t>
  </si>
  <si>
    <t>SWAPTION/RATE_LNVOL/SEK/1Y/2Y/ATM</t>
  </si>
  <si>
    <t>SWAPTION/RATE_LNVOL/SEK/1Y/30Y/ATM</t>
  </si>
  <si>
    <t>SWAPTION/RATE_LNVOL/SEK/1Y/3Y/ATM</t>
  </si>
  <si>
    <t>SWAPTION/RATE_LNVOL/SEK/1Y/4Y/ATM</t>
  </si>
  <si>
    <t>SWAPTION/RATE_LNVOL/SEK/1Y/5Y/ATM</t>
  </si>
  <si>
    <t>SWAPTION/RATE_LNVOL/SEK/1Y/6Y/ATM</t>
  </si>
  <si>
    <t>SWAPTION/RATE_LNVOL/SEK/1Y/7Y/ATM</t>
  </si>
  <si>
    <t>SWAPTION/RATE_LNVOL/SEK/1Y/8Y/ATM</t>
  </si>
  <si>
    <t>SWAPTION/RATE_LNVOL/SEK/1Y/9Y/ATM</t>
  </si>
  <si>
    <t>SWAPTION/RATE_LNVOL/SEK/20Y/10Y/ATM</t>
  </si>
  <si>
    <t>SWAPTION/RATE_LNVOL/SEK/20Y/15Y/ATM</t>
  </si>
  <si>
    <t>SWAPTION/RATE_LNVOL/SEK/20Y/1Y/ATM</t>
  </si>
  <si>
    <t>SWAPTION/RATE_LNVOL/SEK/20Y/20Y/ATM</t>
  </si>
  <si>
    <t>SWAPTION/RATE_LNVOL/SEK/20Y/25Y/ATM</t>
  </si>
  <si>
    <t>SWAPTION/RATE_LNVOL/SEK/20Y/2Y/ATM</t>
  </si>
  <si>
    <t>SWAPTION/RATE_LNVOL/SEK/20Y/30Y/ATM</t>
  </si>
  <si>
    <t>SWAPTION/RATE_LNVOL/SEK/20Y/3Y/ATM</t>
  </si>
  <si>
    <t>SWAPTION/RATE_LNVOL/SEK/20Y/4Y/ATM</t>
  </si>
  <si>
    <t>SWAPTION/RATE_LNVOL/SEK/20Y/5Y/ATM</t>
  </si>
  <si>
    <t>SWAPTION/RATE_LNVOL/SEK/20Y/6Y/ATM</t>
  </si>
  <si>
    <t>SWAPTION/RATE_LNVOL/SEK/20Y/7Y/ATM</t>
  </si>
  <si>
    <t>SWAPTION/RATE_LNVOL/SEK/20Y/8Y/ATM</t>
  </si>
  <si>
    <t>SWAPTION/RATE_LNVOL/SEK/20Y/9Y/ATM</t>
  </si>
  <si>
    <t>SWAPTION/RATE_LNVOL/SEK/2Y/10Y/ATM</t>
  </si>
  <si>
    <t>SWAPTION/RATE_LNVOL/SEK/2Y/15Y/ATM</t>
  </si>
  <si>
    <t>SWAPTION/RATE_LNVOL/SEK/2Y/1Y/ATM</t>
  </si>
  <si>
    <t>SWAPTION/RATE_LNVOL/SEK/2Y/20Y/ATM</t>
  </si>
  <si>
    <t>SWAPTION/RATE_LNVOL/SEK/2Y/25Y/ATM</t>
  </si>
  <si>
    <t>SWAPTION/RATE_LNVOL/SEK/2Y/2Y/ATM</t>
  </si>
  <si>
    <t>SWAPTION/RATE_LNVOL/SEK/2Y/30Y/ATM</t>
  </si>
  <si>
    <t>SWAPTION/RATE_LNVOL/SEK/2Y/3Y/ATM</t>
  </si>
  <si>
    <t>SWAPTION/RATE_LNVOL/SEK/2Y/4Y/ATM</t>
  </si>
  <si>
    <t>SWAPTION/RATE_LNVOL/SEK/2Y/5Y/ATM</t>
  </si>
  <si>
    <t>SWAPTION/RATE_LNVOL/SEK/2Y/6Y/ATM</t>
  </si>
  <si>
    <t>SWAPTION/RATE_LNVOL/SEK/2Y/7Y/ATM</t>
  </si>
  <si>
    <t>SWAPTION/RATE_LNVOL/SEK/2Y/8Y/ATM</t>
  </si>
  <si>
    <t>SWAPTION/RATE_LNVOL/SEK/2Y/9Y/ATM</t>
  </si>
  <si>
    <t>SWAPTION/RATE_LNVOL/SEK/3M/10Y/ATM</t>
  </si>
  <si>
    <t>SWAPTION/RATE_LNVOL/SEK/3M/15Y/ATM</t>
  </si>
  <si>
    <t>SWAPTION/RATE_LNVOL/SEK/3M/1Y/ATM</t>
  </si>
  <si>
    <t>SWAPTION/RATE_LNVOL/SEK/3M/20Y/ATM</t>
  </si>
  <si>
    <t>SWAPTION/RATE_LNVOL/SEK/3M/25Y/ATM</t>
  </si>
  <si>
    <t>SWAPTION/RATE_LNVOL/SEK/3M/2Y/ATM</t>
  </si>
  <si>
    <t>SWAPTION/RATE_LNVOL/SEK/3M/30Y/ATM</t>
  </si>
  <si>
    <t>SWAPTION/RATE_LNVOL/SEK/3M/3Y/ATM</t>
  </si>
  <si>
    <t>SWAPTION/RATE_LNVOL/SEK/3M/4Y/ATM</t>
  </si>
  <si>
    <t>SWAPTION/RATE_LNVOL/SEK/3M/5Y/ATM</t>
  </si>
  <si>
    <t>SWAPTION/RATE_LNVOL/SEK/3M/6Y/ATM</t>
  </si>
  <si>
    <t>SWAPTION/RATE_LNVOL/SEK/3M/7Y/ATM</t>
  </si>
  <si>
    <t>SWAPTION/RATE_LNVOL/SEK/3M/8Y/ATM</t>
  </si>
  <si>
    <t>SWAPTION/RATE_LNVOL/SEK/3M/9Y/ATM</t>
  </si>
  <si>
    <t>SWAPTION/RATE_LNVOL/SEK/3Y/10Y/ATM</t>
  </si>
  <si>
    <t>SWAPTION/RATE_LNVOL/SEK/3Y/15Y/ATM</t>
  </si>
  <si>
    <t>SWAPTION/RATE_LNVOL/SEK/3Y/1Y/ATM</t>
  </si>
  <si>
    <t>SWAPTION/RATE_LNVOL/SEK/3Y/20Y/ATM</t>
  </si>
  <si>
    <t>SWAPTION/RATE_LNVOL/SEK/3Y/25Y/ATM</t>
  </si>
  <si>
    <t>SWAPTION/RATE_LNVOL/SEK/3Y/2Y/ATM</t>
  </si>
  <si>
    <t>SWAPTION/RATE_LNVOL/SEK/3Y/30Y/ATM</t>
  </si>
  <si>
    <t>SWAPTION/RATE_LNVOL/SEK/3Y/3Y/ATM</t>
  </si>
  <si>
    <t>SWAPTION/RATE_LNVOL/SEK/3Y/4Y/ATM</t>
  </si>
  <si>
    <t>SWAPTION/RATE_LNVOL/SEK/3Y/5Y/ATM</t>
  </si>
  <si>
    <t>SWAPTION/RATE_LNVOL/SEK/3Y/6Y/ATM</t>
  </si>
  <si>
    <t>SWAPTION/RATE_LNVOL/SEK/3Y/7Y/ATM</t>
  </si>
  <si>
    <t>SWAPTION/RATE_LNVOL/SEK/3Y/8Y/ATM</t>
  </si>
  <si>
    <t>SWAPTION/RATE_LNVOL/SEK/3Y/9Y/ATM</t>
  </si>
  <si>
    <t>SWAPTION/RATE_LNVOL/SEK/4Y/10Y/ATM</t>
  </si>
  <si>
    <t>SWAPTION/RATE_LNVOL/SEK/4Y/15Y/ATM</t>
  </si>
  <si>
    <t>SWAPTION/RATE_LNVOL/SEK/4Y/1Y/ATM</t>
  </si>
  <si>
    <t>SWAPTION/RATE_LNVOL/SEK/4Y/20Y/ATM</t>
  </si>
  <si>
    <t>SWAPTION/RATE_LNVOL/SEK/4Y/25Y/ATM</t>
  </si>
  <si>
    <t>SWAPTION/RATE_LNVOL/SEK/4Y/2Y/ATM</t>
  </si>
  <si>
    <t>SWAPTION/RATE_LNVOL/SEK/4Y/30Y/ATM</t>
  </si>
  <si>
    <t>SWAPTION/RATE_LNVOL/SEK/4Y/3Y/ATM</t>
  </si>
  <si>
    <t>SWAPTION/RATE_LNVOL/SEK/4Y/4Y/ATM</t>
  </si>
  <si>
    <t>SWAPTION/RATE_LNVOL/SEK/4Y/5Y/ATM</t>
  </si>
  <si>
    <t>SWAPTION/RATE_LNVOL/SEK/4Y/6Y/ATM</t>
  </si>
  <si>
    <t>SWAPTION/RATE_LNVOL/SEK/4Y/7Y/ATM</t>
  </si>
  <si>
    <t>SWAPTION/RATE_LNVOL/SEK/4Y/8Y/ATM</t>
  </si>
  <si>
    <t>SWAPTION/RATE_LNVOL/SEK/4Y/9Y/ATM</t>
  </si>
  <si>
    <t>SWAPTION/RATE_LNVOL/SEK/5Y/10Y/ATM</t>
  </si>
  <si>
    <t>SWAPTION/RATE_LNVOL/SEK/5Y/15Y/ATM</t>
  </si>
  <si>
    <t>SWAPTION/RATE_LNVOL/SEK/5Y/1Y/ATM</t>
  </si>
  <si>
    <t>SWAPTION/RATE_LNVOL/SEK/5Y/20Y/ATM</t>
  </si>
  <si>
    <t>SWAPTION/RATE_LNVOL/SEK/5Y/25Y/ATM</t>
  </si>
  <si>
    <t>SWAPTION/RATE_LNVOL/SEK/5Y/2Y/ATM</t>
  </si>
  <si>
    <t>SWAPTION/RATE_LNVOL/SEK/5Y/30Y/ATM</t>
  </si>
  <si>
    <t>SWAPTION/RATE_LNVOL/SEK/5Y/3Y/ATM</t>
  </si>
  <si>
    <t>SWAPTION/RATE_LNVOL/SEK/5Y/4Y/ATM</t>
  </si>
  <si>
    <t>SWAPTION/RATE_LNVOL/SEK/5Y/5Y/ATM</t>
  </si>
  <si>
    <t>SWAPTION/RATE_LNVOL/SEK/5Y/6Y/ATM</t>
  </si>
  <si>
    <t>SWAPTION/RATE_LNVOL/SEK/5Y/7Y/ATM</t>
  </si>
  <si>
    <t>SWAPTION/RATE_LNVOL/SEK/5Y/8Y/ATM</t>
  </si>
  <si>
    <t>SWAPTION/RATE_LNVOL/SEK/5Y/9Y/ATM</t>
  </si>
  <si>
    <t>SWAPTION/RATE_LNVOL/SEK/6M/10Y/ATM</t>
  </si>
  <si>
    <t>SWAPTION/RATE_LNVOL/SEK/6M/15Y/ATM</t>
  </si>
  <si>
    <t>SWAPTION/RATE_LNVOL/SEK/6M/1Y/ATM</t>
  </si>
  <si>
    <t>SWAPTION/RATE_LNVOL/SEK/6M/20Y/ATM</t>
  </si>
  <si>
    <t>SWAPTION/RATE_LNVOL/SEK/6M/25Y/ATM</t>
  </si>
  <si>
    <t>SWAPTION/RATE_LNVOL/SEK/6M/2Y/ATM</t>
  </si>
  <si>
    <t>SWAPTION/RATE_LNVOL/SEK/6M/30Y/ATM</t>
  </si>
  <si>
    <t>SWAPTION/RATE_LNVOL/SEK/6M/3Y/ATM</t>
  </si>
  <si>
    <t>SWAPTION/RATE_LNVOL/SEK/6M/4Y/ATM</t>
  </si>
  <si>
    <t>SWAPTION/RATE_LNVOL/SEK/6M/5Y/ATM</t>
  </si>
  <si>
    <t>SWAPTION/RATE_LNVOL/SEK/6M/6Y/ATM</t>
  </si>
  <si>
    <t>SWAPTION/RATE_LNVOL/SEK/6M/7Y/ATM</t>
  </si>
  <si>
    <t>SWAPTION/RATE_LNVOL/SEK/6M/8Y/ATM</t>
  </si>
  <si>
    <t>SWAPTION/RATE_LNVOL/SEK/6M/9Y/ATM</t>
  </si>
  <si>
    <t>SWAPTION/RATE_LNVOL/SEK/7Y/10Y/ATM</t>
  </si>
  <si>
    <t>SWAPTION/RATE_LNVOL/SEK/7Y/15Y/ATM</t>
  </si>
  <si>
    <t>SWAPTION/RATE_LNVOL/SEK/7Y/1Y/ATM</t>
  </si>
  <si>
    <t>SWAPTION/RATE_LNVOL/SEK/7Y/20Y/ATM</t>
  </si>
  <si>
    <t>SWAPTION/RATE_LNVOL/SEK/7Y/25Y/ATM</t>
  </si>
  <si>
    <t>SWAPTION/RATE_LNVOL/SEK/7Y/2Y/ATM</t>
  </si>
  <si>
    <t>SWAPTION/RATE_LNVOL/SEK/7Y/30Y/ATM</t>
  </si>
  <si>
    <t>SWAPTION/RATE_LNVOL/SEK/7Y/3Y/ATM</t>
  </si>
  <si>
    <t>SWAPTION/RATE_LNVOL/SEK/7Y/4Y/ATM</t>
  </si>
  <si>
    <t>SWAPTION/RATE_LNVOL/SEK/7Y/5Y/ATM</t>
  </si>
  <si>
    <t>SWAPTION/RATE_LNVOL/SEK/7Y/6Y/ATM</t>
  </si>
  <si>
    <t>SWAPTION/RATE_LNVOL/SEK/7Y/7Y/ATM</t>
  </si>
  <si>
    <t>SWAPTION/RATE_LNVOL/SEK/7Y/8Y/ATM</t>
  </si>
  <si>
    <t>SWAPTION/RATE_LNVOL/SEK/7Y/9Y/ATM</t>
  </si>
  <si>
    <t>SWAPTION/RATE_LNVOL/USD/10Y/10Y/ATM</t>
  </si>
  <si>
    <t>SWAPTION/RATE_LNVOL/USD/10Y/15Y/ATM</t>
  </si>
  <si>
    <t>SWAPTION/RATE_LNVOL/USD/10Y/1Y/ATM</t>
  </si>
  <si>
    <t>SWAPTION/RATE_LNVOL/USD/10Y/20Y/ATM</t>
  </si>
  <si>
    <t>SWAPTION/RATE_LNVOL/USD/10Y/25Y/ATM</t>
  </si>
  <si>
    <t>SWAPTION/RATE_LNVOL/USD/10Y/2Y/ATM</t>
  </si>
  <si>
    <t>SWAPTION/RATE_LNVOL/USD/10Y/30Y/ATM</t>
  </si>
  <si>
    <t>SWAPTION/RATE_LNVOL/USD/10Y/3Y/ATM</t>
  </si>
  <si>
    <t>SWAPTION/RATE_LNVOL/USD/10Y/4Y/ATM</t>
  </si>
  <si>
    <t>SWAPTION/RATE_LNVOL/USD/10Y/5Y/ATM</t>
  </si>
  <si>
    <t>SWAPTION/RATE_LNVOL/USD/10Y/6Y/ATM</t>
  </si>
  <si>
    <t>SWAPTION/RATE_LNVOL/USD/10Y/7Y/ATM</t>
  </si>
  <si>
    <t>SWAPTION/RATE_LNVOL/USD/10Y/8Y/ATM</t>
  </si>
  <si>
    <t>SWAPTION/RATE_LNVOL/USD/10Y/9Y/ATM</t>
  </si>
  <si>
    <t>SWAPTION/RATE_LNVOL/USD/15Y/10Y/ATM</t>
  </si>
  <si>
    <t>SWAPTION/RATE_LNVOL/USD/15Y/15Y/ATM</t>
  </si>
  <si>
    <t>SWAPTION/RATE_LNVOL/USD/15Y/1Y/ATM</t>
  </si>
  <si>
    <t>SWAPTION/RATE_LNVOL/USD/15Y/20Y/ATM</t>
  </si>
  <si>
    <t>SWAPTION/RATE_LNVOL/USD/15Y/25Y/ATM</t>
  </si>
  <si>
    <t>SWAPTION/RATE_LNVOL/USD/15Y/2Y/ATM</t>
  </si>
  <si>
    <t>SWAPTION/RATE_LNVOL/USD/15Y/30Y/ATM</t>
  </si>
  <si>
    <t>SWAPTION/RATE_LNVOL/USD/15Y/3Y/ATM</t>
  </si>
  <si>
    <t>SWAPTION/RATE_LNVOL/USD/15Y/4Y/ATM</t>
  </si>
  <si>
    <t>SWAPTION/RATE_LNVOL/USD/15Y/5Y/ATM</t>
  </si>
  <si>
    <t>SWAPTION/RATE_LNVOL/USD/15Y/6Y/ATM</t>
  </si>
  <si>
    <t>SWAPTION/RATE_LNVOL/USD/15Y/7Y/ATM</t>
  </si>
  <si>
    <t>SWAPTION/RATE_LNVOL/USD/15Y/8Y/ATM</t>
  </si>
  <si>
    <t>SWAPTION/RATE_LNVOL/USD/15Y/9Y/ATM</t>
  </si>
  <si>
    <t>SWAPTION/RATE_LNVOL/USD/1M/10Y/ATM</t>
  </si>
  <si>
    <t>SWAPTION/RATE_LNVOL/USD/1M/15Y/ATM</t>
  </si>
  <si>
    <t>SWAPTION/RATE_LNVOL/USD/1M/1Y/ATM</t>
  </si>
  <si>
    <t>SWAPTION/RATE_LNVOL/USD/1M/20Y/ATM</t>
  </si>
  <si>
    <t>SWAPTION/RATE_LNVOL/USD/1M/25Y/ATM</t>
  </si>
  <si>
    <t>SWAPTION/RATE_LNVOL/USD/1M/2Y/ATM</t>
  </si>
  <si>
    <t>SWAPTION/RATE_LNVOL/USD/1M/30Y/ATM</t>
  </si>
  <si>
    <t>SWAPTION/RATE_LNVOL/USD/1M/3Y/ATM</t>
  </si>
  <si>
    <t>SWAPTION/RATE_LNVOL/USD/1M/4Y/ATM</t>
  </si>
  <si>
    <t>SWAPTION/RATE_LNVOL/USD/1M/5Y/ATM</t>
  </si>
  <si>
    <t>SWAPTION/RATE_LNVOL/USD/1M/6Y/ATM</t>
  </si>
  <si>
    <t>SWAPTION/RATE_LNVOL/USD/1M/7Y/ATM</t>
  </si>
  <si>
    <t>SWAPTION/RATE_LNVOL/USD/1M/8Y/ATM</t>
  </si>
  <si>
    <t>SWAPTION/RATE_LNVOL/USD/1M/9Y/ATM</t>
  </si>
  <si>
    <t>SWAPTION/RATE_LNVOL/USD/1Y/10Y/ATM</t>
  </si>
  <si>
    <t>SWAPTION/RATE_LNVOL/USD/1Y/15Y/ATM</t>
  </si>
  <si>
    <t>SWAPTION/RATE_LNVOL/USD/1Y/1Y/ATM</t>
  </si>
  <si>
    <t>SWAPTION/RATE_LNVOL/USD/1Y/20Y/ATM</t>
  </si>
  <si>
    <t>SWAPTION/RATE_LNVOL/USD/1Y/25Y/ATM</t>
  </si>
  <si>
    <t>SWAPTION/RATE_LNVOL/USD/1Y/2Y/ATM</t>
  </si>
  <si>
    <t>SWAPTION/RATE_LNVOL/USD/1Y/30Y/ATM</t>
  </si>
  <si>
    <t>SWAPTION/RATE_LNVOL/USD/1Y/3Y/ATM</t>
  </si>
  <si>
    <t>SWAPTION/RATE_LNVOL/USD/1Y/4Y/ATM</t>
  </si>
  <si>
    <t>SWAPTION/RATE_LNVOL/USD/1Y/5Y/ATM</t>
  </si>
  <si>
    <t>SWAPTION/RATE_LNVOL/USD/1Y/6Y/ATM</t>
  </si>
  <si>
    <t>SWAPTION/RATE_LNVOL/USD/1Y/7Y/ATM</t>
  </si>
  <si>
    <t>SWAPTION/RATE_LNVOL/USD/1Y/8Y/ATM</t>
  </si>
  <si>
    <t>SWAPTION/RATE_LNVOL/USD/1Y/9Y/ATM</t>
  </si>
  <si>
    <t>SWAPTION/RATE_LNVOL/USD/20Y/10Y/ATM</t>
  </si>
  <si>
    <t>SWAPTION/RATE_LNVOL/USD/20Y/15Y/ATM</t>
  </si>
  <si>
    <t>SWAPTION/RATE_LNVOL/USD/20Y/1Y/ATM</t>
  </si>
  <si>
    <t>SWAPTION/RATE_LNVOL/USD/20Y/20Y/ATM</t>
  </si>
  <si>
    <t>SWAPTION/RATE_LNVOL/USD/20Y/25Y/ATM</t>
  </si>
  <si>
    <t>SWAPTION/RATE_LNVOL/USD/20Y/2Y/ATM</t>
  </si>
  <si>
    <t>SWAPTION/RATE_LNVOL/USD/20Y/30Y/ATM</t>
  </si>
  <si>
    <t>SWAPTION/RATE_LNVOL/USD/20Y/3Y/ATM</t>
  </si>
  <si>
    <t>SWAPTION/RATE_LNVOL/USD/20Y/4Y/ATM</t>
  </si>
  <si>
    <t>SWAPTION/RATE_LNVOL/USD/20Y/5Y/ATM</t>
  </si>
  <si>
    <t>SWAPTION/RATE_LNVOL/USD/20Y/6Y/ATM</t>
  </si>
  <si>
    <t>SWAPTION/RATE_LNVOL/USD/20Y/7Y/ATM</t>
  </si>
  <si>
    <t>SWAPTION/RATE_LNVOL/USD/20Y/8Y/ATM</t>
  </si>
  <si>
    <t>SWAPTION/RATE_LNVOL/USD/20Y/9Y/ATM</t>
  </si>
  <si>
    <t>SWAPTION/RATE_LNVOL/USD/25Y/10Y/ATM</t>
  </si>
  <si>
    <t>SWAPTION/RATE_LNVOL/USD/25Y/15Y/ATM</t>
  </si>
  <si>
    <t>SWAPTION/RATE_LNVOL/USD/25Y/1Y/ATM</t>
  </si>
  <si>
    <t>SWAPTION/RATE_LNVOL/USD/25Y/20Y/ATM</t>
  </si>
  <si>
    <t>SWAPTION/RATE_LNVOL/USD/25Y/25Y/ATM</t>
  </si>
  <si>
    <t>SWAPTION/RATE_LNVOL/USD/25Y/2Y/ATM</t>
  </si>
  <si>
    <t>SWAPTION/RATE_LNVOL/USD/25Y/30Y/ATM</t>
  </si>
  <si>
    <t>SWAPTION/RATE_LNVOL/USD/25Y/3Y/ATM</t>
  </si>
  <si>
    <t>SWAPTION/RATE_LNVOL/USD/25Y/4Y/ATM</t>
  </si>
  <si>
    <t>SWAPTION/RATE_LNVOL/USD/25Y/5Y/ATM</t>
  </si>
  <si>
    <t>SWAPTION/RATE_LNVOL/USD/25Y/6Y/ATM</t>
  </si>
  <si>
    <t>SWAPTION/RATE_LNVOL/USD/25Y/7Y/ATM</t>
  </si>
  <si>
    <t>SWAPTION/RATE_LNVOL/USD/25Y/8Y/ATM</t>
  </si>
  <si>
    <t>SWAPTION/RATE_LNVOL/USD/25Y/9Y/ATM</t>
  </si>
  <si>
    <t>SWAPTION/RATE_LNVOL/USD/2Y/10Y/ATM</t>
  </si>
  <si>
    <t>SWAPTION/RATE_LNVOL/USD/2Y/15Y/ATM</t>
  </si>
  <si>
    <t>SWAPTION/RATE_LNVOL/USD/2Y/1Y/ATM</t>
  </si>
  <si>
    <t>SWAPTION/RATE_LNVOL/USD/2Y/20Y/ATM</t>
  </si>
  <si>
    <t>SWAPTION/RATE_LNVOL/USD/2Y/25Y/ATM</t>
  </si>
  <si>
    <t>SWAPTION/RATE_LNVOL/USD/2Y/2Y/ATM</t>
  </si>
  <si>
    <t>SWAPTION/RATE_LNVOL/USD/2Y/30Y/ATM</t>
  </si>
  <si>
    <t>SWAPTION/RATE_LNVOL/USD/2Y/3Y/ATM</t>
  </si>
  <si>
    <t>SWAPTION/RATE_LNVOL/USD/2Y/4Y/ATM</t>
  </si>
  <si>
    <t>SWAPTION/RATE_LNVOL/USD/2Y/5Y/ATM</t>
  </si>
  <si>
    <t>SWAPTION/RATE_LNVOL/USD/2Y/6Y/ATM</t>
  </si>
  <si>
    <t>SWAPTION/RATE_LNVOL/USD/2Y/7Y/ATM</t>
  </si>
  <si>
    <t>SWAPTION/RATE_LNVOL/USD/2Y/8Y/ATM</t>
  </si>
  <si>
    <t>SWAPTION/RATE_LNVOL/USD/2Y/9Y/ATM</t>
  </si>
  <si>
    <t>SWAPTION/RATE_LNVOL/USD/30Y/10Y/ATM</t>
  </si>
  <si>
    <t>SWAPTION/RATE_LNVOL/USD/30Y/15Y/ATM</t>
  </si>
  <si>
    <t>SWAPTION/RATE_LNVOL/USD/30Y/1Y/ATM</t>
  </si>
  <si>
    <t>SWAPTION/RATE_LNVOL/USD/30Y/20Y/ATM</t>
  </si>
  <si>
    <t>SWAPTION/RATE_LNVOL/USD/30Y/25Y/ATM</t>
  </si>
  <si>
    <t>SWAPTION/RATE_LNVOL/USD/30Y/2Y/ATM</t>
  </si>
  <si>
    <t>SWAPTION/RATE_LNVOL/USD/30Y/30Y/ATM</t>
  </si>
  <si>
    <t>SWAPTION/RATE_LNVOL/USD/30Y/3Y/ATM</t>
  </si>
  <si>
    <t>SWAPTION/RATE_LNVOL/USD/30Y/4Y/ATM</t>
  </si>
  <si>
    <t>SWAPTION/RATE_LNVOL/USD/30Y/5Y/ATM</t>
  </si>
  <si>
    <t>SWAPTION/RATE_LNVOL/USD/30Y/6Y/ATM</t>
  </si>
  <si>
    <t>SWAPTION/RATE_LNVOL/USD/30Y/7Y/ATM</t>
  </si>
  <si>
    <t>SWAPTION/RATE_LNVOL/USD/30Y/8Y/ATM</t>
  </si>
  <si>
    <t>SWAPTION/RATE_LNVOL/USD/30Y/9Y/ATM</t>
  </si>
  <si>
    <t>SWAPTION/RATE_LNVOL/USD/3M/10Y/ATM</t>
  </si>
  <si>
    <t>SWAPTION/RATE_LNVOL/USD/3M/15Y/ATM</t>
  </si>
  <si>
    <t>SWAPTION/RATE_LNVOL/USD/3M/1Y/ATM</t>
  </si>
  <si>
    <t>SWAPTION/RATE_LNVOL/USD/3M/20Y/ATM</t>
  </si>
  <si>
    <t>SWAPTION/RATE_LNVOL/USD/3M/25Y/ATM</t>
  </si>
  <si>
    <t>SWAPTION/RATE_LNVOL/USD/3M/2Y/ATM</t>
  </si>
  <si>
    <t>SWAPTION/RATE_LNVOL/USD/3M/30Y/ATM</t>
  </si>
  <si>
    <t>SWAPTION/RATE_LNVOL/USD/3M/3Y/ATM</t>
  </si>
  <si>
    <t>SWAPTION/RATE_LNVOL/USD/3M/4Y/ATM</t>
  </si>
  <si>
    <t>SWAPTION/RATE_LNVOL/USD/3M/5Y/ATM</t>
  </si>
  <si>
    <t>SWAPTION/RATE_LNVOL/USD/3M/6Y/ATM</t>
  </si>
  <si>
    <t>SWAPTION/RATE_LNVOL/USD/3M/7Y/ATM</t>
  </si>
  <si>
    <t>SWAPTION/RATE_LNVOL/USD/3M/8Y/ATM</t>
  </si>
  <si>
    <t>SWAPTION/RATE_LNVOL/USD/3M/9Y/ATM</t>
  </si>
  <si>
    <t>SWAPTION/RATE_LNVOL/USD/3Y/10Y/ATM</t>
  </si>
  <si>
    <t>SWAPTION/RATE_LNVOL/USD/3Y/15Y/ATM</t>
  </si>
  <si>
    <t>SWAPTION/RATE_LNVOL/USD/3Y/1Y/ATM</t>
  </si>
  <si>
    <t>SWAPTION/RATE_LNVOL/USD/3Y/20Y/ATM</t>
  </si>
  <si>
    <t>SWAPTION/RATE_LNVOL/USD/3Y/25Y/ATM</t>
  </si>
  <si>
    <t>SWAPTION/RATE_LNVOL/USD/3Y/2Y/ATM</t>
  </si>
  <si>
    <t>SWAPTION/RATE_LNVOL/USD/3Y/30Y/ATM</t>
  </si>
  <si>
    <t>SWAPTION/RATE_LNVOL/USD/3Y/3Y/ATM</t>
  </si>
  <si>
    <t>SWAPTION/RATE_LNVOL/USD/3Y/4Y/ATM</t>
  </si>
  <si>
    <t>SWAPTION/RATE_LNVOL/USD/3Y/5Y/ATM</t>
  </si>
  <si>
    <t>SWAPTION/RATE_LNVOL/USD/3Y/6Y/ATM</t>
  </si>
  <si>
    <t>SWAPTION/RATE_LNVOL/USD/3Y/7Y/ATM</t>
  </si>
  <si>
    <t>SWAPTION/RATE_LNVOL/USD/3Y/8Y/ATM</t>
  </si>
  <si>
    <t>SWAPTION/RATE_LNVOL/USD/3Y/9Y/ATM</t>
  </si>
  <si>
    <t>SWAPTION/RATE_LNVOL/USD/4Y/10Y/ATM</t>
  </si>
  <si>
    <t>SWAPTION/RATE_LNVOL/USD/4Y/15Y/ATM</t>
  </si>
  <si>
    <t>SWAPTION/RATE_LNVOL/USD/4Y/1Y/ATM</t>
  </si>
  <si>
    <t>SWAPTION/RATE_LNVOL/USD/4Y/20Y/ATM</t>
  </si>
  <si>
    <t>SWAPTION/RATE_LNVOL/USD/4Y/25Y/ATM</t>
  </si>
  <si>
    <t>SWAPTION/RATE_LNVOL/USD/4Y/2Y/ATM</t>
  </si>
  <si>
    <t>SWAPTION/RATE_LNVOL/USD/4Y/30Y/ATM</t>
  </si>
  <si>
    <t>SWAPTION/RATE_LNVOL/USD/4Y/3Y/ATM</t>
  </si>
  <si>
    <t>SWAPTION/RATE_LNVOL/USD/4Y/4Y/ATM</t>
  </si>
  <si>
    <t>SWAPTION/RATE_LNVOL/USD/4Y/5Y/ATM</t>
  </si>
  <si>
    <t>SWAPTION/RATE_LNVOL/USD/4Y/6Y/ATM</t>
  </si>
  <si>
    <t>SWAPTION/RATE_LNVOL/USD/4Y/7Y/ATM</t>
  </si>
  <si>
    <t>SWAPTION/RATE_LNVOL/USD/4Y/8Y/ATM</t>
  </si>
  <si>
    <t>SWAPTION/RATE_LNVOL/USD/4Y/9Y/ATM</t>
  </si>
  <si>
    <t>SWAPTION/RATE_LNVOL/USD/5Y/10Y/ATM</t>
  </si>
  <si>
    <t>SWAPTION/RATE_LNVOL/USD/5Y/15Y/ATM</t>
  </si>
  <si>
    <t>SWAPTION/RATE_LNVOL/USD/5Y/1Y/ATM</t>
  </si>
  <si>
    <t>SWAPTION/RATE_LNVOL/USD/5Y/20Y/ATM</t>
  </si>
  <si>
    <t>SWAPTION/RATE_LNVOL/USD/5Y/25Y/ATM</t>
  </si>
  <si>
    <t>SWAPTION/RATE_LNVOL/USD/5Y/2Y/ATM</t>
  </si>
  <si>
    <t>SWAPTION/RATE_LNVOL/USD/5Y/30Y/ATM</t>
  </si>
  <si>
    <t>SWAPTION/RATE_LNVOL/USD/5Y/3Y/ATM</t>
  </si>
  <si>
    <t>SWAPTION/RATE_LNVOL/USD/5Y/4Y/ATM</t>
  </si>
  <si>
    <t>SWAPTION/RATE_LNVOL/USD/5Y/5Y/ATM</t>
  </si>
  <si>
    <t>SWAPTION/RATE_LNVOL/USD/5Y/6Y/ATM</t>
  </si>
  <si>
    <t>SWAPTION/RATE_LNVOL/USD/5Y/7Y/ATM</t>
  </si>
  <si>
    <t>SWAPTION/RATE_LNVOL/USD/5Y/8Y/ATM</t>
  </si>
  <si>
    <t>SWAPTION/RATE_LNVOL/USD/5Y/9Y/ATM</t>
  </si>
  <si>
    <t>SWAPTION/RATE_LNVOL/USD/6M/10Y/ATM</t>
  </si>
  <si>
    <t>SWAPTION/RATE_LNVOL/USD/6M/15Y/ATM</t>
  </si>
  <si>
    <t>SWAPTION/RATE_LNVOL/USD/6M/1Y/ATM</t>
  </si>
  <si>
    <t>SWAPTION/RATE_LNVOL/USD/6M/20Y/ATM</t>
  </si>
  <si>
    <t>SWAPTION/RATE_LNVOL/USD/6M/25Y/ATM</t>
  </si>
  <si>
    <t>SWAPTION/RATE_LNVOL/USD/6M/2Y/ATM</t>
  </si>
  <si>
    <t>SWAPTION/RATE_LNVOL/USD/6M/30Y/ATM</t>
  </si>
  <si>
    <t>SWAPTION/RATE_LNVOL/USD/6M/3Y/ATM</t>
  </si>
  <si>
    <t>SWAPTION/RATE_LNVOL/USD/6M/4Y/ATM</t>
  </si>
  <si>
    <t>SWAPTION/RATE_LNVOL/USD/6M/5Y/ATM</t>
  </si>
  <si>
    <t>SWAPTION/RATE_LNVOL/USD/6M/6Y/ATM</t>
  </si>
  <si>
    <t>SWAPTION/RATE_LNVOL/USD/6M/7Y/ATM</t>
  </si>
  <si>
    <t>SWAPTION/RATE_LNVOL/USD/6M/8Y/ATM</t>
  </si>
  <si>
    <t>SWAPTION/RATE_LNVOL/USD/6M/9Y/ATM</t>
  </si>
  <si>
    <t>SWAPTION/RATE_LNVOL/USD/7Y/10Y/ATM</t>
  </si>
  <si>
    <t>SWAPTION/RATE_LNVOL/USD/7Y/15Y/ATM</t>
  </si>
  <si>
    <t>SWAPTION/RATE_LNVOL/USD/7Y/1Y/ATM</t>
  </si>
  <si>
    <t>SWAPTION/RATE_LNVOL/USD/7Y/20Y/ATM</t>
  </si>
  <si>
    <t>SWAPTION/RATE_LNVOL/USD/7Y/25Y/ATM</t>
  </si>
  <si>
    <t>SWAPTION/RATE_LNVOL/USD/7Y/2Y/ATM</t>
  </si>
  <si>
    <t>SWAPTION/RATE_LNVOL/USD/7Y/30Y/ATM</t>
  </si>
  <si>
    <t>SWAPTION/RATE_LNVOL/USD/7Y/3Y/ATM</t>
  </si>
  <si>
    <t>SWAPTION/RATE_LNVOL/USD/7Y/4Y/ATM</t>
  </si>
  <si>
    <t>SWAPTION/RATE_LNVOL/USD/7Y/5Y/ATM</t>
  </si>
  <si>
    <t>SWAPTION/RATE_LNVOL/USD/7Y/6Y/ATM</t>
  </si>
  <si>
    <t>SWAPTION/RATE_LNVOL/USD/7Y/7Y/ATM</t>
  </si>
  <si>
    <t>SWAPTION/RATE_LNVOL/USD/7Y/8Y/ATM</t>
  </si>
  <si>
    <t>SWAPTION/RATE_LNVOL/USD/7Y/9Y/ATM</t>
  </si>
  <si>
    <t>SWAPTION/RATE_NVOL/CHF/10Y/10Y/ATM</t>
  </si>
  <si>
    <t>SWAPTION/RATE_NVOL/CHF/10Y/15Y/ATM</t>
  </si>
  <si>
    <t>SWAPTION/RATE_NVOL/CHF/10Y/1Y/ATM</t>
  </si>
  <si>
    <t>SWAPTION/RATE_NVOL/CHF/10Y/20Y/ATM</t>
  </si>
  <si>
    <t>SWAPTION/RATE_NVOL/CHF/10Y/25Y/ATM</t>
  </si>
  <si>
    <t>SWAPTION/RATE_NVOL/CHF/10Y/2Y/ATM</t>
  </si>
  <si>
    <t>SWAPTION/RATE_NVOL/CHF/10Y/30Y/ATM</t>
  </si>
  <si>
    <t>SWAPTION/RATE_NVOL/CHF/10Y/3Y/ATM</t>
  </si>
  <si>
    <t>SWAPTION/RATE_NVOL/CHF/10Y/4Y/ATM</t>
  </si>
  <si>
    <t>SWAPTION/RATE_NVOL/CHF/10Y/5Y/ATM</t>
  </si>
  <si>
    <t>SWAPTION/RATE_NVOL/CHF/10Y/7Y/ATM</t>
  </si>
  <si>
    <t>SWAPTION/RATE_NVOL/CHF/15Y/10Y/ATM</t>
  </si>
  <si>
    <t>SWAPTION/RATE_NVOL/CHF/15Y/15Y/ATM</t>
  </si>
  <si>
    <t>SWAPTION/RATE_NVOL/CHF/15Y/1Y/ATM</t>
  </si>
  <si>
    <t>SWAPTION/RATE_NVOL/CHF/15Y/20Y/ATM</t>
  </si>
  <si>
    <t>SWAPTION/RATE_NVOL/CHF/15Y/25Y/ATM</t>
  </si>
  <si>
    <t>SWAPTION/RATE_NVOL/CHF/15Y/2Y/ATM</t>
  </si>
  <si>
    <t>SWAPTION/RATE_NVOL/CHF/15Y/30Y/ATM</t>
  </si>
  <si>
    <t>SWAPTION/RATE_NVOL/CHF/15Y/3Y/ATM</t>
  </si>
  <si>
    <t>SWAPTION/RATE_NVOL/CHF/15Y/4Y/ATM</t>
  </si>
  <si>
    <t>SWAPTION/RATE_NVOL/CHF/15Y/5Y/ATM</t>
  </si>
  <si>
    <t>SWAPTION/RATE_NVOL/CHF/15Y/7Y/ATM</t>
  </si>
  <si>
    <t>SWAPTION/RATE_NVOL/CHF/1M/10Y/ATM</t>
  </si>
  <si>
    <t>SWAPTION/RATE_NVOL/CHF/1M/15Y/ATM</t>
  </si>
  <si>
    <t>SWAPTION/RATE_NVOL/CHF/1M/1Y/ATM</t>
  </si>
  <si>
    <t>SWAPTION/RATE_NVOL/CHF/1M/20Y/ATM</t>
  </si>
  <si>
    <t>SWAPTION/RATE_NVOL/CHF/1M/25Y/ATM</t>
  </si>
  <si>
    <t>SWAPTION/RATE_NVOL/CHF/1M/2Y/ATM</t>
  </si>
  <si>
    <t>SWAPTION/RATE_NVOL/CHF/1M/30Y/ATM</t>
  </si>
  <si>
    <t>SWAPTION/RATE_NVOL/CHF/1M/3Y/ATM</t>
  </si>
  <si>
    <t>SWAPTION/RATE_NVOL/CHF/1M/4Y/ATM</t>
  </si>
  <si>
    <t>SWAPTION/RATE_NVOL/CHF/1M/5Y/ATM</t>
  </si>
  <si>
    <t>SWAPTION/RATE_NVOL/CHF/1M/7Y/ATM</t>
  </si>
  <si>
    <t>SWAPTION/RATE_NVOL/CHF/1Y/10Y/ATM</t>
  </si>
  <si>
    <t>SWAPTION/RATE_NVOL/CHF/1Y/15Y/ATM</t>
  </si>
  <si>
    <t>SWAPTION/RATE_NVOL/CHF/1Y/1Y/ATM</t>
  </si>
  <si>
    <t>SWAPTION/RATE_NVOL/CHF/1Y/20Y/ATM</t>
  </si>
  <si>
    <t>SWAPTION/RATE_NVOL/CHF/1Y/25Y/ATM</t>
  </si>
  <si>
    <t>SWAPTION/RATE_NVOL/CHF/1Y/2Y/ATM</t>
  </si>
  <si>
    <t>SWAPTION/RATE_NVOL/CHF/1Y/30Y/ATM</t>
  </si>
  <si>
    <t>SWAPTION/RATE_NVOL/CHF/1Y/3Y/ATM</t>
  </si>
  <si>
    <t>SWAPTION/RATE_NVOL/CHF/1Y/4Y/ATM</t>
  </si>
  <si>
    <t>SWAPTION/RATE_NVOL/CHF/1Y/5Y/ATM</t>
  </si>
  <si>
    <t>SWAPTION/RATE_NVOL/CHF/1Y/7Y/ATM</t>
  </si>
  <si>
    <t>SWAPTION/RATE_NVOL/CHF/20Y/10Y/ATM</t>
  </si>
  <si>
    <t>SWAPTION/RATE_NVOL/CHF/20Y/15Y/ATM</t>
  </si>
  <si>
    <t>SWAPTION/RATE_NVOL/CHF/20Y/1Y/ATM</t>
  </si>
  <si>
    <t>SWAPTION/RATE_NVOL/CHF/20Y/20Y/ATM</t>
  </si>
  <si>
    <t>SWAPTION/RATE_NVOL/CHF/20Y/25Y/ATM</t>
  </si>
  <si>
    <t>SWAPTION/RATE_NVOL/CHF/20Y/2Y/ATM</t>
  </si>
  <si>
    <t>SWAPTION/RATE_NVOL/CHF/20Y/30Y/ATM</t>
  </si>
  <si>
    <t>SWAPTION/RATE_NVOL/CHF/20Y/3Y/ATM</t>
  </si>
  <si>
    <t>SWAPTION/RATE_NVOL/CHF/20Y/4Y/ATM</t>
  </si>
  <si>
    <t>SWAPTION/RATE_NVOL/CHF/20Y/5Y/ATM</t>
  </si>
  <si>
    <t>SWAPTION/RATE_NVOL/CHF/20Y/7Y/ATM</t>
  </si>
  <si>
    <t>SWAPTION/RATE_NVOL/CHF/25Y/10Y/ATM</t>
  </si>
  <si>
    <t>SWAPTION/RATE_NVOL/CHF/25Y/15Y/ATM</t>
  </si>
  <si>
    <t>SWAPTION/RATE_NVOL/CHF/25Y/1Y/ATM</t>
  </si>
  <si>
    <t>SWAPTION/RATE_NVOL/CHF/25Y/20Y/ATM</t>
  </si>
  <si>
    <t>SWAPTION/RATE_NVOL/CHF/25Y/25Y/ATM</t>
  </si>
  <si>
    <t>SWAPTION/RATE_NVOL/CHF/25Y/2Y/ATM</t>
  </si>
  <si>
    <t>SWAPTION/RATE_NVOL/CHF/25Y/30Y/ATM</t>
  </si>
  <si>
    <t>SWAPTION/RATE_NVOL/CHF/25Y/3Y/ATM</t>
  </si>
  <si>
    <t>SWAPTION/RATE_NVOL/CHF/25Y/4Y/ATM</t>
  </si>
  <si>
    <t>SWAPTION/RATE_NVOL/CHF/25Y/5Y/ATM</t>
  </si>
  <si>
    <t>SWAPTION/RATE_NVOL/CHF/25Y/7Y/ATM</t>
  </si>
  <si>
    <t>SWAPTION/RATE_NVOL/CHF/2Y/10Y/ATM</t>
  </si>
  <si>
    <t>SWAPTION/RATE_NVOL/CHF/2Y/15Y/ATM</t>
  </si>
  <si>
    <t>SWAPTION/RATE_NVOL/CHF/2Y/1Y/ATM</t>
  </si>
  <si>
    <t>SWAPTION/RATE_NVOL/CHF/2Y/20Y/ATM</t>
  </si>
  <si>
    <t>SWAPTION/RATE_NVOL/CHF/2Y/25Y/ATM</t>
  </si>
  <si>
    <t>SWAPTION/RATE_NVOL/CHF/2Y/2Y/ATM</t>
  </si>
  <si>
    <t>SWAPTION/RATE_NVOL/CHF/2Y/30Y/ATM</t>
  </si>
  <si>
    <t>SWAPTION/RATE_NVOL/CHF/2Y/3Y/ATM</t>
  </si>
  <si>
    <t>SWAPTION/RATE_NVOL/CHF/2Y/4Y/ATM</t>
  </si>
  <si>
    <t>SWAPTION/RATE_NVOL/CHF/2Y/5Y/ATM</t>
  </si>
  <si>
    <t>SWAPTION/RATE_NVOL/CHF/2Y/7Y/ATM</t>
  </si>
  <si>
    <t>SWAPTION/RATE_NVOL/CHF/30Y/10Y/ATM</t>
  </si>
  <si>
    <t>SWAPTION/RATE_NVOL/CHF/30Y/15Y/ATM</t>
  </si>
  <si>
    <t>SWAPTION/RATE_NVOL/CHF/30Y/1Y/ATM</t>
  </si>
  <si>
    <t>SWAPTION/RATE_NVOL/CHF/30Y/20Y/ATM</t>
  </si>
  <si>
    <t>SWAPTION/RATE_NVOL/CHF/30Y/25Y/ATM</t>
  </si>
  <si>
    <t>SWAPTION/RATE_NVOL/CHF/30Y/2Y/ATM</t>
  </si>
  <si>
    <t>SWAPTION/RATE_NVOL/CHF/30Y/30Y/ATM</t>
  </si>
  <si>
    <t>SWAPTION/RATE_NVOL/CHF/30Y/3Y/ATM</t>
  </si>
  <si>
    <t>SWAPTION/RATE_NVOL/CHF/30Y/4Y/ATM</t>
  </si>
  <si>
    <t>SWAPTION/RATE_NVOL/CHF/30Y/5Y/ATM</t>
  </si>
  <si>
    <t>SWAPTION/RATE_NVOL/CHF/30Y/7Y/ATM</t>
  </si>
  <si>
    <t>SWAPTION/RATE_NVOL/CHF/3M/10Y/ATM</t>
  </si>
  <si>
    <t>SWAPTION/RATE_NVOL/CHF/3M/15Y/ATM</t>
  </si>
  <si>
    <t>SWAPTION/RATE_NVOL/CHF/3M/1Y/ATM</t>
  </si>
  <si>
    <t>SWAPTION/RATE_NVOL/CHF/3M/20Y/ATM</t>
  </si>
  <si>
    <t>SWAPTION/RATE_NVOL/CHF/3M/25Y/ATM</t>
  </si>
  <si>
    <t>SWAPTION/RATE_NVOL/CHF/3M/2Y/ATM</t>
  </si>
  <si>
    <t>SWAPTION/RATE_NVOL/CHF/3M/30Y/ATM</t>
  </si>
  <si>
    <t>SWAPTION/RATE_NVOL/CHF/3M/3Y/ATM</t>
  </si>
  <si>
    <t>SWAPTION/RATE_NVOL/CHF/3M/4Y/ATM</t>
  </si>
  <si>
    <t>SWAPTION/RATE_NVOL/CHF/3M/5Y/ATM</t>
  </si>
  <si>
    <t>SWAPTION/RATE_NVOL/CHF/3M/7Y/ATM</t>
  </si>
  <si>
    <t>SWAPTION/RATE_NVOL/CHF/3Y/10Y/ATM</t>
  </si>
  <si>
    <t>SWAPTION/RATE_NVOL/CHF/3Y/15Y/ATM</t>
  </si>
  <si>
    <t>SWAPTION/RATE_NVOL/CHF/3Y/1Y/ATM</t>
  </si>
  <si>
    <t>SWAPTION/RATE_NVOL/CHF/3Y/20Y/ATM</t>
  </si>
  <si>
    <t>SWAPTION/RATE_NVOL/CHF/3Y/25Y/ATM</t>
  </si>
  <si>
    <t>SWAPTION/RATE_NVOL/CHF/3Y/2Y/ATM</t>
  </si>
  <si>
    <t>SWAPTION/RATE_NVOL/CHF/3Y/30Y/ATM</t>
  </si>
  <si>
    <t>SWAPTION/RATE_NVOL/CHF/3Y/3Y/ATM</t>
  </si>
  <si>
    <t>SWAPTION/RATE_NVOL/CHF/3Y/4Y/ATM</t>
  </si>
  <si>
    <t>SWAPTION/RATE_NVOL/CHF/3Y/5Y/ATM</t>
  </si>
  <si>
    <t>SWAPTION/RATE_NVOL/CHF/3Y/7Y/ATM</t>
  </si>
  <si>
    <t>SWAPTION/RATE_NVOL/CHF/4Y/10Y/ATM</t>
  </si>
  <si>
    <t>SWAPTION/RATE_NVOL/CHF/4Y/15Y/ATM</t>
  </si>
  <si>
    <t>SWAPTION/RATE_NVOL/CHF/4Y/1Y/ATM</t>
  </si>
  <si>
    <t>SWAPTION/RATE_NVOL/CHF/4Y/20Y/ATM</t>
  </si>
  <si>
    <t>SWAPTION/RATE_NVOL/CHF/4Y/25Y/ATM</t>
  </si>
  <si>
    <t>SWAPTION/RATE_NVOL/CHF/4Y/2Y/ATM</t>
  </si>
  <si>
    <t>SWAPTION/RATE_NVOL/CHF/4Y/30Y/ATM</t>
  </si>
  <si>
    <t>SWAPTION/RATE_NVOL/CHF/4Y/3Y/ATM</t>
  </si>
  <si>
    <t>SWAPTION/RATE_NVOL/CHF/4Y/4Y/ATM</t>
  </si>
  <si>
    <t>SWAPTION/RATE_NVOL/CHF/4Y/5Y/ATM</t>
  </si>
  <si>
    <t>SWAPTION/RATE_NVOL/CHF/4Y/7Y/ATM</t>
  </si>
  <si>
    <t>SWAPTION/RATE_NVOL/CHF/5Y/10Y/ATM</t>
  </si>
  <si>
    <t>SWAPTION/RATE_NVOL/CHF/5Y/15Y/ATM</t>
  </si>
  <si>
    <t>SWAPTION/RATE_NVOL/CHF/5Y/1Y/ATM</t>
  </si>
  <si>
    <t>SWAPTION/RATE_NVOL/CHF/5Y/20Y/ATM</t>
  </si>
  <si>
    <t>SWAPTION/RATE_NVOL/CHF/5Y/25Y/ATM</t>
  </si>
  <si>
    <t>SWAPTION/RATE_NVOL/CHF/5Y/2Y/ATM</t>
  </si>
  <si>
    <t>SWAPTION/RATE_NVOL/CHF/5Y/30Y/ATM</t>
  </si>
  <si>
    <t>SWAPTION/RATE_NVOL/CHF/5Y/3Y/ATM</t>
  </si>
  <si>
    <t>SWAPTION/RATE_NVOL/CHF/5Y/4Y/ATM</t>
  </si>
  <si>
    <t>SWAPTION/RATE_NVOL/CHF/5Y/5Y/ATM</t>
  </si>
  <si>
    <t>SWAPTION/RATE_NVOL/CHF/5Y/7Y/ATM</t>
  </si>
  <si>
    <t>SWAPTION/RATE_NVOL/CHF/6M/10Y/ATM</t>
  </si>
  <si>
    <t>SWAPTION/RATE_NVOL/CHF/6M/15Y/ATM</t>
  </si>
  <si>
    <t>SWAPTION/RATE_NVOL/CHF/6M/1Y/ATM</t>
  </si>
  <si>
    <t>SWAPTION/RATE_NVOL/CHF/6M/20Y/ATM</t>
  </si>
  <si>
    <t>SWAPTION/RATE_NVOL/CHF/6M/25Y/ATM</t>
  </si>
  <si>
    <t>SWAPTION/RATE_NVOL/CHF/6M/2Y/ATM</t>
  </si>
  <si>
    <t>SWAPTION/RATE_NVOL/CHF/6M/30Y/ATM</t>
  </si>
  <si>
    <t>SWAPTION/RATE_NVOL/CHF/6M/3Y/ATM</t>
  </si>
  <si>
    <t>SWAPTION/RATE_NVOL/CHF/6M/4Y/ATM</t>
  </si>
  <si>
    <t>SWAPTION/RATE_NVOL/CHF/6M/5Y/ATM</t>
  </si>
  <si>
    <t>SWAPTION/RATE_NVOL/CHF/6M/7Y/ATM</t>
  </si>
  <si>
    <t>SWAPTION/RATE_NVOL/CHF/7Y/10Y/ATM</t>
  </si>
  <si>
    <t>SWAPTION/RATE_NVOL/CHF/7Y/15Y/ATM</t>
  </si>
  <si>
    <t>SWAPTION/RATE_NVOL/CHF/7Y/1Y/ATM</t>
  </si>
  <si>
    <t>SWAPTION/RATE_NVOL/CHF/7Y/20Y/ATM</t>
  </si>
  <si>
    <t>SWAPTION/RATE_NVOL/CHF/7Y/25Y/ATM</t>
  </si>
  <si>
    <t>SWAPTION/RATE_NVOL/CHF/7Y/2Y/ATM</t>
  </si>
  <si>
    <t>SWAPTION/RATE_NVOL/CHF/7Y/30Y/ATM</t>
  </si>
  <si>
    <t>SWAPTION/RATE_NVOL/CHF/7Y/3Y/ATM</t>
  </si>
  <si>
    <t>SWAPTION/RATE_NVOL/CHF/7Y/4Y/ATM</t>
  </si>
  <si>
    <t>SWAPTION/RATE_NVOL/CHF/7Y/5Y/ATM</t>
  </si>
  <si>
    <t>SWAPTION/RATE_NVOL/CHF/7Y/7Y/ATM</t>
  </si>
  <si>
    <t>SWAPTION/RATE_NVOL/EUR/10Y/10Y/ATM</t>
  </si>
  <si>
    <t>SWAPTION/RATE_NVOL/EUR/10Y/15Y/ATM</t>
  </si>
  <si>
    <t>SWAPTION/RATE_NVOL/EUR/10Y/1Y/ATM</t>
  </si>
  <si>
    <t>SWAPTION/RATE_NVOL/EUR/10Y/20Y/ATM</t>
  </si>
  <si>
    <t>SWAPTION/RATE_NVOL/EUR/10Y/25Y/ATM</t>
  </si>
  <si>
    <t>SWAPTION/RATE_NVOL/EUR/10Y/2Y/ATM</t>
  </si>
  <si>
    <t>SWAPTION/RATE_NVOL/EUR/10Y/2Y/Smile/0.01</t>
  </si>
  <si>
    <t>SWAPTION/RATE_NVOL/EUR/10Y/2Y/Smile/-0.01</t>
  </si>
  <si>
    <t>SWAPTION/RATE_NVOL/EUR/10Y/2Y/Smile/0.02</t>
  </si>
  <si>
    <t>SWAPTION/RATE_NVOL/EUR/10Y/2Y/Smile/-0.02</t>
  </si>
  <si>
    <t>SWAPTION/RATE_NVOL/EUR/10Y/30Y/ATM</t>
  </si>
  <si>
    <t>SWAPTION/RATE_NVOL/EUR/10Y/3Y/ATM</t>
  </si>
  <si>
    <t>SWAPTION/RATE_NVOL/EUR/10Y/4Y/ATM</t>
  </si>
  <si>
    <t>SWAPTION/RATE_NVOL/EUR/10Y/5Y/ATM</t>
  </si>
  <si>
    <t>SWAPTION/RATE_NVOL/EUR/10Y/5Y/Smile/0.01</t>
  </si>
  <si>
    <t>SWAPTION/RATE_NVOL/EUR/10Y/5Y/Smile/-0.01</t>
  </si>
  <si>
    <t>SWAPTION/RATE_NVOL/EUR/10Y/5Y/Smile/0.02</t>
  </si>
  <si>
    <t>SWAPTION/RATE_NVOL/EUR/10Y/5Y/Smile/-0.02</t>
  </si>
  <si>
    <t>SWAPTION/RATE_NVOL/EUR/10Y/7Y/ATM</t>
  </si>
  <si>
    <t>SWAPTION/RATE_NVOL/EUR/15Y/10Y/ATM</t>
  </si>
  <si>
    <t>SWAPTION/RATE_NVOL/EUR/15Y/15Y/ATM</t>
  </si>
  <si>
    <t>SWAPTION/RATE_NVOL/EUR/15Y/1Y/ATM</t>
  </si>
  <si>
    <t>SWAPTION/RATE_NVOL/EUR/15Y/20Y/ATM</t>
  </si>
  <si>
    <t>SWAPTION/RATE_NVOL/EUR/15Y/25Y/ATM</t>
  </si>
  <si>
    <t>SWAPTION/RATE_NVOL/EUR/15Y/2Y/ATM</t>
  </si>
  <si>
    <t>SWAPTION/RATE_NVOL/EUR/15Y/30Y/ATM</t>
  </si>
  <si>
    <t>SWAPTION/RATE_NVOL/EUR/15Y/3Y/ATM</t>
  </si>
  <si>
    <t>SWAPTION/RATE_NVOL/EUR/15Y/4Y/ATM</t>
  </si>
  <si>
    <t>SWAPTION/RATE_NVOL/EUR/15Y/5Y/ATM</t>
  </si>
  <si>
    <t>SWAPTION/RATE_NVOL/EUR/15Y/7Y/ATM</t>
  </si>
  <si>
    <t>SWAPTION/RATE_NVOL/EUR/1M/10Y/ATM</t>
  </si>
  <si>
    <t>SWAPTION/RATE_NVOL/EUR/1M/15Y/ATM</t>
  </si>
  <si>
    <t>SWAPTION/RATE_NVOL/EUR/1M/1Y/ATM</t>
  </si>
  <si>
    <t>SWAPTION/RATE_NVOL/EUR/1M/20Y/ATM</t>
  </si>
  <si>
    <t>SWAPTION/RATE_NVOL/EUR/1M/25Y/ATM</t>
  </si>
  <si>
    <t>SWAPTION/RATE_NVOL/EUR/1M/2Y/ATM</t>
  </si>
  <si>
    <t>SWAPTION/RATE_NVOL/EUR/1M/30Y/ATM</t>
  </si>
  <si>
    <t>SWAPTION/RATE_NVOL/EUR/1M/3Y/ATM</t>
  </si>
  <si>
    <t>SWAPTION/RATE_NVOL/EUR/1M/4Y/ATM</t>
  </si>
  <si>
    <t>SWAPTION/RATE_NVOL/EUR/1M/5Y/ATM</t>
  </si>
  <si>
    <t>SWAPTION/RATE_NVOL/EUR/1M/7Y/ATM</t>
  </si>
  <si>
    <t>SWAPTION/RATE_NVOL/EUR/1Y/10Y/ATM</t>
  </si>
  <si>
    <t>SWAPTION/RATE_NVOL/EUR/1Y/15Y/ATM</t>
  </si>
  <si>
    <t>SWAPTION/RATE_NVOL/EUR/1Y/1Y/ATM</t>
  </si>
  <si>
    <t>SWAPTION/RATE_NVOL/EUR/1Y/20Y/ATM</t>
  </si>
  <si>
    <t>SWAPTION/RATE_NVOL/EUR/1Y/25Y/ATM</t>
  </si>
  <si>
    <t>SWAPTION/RATE_NVOL/EUR/1Y/2Y/ATM</t>
  </si>
  <si>
    <t>SWAPTION/RATE_NVOL/EUR/1Y/2Y/Smile/0.01</t>
  </si>
  <si>
    <t>SWAPTION/RATE_NVOL/EUR/1Y/2Y/Smile/-0.01</t>
  </si>
  <si>
    <t>SWAPTION/RATE_NVOL/EUR/1Y/2Y/Smile/0.02</t>
  </si>
  <si>
    <t>SWAPTION/RATE_NVOL/EUR/1Y/2Y/Smile/-0.02</t>
  </si>
  <si>
    <t>SWAPTION/RATE_NVOL/EUR/1Y/30Y/ATM</t>
  </si>
  <si>
    <t>SWAPTION/RATE_NVOL/EUR/1Y/3Y/ATM</t>
  </si>
  <si>
    <t>SWAPTION/RATE_NVOL/EUR/1Y/4Y/ATM</t>
  </si>
  <si>
    <t>SWAPTION/RATE_NVOL/EUR/1Y/5Y/ATM</t>
  </si>
  <si>
    <t>SWAPTION/RATE_NVOL/EUR/1Y/5Y/Smile/0.01</t>
  </si>
  <si>
    <t>SWAPTION/RATE_NVOL/EUR/1Y/5Y/Smile/-0.01</t>
  </si>
  <si>
    <t>SWAPTION/RATE_NVOL/EUR/1Y/5Y/Smile/0.02</t>
  </si>
  <si>
    <t>SWAPTION/RATE_NVOL/EUR/1Y/5Y/Smile/-0.02</t>
  </si>
  <si>
    <t>SWAPTION/RATE_NVOL/EUR/1Y/7Y/ATM</t>
  </si>
  <si>
    <t>SWAPTION/RATE_NVOL/EUR/20Y/10Y/ATM</t>
  </si>
  <si>
    <t>SWAPTION/RATE_NVOL/EUR/20Y/15Y/ATM</t>
  </si>
  <si>
    <t>SWAPTION/RATE_NVOL/EUR/20Y/1Y/ATM</t>
  </si>
  <si>
    <t>SWAPTION/RATE_NVOL/EUR/20Y/20Y/ATM</t>
  </si>
  <si>
    <t>SWAPTION/RATE_NVOL/EUR/20Y/25Y/ATM</t>
  </si>
  <si>
    <t>SWAPTION/RATE_NVOL/EUR/20Y/2Y/ATM</t>
  </si>
  <si>
    <t>SWAPTION/RATE_NVOL/EUR/20Y/30Y/ATM</t>
  </si>
  <si>
    <t>SWAPTION/RATE_NVOL/EUR/20Y/3Y/ATM</t>
  </si>
  <si>
    <t>SWAPTION/RATE_NVOL/EUR/20Y/4Y/ATM</t>
  </si>
  <si>
    <t>SWAPTION/RATE_NVOL/EUR/20Y/5Y/ATM</t>
  </si>
  <si>
    <t>SWAPTION/RATE_NVOL/EUR/20Y/7Y/ATM</t>
  </si>
  <si>
    <t>SWAPTION/RATE_NVOL/EUR/25Y/10Y/ATM</t>
  </si>
  <si>
    <t>SWAPTION/RATE_NVOL/EUR/25Y/15Y/ATM</t>
  </si>
  <si>
    <t>SWAPTION/RATE_NVOL/EUR/25Y/1Y/ATM</t>
  </si>
  <si>
    <t>SWAPTION/RATE_NVOL/EUR/25Y/20Y/ATM</t>
  </si>
  <si>
    <t>SWAPTION/RATE_NVOL/EUR/25Y/25Y/ATM</t>
  </si>
  <si>
    <t>SWAPTION/RATE_NVOL/EUR/25Y/2Y/ATM</t>
  </si>
  <si>
    <t>SWAPTION/RATE_NVOL/EUR/25Y/30Y/ATM</t>
  </si>
  <si>
    <t>SWAPTION/RATE_NVOL/EUR/25Y/3Y/ATM</t>
  </si>
  <si>
    <t>SWAPTION/RATE_NVOL/EUR/25Y/4Y/ATM</t>
  </si>
  <si>
    <t>SWAPTION/RATE_NVOL/EUR/25Y/5Y/ATM</t>
  </si>
  <si>
    <t>SWAPTION/RATE_NVOL/EUR/25Y/7Y/ATM</t>
  </si>
  <si>
    <t>SWAPTION/RATE_NVOL/EUR/2Y/10Y/ATM</t>
  </si>
  <si>
    <t>SWAPTION/RATE_NVOL/EUR/2Y/15Y/ATM</t>
  </si>
  <si>
    <t>SWAPTION/RATE_NVOL/EUR/2Y/1Y/ATM</t>
  </si>
  <si>
    <t>SWAPTION/RATE_NVOL/EUR/2Y/20Y/ATM</t>
  </si>
  <si>
    <t>SWAPTION/RATE_NVOL/EUR/2Y/25Y/ATM</t>
  </si>
  <si>
    <t>SWAPTION/RATE_NVOL/EUR/2Y/2Y/ATM</t>
  </si>
  <si>
    <t>SWAPTION/RATE_NVOL/EUR/2Y/30Y/ATM</t>
  </si>
  <si>
    <t>SWAPTION/RATE_NVOL/EUR/2Y/3Y/ATM</t>
  </si>
  <si>
    <t>SWAPTION/RATE_NVOL/EUR/2Y/4Y/ATM</t>
  </si>
  <si>
    <t>SWAPTION/RATE_NVOL/EUR/2Y/5Y/ATM</t>
  </si>
  <si>
    <t>SWAPTION/RATE_NVOL/EUR/2Y/7Y/ATM</t>
  </si>
  <si>
    <t>SWAPTION/RATE_NVOL/EUR/30Y/10Y/ATM</t>
  </si>
  <si>
    <t>SWAPTION/RATE_NVOL/EUR/30Y/15Y/ATM</t>
  </si>
  <si>
    <t>SWAPTION/RATE_NVOL/EUR/30Y/1Y/ATM</t>
  </si>
  <si>
    <t>SWAPTION/RATE_NVOL/EUR/30Y/20Y/ATM</t>
  </si>
  <si>
    <t>SWAPTION/RATE_NVOL/EUR/30Y/25Y/ATM</t>
  </si>
  <si>
    <t>SWAPTION/RATE_NVOL/EUR/30Y/2Y/ATM</t>
  </si>
  <si>
    <t>SWAPTION/RATE_NVOL/EUR/30Y/30Y/ATM</t>
  </si>
  <si>
    <t>SWAPTION/RATE_NVOL/EUR/30Y/3Y/ATM</t>
  </si>
  <si>
    <t>SWAPTION/RATE_NVOL/EUR/30Y/4Y/ATM</t>
  </si>
  <si>
    <t>SWAPTION/RATE_NVOL/EUR/30Y/5Y/ATM</t>
  </si>
  <si>
    <t>SWAPTION/RATE_NVOL/EUR/30Y/7Y/ATM</t>
  </si>
  <si>
    <t>SWAPTION/RATE_NVOL/EUR/3M/10Y/ATM</t>
  </si>
  <si>
    <t>SWAPTION/RATE_NVOL/EUR/3M/15Y/ATM</t>
  </si>
  <si>
    <t>SWAPTION/RATE_NVOL/EUR/3M/1Y/ATM</t>
  </si>
  <si>
    <t>SWAPTION/RATE_NVOL/EUR/3M/20Y/ATM</t>
  </si>
  <si>
    <t>SWAPTION/RATE_NVOL/EUR/3M/25Y/ATM</t>
  </si>
  <si>
    <t>SWAPTION/RATE_NVOL/EUR/3M/2Y/ATM</t>
  </si>
  <si>
    <t>SWAPTION/RATE_NVOL/EUR/3M/30Y/ATM</t>
  </si>
  <si>
    <t>SWAPTION/RATE_NVOL/EUR/3M/3Y/ATM</t>
  </si>
  <si>
    <t>SWAPTION/RATE_NVOL/EUR/3M/4Y/ATM</t>
  </si>
  <si>
    <t>SWAPTION/RATE_NVOL/EUR/3M/5Y/ATM</t>
  </si>
  <si>
    <t>SWAPTION/RATE_NVOL/EUR/3M/7Y/ATM</t>
  </si>
  <si>
    <t>SWAPTION/RATE_NVOL/EUR/3Y/10Y/ATM</t>
  </si>
  <si>
    <t>SWAPTION/RATE_NVOL/EUR/3Y/15Y/ATM</t>
  </si>
  <si>
    <t>SWAPTION/RATE_NVOL/EUR/3Y/1Y/ATM</t>
  </si>
  <si>
    <t>SWAPTION/RATE_NVOL/EUR/3Y/20Y/ATM</t>
  </si>
  <si>
    <t>SWAPTION/RATE_NVOL/EUR/3Y/25Y/ATM</t>
  </si>
  <si>
    <t>SWAPTION/RATE_NVOL/EUR/3Y/2Y/ATM</t>
  </si>
  <si>
    <t>SWAPTION/RATE_NVOL/EUR/3Y/30Y/ATM</t>
  </si>
  <si>
    <t>SWAPTION/RATE_NVOL/EUR/3Y/3Y/ATM</t>
  </si>
  <si>
    <t>SWAPTION/RATE_NVOL/EUR/3Y/4Y/ATM</t>
  </si>
  <si>
    <t>SWAPTION/RATE_NVOL/EUR/3Y/5Y/ATM</t>
  </si>
  <si>
    <t>SWAPTION/RATE_NVOL/EUR/3Y/7Y/ATM</t>
  </si>
  <si>
    <t>SWAPTION/RATE_NVOL/EUR/4Y/10Y/ATM</t>
  </si>
  <si>
    <t>SWAPTION/RATE_NVOL/EUR/4Y/15Y/ATM</t>
  </si>
  <si>
    <t>SWAPTION/RATE_NVOL/EUR/4Y/1Y/ATM</t>
  </si>
  <si>
    <t>SWAPTION/RATE_NVOL/EUR/4Y/20Y/ATM</t>
  </si>
  <si>
    <t>SWAPTION/RATE_NVOL/EUR/4Y/25Y/ATM</t>
  </si>
  <si>
    <t>SWAPTION/RATE_NVOL/EUR/4Y/2Y/ATM</t>
  </si>
  <si>
    <t>SWAPTION/RATE_NVOL/EUR/4Y/30Y/ATM</t>
  </si>
  <si>
    <t>SWAPTION/RATE_NVOL/EUR/4Y/3Y/ATM</t>
  </si>
  <si>
    <t>SWAPTION/RATE_NVOL/EUR/4Y/4Y/ATM</t>
  </si>
  <si>
    <t>SWAPTION/RATE_NVOL/EUR/4Y/5Y/ATM</t>
  </si>
  <si>
    <t>SWAPTION/RATE_NVOL/EUR/4Y/7Y/ATM</t>
  </si>
  <si>
    <t>SWAPTION/RATE_NVOL/EUR/5Y/10Y/ATM</t>
  </si>
  <si>
    <t>SWAPTION/RATE_NVOL/EUR/5Y/15Y/ATM</t>
  </si>
  <si>
    <t>SWAPTION/RATE_NVOL/EUR/5Y/1Y/ATM</t>
  </si>
  <si>
    <t>SWAPTION/RATE_NVOL/EUR/5Y/20Y/ATM</t>
  </si>
  <si>
    <t>SWAPTION/RATE_NVOL/EUR/5Y/25Y/ATM</t>
  </si>
  <si>
    <t>SWAPTION/RATE_NVOL/EUR/5Y/2Y/ATM</t>
  </si>
  <si>
    <t>SWAPTION/RATE_NVOL/EUR/5Y/30Y/ATM</t>
  </si>
  <si>
    <t>SWAPTION/RATE_NVOL/EUR/5Y/3Y/ATM</t>
  </si>
  <si>
    <t>SWAPTION/RATE_NVOL/EUR/5Y/4Y/ATM</t>
  </si>
  <si>
    <t>SWAPTION/RATE_NVOL/EUR/5Y/5Y/ATM</t>
  </si>
  <si>
    <t>SWAPTION/RATE_NVOL/EUR/5Y/7Y/ATM</t>
  </si>
  <si>
    <t>SWAPTION/RATE_NVOL/EUR/6M/10Y/ATM</t>
  </si>
  <si>
    <t>SWAPTION/RATE_NVOL/EUR/6M/15Y/ATM</t>
  </si>
  <si>
    <t>SWAPTION/RATE_NVOL/EUR/6M/1Y/ATM</t>
  </si>
  <si>
    <t>SWAPTION/RATE_NVOL/EUR/6M/20Y/ATM</t>
  </si>
  <si>
    <t>SWAPTION/RATE_NVOL/EUR/6M/25Y/ATM</t>
  </si>
  <si>
    <t>SWAPTION/RATE_NVOL/EUR/6M/2Y/ATM</t>
  </si>
  <si>
    <t>SWAPTION/RATE_NVOL/EUR/6M/2Y/Smile/0.01</t>
  </si>
  <si>
    <t>SWAPTION/RATE_NVOL/EUR/6M/2Y/Smile/-0.01</t>
  </si>
  <si>
    <t>SWAPTION/RATE_NVOL/EUR/6M/2Y/Smile/0.02</t>
  </si>
  <si>
    <t>SWAPTION/RATE_NVOL/EUR/6M/2Y/Smile/-0.02</t>
  </si>
  <si>
    <t>SWAPTION/RATE_NVOL/EUR/6M/30Y/ATM</t>
  </si>
  <si>
    <t>SWAPTION/RATE_NVOL/EUR/6M/3Y/ATM</t>
  </si>
  <si>
    <t>SWAPTION/RATE_NVOL/EUR/6M/4Y/ATM</t>
  </si>
  <si>
    <t>SWAPTION/RATE_NVOL/EUR/6M/5Y/ATM</t>
  </si>
  <si>
    <t>SWAPTION/RATE_NVOL/EUR/6M/5Y/Smile/0.01</t>
  </si>
  <si>
    <t>SWAPTION/RATE_NVOL/EUR/6M/5Y/Smile/-0.01</t>
  </si>
  <si>
    <t>SWAPTION/RATE_NVOL/EUR/6M/5Y/Smile/0.02</t>
  </si>
  <si>
    <t>SWAPTION/RATE_NVOL/EUR/6M/5Y/Smile/-0.02</t>
  </si>
  <si>
    <t>SWAPTION/RATE_NVOL/EUR/6M/7Y/ATM</t>
  </si>
  <si>
    <t>SWAPTION/RATE_NVOL/EUR/7Y/10Y/ATM</t>
  </si>
  <si>
    <t>SWAPTION/RATE_NVOL/EUR/7Y/15Y/ATM</t>
  </si>
  <si>
    <t>SWAPTION/RATE_NVOL/EUR/7Y/1Y/ATM</t>
  </si>
  <si>
    <t>SWAPTION/RATE_NVOL/EUR/7Y/20Y/ATM</t>
  </si>
  <si>
    <t>SWAPTION/RATE_NVOL/EUR/7Y/25Y/ATM</t>
  </si>
  <si>
    <t>SWAPTION/RATE_NVOL/EUR/7Y/2Y/ATM</t>
  </si>
  <si>
    <t>SWAPTION/RATE_NVOL/EUR/7Y/30Y/ATM</t>
  </si>
  <si>
    <t>SWAPTION/RATE_NVOL/EUR/7Y/3Y/ATM</t>
  </si>
  <si>
    <t>SWAPTION/RATE_NVOL/EUR/7Y/4Y/ATM</t>
  </si>
  <si>
    <t>SWAPTION/RATE_NVOL/EUR/7Y/5Y/ATM</t>
  </si>
  <si>
    <t>SWAPTION/RATE_NVOL/EUR/7Y/7Y/ATM</t>
  </si>
  <si>
    <t>YY_INFLATIONSWAP/RATE/EUHICPXT/10Y</t>
  </si>
  <si>
    <t>YY_INFLATIONSWAP/RATE/EUHICPXT/12Y</t>
  </si>
  <si>
    <t>YY_INFLATIONSWAP/RATE/EUHICPXT/15Y</t>
  </si>
  <si>
    <t>YY_INFLATIONSWAP/RATE/EUHICPXT/1Y</t>
  </si>
  <si>
    <t>YY_INFLATIONSWAP/RATE/EUHICPXT/20Y</t>
  </si>
  <si>
    <t>YY_INFLATIONSWAP/RATE/EUHICPXT/25Y</t>
  </si>
  <si>
    <t>YY_INFLATIONSWAP/RATE/EUHICPXT/2Y</t>
  </si>
  <si>
    <t>YY_INFLATIONSWAP/RATE/EUHICPXT/30Y</t>
  </si>
  <si>
    <t>YY_INFLATIONSWAP/RATE/EUHICPXT/3Y</t>
  </si>
  <si>
    <t>YY_INFLATIONSWAP/RATE/EUHICPXT/4Y</t>
  </si>
  <si>
    <t>YY_INFLATIONSWAP/RATE/EUHICPXT/5Y</t>
  </si>
  <si>
    <t>YY_INFLATIONSWAP/RATE/EUHICPXT/6Y</t>
  </si>
  <si>
    <t>YY_INFLATIONSWAP/RATE/EUHICPXT/7Y</t>
  </si>
  <si>
    <t>YY_INFLATIONSWAP/RATE/EUHICPXT/8Y</t>
  </si>
  <si>
    <t>YY_INFLATIONSWAP/RATE/EUHICPXT/9Y</t>
  </si>
  <si>
    <t>ZC_INFLATIONCAPFLOOR/PRICE/EUHICPXT/10Y/C/0.01</t>
  </si>
  <si>
    <t>ZC_INFLATIONCAPFLOOR/PRICE/EUHICPXT/10Y/C/0.015</t>
  </si>
  <si>
    <t>ZC_INFLATIONCAPFLOOR/PRICE/EUHICPXT/10Y/C/0.02</t>
  </si>
  <si>
    <t>ZC_INFLATIONCAPFLOOR/PRICE/EUHICPXT/10Y/C/0.025</t>
  </si>
  <si>
    <t>ZC_INFLATIONCAPFLOOR/PRICE/EUHICPXT/10Y/C/0.03</t>
  </si>
  <si>
    <t>ZC_INFLATIONCAPFLOOR/PRICE/EUHICPXT/10Y/F/0.00</t>
  </si>
  <si>
    <t>ZC_INFLATIONCAPFLOOR/PRICE/EUHICPXT/10Y/F/-0.005</t>
  </si>
  <si>
    <t>ZC_INFLATIONCAPFLOOR/PRICE/EUHICPXT/10Y/F/0.01</t>
  </si>
  <si>
    <t>ZC_INFLATIONCAPFLOOR/PRICE/EUHICPXT/10Y/F/-0.01</t>
  </si>
  <si>
    <t>ZC_INFLATIONCAPFLOOR/PRICE/EUHICPXT/10Y/F/0.015</t>
  </si>
  <si>
    <t>ZC_INFLATIONCAPFLOOR/PRICE/EUHICPXT/10Y/F/0.02</t>
  </si>
  <si>
    <t>ZC_INFLATIONCAPFLOOR/PRICE/EUHICPXT/10Y/F/-0.02</t>
  </si>
  <si>
    <t>ZC_INFLATIONCAPFLOOR/PRICE/EUHICPXT/10Y/F/0.025</t>
  </si>
  <si>
    <t>ZC_INFLATIONCAPFLOOR/PRICE/EUHICPXT/10Y/F/0.03</t>
  </si>
  <si>
    <t>ZC_INFLATIONCAPFLOOR/PRICE/EUHICPXT/12Y/C/0.01</t>
  </si>
  <si>
    <t>ZC_INFLATIONCAPFLOOR/PRICE/EUHICPXT/12Y/C/0.015</t>
  </si>
  <si>
    <t>ZC_INFLATIONCAPFLOOR/PRICE/EUHICPXT/12Y/C/0.02</t>
  </si>
  <si>
    <t>ZC_INFLATIONCAPFLOOR/PRICE/EUHICPXT/12Y/C/0.025</t>
  </si>
  <si>
    <t>ZC_INFLATIONCAPFLOOR/PRICE/EUHICPXT/12Y/C/0.03</t>
  </si>
  <si>
    <t>ZC_INFLATIONCAPFLOOR/PRICE/EUHICPXT/12Y/F/0.00</t>
  </si>
  <si>
    <t>ZC_INFLATIONCAPFLOOR/PRICE/EUHICPXT/12Y/F/-0.005</t>
  </si>
  <si>
    <t>ZC_INFLATIONCAPFLOOR/PRICE/EUHICPXT/12Y/F/0.01</t>
  </si>
  <si>
    <t>ZC_INFLATIONCAPFLOOR/PRICE/EUHICPXT/12Y/F/-0.01</t>
  </si>
  <si>
    <t>ZC_INFLATIONCAPFLOOR/PRICE/EUHICPXT/12Y/F/0.015</t>
  </si>
  <si>
    <t>ZC_INFLATIONCAPFLOOR/PRICE/EUHICPXT/12Y/F/0.02</t>
  </si>
  <si>
    <t>ZC_INFLATIONCAPFLOOR/PRICE/EUHICPXT/12Y/F/-0.02</t>
  </si>
  <si>
    <t>ZC_INFLATIONCAPFLOOR/PRICE/EUHICPXT/12Y/F/0.025</t>
  </si>
  <si>
    <t>ZC_INFLATIONCAPFLOOR/PRICE/EUHICPXT/12Y/F/0.03</t>
  </si>
  <si>
    <t>ZC_INFLATIONCAPFLOOR/PRICE/EUHICPXT/15Y/C/0.01</t>
  </si>
  <si>
    <t>ZC_INFLATIONCAPFLOOR/PRICE/EUHICPXT/15Y/C/0.015</t>
  </si>
  <si>
    <t>ZC_INFLATIONCAPFLOOR/PRICE/EUHICPXT/15Y/C/0.02</t>
  </si>
  <si>
    <t>ZC_INFLATIONCAPFLOOR/PRICE/EUHICPXT/15Y/C/0.025</t>
  </si>
  <si>
    <t>ZC_INFLATIONCAPFLOOR/PRICE/EUHICPXT/15Y/C/0.03</t>
  </si>
  <si>
    <t>ZC_INFLATIONCAPFLOOR/PRICE/EUHICPXT/15Y/F/0.00</t>
  </si>
  <si>
    <t>ZC_INFLATIONCAPFLOOR/PRICE/EUHICPXT/15Y/F/-0.005</t>
  </si>
  <si>
    <t>ZC_INFLATIONCAPFLOOR/PRICE/EUHICPXT/15Y/F/0.01</t>
  </si>
  <si>
    <t>ZC_INFLATIONCAPFLOOR/PRICE/EUHICPXT/15Y/F/-0.01</t>
  </si>
  <si>
    <t>ZC_INFLATIONCAPFLOOR/PRICE/EUHICPXT/15Y/F/0.015</t>
  </si>
  <si>
    <t>ZC_INFLATIONCAPFLOOR/PRICE/EUHICPXT/15Y/F/0.02</t>
  </si>
  <si>
    <t>ZC_INFLATIONCAPFLOOR/PRICE/EUHICPXT/15Y/F/-0.02</t>
  </si>
  <si>
    <t>ZC_INFLATIONCAPFLOOR/PRICE/EUHICPXT/15Y/F/0.025</t>
  </si>
  <si>
    <t>ZC_INFLATIONCAPFLOOR/PRICE/EUHICPXT/15Y/F/0.03</t>
  </si>
  <si>
    <t>ZC_INFLATIONCAPFLOOR/PRICE/EUHICPXT/1Y/C/0.01</t>
  </si>
  <si>
    <t>ZC_INFLATIONCAPFLOOR/PRICE/EUHICPXT/1Y/C/0.015</t>
  </si>
  <si>
    <t>ZC_INFLATIONCAPFLOOR/PRICE/EUHICPXT/1Y/C/0.02</t>
  </si>
  <si>
    <t>ZC_INFLATIONCAPFLOOR/PRICE/EUHICPXT/1Y/C/0.025</t>
  </si>
  <si>
    <t>ZC_INFLATIONCAPFLOOR/PRICE/EUHICPXT/1Y/C/0.03</t>
  </si>
  <si>
    <t>ZC_INFLATIONCAPFLOOR/PRICE/EUHICPXT/1Y/F/0.00</t>
  </si>
  <si>
    <t>ZC_INFLATIONCAPFLOOR/PRICE/EUHICPXT/1Y/F/-0.005</t>
  </si>
  <si>
    <t>ZC_INFLATIONCAPFLOOR/PRICE/EUHICPXT/1Y/F/0.01</t>
  </si>
  <si>
    <t>ZC_INFLATIONCAPFLOOR/PRICE/EUHICPXT/1Y/F/-0.01</t>
  </si>
  <si>
    <t>ZC_INFLATIONCAPFLOOR/PRICE/EUHICPXT/1Y/F/0.015</t>
  </si>
  <si>
    <t>ZC_INFLATIONCAPFLOOR/PRICE/EUHICPXT/1Y/F/0.02</t>
  </si>
  <si>
    <t>ZC_INFLATIONCAPFLOOR/PRICE/EUHICPXT/1Y/F/-0.02</t>
  </si>
  <si>
    <t>ZC_INFLATIONCAPFLOOR/PRICE/EUHICPXT/1Y/F/0.025</t>
  </si>
  <si>
    <t>ZC_INFLATIONCAPFLOOR/PRICE/EUHICPXT/1Y/F/0.03</t>
  </si>
  <si>
    <t>ZC_INFLATIONCAPFLOOR/PRICE/EUHICPXT/20Y/C/0.01</t>
  </si>
  <si>
    <t>ZC_INFLATIONCAPFLOOR/PRICE/EUHICPXT/20Y/C/0.015</t>
  </si>
  <si>
    <t>ZC_INFLATIONCAPFLOOR/PRICE/EUHICPXT/20Y/C/0.02</t>
  </si>
  <si>
    <t>ZC_INFLATIONCAPFLOOR/PRICE/EUHICPXT/20Y/C/0.025</t>
  </si>
  <si>
    <t>ZC_INFLATIONCAPFLOOR/PRICE/EUHICPXT/20Y/C/0.03</t>
  </si>
  <si>
    <t>ZC_INFLATIONCAPFLOOR/PRICE/EUHICPXT/20Y/F/0.00</t>
  </si>
  <si>
    <t>ZC_INFLATIONCAPFLOOR/PRICE/EUHICPXT/20Y/F/-0.005</t>
  </si>
  <si>
    <t>ZC_INFLATIONCAPFLOOR/PRICE/EUHICPXT/20Y/F/0.01</t>
  </si>
  <si>
    <t>ZC_INFLATIONCAPFLOOR/PRICE/EUHICPXT/20Y/F/-0.01</t>
  </si>
  <si>
    <t>ZC_INFLATIONCAPFLOOR/PRICE/EUHICPXT/20Y/F/0.015</t>
  </si>
  <si>
    <t>ZC_INFLATIONCAPFLOOR/PRICE/EUHICPXT/20Y/F/0.02</t>
  </si>
  <si>
    <t>ZC_INFLATIONCAPFLOOR/PRICE/EUHICPXT/20Y/F/-0.02</t>
  </si>
  <si>
    <t>ZC_INFLATIONCAPFLOOR/PRICE/EUHICPXT/20Y/F/0.025</t>
  </si>
  <si>
    <t>ZC_INFLATIONCAPFLOOR/PRICE/EUHICPXT/20Y/F/0.03</t>
  </si>
  <si>
    <t>ZC_INFLATIONCAPFLOOR/PRICE/EUHICPXT/2Y/C/0.01</t>
  </si>
  <si>
    <t>ZC_INFLATIONCAPFLOOR/PRICE/EUHICPXT/2Y/C/0.015</t>
  </si>
  <si>
    <t>ZC_INFLATIONCAPFLOOR/PRICE/EUHICPXT/2Y/C/0.02</t>
  </si>
  <si>
    <t>ZC_INFLATIONCAPFLOOR/PRICE/EUHICPXT/2Y/C/0.025</t>
  </si>
  <si>
    <t>ZC_INFLATIONCAPFLOOR/PRICE/EUHICPXT/2Y/C/0.03</t>
  </si>
  <si>
    <t>ZC_INFLATIONCAPFLOOR/PRICE/EUHICPXT/2Y/F/0.00</t>
  </si>
  <si>
    <t>ZC_INFLATIONCAPFLOOR/PRICE/EUHICPXT/2Y/F/-0.005</t>
  </si>
  <si>
    <t>ZC_INFLATIONCAPFLOOR/PRICE/EUHICPXT/2Y/F/0.01</t>
  </si>
  <si>
    <t>ZC_INFLATIONCAPFLOOR/PRICE/EUHICPXT/2Y/F/-0.01</t>
  </si>
  <si>
    <t>ZC_INFLATIONCAPFLOOR/PRICE/EUHICPXT/2Y/F/0.015</t>
  </si>
  <si>
    <t>ZC_INFLATIONCAPFLOOR/PRICE/EUHICPXT/2Y/F/0.02</t>
  </si>
  <si>
    <t>ZC_INFLATIONCAPFLOOR/PRICE/EUHICPXT/2Y/F/-0.02</t>
  </si>
  <si>
    <t>ZC_INFLATIONCAPFLOOR/PRICE/EUHICPXT/2Y/F/0.025</t>
  </si>
  <si>
    <t>ZC_INFLATIONCAPFLOOR/PRICE/EUHICPXT/2Y/F/0.03</t>
  </si>
  <si>
    <t>ZC_INFLATIONCAPFLOOR/PRICE/EUHICPXT/30Y/C/0.01</t>
  </si>
  <si>
    <t>ZC_INFLATIONCAPFLOOR/PRICE/EUHICPXT/30Y/C/0.015</t>
  </si>
  <si>
    <t>ZC_INFLATIONCAPFLOOR/PRICE/EUHICPXT/30Y/C/0.02</t>
  </si>
  <si>
    <t>ZC_INFLATIONCAPFLOOR/PRICE/EUHICPXT/30Y/C/0.025</t>
  </si>
  <si>
    <t>ZC_INFLATIONCAPFLOOR/PRICE/EUHICPXT/30Y/C/0.03</t>
  </si>
  <si>
    <t>ZC_INFLATIONCAPFLOOR/PRICE/EUHICPXT/30Y/F/0.00</t>
  </si>
  <si>
    <t>ZC_INFLATIONCAPFLOOR/PRICE/EUHICPXT/30Y/F/-0.005</t>
  </si>
  <si>
    <t>ZC_INFLATIONCAPFLOOR/PRICE/EUHICPXT/30Y/F/0.01</t>
  </si>
  <si>
    <t>ZC_INFLATIONCAPFLOOR/PRICE/EUHICPXT/30Y/F/-0.01</t>
  </si>
  <si>
    <t>ZC_INFLATIONCAPFLOOR/PRICE/EUHICPXT/30Y/F/0.015</t>
  </si>
  <si>
    <t>ZC_INFLATIONCAPFLOOR/PRICE/EUHICPXT/30Y/F/0.02</t>
  </si>
  <si>
    <t>ZC_INFLATIONCAPFLOOR/PRICE/EUHICPXT/30Y/F/-0.02</t>
  </si>
  <si>
    <t>ZC_INFLATIONCAPFLOOR/PRICE/EUHICPXT/30Y/F/0.025</t>
  </si>
  <si>
    <t>ZC_INFLATIONCAPFLOOR/PRICE/EUHICPXT/30Y/F/0.03</t>
  </si>
  <si>
    <t>ZC_INFLATIONCAPFLOOR/PRICE/EUHICPXT/3Y/C/0.01</t>
  </si>
  <si>
    <t>ZC_INFLATIONCAPFLOOR/PRICE/EUHICPXT/3Y/C/0.015</t>
  </si>
  <si>
    <t>ZC_INFLATIONCAPFLOOR/PRICE/EUHICPXT/3Y/C/0.02</t>
  </si>
  <si>
    <t>ZC_INFLATIONCAPFLOOR/PRICE/EUHICPXT/3Y/C/0.025</t>
  </si>
  <si>
    <t>ZC_INFLATIONCAPFLOOR/PRICE/EUHICPXT/3Y/C/0.03</t>
  </si>
  <si>
    <t>ZC_INFLATIONCAPFLOOR/PRICE/EUHICPXT/3Y/F/0.00</t>
  </si>
  <si>
    <t>ZC_INFLATIONCAPFLOOR/PRICE/EUHICPXT/3Y/F/-0.005</t>
  </si>
  <si>
    <t>ZC_INFLATIONCAPFLOOR/PRICE/EUHICPXT/3Y/F/0.01</t>
  </si>
  <si>
    <t>ZC_INFLATIONCAPFLOOR/PRICE/EUHICPXT/3Y/F/-0.01</t>
  </si>
  <si>
    <t>ZC_INFLATIONCAPFLOOR/PRICE/EUHICPXT/3Y/F/0.015</t>
  </si>
  <si>
    <t>ZC_INFLATIONCAPFLOOR/PRICE/EUHICPXT/3Y/F/0.02</t>
  </si>
  <si>
    <t>ZC_INFLATIONCAPFLOOR/PRICE/EUHICPXT/3Y/F/-0.02</t>
  </si>
  <si>
    <t>ZC_INFLATIONCAPFLOOR/PRICE/EUHICPXT/3Y/F/0.025</t>
  </si>
  <si>
    <t>ZC_INFLATIONCAPFLOOR/PRICE/EUHICPXT/3Y/F/0.03</t>
  </si>
  <si>
    <t>ZC_INFLATIONCAPFLOOR/PRICE/EUHICPXT/4Y/C/0.01</t>
  </si>
  <si>
    <t>ZC_INFLATIONCAPFLOOR/PRICE/EUHICPXT/4Y/C/0.015</t>
  </si>
  <si>
    <t>ZC_INFLATIONCAPFLOOR/PRICE/EUHICPXT/4Y/C/0.02</t>
  </si>
  <si>
    <t>ZC_INFLATIONCAPFLOOR/PRICE/EUHICPXT/4Y/C/0.025</t>
  </si>
  <si>
    <t>ZC_INFLATIONCAPFLOOR/PRICE/EUHICPXT/4Y/C/0.03</t>
  </si>
  <si>
    <t>ZC_INFLATIONCAPFLOOR/PRICE/EUHICPXT/4Y/F/0.00</t>
  </si>
  <si>
    <t>ZC_INFLATIONCAPFLOOR/PRICE/EUHICPXT/4Y/F/-0.005</t>
  </si>
  <si>
    <t>ZC_INFLATIONCAPFLOOR/PRICE/EUHICPXT/4Y/F/0.01</t>
  </si>
  <si>
    <t>ZC_INFLATIONCAPFLOOR/PRICE/EUHICPXT/4Y/F/-0.01</t>
  </si>
  <si>
    <t>ZC_INFLATIONCAPFLOOR/PRICE/EUHICPXT/4Y/F/0.015</t>
  </si>
  <si>
    <t>ZC_INFLATIONCAPFLOOR/PRICE/EUHICPXT/4Y/F/0.02</t>
  </si>
  <si>
    <t>ZC_INFLATIONCAPFLOOR/PRICE/EUHICPXT/4Y/F/-0.02</t>
  </si>
  <si>
    <t>ZC_INFLATIONCAPFLOOR/PRICE/EUHICPXT/4Y/F/0.025</t>
  </si>
  <si>
    <t>ZC_INFLATIONCAPFLOOR/PRICE/EUHICPXT/4Y/F/0.03</t>
  </si>
  <si>
    <t>ZC_INFLATIONCAPFLOOR/PRICE/EUHICPXT/5Y/C/0.01</t>
  </si>
  <si>
    <t>ZC_INFLATIONCAPFLOOR/PRICE/EUHICPXT/5Y/C/0.015</t>
  </si>
  <si>
    <t>ZC_INFLATIONCAPFLOOR/PRICE/EUHICPXT/5Y/C/0.02</t>
  </si>
  <si>
    <t>ZC_INFLATIONCAPFLOOR/PRICE/EUHICPXT/5Y/C/0.025</t>
  </si>
  <si>
    <t>ZC_INFLATIONCAPFLOOR/PRICE/EUHICPXT/5Y/C/0.03</t>
  </si>
  <si>
    <t>ZC_INFLATIONCAPFLOOR/PRICE/EUHICPXT/5Y/F/0.00</t>
  </si>
  <si>
    <t>ZC_INFLATIONCAPFLOOR/PRICE/EUHICPXT/5Y/F/-0.005</t>
  </si>
  <si>
    <t>ZC_INFLATIONCAPFLOOR/PRICE/EUHICPXT/5Y/F/0.01</t>
  </si>
  <si>
    <t>ZC_INFLATIONCAPFLOOR/PRICE/EUHICPXT/5Y/F/-0.01</t>
  </si>
  <si>
    <t>ZC_INFLATIONCAPFLOOR/PRICE/EUHICPXT/5Y/F/0.015</t>
  </si>
  <si>
    <t>ZC_INFLATIONCAPFLOOR/PRICE/EUHICPXT/5Y/F/0.02</t>
  </si>
  <si>
    <t>ZC_INFLATIONCAPFLOOR/PRICE/EUHICPXT/5Y/F/-0.02</t>
  </si>
  <si>
    <t>ZC_INFLATIONCAPFLOOR/PRICE/EUHICPXT/5Y/F/0.025</t>
  </si>
  <si>
    <t>ZC_INFLATIONCAPFLOOR/PRICE/EUHICPXT/5Y/F/0.03</t>
  </si>
  <si>
    <t>ZC_INFLATIONCAPFLOOR/PRICE/EUHICPXT/6Y/C/0.01</t>
  </si>
  <si>
    <t>ZC_INFLATIONCAPFLOOR/PRICE/EUHICPXT/6Y/C/0.015</t>
  </si>
  <si>
    <t>ZC_INFLATIONCAPFLOOR/PRICE/EUHICPXT/6Y/C/0.02</t>
  </si>
  <si>
    <t>ZC_INFLATIONCAPFLOOR/PRICE/EUHICPXT/6Y/C/0.025</t>
  </si>
  <si>
    <t>ZC_INFLATIONCAPFLOOR/PRICE/EUHICPXT/6Y/C/0.03</t>
  </si>
  <si>
    <t>ZC_INFLATIONCAPFLOOR/PRICE/EUHICPXT/6Y/F/0.00</t>
  </si>
  <si>
    <t>ZC_INFLATIONCAPFLOOR/PRICE/EUHICPXT/6Y/F/-0.005</t>
  </si>
  <si>
    <t>ZC_INFLATIONCAPFLOOR/PRICE/EUHICPXT/6Y/F/0.01</t>
  </si>
  <si>
    <t>ZC_INFLATIONCAPFLOOR/PRICE/EUHICPXT/6Y/F/-0.01</t>
  </si>
  <si>
    <t>ZC_INFLATIONCAPFLOOR/PRICE/EUHICPXT/6Y/F/0.015</t>
  </si>
  <si>
    <t>ZC_INFLATIONCAPFLOOR/PRICE/EUHICPXT/6Y/F/0.02</t>
  </si>
  <si>
    <t>ZC_INFLATIONCAPFLOOR/PRICE/EUHICPXT/6Y/F/-0.02</t>
  </si>
  <si>
    <t>ZC_INFLATIONCAPFLOOR/PRICE/EUHICPXT/6Y/F/0.025</t>
  </si>
  <si>
    <t>ZC_INFLATIONCAPFLOOR/PRICE/EUHICPXT/6Y/F/0.03</t>
  </si>
  <si>
    <t>ZC_INFLATIONCAPFLOOR/PRICE/EUHICPXT/7Y/C/0.01</t>
  </si>
  <si>
    <t>ZC_INFLATIONCAPFLOOR/PRICE/EUHICPXT/7Y/C/0.015</t>
  </si>
  <si>
    <t>ZC_INFLATIONCAPFLOOR/PRICE/EUHICPXT/7Y/C/0.02</t>
  </si>
  <si>
    <t>ZC_INFLATIONCAPFLOOR/PRICE/EUHICPXT/7Y/C/0.025</t>
  </si>
  <si>
    <t>ZC_INFLATIONCAPFLOOR/PRICE/EUHICPXT/7Y/C/0.03</t>
  </si>
  <si>
    <t>ZC_INFLATIONCAPFLOOR/PRICE/EUHICPXT/7Y/F/0.00</t>
  </si>
  <si>
    <t>ZC_INFLATIONCAPFLOOR/PRICE/EUHICPXT/7Y/F/-0.005</t>
  </si>
  <si>
    <t>ZC_INFLATIONCAPFLOOR/PRICE/EUHICPXT/7Y/F/0.01</t>
  </si>
  <si>
    <t>ZC_INFLATIONCAPFLOOR/PRICE/EUHICPXT/7Y/F/-0.01</t>
  </si>
  <si>
    <t>ZC_INFLATIONCAPFLOOR/PRICE/EUHICPXT/7Y/F/0.015</t>
  </si>
  <si>
    <t>ZC_INFLATIONCAPFLOOR/PRICE/EUHICPXT/7Y/F/0.02</t>
  </si>
  <si>
    <t>ZC_INFLATIONCAPFLOOR/PRICE/EUHICPXT/7Y/F/-0.02</t>
  </si>
  <si>
    <t>ZC_INFLATIONCAPFLOOR/PRICE/EUHICPXT/7Y/F/0.025</t>
  </si>
  <si>
    <t>ZC_INFLATIONCAPFLOOR/PRICE/EUHICPXT/7Y/F/0.03</t>
  </si>
  <si>
    <t>ZC_INFLATIONCAPFLOOR/PRICE/EUHICPXT/8Y/C/0.01</t>
  </si>
  <si>
    <t>ZC_INFLATIONCAPFLOOR/PRICE/EUHICPXT/8Y/C/0.015</t>
  </si>
  <si>
    <t>ZC_INFLATIONCAPFLOOR/PRICE/EUHICPXT/8Y/C/0.02</t>
  </si>
  <si>
    <t>ZC_INFLATIONCAPFLOOR/PRICE/EUHICPXT/8Y/C/0.025</t>
  </si>
  <si>
    <t>ZC_INFLATIONCAPFLOOR/PRICE/EUHICPXT/8Y/C/0.03</t>
  </si>
  <si>
    <t>ZC_INFLATIONCAPFLOOR/PRICE/EUHICPXT/8Y/F/0.00</t>
  </si>
  <si>
    <t>ZC_INFLATIONCAPFLOOR/PRICE/EUHICPXT/8Y/F/-0.005</t>
  </si>
  <si>
    <t>ZC_INFLATIONCAPFLOOR/PRICE/EUHICPXT/8Y/F/0.01</t>
  </si>
  <si>
    <t>ZC_INFLATIONCAPFLOOR/PRICE/EUHICPXT/8Y/F/-0.01</t>
  </si>
  <si>
    <t>ZC_INFLATIONCAPFLOOR/PRICE/EUHICPXT/8Y/F/0.015</t>
  </si>
  <si>
    <t>ZC_INFLATIONCAPFLOOR/PRICE/EUHICPXT/8Y/F/0.02</t>
  </si>
  <si>
    <t>ZC_INFLATIONCAPFLOOR/PRICE/EUHICPXT/8Y/F/-0.02</t>
  </si>
  <si>
    <t>ZC_INFLATIONCAPFLOOR/PRICE/EUHICPXT/8Y/F/0.025</t>
  </si>
  <si>
    <t>ZC_INFLATIONCAPFLOOR/PRICE/EUHICPXT/8Y/F/0.03</t>
  </si>
  <si>
    <t>ZC_INFLATIONCAPFLOOR/PRICE/EUHICPXT/9Y/C/0.01</t>
  </si>
  <si>
    <t>ZC_INFLATIONCAPFLOOR/PRICE/EUHICPXT/9Y/C/0.015</t>
  </si>
  <si>
    <t>ZC_INFLATIONCAPFLOOR/PRICE/EUHICPXT/9Y/C/0.02</t>
  </si>
  <si>
    <t>ZC_INFLATIONCAPFLOOR/PRICE/EUHICPXT/9Y/C/0.025</t>
  </si>
  <si>
    <t>ZC_INFLATIONCAPFLOOR/PRICE/EUHICPXT/9Y/C/0.03</t>
  </si>
  <si>
    <t>ZC_INFLATIONCAPFLOOR/PRICE/EUHICPXT/9Y/F/0.00</t>
  </si>
  <si>
    <t>ZC_INFLATIONCAPFLOOR/PRICE/EUHICPXT/9Y/F/-0.005</t>
  </si>
  <si>
    <t>ZC_INFLATIONCAPFLOOR/PRICE/EUHICPXT/9Y/F/0.01</t>
  </si>
  <si>
    <t>ZC_INFLATIONCAPFLOOR/PRICE/EUHICPXT/9Y/F/-0.01</t>
  </si>
  <si>
    <t>ZC_INFLATIONCAPFLOOR/PRICE/EUHICPXT/9Y/F/0.015</t>
  </si>
  <si>
    <t>ZC_INFLATIONCAPFLOOR/PRICE/EUHICPXT/9Y/F/0.02</t>
  </si>
  <si>
    <t>ZC_INFLATIONCAPFLOOR/PRICE/EUHICPXT/9Y/F/-0.02</t>
  </si>
  <si>
    <t>ZC_INFLATIONCAPFLOOR/PRICE/EUHICPXT/9Y/F/0.025</t>
  </si>
  <si>
    <t>ZC_INFLATIONCAPFLOOR/PRICE/EUHICPXT/9Y/F/0.03</t>
  </si>
  <si>
    <t>ZC_INFLATIONCAPFLOOR/PRICE/UKRPI/10Y/C/0.01</t>
  </si>
  <si>
    <t>ZC_INFLATIONCAPFLOOR/PRICE/UKRPI/10Y/C/0.015</t>
  </si>
  <si>
    <t>ZC_INFLATIONCAPFLOOR/PRICE/UKRPI/10Y/C/0.02</t>
  </si>
  <si>
    <t>ZC_INFLATIONCAPFLOOR/PRICE/UKRPI/10Y/C/0.025</t>
  </si>
  <si>
    <t>ZC_INFLATIONCAPFLOOR/PRICE/UKRPI/10Y/C/0.03</t>
  </si>
  <si>
    <t>ZC_INFLATIONCAPFLOOR/PRICE/UKRPI/10Y/F/0.00</t>
  </si>
  <si>
    <t>ZC_INFLATIONCAPFLOOR/PRICE/UKRPI/10Y/F/0.005</t>
  </si>
  <si>
    <t>ZC_INFLATIONCAPFLOOR/PRICE/UKRPI/10Y/F/-0.005</t>
  </si>
  <si>
    <t>ZC_INFLATIONCAPFLOOR/PRICE/UKRPI/10Y/F/0.01</t>
  </si>
  <si>
    <t>ZC_INFLATIONCAPFLOOR/PRICE/UKRPI/10Y/F/-0.01</t>
  </si>
  <si>
    <t>ZC_INFLATIONCAPFLOOR/PRICE/UKRPI/10Y/F/0.015</t>
  </si>
  <si>
    <t>ZC_INFLATIONCAPFLOOR/PRICE/UKRPI/10Y/F/-0.015</t>
  </si>
  <si>
    <t>ZC_INFLATIONCAPFLOOR/PRICE/UKRPI/10Y/F/0.02</t>
  </si>
  <si>
    <t>ZC_INFLATIONCAPFLOOR/PRICE/UKRPI/10Y/F/-0.02</t>
  </si>
  <si>
    <t>ZC_INFLATIONCAPFLOOR/PRICE/UKRPI/10Y/F/0.025</t>
  </si>
  <si>
    <t>ZC_INFLATIONCAPFLOOR/PRICE/UKRPI/10Y/F/0.03</t>
  </si>
  <si>
    <t>ZC_INFLATIONCAPFLOOR/PRICE/UKRPI/10Y/F/-0.03</t>
  </si>
  <si>
    <t>ZC_INFLATIONCAPFLOOR/PRICE/UKRPI/12Y/C/0.01</t>
  </si>
  <si>
    <t>ZC_INFLATIONCAPFLOOR/PRICE/UKRPI/12Y/C/0.015</t>
  </si>
  <si>
    <t>ZC_INFLATIONCAPFLOOR/PRICE/UKRPI/12Y/C/0.02</t>
  </si>
  <si>
    <t>ZC_INFLATIONCAPFLOOR/PRICE/UKRPI/12Y/C/0.025</t>
  </si>
  <si>
    <t>ZC_INFLATIONCAPFLOOR/PRICE/UKRPI/12Y/C/0.03</t>
  </si>
  <si>
    <t>ZC_INFLATIONCAPFLOOR/PRICE/UKRPI/12Y/F/0.00</t>
  </si>
  <si>
    <t>ZC_INFLATIONCAPFLOOR/PRICE/UKRPI/12Y/F/0.005</t>
  </si>
  <si>
    <t>ZC_INFLATIONCAPFLOOR/PRICE/UKRPI/12Y/F/-0.005</t>
  </si>
  <si>
    <t>ZC_INFLATIONCAPFLOOR/PRICE/UKRPI/12Y/F/0.01</t>
  </si>
  <si>
    <t>ZC_INFLATIONCAPFLOOR/PRICE/UKRPI/12Y/F/-0.01</t>
  </si>
  <si>
    <t>ZC_INFLATIONCAPFLOOR/PRICE/UKRPI/12Y/F/0.015</t>
  </si>
  <si>
    <t>ZC_INFLATIONCAPFLOOR/PRICE/UKRPI/12Y/F/-0.015</t>
  </si>
  <si>
    <t>ZC_INFLATIONCAPFLOOR/PRICE/UKRPI/12Y/F/0.02</t>
  </si>
  <si>
    <t>ZC_INFLATIONCAPFLOOR/PRICE/UKRPI/12Y/F/-0.02</t>
  </si>
  <si>
    <t>ZC_INFLATIONCAPFLOOR/PRICE/UKRPI/12Y/F/0.025</t>
  </si>
  <si>
    <t>ZC_INFLATIONCAPFLOOR/PRICE/UKRPI/12Y/F/0.03</t>
  </si>
  <si>
    <t>ZC_INFLATIONCAPFLOOR/PRICE/UKRPI/12Y/F/-0.03</t>
  </si>
  <si>
    <t>ZC_INFLATIONCAPFLOOR/PRICE/UKRPI/15Y/C/0.01</t>
  </si>
  <si>
    <t>ZC_INFLATIONCAPFLOOR/PRICE/UKRPI/15Y/C/0.015</t>
  </si>
  <si>
    <t>ZC_INFLATIONCAPFLOOR/PRICE/UKRPI/15Y/C/0.02</t>
  </si>
  <si>
    <t>ZC_INFLATIONCAPFLOOR/PRICE/UKRPI/15Y/C/0.025</t>
  </si>
  <si>
    <t>ZC_INFLATIONCAPFLOOR/PRICE/UKRPI/15Y/C/0.03</t>
  </si>
  <si>
    <t>ZC_INFLATIONCAPFLOOR/PRICE/UKRPI/15Y/F/0.00</t>
  </si>
  <si>
    <t>ZC_INFLATIONCAPFLOOR/PRICE/UKRPI/15Y/F/0.005</t>
  </si>
  <si>
    <t>ZC_INFLATIONCAPFLOOR/PRICE/UKRPI/15Y/F/-0.005</t>
  </si>
  <si>
    <t>ZC_INFLATIONCAPFLOOR/PRICE/UKRPI/15Y/F/0.01</t>
  </si>
  <si>
    <t>ZC_INFLATIONCAPFLOOR/PRICE/UKRPI/15Y/F/-0.01</t>
  </si>
  <si>
    <t>ZC_INFLATIONCAPFLOOR/PRICE/UKRPI/15Y/F/0.015</t>
  </si>
  <si>
    <t>ZC_INFLATIONCAPFLOOR/PRICE/UKRPI/15Y/F/-0.015</t>
  </si>
  <si>
    <t>ZC_INFLATIONCAPFLOOR/PRICE/UKRPI/15Y/F/0.02</t>
  </si>
  <si>
    <t>ZC_INFLATIONCAPFLOOR/PRICE/UKRPI/15Y/F/-0.02</t>
  </si>
  <si>
    <t>ZC_INFLATIONCAPFLOOR/PRICE/UKRPI/15Y/F/0.025</t>
  </si>
  <si>
    <t>ZC_INFLATIONCAPFLOOR/PRICE/UKRPI/15Y/F/0.03</t>
  </si>
  <si>
    <t>ZC_INFLATIONCAPFLOOR/PRICE/UKRPI/15Y/F/-0.03</t>
  </si>
  <si>
    <t>ZC_INFLATIONCAPFLOOR/PRICE/UKRPI/1Y/C/0.01</t>
  </si>
  <si>
    <t>ZC_INFLATIONCAPFLOOR/PRICE/UKRPI/1Y/C/0.015</t>
  </si>
  <si>
    <t>ZC_INFLATIONCAPFLOOR/PRICE/UKRPI/1Y/C/0.02</t>
  </si>
  <si>
    <t>ZC_INFLATIONCAPFLOOR/PRICE/UKRPI/1Y/C/0.025</t>
  </si>
  <si>
    <t>ZC_INFLATIONCAPFLOOR/PRICE/UKRPI/1Y/C/0.03</t>
  </si>
  <si>
    <t>ZC_INFLATIONCAPFLOOR/PRICE/UKRPI/1Y/F/0.00</t>
  </si>
  <si>
    <t>ZC_INFLATIONCAPFLOOR/PRICE/UKRPI/1Y/F/0.005</t>
  </si>
  <si>
    <t>ZC_INFLATIONCAPFLOOR/PRICE/UKRPI/1Y/F/-0.005</t>
  </si>
  <si>
    <t>ZC_INFLATIONCAPFLOOR/PRICE/UKRPI/1Y/F/0.01</t>
  </si>
  <si>
    <t>ZC_INFLATIONCAPFLOOR/PRICE/UKRPI/1Y/F/-0.01</t>
  </si>
  <si>
    <t>ZC_INFLATIONCAPFLOOR/PRICE/UKRPI/1Y/F/0.015</t>
  </si>
  <si>
    <t>ZC_INFLATIONCAPFLOOR/PRICE/UKRPI/1Y/F/-0.015</t>
  </si>
  <si>
    <t>ZC_INFLATIONCAPFLOOR/PRICE/UKRPI/1Y/F/0.02</t>
  </si>
  <si>
    <t>ZC_INFLATIONCAPFLOOR/PRICE/UKRPI/1Y/F/-0.02</t>
  </si>
  <si>
    <t>ZC_INFLATIONCAPFLOOR/PRICE/UKRPI/1Y/F/0.025</t>
  </si>
  <si>
    <t>ZC_INFLATIONCAPFLOOR/PRICE/UKRPI/1Y/F/0.03</t>
  </si>
  <si>
    <t>ZC_INFLATIONCAPFLOOR/PRICE/UKRPI/1Y/F/-0.03</t>
  </si>
  <si>
    <t>ZC_INFLATIONCAPFLOOR/PRICE/UKRPI/20Y/C/0.01</t>
  </si>
  <si>
    <t>ZC_INFLATIONCAPFLOOR/PRICE/UKRPI/20Y/C/0.015</t>
  </si>
  <si>
    <t>ZC_INFLATIONCAPFLOOR/PRICE/UKRPI/20Y/C/0.02</t>
  </si>
  <si>
    <t>ZC_INFLATIONCAPFLOOR/PRICE/UKRPI/20Y/C/0.025</t>
  </si>
  <si>
    <t>ZC_INFLATIONCAPFLOOR/PRICE/UKRPI/20Y/C/0.03</t>
  </si>
  <si>
    <t>ZC_INFLATIONCAPFLOOR/PRICE/UKRPI/20Y/F/0.00</t>
  </si>
  <si>
    <t>ZC_INFLATIONCAPFLOOR/PRICE/UKRPI/20Y/F/0.005</t>
  </si>
  <si>
    <t>ZC_INFLATIONCAPFLOOR/PRICE/UKRPI/20Y/F/-0.005</t>
  </si>
  <si>
    <t>ZC_INFLATIONCAPFLOOR/PRICE/UKRPI/20Y/F/0.01</t>
  </si>
  <si>
    <t>ZC_INFLATIONCAPFLOOR/PRICE/UKRPI/20Y/F/-0.01</t>
  </si>
  <si>
    <t>ZC_INFLATIONCAPFLOOR/PRICE/UKRPI/20Y/F/0.015</t>
  </si>
  <si>
    <t>ZC_INFLATIONCAPFLOOR/PRICE/UKRPI/20Y/F/-0.015</t>
  </si>
  <si>
    <t>ZC_INFLATIONCAPFLOOR/PRICE/UKRPI/20Y/F/0.02</t>
  </si>
  <si>
    <t>ZC_INFLATIONCAPFLOOR/PRICE/UKRPI/20Y/F/-0.02</t>
  </si>
  <si>
    <t>ZC_INFLATIONCAPFLOOR/PRICE/UKRPI/20Y/F/0.025</t>
  </si>
  <si>
    <t>ZC_INFLATIONCAPFLOOR/PRICE/UKRPI/20Y/F/0.03</t>
  </si>
  <si>
    <t>ZC_INFLATIONCAPFLOOR/PRICE/UKRPI/20Y/F/-0.03</t>
  </si>
  <si>
    <t>ZC_INFLATIONCAPFLOOR/PRICE/UKRPI/2Y/C/0.01</t>
  </si>
  <si>
    <t>ZC_INFLATIONCAPFLOOR/PRICE/UKRPI/2Y/C/0.015</t>
  </si>
  <si>
    <t>ZC_INFLATIONCAPFLOOR/PRICE/UKRPI/2Y/C/0.02</t>
  </si>
  <si>
    <t>ZC_INFLATIONCAPFLOOR/PRICE/UKRPI/2Y/C/0.025</t>
  </si>
  <si>
    <t>ZC_INFLATIONCAPFLOOR/PRICE/UKRPI/2Y/C/0.03</t>
  </si>
  <si>
    <t>ZC_INFLATIONCAPFLOOR/PRICE/UKRPI/2Y/F/0.00</t>
  </si>
  <si>
    <t>ZC_INFLATIONCAPFLOOR/PRICE/UKRPI/2Y/F/0.005</t>
  </si>
  <si>
    <t>ZC_INFLATIONCAPFLOOR/PRICE/UKRPI/2Y/F/-0.005</t>
  </si>
  <si>
    <t>ZC_INFLATIONCAPFLOOR/PRICE/UKRPI/2Y/F/0.01</t>
  </si>
  <si>
    <t>ZC_INFLATIONCAPFLOOR/PRICE/UKRPI/2Y/F/-0.01</t>
  </si>
  <si>
    <t>ZC_INFLATIONCAPFLOOR/PRICE/UKRPI/2Y/F/0.015</t>
  </si>
  <si>
    <t>ZC_INFLATIONCAPFLOOR/PRICE/UKRPI/2Y/F/-0.015</t>
  </si>
  <si>
    <t>ZC_INFLATIONCAPFLOOR/PRICE/UKRPI/2Y/F/0.02</t>
  </si>
  <si>
    <t>ZC_INFLATIONCAPFLOOR/PRICE/UKRPI/2Y/F/-0.02</t>
  </si>
  <si>
    <t>ZC_INFLATIONCAPFLOOR/PRICE/UKRPI/2Y/F/0.025</t>
  </si>
  <si>
    <t>ZC_INFLATIONCAPFLOOR/PRICE/UKRPI/2Y/F/0.03</t>
  </si>
  <si>
    <t>ZC_INFLATIONCAPFLOOR/PRICE/UKRPI/2Y/F/-0.03</t>
  </si>
  <si>
    <t>ZC_INFLATIONCAPFLOOR/PRICE/UKRPI/30Y/C/0.01</t>
  </si>
  <si>
    <t>ZC_INFLATIONCAPFLOOR/PRICE/UKRPI/30Y/C/0.015</t>
  </si>
  <si>
    <t>ZC_INFLATIONCAPFLOOR/PRICE/UKRPI/30Y/C/0.02</t>
  </si>
  <si>
    <t>ZC_INFLATIONCAPFLOOR/PRICE/UKRPI/30Y/C/0.025</t>
  </si>
  <si>
    <t>ZC_INFLATIONCAPFLOOR/PRICE/UKRPI/30Y/C/0.03</t>
  </si>
  <si>
    <t>ZC_INFLATIONCAPFLOOR/PRICE/UKRPI/30Y/F/0.005</t>
  </si>
  <si>
    <t>ZC_INFLATIONCAPFLOOR/PRICE/UKRPI/30Y/F/-0.005</t>
  </si>
  <si>
    <t>ZC_INFLATIONCAPFLOOR/PRICE/UKRPI/30Y/F/0.01</t>
  </si>
  <si>
    <t>ZC_INFLATIONCAPFLOOR/PRICE/UKRPI/30Y/F/-0.01</t>
  </si>
  <si>
    <t>ZC_INFLATIONCAPFLOOR/PRICE/UKRPI/30Y/F/0.015</t>
  </si>
  <si>
    <t>ZC_INFLATIONCAPFLOOR/PRICE/UKRPI/30Y/F/-0.015</t>
  </si>
  <si>
    <t>ZC_INFLATIONCAPFLOOR/PRICE/UKRPI/30Y/F/0.02</t>
  </si>
  <si>
    <t>ZC_INFLATIONCAPFLOOR/PRICE/UKRPI/30Y/F/-0.02</t>
  </si>
  <si>
    <t>ZC_INFLATIONCAPFLOOR/PRICE/UKRPI/30Y/F/0.025</t>
  </si>
  <si>
    <t>ZC_INFLATIONCAPFLOOR/PRICE/UKRPI/30Y/F/0.03</t>
  </si>
  <si>
    <t>ZC_INFLATIONCAPFLOOR/PRICE/UKRPI/30Y/F/-0.03</t>
  </si>
  <si>
    <t>ZC_INFLATIONCAPFLOOR/PRICE/UKRPI/3Y/C/0.01</t>
  </si>
  <si>
    <t>ZC_INFLATIONCAPFLOOR/PRICE/UKRPI/3Y/C/0.015</t>
  </si>
  <si>
    <t>ZC_INFLATIONCAPFLOOR/PRICE/UKRPI/3Y/C/0.02</t>
  </si>
  <si>
    <t>ZC_INFLATIONCAPFLOOR/PRICE/UKRPI/3Y/C/0.025</t>
  </si>
  <si>
    <t>ZC_INFLATIONCAPFLOOR/PRICE/UKRPI/3Y/C/0.03</t>
  </si>
  <si>
    <t>ZC_INFLATIONCAPFLOOR/PRICE/UKRPI/3Y/F/0.00</t>
  </si>
  <si>
    <t>ZC_INFLATIONCAPFLOOR/PRICE/UKRPI/3Y/F/0.005</t>
  </si>
  <si>
    <t>ZC_INFLATIONCAPFLOOR/PRICE/UKRPI/3Y/F/-0.005</t>
  </si>
  <si>
    <t>ZC_INFLATIONCAPFLOOR/PRICE/UKRPI/3Y/F/0.01</t>
  </si>
  <si>
    <t>ZC_INFLATIONCAPFLOOR/PRICE/UKRPI/3Y/F/-0.01</t>
  </si>
  <si>
    <t>ZC_INFLATIONCAPFLOOR/PRICE/UKRPI/3Y/F/0.015</t>
  </si>
  <si>
    <t>ZC_INFLATIONCAPFLOOR/PRICE/UKRPI/3Y/F/-0.015</t>
  </si>
  <si>
    <t>ZC_INFLATIONCAPFLOOR/PRICE/UKRPI/3Y/F/0.02</t>
  </si>
  <si>
    <t>ZC_INFLATIONCAPFLOOR/PRICE/UKRPI/3Y/F/-0.02</t>
  </si>
  <si>
    <t>ZC_INFLATIONCAPFLOOR/PRICE/UKRPI/3Y/F/0.025</t>
  </si>
  <si>
    <t>ZC_INFLATIONCAPFLOOR/PRICE/UKRPI/3Y/F/0.03</t>
  </si>
  <si>
    <t>ZC_INFLATIONCAPFLOOR/PRICE/UKRPI/3Y/F/-0.03</t>
  </si>
  <si>
    <t>ZC_INFLATIONCAPFLOOR/PRICE/UKRPI/4Y/C/0.01</t>
  </si>
  <si>
    <t>ZC_INFLATIONCAPFLOOR/PRICE/UKRPI/4Y/C/0.015</t>
  </si>
  <si>
    <t>ZC_INFLATIONCAPFLOOR/PRICE/UKRPI/4Y/C/0.02</t>
  </si>
  <si>
    <t>ZC_INFLATIONCAPFLOOR/PRICE/UKRPI/4Y/C/0.025</t>
  </si>
  <si>
    <t>ZC_INFLATIONCAPFLOOR/PRICE/UKRPI/4Y/C/0.03</t>
  </si>
  <si>
    <t>ZC_INFLATIONCAPFLOOR/PRICE/UKRPI/4Y/F/0.00</t>
  </si>
  <si>
    <t>ZC_INFLATIONCAPFLOOR/PRICE/UKRPI/4Y/F/0.005</t>
  </si>
  <si>
    <t>ZC_INFLATIONCAPFLOOR/PRICE/UKRPI/4Y/F/-0.005</t>
  </si>
  <si>
    <t>ZC_INFLATIONCAPFLOOR/PRICE/UKRPI/4Y/F/0.01</t>
  </si>
  <si>
    <t>ZC_INFLATIONCAPFLOOR/PRICE/UKRPI/4Y/F/-0.01</t>
  </si>
  <si>
    <t>ZC_INFLATIONCAPFLOOR/PRICE/UKRPI/4Y/F/0.015</t>
  </si>
  <si>
    <t>ZC_INFLATIONCAPFLOOR/PRICE/UKRPI/4Y/F/-0.015</t>
  </si>
  <si>
    <t>ZC_INFLATIONCAPFLOOR/PRICE/UKRPI/4Y/F/0.02</t>
  </si>
  <si>
    <t>ZC_INFLATIONCAPFLOOR/PRICE/UKRPI/4Y/F/-0.02</t>
  </si>
  <si>
    <t>ZC_INFLATIONCAPFLOOR/PRICE/UKRPI/4Y/F/0.025</t>
  </si>
  <si>
    <t>ZC_INFLATIONCAPFLOOR/PRICE/UKRPI/4Y/F/0.03</t>
  </si>
  <si>
    <t>ZC_INFLATIONCAPFLOOR/PRICE/UKRPI/4Y/F/-0.03</t>
  </si>
  <si>
    <t>ZC_INFLATIONCAPFLOOR/PRICE/UKRPI/5Y/C/0.01</t>
  </si>
  <si>
    <t>ZC_INFLATIONCAPFLOOR/PRICE/UKRPI/5Y/C/0.015</t>
  </si>
  <si>
    <t>ZC_INFLATIONCAPFLOOR/PRICE/UKRPI/5Y/C/0.02</t>
  </si>
  <si>
    <t>ZC_INFLATIONCAPFLOOR/PRICE/UKRPI/5Y/C/0.025</t>
  </si>
  <si>
    <t>ZC_INFLATIONCAPFLOOR/PRICE/UKRPI/5Y/C/0.03</t>
  </si>
  <si>
    <t>ZC_INFLATIONCAPFLOOR/PRICE/UKRPI/5Y/F/0.00</t>
  </si>
  <si>
    <t>ZC_INFLATIONCAPFLOOR/PRICE/UKRPI/5Y/F/0.005</t>
  </si>
  <si>
    <t>ZC_INFLATIONCAPFLOOR/PRICE/UKRPI/5Y/F/-0.005</t>
  </si>
  <si>
    <t>ZC_INFLATIONCAPFLOOR/PRICE/UKRPI/5Y/F/0.01</t>
  </si>
  <si>
    <t>ZC_INFLATIONCAPFLOOR/PRICE/UKRPI/5Y/F/-0.01</t>
  </si>
  <si>
    <t>ZC_INFLATIONCAPFLOOR/PRICE/UKRPI/5Y/F/0.015</t>
  </si>
  <si>
    <t>ZC_INFLATIONCAPFLOOR/PRICE/UKRPI/5Y/F/-0.015</t>
  </si>
  <si>
    <t>ZC_INFLATIONCAPFLOOR/PRICE/UKRPI/5Y/F/0.02</t>
  </si>
  <si>
    <t>ZC_INFLATIONCAPFLOOR/PRICE/UKRPI/5Y/F/-0.02</t>
  </si>
  <si>
    <t>ZC_INFLATIONCAPFLOOR/PRICE/UKRPI/5Y/F/0.025</t>
  </si>
  <si>
    <t>ZC_INFLATIONCAPFLOOR/PRICE/UKRPI/5Y/F/0.03</t>
  </si>
  <si>
    <t>ZC_INFLATIONCAPFLOOR/PRICE/UKRPI/5Y/F/-0.03</t>
  </si>
  <si>
    <t>ZC_INFLATIONCAPFLOOR/PRICE/UKRPI/6Y/C/0.01</t>
  </si>
  <si>
    <t>ZC_INFLATIONCAPFLOOR/PRICE/UKRPI/6Y/C/0.015</t>
  </si>
  <si>
    <t>ZC_INFLATIONCAPFLOOR/PRICE/UKRPI/6Y/C/0.02</t>
  </si>
  <si>
    <t>ZC_INFLATIONCAPFLOOR/PRICE/UKRPI/6Y/C/0.025</t>
  </si>
  <si>
    <t>ZC_INFLATIONCAPFLOOR/PRICE/UKRPI/6Y/C/0.03</t>
  </si>
  <si>
    <t>ZC_INFLATIONCAPFLOOR/PRICE/UKRPI/6Y/F/0.00</t>
  </si>
  <si>
    <t>ZC_INFLATIONCAPFLOOR/PRICE/UKRPI/6Y/F/0.005</t>
  </si>
  <si>
    <t>ZC_INFLATIONCAPFLOOR/PRICE/UKRPI/6Y/F/-0.005</t>
  </si>
  <si>
    <t>ZC_INFLATIONCAPFLOOR/PRICE/UKRPI/6Y/F/0.01</t>
  </si>
  <si>
    <t>ZC_INFLATIONCAPFLOOR/PRICE/UKRPI/6Y/F/-0.01</t>
  </si>
  <si>
    <t>ZC_INFLATIONCAPFLOOR/PRICE/UKRPI/6Y/F/0.015</t>
  </si>
  <si>
    <t>ZC_INFLATIONCAPFLOOR/PRICE/UKRPI/6Y/F/-0.015</t>
  </si>
  <si>
    <t>ZC_INFLATIONCAPFLOOR/PRICE/UKRPI/6Y/F/0.02</t>
  </si>
  <si>
    <t>ZC_INFLATIONCAPFLOOR/PRICE/UKRPI/6Y/F/-0.02</t>
  </si>
  <si>
    <t>ZC_INFLATIONCAPFLOOR/PRICE/UKRPI/6Y/F/0.025</t>
  </si>
  <si>
    <t>ZC_INFLATIONCAPFLOOR/PRICE/UKRPI/6Y/F/0.03</t>
  </si>
  <si>
    <t>ZC_INFLATIONCAPFLOOR/PRICE/UKRPI/6Y/F/-0.03</t>
  </si>
  <si>
    <t>ZC_INFLATIONCAPFLOOR/PRICE/UKRPI/7Y/C/0.01</t>
  </si>
  <si>
    <t>ZC_INFLATIONCAPFLOOR/PRICE/UKRPI/7Y/C/0.015</t>
  </si>
  <si>
    <t>ZC_INFLATIONCAPFLOOR/PRICE/UKRPI/7Y/C/0.02</t>
  </si>
  <si>
    <t>ZC_INFLATIONCAPFLOOR/PRICE/UKRPI/7Y/C/0.025</t>
  </si>
  <si>
    <t>ZC_INFLATIONCAPFLOOR/PRICE/UKRPI/7Y/C/0.03</t>
  </si>
  <si>
    <t>ZC_INFLATIONCAPFLOOR/PRICE/UKRPI/7Y/F/0.00</t>
  </si>
  <si>
    <t>ZC_INFLATIONCAPFLOOR/PRICE/UKRPI/7Y/F/0.005</t>
  </si>
  <si>
    <t>ZC_INFLATIONCAPFLOOR/PRICE/UKRPI/7Y/F/-0.005</t>
  </si>
  <si>
    <t>ZC_INFLATIONCAPFLOOR/PRICE/UKRPI/7Y/F/0.01</t>
  </si>
  <si>
    <t>ZC_INFLATIONCAPFLOOR/PRICE/UKRPI/7Y/F/-0.01</t>
  </si>
  <si>
    <t>ZC_INFLATIONCAPFLOOR/PRICE/UKRPI/7Y/F/0.015</t>
  </si>
  <si>
    <t>ZC_INFLATIONCAPFLOOR/PRICE/UKRPI/7Y/F/-0.015</t>
  </si>
  <si>
    <t>ZC_INFLATIONCAPFLOOR/PRICE/UKRPI/7Y/F/0.02</t>
  </si>
  <si>
    <t>ZC_INFLATIONCAPFLOOR/PRICE/UKRPI/7Y/F/-0.02</t>
  </si>
  <si>
    <t>ZC_INFLATIONCAPFLOOR/PRICE/UKRPI/7Y/F/0.025</t>
  </si>
  <si>
    <t>ZC_INFLATIONCAPFLOOR/PRICE/UKRPI/7Y/F/0.03</t>
  </si>
  <si>
    <t>ZC_INFLATIONCAPFLOOR/PRICE/UKRPI/7Y/F/-0.03</t>
  </si>
  <si>
    <t>ZC_INFLATIONCAPFLOOR/PRICE/UKRPI/8Y/C/0.01</t>
  </si>
  <si>
    <t>ZC_INFLATIONCAPFLOOR/PRICE/UKRPI/8Y/C/0.015</t>
  </si>
  <si>
    <t>ZC_INFLATIONCAPFLOOR/PRICE/UKRPI/8Y/C/0.02</t>
  </si>
  <si>
    <t>ZC_INFLATIONCAPFLOOR/PRICE/UKRPI/8Y/C/0.025</t>
  </si>
  <si>
    <t>ZC_INFLATIONCAPFLOOR/PRICE/UKRPI/8Y/C/0.03</t>
  </si>
  <si>
    <t>ZC_INFLATIONCAPFLOOR/PRICE/UKRPI/8Y/F/0.00</t>
  </si>
  <si>
    <t>ZC_INFLATIONCAPFLOOR/PRICE/UKRPI/8Y/F/0.005</t>
  </si>
  <si>
    <t>ZC_INFLATIONCAPFLOOR/PRICE/UKRPI/8Y/F/-0.005</t>
  </si>
  <si>
    <t>ZC_INFLATIONCAPFLOOR/PRICE/UKRPI/8Y/F/0.01</t>
  </si>
  <si>
    <t>ZC_INFLATIONCAPFLOOR/PRICE/UKRPI/8Y/F/-0.01</t>
  </si>
  <si>
    <t>ZC_INFLATIONCAPFLOOR/PRICE/UKRPI/8Y/F/0.015</t>
  </si>
  <si>
    <t>ZC_INFLATIONCAPFLOOR/PRICE/UKRPI/8Y/F/-0.015</t>
  </si>
  <si>
    <t>ZC_INFLATIONCAPFLOOR/PRICE/UKRPI/8Y/F/0.02</t>
  </si>
  <si>
    <t>ZC_INFLATIONCAPFLOOR/PRICE/UKRPI/8Y/F/-0.02</t>
  </si>
  <si>
    <t>ZC_INFLATIONCAPFLOOR/PRICE/UKRPI/8Y/F/0.025</t>
  </si>
  <si>
    <t>ZC_INFLATIONCAPFLOOR/PRICE/UKRPI/8Y/F/0.03</t>
  </si>
  <si>
    <t>ZC_INFLATIONCAPFLOOR/PRICE/UKRPI/8Y/F/-0.03</t>
  </si>
  <si>
    <t>ZC_INFLATIONCAPFLOOR/PRICE/UKRPI/9Y/C/0.01</t>
  </si>
  <si>
    <t>ZC_INFLATIONCAPFLOOR/PRICE/UKRPI/9Y/C/0.015</t>
  </si>
  <si>
    <t>ZC_INFLATIONCAPFLOOR/PRICE/UKRPI/9Y/C/0.02</t>
  </si>
  <si>
    <t>ZC_INFLATIONCAPFLOOR/PRICE/UKRPI/9Y/C/0.025</t>
  </si>
  <si>
    <t>ZC_INFLATIONCAPFLOOR/PRICE/UKRPI/9Y/C/0.03</t>
  </si>
  <si>
    <t>ZC_INFLATIONCAPFLOOR/PRICE/UKRPI/9Y/F/0.00</t>
  </si>
  <si>
    <t>ZC_INFLATIONCAPFLOOR/PRICE/UKRPI/9Y/F/0.005</t>
  </si>
  <si>
    <t>ZC_INFLATIONCAPFLOOR/PRICE/UKRPI/9Y/F/-0.005</t>
  </si>
  <si>
    <t>ZC_INFLATIONCAPFLOOR/PRICE/UKRPI/9Y/F/0.01</t>
  </si>
  <si>
    <t>ZC_INFLATIONCAPFLOOR/PRICE/UKRPI/9Y/F/-0.01</t>
  </si>
  <si>
    <t>ZC_INFLATIONCAPFLOOR/PRICE/UKRPI/9Y/F/0.015</t>
  </si>
  <si>
    <t>ZC_INFLATIONCAPFLOOR/PRICE/UKRPI/9Y/F/-0.015</t>
  </si>
  <si>
    <t>ZC_INFLATIONCAPFLOOR/PRICE/UKRPI/9Y/F/0.02</t>
  </si>
  <si>
    <t>ZC_INFLATIONCAPFLOOR/PRICE/UKRPI/9Y/F/-0.02</t>
  </si>
  <si>
    <t>ZC_INFLATIONCAPFLOOR/PRICE/UKRPI/9Y/F/0.025</t>
  </si>
  <si>
    <t>ZC_INFLATIONCAPFLOOR/PRICE/UKRPI/9Y/F/0.03</t>
  </si>
  <si>
    <t>ZC_INFLATIONCAPFLOOR/PRICE/UKRPI/9Y/F/-0.03</t>
  </si>
  <si>
    <t>ZC_INFLATIONCAPFLOOR/PRICE/USCPI/10Y/C/0.01</t>
  </si>
  <si>
    <t>ZC_INFLATIONCAPFLOOR/PRICE/USCPI/10Y/C/0.015</t>
  </si>
  <si>
    <t>ZC_INFLATIONCAPFLOOR/PRICE/USCPI/10Y/C/0.02</t>
  </si>
  <si>
    <t>ZC_INFLATIONCAPFLOOR/PRICE/USCPI/10Y/C/0.025</t>
  </si>
  <si>
    <t>ZC_INFLATIONCAPFLOOR/PRICE/USCPI/10Y/C/0.03</t>
  </si>
  <si>
    <t>ZC_INFLATIONCAPFLOOR/PRICE/USCPI/10Y/C/0.035</t>
  </si>
  <si>
    <t>ZC_INFLATIONCAPFLOOR/PRICE/USCPI/10Y/F/0.00</t>
  </si>
  <si>
    <t>ZC_INFLATIONCAPFLOOR/PRICE/USCPI/10Y/F/0.005</t>
  </si>
  <si>
    <t>ZC_INFLATIONCAPFLOOR/PRICE/USCPI/10Y/F/-0.005</t>
  </si>
  <si>
    <t>ZC_INFLATIONCAPFLOOR/PRICE/USCPI/10Y/F/0.01</t>
  </si>
  <si>
    <t>ZC_INFLATIONCAPFLOOR/PRICE/USCPI/10Y/F/-0.01</t>
  </si>
  <si>
    <t>ZC_INFLATIONCAPFLOOR/PRICE/USCPI/10Y/F/0.015</t>
  </si>
  <si>
    <t>ZC_INFLATIONCAPFLOOR/PRICE/USCPI/10Y/F/-0.015</t>
  </si>
  <si>
    <t>ZC_INFLATIONCAPFLOOR/PRICE/USCPI/10Y/F/0.02</t>
  </si>
  <si>
    <t>ZC_INFLATIONCAPFLOOR/PRICE/USCPI/10Y/F/-0.02</t>
  </si>
  <si>
    <t>ZC_INFLATIONCAPFLOOR/PRICE/USCPI/10Y/F/0.025</t>
  </si>
  <si>
    <t>ZC_INFLATIONCAPFLOOR/PRICE/USCPI/10Y/F/0.03</t>
  </si>
  <si>
    <t>ZC_INFLATIONCAPFLOOR/PRICE/USCPI/12Y/C/0.01</t>
  </si>
  <si>
    <t>ZC_INFLATIONCAPFLOOR/PRICE/USCPI/12Y/C/0.015</t>
  </si>
  <si>
    <t>ZC_INFLATIONCAPFLOOR/PRICE/USCPI/12Y/C/0.02</t>
  </si>
  <si>
    <t>ZC_INFLATIONCAPFLOOR/PRICE/USCPI/12Y/C/0.025</t>
  </si>
  <si>
    <t>ZC_INFLATIONCAPFLOOR/PRICE/USCPI/12Y/C/0.03</t>
  </si>
  <si>
    <t>ZC_INFLATIONCAPFLOOR/PRICE/USCPI/12Y/C/0.035</t>
  </si>
  <si>
    <t>ZC_INFLATIONCAPFLOOR/PRICE/USCPI/12Y/F/0.00</t>
  </si>
  <si>
    <t>ZC_INFLATIONCAPFLOOR/PRICE/USCPI/12Y/F/0.005</t>
  </si>
  <si>
    <t>ZC_INFLATIONCAPFLOOR/PRICE/USCPI/12Y/F/-0.005</t>
  </si>
  <si>
    <t>ZC_INFLATIONCAPFLOOR/PRICE/USCPI/12Y/F/0.01</t>
  </si>
  <si>
    <t>ZC_INFLATIONCAPFLOOR/PRICE/USCPI/12Y/F/-0.01</t>
  </si>
  <si>
    <t>ZC_INFLATIONCAPFLOOR/PRICE/USCPI/12Y/F/0.015</t>
  </si>
  <si>
    <t>ZC_INFLATIONCAPFLOOR/PRICE/USCPI/12Y/F/-0.015</t>
  </si>
  <si>
    <t>ZC_INFLATIONCAPFLOOR/PRICE/USCPI/12Y/F/0.02</t>
  </si>
  <si>
    <t>ZC_INFLATIONCAPFLOOR/PRICE/USCPI/12Y/F/-0.02</t>
  </si>
  <si>
    <t>ZC_INFLATIONCAPFLOOR/PRICE/USCPI/12Y/F/0.025</t>
  </si>
  <si>
    <t>ZC_INFLATIONCAPFLOOR/PRICE/USCPI/12Y/F/0.03</t>
  </si>
  <si>
    <t>ZC_INFLATIONCAPFLOOR/PRICE/USCPI/15Y/C/0.01</t>
  </si>
  <si>
    <t>ZC_INFLATIONCAPFLOOR/PRICE/USCPI/15Y/C/0.015</t>
  </si>
  <si>
    <t>ZC_INFLATIONCAPFLOOR/PRICE/USCPI/15Y/C/0.02</t>
  </si>
  <si>
    <t>ZC_INFLATIONCAPFLOOR/PRICE/USCPI/15Y/C/0.025</t>
  </si>
  <si>
    <t>ZC_INFLATIONCAPFLOOR/PRICE/USCPI/15Y/C/0.03</t>
  </si>
  <si>
    <t>ZC_INFLATIONCAPFLOOR/PRICE/USCPI/15Y/C/0.035</t>
  </si>
  <si>
    <t>ZC_INFLATIONCAPFLOOR/PRICE/USCPI/15Y/F/0.00</t>
  </si>
  <si>
    <t>ZC_INFLATIONCAPFLOOR/PRICE/USCPI/15Y/F/0.005</t>
  </si>
  <si>
    <t>ZC_INFLATIONCAPFLOOR/PRICE/USCPI/15Y/F/-0.005</t>
  </si>
  <si>
    <t>ZC_INFLATIONCAPFLOOR/PRICE/USCPI/15Y/F/0.01</t>
  </si>
  <si>
    <t>ZC_INFLATIONCAPFLOOR/PRICE/USCPI/15Y/F/-0.01</t>
  </si>
  <si>
    <t>ZC_INFLATIONCAPFLOOR/PRICE/USCPI/15Y/F/0.015</t>
  </si>
  <si>
    <t>ZC_INFLATIONCAPFLOOR/PRICE/USCPI/15Y/F/-0.015</t>
  </si>
  <si>
    <t>ZC_INFLATIONCAPFLOOR/PRICE/USCPI/15Y/F/0.02</t>
  </si>
  <si>
    <t>ZC_INFLATIONCAPFLOOR/PRICE/USCPI/15Y/F/-0.02</t>
  </si>
  <si>
    <t>ZC_INFLATIONCAPFLOOR/PRICE/USCPI/15Y/F/0.025</t>
  </si>
  <si>
    <t>ZC_INFLATIONCAPFLOOR/PRICE/USCPI/15Y/F/0.03</t>
  </si>
  <si>
    <t>ZC_INFLATIONCAPFLOOR/PRICE/USCPI/1Y/C/0.01</t>
  </si>
  <si>
    <t>ZC_INFLATIONCAPFLOOR/PRICE/USCPI/1Y/C/0.015</t>
  </si>
  <si>
    <t>ZC_INFLATIONCAPFLOOR/PRICE/USCPI/1Y/C/0.02</t>
  </si>
  <si>
    <t>ZC_INFLATIONCAPFLOOR/PRICE/USCPI/1Y/C/0.025</t>
  </si>
  <si>
    <t>ZC_INFLATIONCAPFLOOR/PRICE/USCPI/1Y/C/0.03</t>
  </si>
  <si>
    <t>ZC_INFLATIONCAPFLOOR/PRICE/USCPI/1Y/C/0.035</t>
  </si>
  <si>
    <t>ZC_INFLATIONCAPFLOOR/PRICE/USCPI/1Y/F/0.00</t>
  </si>
  <si>
    <t>ZC_INFLATIONCAPFLOOR/PRICE/USCPI/1Y/F/0.005</t>
  </si>
  <si>
    <t>ZC_INFLATIONCAPFLOOR/PRICE/USCPI/1Y/F/-0.005</t>
  </si>
  <si>
    <t>ZC_INFLATIONCAPFLOOR/PRICE/USCPI/1Y/F/0.01</t>
  </si>
  <si>
    <t>ZC_INFLATIONCAPFLOOR/PRICE/USCPI/1Y/F/-0.01</t>
  </si>
  <si>
    <t>ZC_INFLATIONCAPFLOOR/PRICE/USCPI/1Y/F/0.015</t>
  </si>
  <si>
    <t>ZC_INFLATIONCAPFLOOR/PRICE/USCPI/1Y/F/-0.015</t>
  </si>
  <si>
    <t>ZC_INFLATIONCAPFLOOR/PRICE/USCPI/1Y/F/0.02</t>
  </si>
  <si>
    <t>ZC_INFLATIONCAPFLOOR/PRICE/USCPI/1Y/F/-0.02</t>
  </si>
  <si>
    <t>ZC_INFLATIONCAPFLOOR/PRICE/USCPI/1Y/F/0.025</t>
  </si>
  <si>
    <t>ZC_INFLATIONCAPFLOOR/PRICE/USCPI/1Y/F/0.03</t>
  </si>
  <si>
    <t>ZC_INFLATIONCAPFLOOR/PRICE/USCPI/20Y/C/0.01</t>
  </si>
  <si>
    <t>ZC_INFLATIONCAPFLOOR/PRICE/USCPI/20Y/C/0.015</t>
  </si>
  <si>
    <t>ZC_INFLATIONCAPFLOOR/PRICE/USCPI/20Y/C/0.02</t>
  </si>
  <si>
    <t>ZC_INFLATIONCAPFLOOR/PRICE/USCPI/20Y/C/0.025</t>
  </si>
  <si>
    <t>ZC_INFLATIONCAPFLOOR/PRICE/USCPI/20Y/C/0.03</t>
  </si>
  <si>
    <t>ZC_INFLATIONCAPFLOOR/PRICE/USCPI/20Y/C/0.035</t>
  </si>
  <si>
    <t>ZC_INFLATIONCAPFLOOR/PRICE/USCPI/20Y/F/0.00</t>
  </si>
  <si>
    <t>ZC_INFLATIONCAPFLOOR/PRICE/USCPI/20Y/F/0.005</t>
  </si>
  <si>
    <t>ZC_INFLATIONCAPFLOOR/PRICE/USCPI/20Y/F/-0.005</t>
  </si>
  <si>
    <t>ZC_INFLATIONCAPFLOOR/PRICE/USCPI/20Y/F/0.01</t>
  </si>
  <si>
    <t>ZC_INFLATIONCAPFLOOR/PRICE/USCPI/20Y/F/-0.01</t>
  </si>
  <si>
    <t>ZC_INFLATIONCAPFLOOR/PRICE/USCPI/20Y/F/0.015</t>
  </si>
  <si>
    <t>ZC_INFLATIONCAPFLOOR/PRICE/USCPI/20Y/F/-0.015</t>
  </si>
  <si>
    <t>ZC_INFLATIONCAPFLOOR/PRICE/USCPI/20Y/F/0.02</t>
  </si>
  <si>
    <t>ZC_INFLATIONCAPFLOOR/PRICE/USCPI/20Y/F/-0.02</t>
  </si>
  <si>
    <t>ZC_INFLATIONCAPFLOOR/PRICE/USCPI/20Y/F/0.025</t>
  </si>
  <si>
    <t>ZC_INFLATIONCAPFLOOR/PRICE/USCPI/20Y/F/0.03</t>
  </si>
  <si>
    <t>ZC_INFLATIONCAPFLOOR/PRICE/USCPI/2Y/C/0.01</t>
  </si>
  <si>
    <t>ZC_INFLATIONCAPFLOOR/PRICE/USCPI/2Y/C/0.015</t>
  </si>
  <si>
    <t>ZC_INFLATIONCAPFLOOR/PRICE/USCPI/2Y/C/0.02</t>
  </si>
  <si>
    <t>ZC_INFLATIONCAPFLOOR/PRICE/USCPI/2Y/C/0.025</t>
  </si>
  <si>
    <t>ZC_INFLATIONCAPFLOOR/PRICE/USCPI/2Y/C/0.03</t>
  </si>
  <si>
    <t>ZC_INFLATIONCAPFLOOR/PRICE/USCPI/2Y/C/0.035</t>
  </si>
  <si>
    <t>ZC_INFLATIONCAPFLOOR/PRICE/USCPI/2Y/F/0.00</t>
  </si>
  <si>
    <t>ZC_INFLATIONCAPFLOOR/PRICE/USCPI/2Y/F/0.005</t>
  </si>
  <si>
    <t>ZC_INFLATIONCAPFLOOR/PRICE/USCPI/2Y/F/-0.005</t>
  </si>
  <si>
    <t>ZC_INFLATIONCAPFLOOR/PRICE/USCPI/2Y/F/0.01</t>
  </si>
  <si>
    <t>ZC_INFLATIONCAPFLOOR/PRICE/USCPI/2Y/F/-0.01</t>
  </si>
  <si>
    <t>ZC_INFLATIONCAPFLOOR/PRICE/USCPI/2Y/F/0.015</t>
  </si>
  <si>
    <t>ZC_INFLATIONCAPFLOOR/PRICE/USCPI/2Y/F/-0.015</t>
  </si>
  <si>
    <t>ZC_INFLATIONCAPFLOOR/PRICE/USCPI/2Y/F/0.02</t>
  </si>
  <si>
    <t>ZC_INFLATIONCAPFLOOR/PRICE/USCPI/2Y/F/-0.02</t>
  </si>
  <si>
    <t>ZC_INFLATIONCAPFLOOR/PRICE/USCPI/2Y/F/0.025</t>
  </si>
  <si>
    <t>ZC_INFLATIONCAPFLOOR/PRICE/USCPI/2Y/F/0.03</t>
  </si>
  <si>
    <t>ZC_INFLATIONCAPFLOOR/PRICE/USCPI/30Y/C/0.01</t>
  </si>
  <si>
    <t>ZC_INFLATIONCAPFLOOR/PRICE/USCPI/30Y/C/0.015</t>
  </si>
  <si>
    <t>ZC_INFLATIONCAPFLOOR/PRICE/USCPI/30Y/C/0.02</t>
  </si>
  <si>
    <t>ZC_INFLATIONCAPFLOOR/PRICE/USCPI/30Y/C/0.025</t>
  </si>
  <si>
    <t>ZC_INFLATIONCAPFLOOR/PRICE/USCPI/30Y/C/0.03</t>
  </si>
  <si>
    <t>ZC_INFLATIONCAPFLOOR/PRICE/USCPI/30Y/C/0.035</t>
  </si>
  <si>
    <t>ZC_INFLATIONCAPFLOOR/PRICE/USCPI/30Y/F/0.00</t>
  </si>
  <si>
    <t>ZC_INFLATIONCAPFLOOR/PRICE/USCPI/30Y/F/0.005</t>
  </si>
  <si>
    <t>ZC_INFLATIONCAPFLOOR/PRICE/USCPI/30Y/F/-0.005</t>
  </si>
  <si>
    <t>ZC_INFLATIONCAPFLOOR/PRICE/USCPI/30Y/F/0.01</t>
  </si>
  <si>
    <t>ZC_INFLATIONCAPFLOOR/PRICE/USCPI/30Y/F/-0.01</t>
  </si>
  <si>
    <t>ZC_INFLATIONCAPFLOOR/PRICE/USCPI/30Y/F/0.015</t>
  </si>
  <si>
    <t>ZC_INFLATIONCAPFLOOR/PRICE/USCPI/30Y/F/-0.015</t>
  </si>
  <si>
    <t>ZC_INFLATIONCAPFLOOR/PRICE/USCPI/30Y/F/0.02</t>
  </si>
  <si>
    <t>ZC_INFLATIONCAPFLOOR/PRICE/USCPI/30Y/F/-0.02</t>
  </si>
  <si>
    <t>ZC_INFLATIONCAPFLOOR/PRICE/USCPI/30Y/F/0.025</t>
  </si>
  <si>
    <t>ZC_INFLATIONCAPFLOOR/PRICE/USCPI/30Y/F/0.03</t>
  </si>
  <si>
    <t>ZC_INFLATIONCAPFLOOR/PRICE/USCPI/3Y/C/0.01</t>
  </si>
  <si>
    <t>ZC_INFLATIONCAPFLOOR/PRICE/USCPI/3Y/C/0.015</t>
  </si>
  <si>
    <t>ZC_INFLATIONCAPFLOOR/PRICE/USCPI/3Y/C/0.02</t>
  </si>
  <si>
    <t>ZC_INFLATIONCAPFLOOR/PRICE/USCPI/3Y/C/0.025</t>
  </si>
  <si>
    <t>ZC_INFLATIONCAPFLOOR/PRICE/USCPI/3Y/C/0.03</t>
  </si>
  <si>
    <t>ZC_INFLATIONCAPFLOOR/PRICE/USCPI/3Y/C/0.035</t>
  </si>
  <si>
    <t>ZC_INFLATIONCAPFLOOR/PRICE/USCPI/3Y/F/0.00</t>
  </si>
  <si>
    <t>ZC_INFLATIONCAPFLOOR/PRICE/USCPI/3Y/F/0.005</t>
  </si>
  <si>
    <t>ZC_INFLATIONCAPFLOOR/PRICE/USCPI/3Y/F/-0.005</t>
  </si>
  <si>
    <t>ZC_INFLATIONCAPFLOOR/PRICE/USCPI/3Y/F/0.01</t>
  </si>
  <si>
    <t>ZC_INFLATIONCAPFLOOR/PRICE/USCPI/3Y/F/-0.01</t>
  </si>
  <si>
    <t>ZC_INFLATIONCAPFLOOR/PRICE/USCPI/3Y/F/0.015</t>
  </si>
  <si>
    <t>ZC_INFLATIONCAPFLOOR/PRICE/USCPI/3Y/F/-0.015</t>
  </si>
  <si>
    <t>ZC_INFLATIONCAPFLOOR/PRICE/USCPI/3Y/F/0.02</t>
  </si>
  <si>
    <t>ZC_INFLATIONCAPFLOOR/PRICE/USCPI/3Y/F/-0.02</t>
  </si>
  <si>
    <t>ZC_INFLATIONCAPFLOOR/PRICE/USCPI/3Y/F/0.025</t>
  </si>
  <si>
    <t>ZC_INFLATIONCAPFLOOR/PRICE/USCPI/3Y/F/0.03</t>
  </si>
  <si>
    <t>ZC_INFLATIONCAPFLOOR/PRICE/USCPI/4Y/C/0.01</t>
  </si>
  <si>
    <t>ZC_INFLATIONCAPFLOOR/PRICE/USCPI/4Y/C/0.015</t>
  </si>
  <si>
    <t>ZC_INFLATIONCAPFLOOR/PRICE/USCPI/4Y/C/0.02</t>
  </si>
  <si>
    <t>ZC_INFLATIONCAPFLOOR/PRICE/USCPI/4Y/C/0.025</t>
  </si>
  <si>
    <t>ZC_INFLATIONCAPFLOOR/PRICE/USCPI/4Y/C/0.03</t>
  </si>
  <si>
    <t>ZC_INFLATIONCAPFLOOR/PRICE/USCPI/4Y/C/0.035</t>
  </si>
  <si>
    <t>ZC_INFLATIONCAPFLOOR/PRICE/USCPI/4Y/F/0.00</t>
  </si>
  <si>
    <t>ZC_INFLATIONCAPFLOOR/PRICE/USCPI/4Y/F/0.005</t>
  </si>
  <si>
    <t>ZC_INFLATIONCAPFLOOR/PRICE/USCPI/4Y/F/-0.005</t>
  </si>
  <si>
    <t>ZC_INFLATIONCAPFLOOR/PRICE/USCPI/4Y/F/0.01</t>
  </si>
  <si>
    <t>ZC_INFLATIONCAPFLOOR/PRICE/USCPI/4Y/F/-0.01</t>
  </si>
  <si>
    <t>ZC_INFLATIONCAPFLOOR/PRICE/USCPI/4Y/F/0.015</t>
  </si>
  <si>
    <t>ZC_INFLATIONCAPFLOOR/PRICE/USCPI/4Y/F/-0.015</t>
  </si>
  <si>
    <t>ZC_INFLATIONCAPFLOOR/PRICE/USCPI/4Y/F/0.02</t>
  </si>
  <si>
    <t>ZC_INFLATIONCAPFLOOR/PRICE/USCPI/4Y/F/-0.02</t>
  </si>
  <si>
    <t>ZC_INFLATIONCAPFLOOR/PRICE/USCPI/4Y/F/0.025</t>
  </si>
  <si>
    <t>ZC_INFLATIONCAPFLOOR/PRICE/USCPI/4Y/F/0.03</t>
  </si>
  <si>
    <t>ZC_INFLATIONCAPFLOOR/PRICE/USCPI/5Y/C/0.01</t>
  </si>
  <si>
    <t>ZC_INFLATIONCAPFLOOR/PRICE/USCPI/5Y/C/0.015</t>
  </si>
  <si>
    <t>ZC_INFLATIONCAPFLOOR/PRICE/USCPI/5Y/C/0.02</t>
  </si>
  <si>
    <t>ZC_INFLATIONCAPFLOOR/PRICE/USCPI/5Y/C/0.025</t>
  </si>
  <si>
    <t>ZC_INFLATIONCAPFLOOR/PRICE/USCPI/5Y/C/0.03</t>
  </si>
  <si>
    <t>ZC_INFLATIONCAPFLOOR/PRICE/USCPI/5Y/C/0.035</t>
  </si>
  <si>
    <t>ZC_INFLATIONCAPFLOOR/PRICE/USCPI/5Y/F/0.00</t>
  </si>
  <si>
    <t>ZC_INFLATIONCAPFLOOR/PRICE/USCPI/5Y/F/0.005</t>
  </si>
  <si>
    <t>ZC_INFLATIONCAPFLOOR/PRICE/USCPI/5Y/F/-0.005</t>
  </si>
  <si>
    <t>ZC_INFLATIONCAPFLOOR/PRICE/USCPI/5Y/F/0.01</t>
  </si>
  <si>
    <t>ZC_INFLATIONCAPFLOOR/PRICE/USCPI/5Y/F/-0.01</t>
  </si>
  <si>
    <t>ZC_INFLATIONCAPFLOOR/PRICE/USCPI/5Y/F/0.015</t>
  </si>
  <si>
    <t>ZC_INFLATIONCAPFLOOR/PRICE/USCPI/5Y/F/-0.015</t>
  </si>
  <si>
    <t>ZC_INFLATIONCAPFLOOR/PRICE/USCPI/5Y/F/0.02</t>
  </si>
  <si>
    <t>ZC_INFLATIONCAPFLOOR/PRICE/USCPI/5Y/F/-0.02</t>
  </si>
  <si>
    <t>ZC_INFLATIONCAPFLOOR/PRICE/USCPI/5Y/F/0.025</t>
  </si>
  <si>
    <t>ZC_INFLATIONCAPFLOOR/PRICE/USCPI/5Y/F/0.03</t>
  </si>
  <si>
    <t>ZC_INFLATIONCAPFLOOR/PRICE/USCPI/6Y/C/0.01</t>
  </si>
  <si>
    <t>ZC_INFLATIONCAPFLOOR/PRICE/USCPI/6Y/C/0.015</t>
  </si>
  <si>
    <t>ZC_INFLATIONCAPFLOOR/PRICE/USCPI/6Y/C/0.02</t>
  </si>
  <si>
    <t>ZC_INFLATIONCAPFLOOR/PRICE/USCPI/6Y/C/0.025</t>
  </si>
  <si>
    <t>ZC_INFLATIONCAPFLOOR/PRICE/USCPI/6Y/C/0.03</t>
  </si>
  <si>
    <t>ZC_INFLATIONCAPFLOOR/PRICE/USCPI/6Y/C/0.035</t>
  </si>
  <si>
    <t>ZC_INFLATIONCAPFLOOR/PRICE/USCPI/6Y/F/0.00</t>
  </si>
  <si>
    <t>ZC_INFLATIONCAPFLOOR/PRICE/USCPI/6Y/F/0.005</t>
  </si>
  <si>
    <t>ZC_INFLATIONCAPFLOOR/PRICE/USCPI/6Y/F/-0.005</t>
  </si>
  <si>
    <t>ZC_INFLATIONCAPFLOOR/PRICE/USCPI/6Y/F/0.01</t>
  </si>
  <si>
    <t>ZC_INFLATIONCAPFLOOR/PRICE/USCPI/6Y/F/-0.01</t>
  </si>
  <si>
    <t>ZC_INFLATIONCAPFLOOR/PRICE/USCPI/6Y/F/0.015</t>
  </si>
  <si>
    <t>ZC_INFLATIONCAPFLOOR/PRICE/USCPI/6Y/F/-0.015</t>
  </si>
  <si>
    <t>ZC_INFLATIONCAPFLOOR/PRICE/USCPI/6Y/F/0.02</t>
  </si>
  <si>
    <t>ZC_INFLATIONCAPFLOOR/PRICE/USCPI/6Y/F/-0.02</t>
  </si>
  <si>
    <t>ZC_INFLATIONCAPFLOOR/PRICE/USCPI/6Y/F/0.025</t>
  </si>
  <si>
    <t>ZC_INFLATIONCAPFLOOR/PRICE/USCPI/6Y/F/0.03</t>
  </si>
  <si>
    <t>ZC_INFLATIONCAPFLOOR/PRICE/USCPI/7Y/C/0.01</t>
  </si>
  <si>
    <t>ZC_INFLATIONCAPFLOOR/PRICE/USCPI/7Y/C/0.015</t>
  </si>
  <si>
    <t>ZC_INFLATIONCAPFLOOR/PRICE/USCPI/7Y/C/0.02</t>
  </si>
  <si>
    <t>ZC_INFLATIONCAPFLOOR/PRICE/USCPI/7Y/C/0.025</t>
  </si>
  <si>
    <t>ZC_INFLATIONCAPFLOOR/PRICE/USCPI/7Y/C/0.03</t>
  </si>
  <si>
    <t>ZC_INFLATIONCAPFLOOR/PRICE/USCPI/7Y/C/0.035</t>
  </si>
  <si>
    <t>ZC_INFLATIONCAPFLOOR/PRICE/USCPI/7Y/F/0.00</t>
  </si>
  <si>
    <t>ZC_INFLATIONCAPFLOOR/PRICE/USCPI/7Y/F/0.005</t>
  </si>
  <si>
    <t>ZC_INFLATIONCAPFLOOR/PRICE/USCPI/7Y/F/-0.005</t>
  </si>
  <si>
    <t>ZC_INFLATIONCAPFLOOR/PRICE/USCPI/7Y/F/0.01</t>
  </si>
  <si>
    <t>ZC_INFLATIONCAPFLOOR/PRICE/USCPI/7Y/F/-0.01</t>
  </si>
  <si>
    <t>ZC_INFLATIONCAPFLOOR/PRICE/USCPI/7Y/F/0.015</t>
  </si>
  <si>
    <t>ZC_INFLATIONCAPFLOOR/PRICE/USCPI/7Y/F/-0.015</t>
  </si>
  <si>
    <t>ZC_INFLATIONCAPFLOOR/PRICE/USCPI/7Y/F/0.02</t>
  </si>
  <si>
    <t>ZC_INFLATIONCAPFLOOR/PRICE/USCPI/7Y/F/-0.02</t>
  </si>
  <si>
    <t>ZC_INFLATIONCAPFLOOR/PRICE/USCPI/7Y/F/0.025</t>
  </si>
  <si>
    <t>ZC_INFLATIONCAPFLOOR/PRICE/USCPI/7Y/F/0.03</t>
  </si>
  <si>
    <t>ZC_INFLATIONCAPFLOOR/PRICE/USCPI/8Y/C/0.01</t>
  </si>
  <si>
    <t>ZC_INFLATIONCAPFLOOR/PRICE/USCPI/8Y/C/0.015</t>
  </si>
  <si>
    <t>ZC_INFLATIONCAPFLOOR/PRICE/USCPI/8Y/C/0.02</t>
  </si>
  <si>
    <t>ZC_INFLATIONCAPFLOOR/PRICE/USCPI/8Y/C/0.025</t>
  </si>
  <si>
    <t>ZC_INFLATIONCAPFLOOR/PRICE/USCPI/8Y/C/0.03</t>
  </si>
  <si>
    <t>ZC_INFLATIONCAPFLOOR/PRICE/USCPI/8Y/C/0.035</t>
  </si>
  <si>
    <t>ZC_INFLATIONCAPFLOOR/PRICE/USCPI/8Y/F/0.00</t>
  </si>
  <si>
    <t>ZC_INFLATIONCAPFLOOR/PRICE/USCPI/8Y/F/0.005</t>
  </si>
  <si>
    <t>ZC_INFLATIONCAPFLOOR/PRICE/USCPI/8Y/F/-0.005</t>
  </si>
  <si>
    <t>ZC_INFLATIONCAPFLOOR/PRICE/USCPI/8Y/F/0.01</t>
  </si>
  <si>
    <t>ZC_INFLATIONCAPFLOOR/PRICE/USCPI/8Y/F/-0.01</t>
  </si>
  <si>
    <t>ZC_INFLATIONCAPFLOOR/PRICE/USCPI/8Y/F/0.015</t>
  </si>
  <si>
    <t>ZC_INFLATIONCAPFLOOR/PRICE/USCPI/8Y/F/-0.015</t>
  </si>
  <si>
    <t>ZC_INFLATIONCAPFLOOR/PRICE/USCPI/8Y/F/0.02</t>
  </si>
  <si>
    <t>ZC_INFLATIONCAPFLOOR/PRICE/USCPI/8Y/F/-0.02</t>
  </si>
  <si>
    <t>ZC_INFLATIONCAPFLOOR/PRICE/USCPI/8Y/F/0.025</t>
  </si>
  <si>
    <t>ZC_INFLATIONCAPFLOOR/PRICE/USCPI/8Y/F/0.03</t>
  </si>
  <si>
    <t>ZC_INFLATIONCAPFLOOR/PRICE/USCPI/9Y/C/0.01</t>
  </si>
  <si>
    <t>ZC_INFLATIONCAPFLOOR/PRICE/USCPI/9Y/C/0.015</t>
  </si>
  <si>
    <t>ZC_INFLATIONCAPFLOOR/PRICE/USCPI/9Y/C/0.02</t>
  </si>
  <si>
    <t>ZC_INFLATIONCAPFLOOR/PRICE/USCPI/9Y/C/0.025</t>
  </si>
  <si>
    <t>ZC_INFLATIONCAPFLOOR/PRICE/USCPI/9Y/C/0.03</t>
  </si>
  <si>
    <t>ZC_INFLATIONCAPFLOOR/PRICE/USCPI/9Y/C/0.035</t>
  </si>
  <si>
    <t>ZC_INFLATIONCAPFLOOR/PRICE/USCPI/9Y/F/0.00</t>
  </si>
  <si>
    <t>ZC_INFLATIONCAPFLOOR/PRICE/USCPI/9Y/F/0.005</t>
  </si>
  <si>
    <t>ZC_INFLATIONCAPFLOOR/PRICE/USCPI/9Y/F/-0.005</t>
  </si>
  <si>
    <t>ZC_INFLATIONCAPFLOOR/PRICE/USCPI/9Y/F/0.01</t>
  </si>
  <si>
    <t>ZC_INFLATIONCAPFLOOR/PRICE/USCPI/9Y/F/-0.01</t>
  </si>
  <si>
    <t>ZC_INFLATIONCAPFLOOR/PRICE/USCPI/9Y/F/0.015</t>
  </si>
  <si>
    <t>ZC_INFLATIONCAPFLOOR/PRICE/USCPI/9Y/F/-0.015</t>
  </si>
  <si>
    <t>ZC_INFLATIONCAPFLOOR/PRICE/USCPI/9Y/F/0.02</t>
  </si>
  <si>
    <t>ZC_INFLATIONCAPFLOOR/PRICE/USCPI/9Y/F/-0.02</t>
  </si>
  <si>
    <t>ZC_INFLATIONCAPFLOOR/PRICE/USCPI/9Y/F/0.025</t>
  </si>
  <si>
    <t>ZC_INFLATIONCAPFLOOR/PRICE/USCPI/9Y/F/0.03</t>
  </si>
  <si>
    <t>ZC_INFLATIONSWAP/RATE/EUHICP/10Y</t>
  </si>
  <si>
    <t>ZC_INFLATIONSWAP/RATE/EUHICP/12Y</t>
  </si>
  <si>
    <t>ZC_INFLATIONSWAP/RATE/EUHICP/15Y</t>
  </si>
  <si>
    <t>ZC_INFLATIONSWAP/RATE/EUHICP/1Y</t>
  </si>
  <si>
    <t>ZC_INFLATIONSWAP/RATE/EUHICP/20Y</t>
  </si>
  <si>
    <t>ZC_INFLATIONSWAP/RATE/EUHICP/25Y</t>
  </si>
  <si>
    <t>ZC_INFLATIONSWAP/RATE/EUHICP/2Y</t>
  </si>
  <si>
    <t>ZC_INFLATIONSWAP/RATE/EUHICP/30Y</t>
  </si>
  <si>
    <t>ZC_INFLATIONSWAP/RATE/EUHICP/3Y</t>
  </si>
  <si>
    <t>ZC_INFLATIONSWAP/RATE/EUHICP/4Y</t>
  </si>
  <si>
    <t>ZC_INFLATIONSWAP/RATE/EUHICP/5Y</t>
  </si>
  <si>
    <t>ZC_INFLATIONSWAP/RATE/EUHICP/6Y</t>
  </si>
  <si>
    <t>ZC_INFLATIONSWAP/RATE/EUHICP/7Y</t>
  </si>
  <si>
    <t>ZC_INFLATIONSWAP/RATE/EUHICP/8Y</t>
  </si>
  <si>
    <t>ZC_INFLATIONSWAP/RATE/EUHICP/9Y</t>
  </si>
  <si>
    <t>ZC_INFLATIONSWAP/RATE/EUHICPXT/10Y</t>
  </si>
  <si>
    <t>ZC_INFLATIONSWAP/RATE/EUHICPXT/12Y</t>
  </si>
  <si>
    <t>ZC_INFLATIONSWAP/RATE/EUHICPXT/15Y</t>
  </si>
  <si>
    <t>ZC_INFLATIONSWAP/RATE/EUHICPXT/1Y</t>
  </si>
  <si>
    <t>ZC_INFLATIONSWAP/RATE/EUHICPXT/20Y</t>
  </si>
  <si>
    <t>ZC_INFLATIONSWAP/RATE/EUHICPXT/25Y</t>
  </si>
  <si>
    <t>ZC_INFLATIONSWAP/RATE/EUHICPXT/2Y</t>
  </si>
  <si>
    <t>ZC_INFLATIONSWAP/RATE/EUHICPXT/30Y</t>
  </si>
  <si>
    <t>ZC_INFLATIONSWAP/RATE/EUHICPXT/3Y</t>
  </si>
  <si>
    <t>ZC_INFLATIONSWAP/RATE/EUHICPXT/4Y</t>
  </si>
  <si>
    <t>ZC_INFLATIONSWAP/RATE/EUHICPXT/5Y</t>
  </si>
  <si>
    <t>ZC_INFLATIONSWAP/RATE/EUHICPXT/6Y</t>
  </si>
  <si>
    <t>ZC_INFLATIONSWAP/RATE/EUHICPXT/7Y</t>
  </si>
  <si>
    <t>ZC_INFLATIONSWAP/RATE/EUHICPXT/8Y</t>
  </si>
  <si>
    <t>ZC_INFLATIONSWAP/RATE/EUHICPXT/9Y</t>
  </si>
  <si>
    <t>ZC_INFLATIONSWAP/RATE/FRHICP/10Y</t>
  </si>
  <si>
    <t>ZC_INFLATIONSWAP/RATE/FRHICP/12Y</t>
  </si>
  <si>
    <t>ZC_INFLATIONSWAP/RATE/FRHICP/15Y</t>
  </si>
  <si>
    <t>ZC_INFLATIONSWAP/RATE/FRHICP/1Y</t>
  </si>
  <si>
    <t>ZC_INFLATIONSWAP/RATE/FRHICP/20Y</t>
  </si>
  <si>
    <t>ZC_INFLATIONSWAP/RATE/FRHICP/25Y</t>
  </si>
  <si>
    <t>ZC_INFLATIONSWAP/RATE/FRHICP/2Y</t>
  </si>
  <si>
    <t>ZC_INFLATIONSWAP/RATE/FRHICP/30Y</t>
  </si>
  <si>
    <t>ZC_INFLATIONSWAP/RATE/FRHICP/3Y</t>
  </si>
  <si>
    <t>ZC_INFLATIONSWAP/RATE/FRHICP/40Y</t>
  </si>
  <si>
    <t>ZC_INFLATIONSWAP/RATE/FRHICP/4Y</t>
  </si>
  <si>
    <t>ZC_INFLATIONSWAP/RATE/FRHICP/5Y</t>
  </si>
  <si>
    <t>ZC_INFLATIONSWAP/RATE/FRHICP/6Y</t>
  </si>
  <si>
    <t>ZC_INFLATIONSWAP/RATE/FRHICP/7Y</t>
  </si>
  <si>
    <t>ZC_INFLATIONSWAP/RATE/FRHICP/8Y</t>
  </si>
  <si>
    <t>ZC_INFLATIONSWAP/RATE/FRHICP/9Y</t>
  </si>
  <si>
    <t>ZC_INFLATIONSWAP/RATE/UKRPI/10Y</t>
  </si>
  <si>
    <t>ZC_INFLATIONSWAP/RATE/UKRPI/12Y</t>
  </si>
  <si>
    <t>ZC_INFLATIONSWAP/RATE/UKRPI/15Y</t>
  </si>
  <si>
    <t>ZC_INFLATIONSWAP/RATE/UKRPI/1Y</t>
  </si>
  <si>
    <t>ZC_INFLATIONSWAP/RATE/UKRPI/20Y</t>
  </si>
  <si>
    <t>ZC_INFLATIONSWAP/RATE/UKRPI/25Y</t>
  </si>
  <si>
    <t>ZC_INFLATIONSWAP/RATE/UKRPI/2Y</t>
  </si>
  <si>
    <t>ZC_INFLATIONSWAP/RATE/UKRPI/30Y</t>
  </si>
  <si>
    <t>ZC_INFLATIONSWAP/RATE/UKRPI/3Y</t>
  </si>
  <si>
    <t>ZC_INFLATIONSWAP/RATE/UKRPI/40Y</t>
  </si>
  <si>
    <t>ZC_INFLATIONSWAP/RATE/UKRPI/4Y</t>
  </si>
  <si>
    <t>ZC_INFLATIONSWAP/RATE/UKRPI/5Y</t>
  </si>
  <si>
    <t>ZC_INFLATIONSWAP/RATE/UKRPI/6Y</t>
  </si>
  <si>
    <t>ZC_INFLATIONSWAP/RATE/UKRPI/7Y</t>
  </si>
  <si>
    <t>ZC_INFLATIONSWAP/RATE/UKRPI/8Y</t>
  </si>
  <si>
    <t>ZC_INFLATIONSWAP/RATE/UKRPI/9Y</t>
  </si>
  <si>
    <t>ZC_INFLATIONSWAP/RATE/USCPI/10Y</t>
  </si>
  <si>
    <t>ZC_INFLATIONSWAP/RATE/USCPI/12Y</t>
  </si>
  <si>
    <t>ZC_INFLATIONSWAP/RATE/USCPI/15Y</t>
  </si>
  <si>
    <t>ZC_INFLATIONSWAP/RATE/USCPI/1Y</t>
  </si>
  <si>
    <t>ZC_INFLATIONSWAP/RATE/USCPI/20Y</t>
  </si>
  <si>
    <t>ZC_INFLATIONSWAP/RATE/USCPI/25Y</t>
  </si>
  <si>
    <t>ZC_INFLATIONSWAP/RATE/USCPI/2Y</t>
  </si>
  <si>
    <t>ZC_INFLATIONSWAP/RATE/USCPI/30Y</t>
  </si>
  <si>
    <t>ZC_INFLATIONSWAP/RATE/USCPI/3Y</t>
  </si>
  <si>
    <t>ZC_INFLATIONSWAP/RATE/USCPI/40Y</t>
  </si>
  <si>
    <t>ZC_INFLATIONSWAP/RATE/USCPI/4Y</t>
  </si>
  <si>
    <t>ZC_INFLATIONSWAP/RATE/USCPI/5Y</t>
  </si>
  <si>
    <t>ZC_INFLATIONSWAP/RATE/USCPI/6Y</t>
  </si>
  <si>
    <t>ZC_INFLATIONSWAP/RATE/USCPI/7Y</t>
  </si>
  <si>
    <t>ZC_INFLATIONSWAP/RATE/USCPI/8Y</t>
  </si>
  <si>
    <t>ZC_INFLATIONSWAP/RATE/USCPI/9Y</t>
  </si>
  <si>
    <t>ZC_INFLATIONSWAP/RATE/ZACPI/10Y</t>
  </si>
  <si>
    <t>ZC_INFLATIONSWAP/RATE/ZACPI/12Y</t>
  </si>
  <si>
    <t>ZC_INFLATIONSWAP/RATE/ZACPI/15Y</t>
  </si>
  <si>
    <t>ZC_INFLATIONSWAP/RATE/ZACPI/1Y</t>
  </si>
  <si>
    <t>ZC_INFLATIONSWAP/RATE/ZACPI/20Y</t>
  </si>
  <si>
    <t>ZC_INFLATIONSWAP/RATE/ZACPI/25Y</t>
  </si>
  <si>
    <t>ZC_INFLATIONSWAP/RATE/ZACPI/2Y</t>
  </si>
  <si>
    <t>ZC_INFLATIONSWAP/RATE/ZACPI/30Y</t>
  </si>
  <si>
    <t>ZC_INFLATIONSWAP/RATE/ZACPI/3Y</t>
  </si>
  <si>
    <t>ZC_INFLATIONSWAP/RATE/ZACPI/4Y</t>
  </si>
  <si>
    <t>ZC_INFLATIONSWAP/RATE/ZACPI/5Y</t>
  </si>
  <si>
    <t>ZC_INFLATIONSWAP/RATE/ZACPI/6Y</t>
  </si>
  <si>
    <t>ZC_INFLATIONSWAP/RATE/ZACPI/7Y</t>
  </si>
  <si>
    <t>ZC_INFLATIONSWAP/RATE/ZACPI/8Y</t>
  </si>
  <si>
    <t>ZC_INFLATIONSWAP/RATE/ZACPI/9Y</t>
  </si>
  <si>
    <t>ZERO/RATE/EUR/BANK_EUR_BORROW/A365/10Y</t>
  </si>
  <si>
    <t>ZERO/RATE/EUR/BANK_EUR_BORROW/A365/20Y</t>
  </si>
  <si>
    <t>ZERO/RATE/EUR/BANK_EUR_BORROW/A365/2Y</t>
  </si>
  <si>
    <t>ZERO/RATE/EUR/BANK_EUR_BORROW/A365/5Y</t>
  </si>
  <si>
    <t>ZERO/RATE/EUR/BANK_EUR_LEND/A365/10Y</t>
  </si>
  <si>
    <t>ZERO/RATE/EUR/BANK_EUR_LEND/A365/20Y</t>
  </si>
  <si>
    <t>ZERO/RATE/EUR/BANK_EUR_LEND/A365/2Y</t>
  </si>
  <si>
    <t>ZERO/RATE/EUR/BANK_EUR_LEND/A365/5Y</t>
  </si>
  <si>
    <t>ZERO/RATE/EUR/BOND_YIELD_EUR/A365/10Y</t>
  </si>
  <si>
    <t>ZERO/RATE/EUR/BOND_YIELD_EUR/A365/5Y</t>
  </si>
  <si>
    <t>ZERO/YIELD_SPREAD/EUR/BANK_EUR_BORROW/A365/10Y</t>
  </si>
  <si>
    <t>ZERO/YIELD_SPREAD/EUR/BANK_EUR_BORROW/A365/20Y</t>
  </si>
  <si>
    <t>ZERO/YIELD_SPREAD/EUR/BANK_EUR_BORROW/A365/2Y</t>
  </si>
  <si>
    <t>ZERO/YIELD_SPREAD/EUR/BANK_EUR_BORROW/A365/5Y</t>
  </si>
  <si>
    <t>ZERO/YIELD_SPREAD/EUR/BANK_EUR_LEND/A365/10Y</t>
  </si>
  <si>
    <t>ZERO/YIELD_SPREAD/EUR/BANK_EUR_LEND/A365/20Y</t>
  </si>
  <si>
    <t>ZERO/YIELD_SPREAD/EUR/BANK_EUR_LEND/A365/2Y</t>
  </si>
  <si>
    <t>ZERO/YIELD_SPREAD/EUR/BANK_EUR_LEND/A365/5Y</t>
  </si>
  <si>
    <t>ZERO/YIELD_SPREAD/EUR/BENCHMARK_EUR/A365/10Y</t>
  </si>
  <si>
    <t>ZERO/YIELD_SPREAD/EUR/BENCHMARK_EUR/A365/5Y</t>
  </si>
  <si>
    <t>SeqSegment</t>
  </si>
  <si>
    <t>Seq</t>
  </si>
  <si>
    <t>QuoteLU</t>
  </si>
  <si>
    <t>BANK_EUR_BORROW</t>
  </si>
  <si>
    <t>BANK_EUR_LEND</t>
  </si>
  <si>
    <t>BENCHMARK_EUR</t>
  </si>
  <si>
    <t>BOND_YIELD_EUR</t>
  </si>
  <si>
    <t>CHF1D</t>
  </si>
  <si>
    <t>CHF1M</t>
  </si>
  <si>
    <t>CHF3M</t>
  </si>
  <si>
    <t>CHF6M</t>
  </si>
  <si>
    <t>CHF-IN-EUR</t>
  </si>
  <si>
    <t>CHF-IN-USD</t>
  </si>
  <si>
    <t>EUHICP_ZC_Swaps</t>
  </si>
  <si>
    <t>EUHICPXT_YY_Swaps</t>
  </si>
  <si>
    <t>EUHICPXT_ZC_Swaps</t>
  </si>
  <si>
    <t>EUR12M</t>
  </si>
  <si>
    <t>EUR1D</t>
  </si>
  <si>
    <t>EUR1M</t>
  </si>
  <si>
    <t>EUR3M</t>
  </si>
  <si>
    <t>EUR6M</t>
  </si>
  <si>
    <t>EUR-IN-USD</t>
  </si>
  <si>
    <t>FRHICP_ZC_Swaps</t>
  </si>
  <si>
    <t>GBP1D</t>
  </si>
  <si>
    <t>GBP3M</t>
  </si>
  <si>
    <t>GBP6M</t>
  </si>
  <si>
    <t>GBP-IN-EUR</t>
  </si>
  <si>
    <t>GBP-IN-USD</t>
  </si>
  <si>
    <t>JPY1D</t>
  </si>
  <si>
    <t>JPY3M</t>
  </si>
  <si>
    <t>JPY6M</t>
  </si>
  <si>
    <t>Lufthansa</t>
  </si>
  <si>
    <t>SEK3M</t>
  </si>
  <si>
    <t>SEK6M</t>
  </si>
  <si>
    <t>SP5</t>
  </si>
  <si>
    <t>UKRPI_ZC_Swaps</t>
  </si>
  <si>
    <t>USCPI_ZC_Swaps</t>
  </si>
  <si>
    <t>USD1D</t>
  </si>
  <si>
    <t>USD3M</t>
  </si>
  <si>
    <t>USD6M</t>
  </si>
  <si>
    <t>USD-IN-EUR</t>
  </si>
  <si>
    <t>ZACPI_ZC_Swaps</t>
  </si>
  <si>
    <t>Quote</t>
  </si>
  <si>
    <t>SELECT  T1.value Calendar,T1.value FROM ORE.dbo.TypesCalendar T1 ORDER BY value</t>
  </si>
  <si>
    <t>SELECT T1.value ShortSwapIndexBase,T1.value FROM ORE.dbo.TypesIndexName T1 ORDER BY T1.value</t>
  </si>
  <si>
    <t>SELECT T1.value SwapIndexBase,T1.value FROM ORE.dbo.TypesIndexName T1 ORDER BY T1.value</t>
  </si>
  <si>
    <t xml:space="preserve">SELECT T1.CurveId, T1.GroupingId, T1.CurveDescription, T5.value VolatilityTypeLU, T6.value ExtrapolationLU, T7.value DayCounterLU, T8.value DimensionLU, T9.value CalendarLU, T10.value BusinessDayConventionLU, T1.OptionTenors, T1.SwapTenors, T1.SmileOptionTenors, T1.SmileSwapTenors, T1.SmileSpreads, T16.value ShortSwapIndexBaseLU, T17.value SwapIndexBaseLU_x000D_
FROM ORE.dbo.CurveConfigurationSwaptionVolatilities T1 INNER JOIN _x000D_
ORE.dbo.TypesVolatilityType T5 ON T1.VolatilityType = T5.value LEFT JOIN _x000D_
ORE.dbo.TypesExtrapolationType T6 ON T1.Extrapolation = T6.value LEFT JOIN _x000D_
ORE.dbo.TypesDayCounter T7 ON T1.DayCounter = T7.value INNER JOIN _x000D_
ORE.dbo.TypesDimensionType T8 ON T1.Dimension = T8.value LEFT JOIN _x000D_
ORE.dbo.TypesCalendar T9 ON T1.Calendar = T9.value INNER JOIN _x000D_
ORE.dbo.TypesBusinessDayConvention T10 ON T1.BusinessDayConvention = T10.value INNER JOIN _x000D_
ORE.dbo.TypesIndexName T16 ON T1.ShortSwapIndexBase = T16.value INNER JOIN _x000D_
ORE.dbo.TypesIndexName T17 ON T1.SwapIndexBase = T17.value_x000D_
</t>
  </si>
  <si>
    <t>OptionTenors</t>
  </si>
  <si>
    <t>SwapTenors</t>
  </si>
  <si>
    <t>SmileOptionTenors</t>
  </si>
  <si>
    <t>SmileSwapTenors</t>
  </si>
  <si>
    <t>SmileSpreads</t>
  </si>
  <si>
    <t>ShortSwapIndexBaseLU</t>
  </si>
  <si>
    <t>SwapIndexBaseLU</t>
  </si>
  <si>
    <t>CHF_SW_N</t>
  </si>
  <si>
    <t>CHF normal swaption volatilities</t>
  </si>
  <si>
    <t>1M,3M,6M,1Y,2Y,3Y,4Y,5Y,7Y,10Y,15Y,20Y,25Y,30Y</t>
  </si>
  <si>
    <t>1Y,2Y,3Y,4Y,5Y,7Y,10Y,15Y,20Y,25Y,30Y</t>
  </si>
  <si>
    <t>EUR_SW_N</t>
  </si>
  <si>
    <t>EUR normal swaption volatilities</t>
  </si>
  <si>
    <t>GBP_SW_N</t>
  </si>
  <si>
    <t>GBP normal swaption volatilities</t>
  </si>
  <si>
    <t>JPY_SW_N</t>
  </si>
  <si>
    <t>JPY normal swaption volatilities</t>
  </si>
  <si>
    <t>USD_SW_N</t>
  </si>
  <si>
    <t>USD normal swaption volatilities</t>
  </si>
  <si>
    <t>ShortSwapIndexBase</t>
  </si>
  <si>
    <t>SwapIndexBase</t>
  </si>
  <si>
    <t>SELECT T1.value InterpolationVariable,T1.value FROM ORE.dbo.TypesInterpolationVariableType T1 ORDER BY value</t>
  </si>
  <si>
    <t>SELECT T1.value InterpolationMethod,T1.value FROM ORE.dbo.TypesInterpolationMethodType T1 ORDER BY value</t>
  </si>
  <si>
    <t>SELECT  T1.value YieldCurveDayCounter, T1.value FROM ORE.dbo.TypesDayCounter T1 ORDER BY value</t>
  </si>
  <si>
    <t>SELECT T1.CurveId, T1.GroupingId, T1.CurveDescription, T5.value CurrencyLU, T6.id DiscountCurveLU, T7.value InterpolationVariableLU, T8.value InterpolationMethodLU, T9.value YieldCurveDayCounterLU, T1.Tolerance, T11.value ExtrapolationLU_x000D_
FROM ORE.dbo.CurveConfigurationYieldCurves T1 INNER JOIN _x000D_
ORE.dbo.TypesCurrencyCode T5 ON T1.Currency = T5.value LEFT JOIN _x000D_
ORE.dbo.TodaysMarketCurveSpecs T6 ON T1.DiscountCurve = T6.id LEFT JOIN _x000D_
ORE.dbo.TypesInterpolationVariableType T7 ON T1.InterpolationVariable = T7.value LEFT JOIN _x000D_
ORE.dbo.TypesInterpolationMethodType T8 ON T1.InterpolationMethod = T8.value LEFT JOIN _x000D_
ORE.dbo.TypesDayCounter T9 ON T1.YieldCurveDayCounter = T9.value LEFT JOIN _x000D_
ORE.dbo.TypesBool T11 ON T1.Extrapolation = T11.value_x000D_
ORDER BY 1 ASC</t>
  </si>
  <si>
    <t>Discount</t>
  </si>
  <si>
    <t>Zero</t>
  </si>
  <si>
    <t>FinancialCubic</t>
  </si>
  <si>
    <t>LogLinear</t>
  </si>
  <si>
    <t>NaturalCubic</t>
  </si>
  <si>
    <t>InterpolationVariableLU</t>
  </si>
  <si>
    <t>InterpolationMethodLU</t>
  </si>
  <si>
    <t>YieldCurveDayCounterLU</t>
  </si>
  <si>
    <t>Tolerance</t>
  </si>
  <si>
    <t>BANK's average borrowing spread in EUR</t>
  </si>
  <si>
    <t>BANK's average lending spread in EUR</t>
  </si>
  <si>
    <t>Bond benchmark curve in EUR</t>
  </si>
  <si>
    <t>Bond yield curve EUR</t>
  </si>
  <si>
    <t>CHF discount curve bootstrapped from TOIS swap rates</t>
  </si>
  <si>
    <t>CHF collateralized in EUR discount curve</t>
  </si>
  <si>
    <t>CHF collateralized in USD discount curve</t>
  </si>
  <si>
    <t>EUR discount curve bootstrapped from EONIA swap rates</t>
  </si>
  <si>
    <t>EUR collateralized in USD discount curve</t>
  </si>
  <si>
    <t>GBP collateralized in EUR discount curve</t>
  </si>
  <si>
    <t>GBP collateralized in USD discount curve</t>
  </si>
  <si>
    <t>JPY discount curve bootstrapped from MUTAN swap rates</t>
  </si>
  <si>
    <t>USD discount curve bootstrapped from FED FUNDS swap rates</t>
  </si>
  <si>
    <t>USD collateralized in EUR discount curve</t>
  </si>
  <si>
    <t>InterpolationVariable</t>
  </si>
  <si>
    <t>InterpolationMethod</t>
  </si>
  <si>
    <t>YieldCurveDayCounter</t>
  </si>
  <si>
    <t>SELECT T1.CurveId,T1.CurveId lookup FROM ORE.dbo.CurveConfigurationYieldCurves T1 ORDER BY CurveId</t>
  </si>
  <si>
    <t>SELECT value,value SegmentsType FROM ORE.dbo.TypesSegmentType ORDER BY value</t>
  </si>
  <si>
    <t>SELECT value,value Type FROM ORE.dbo.TypesSegmentTypeType ORDER BY value</t>
  </si>
  <si>
    <t>SELECT Id Conventions, Id FROM ORE.dbo.ConventionsCrossCurrencyBasis_x000D_
UNION_x000D_
SELECT Id, Id  FROM ORE.dbo.ConventionsFRA_x000D_
UNION_x000D_
SELECT Id, Id  FROM ORE.dbo.ConventionsOIS_x000D_
UNION_x000D_
SELECT Id, Id  FROM ORE.dbo.ConventionsSwap_x000D_
UNION_x000D_
SELECT Id, Id  FROM ORE.dbo.ConventionsTenorBasisSwap_x000D_
UNION_x000D_
SELECT Id, Id FROM ORE.dbo.ConventionsTenorBasisTwoSwap_x000D_
UNION_x000D_
SELECT Id, Id FROM ORE.dbo.ConventionsZero</t>
  </si>
  <si>
    <t>SELECT T1.CurveId ProjectionCurve,T1.CurveId FROM ORE.dbo.CurveConfigurationYieldCurves T1 ORDER BY CurveId</t>
  </si>
  <si>
    <t>SELECT T1.CurveId ProjectionCurveLong,T1.CurveId FROM ORE.dbo.CurveConfigurationYieldCurves T1 ORDER BY CurveId</t>
  </si>
  <si>
    <t>SELECT T1.CurveId ProjectionCurveShort,T1.CurveId FROM ORE.dbo.CurveConfigurationYieldCurves T1 ORDER BY CurveId</t>
  </si>
  <si>
    <t>SELECT T1.CurveId DiscountCurve,T1.CurveId FROM ORE.dbo.CurveConfigurationYieldCurves T1 ORDER BY CurveId</t>
  </si>
  <si>
    <t>SELECT T1.Quote SpotRate,T1.Quote FROM ORE.dbo.MdatMarketDataDefinitions T1 ORDER BY Quote</t>
  </si>
  <si>
    <t>SELECT T1.CurveId ProjectionCurveDomestic,T1.CurveId FROM ORE.dbo.CurveConfigurationYieldCurves T1 ORDER BY CurveId</t>
  </si>
  <si>
    <t>SELECT T1.CurveId ProjectionCurveForeign,T1.CurveId FROM ORE.dbo.CurveConfigurationYieldCurves T1 ORDER BY CurveId</t>
  </si>
  <si>
    <t>SELECT T1.CurveId ReferenceCurve,T1.CurveId FROM ORE.dbo.CurveConfigurationYieldCurves T1 ORDER BY CurveId</t>
  </si>
  <si>
    <t>SELECT T2.CurveId CurveIdLU, T1.Seq, T4.value AS SegmentsTypeLU, T5.value AS TypeLU, T1.Conventions ConventionsLU, T7.CurveId ProjectionCurveLU, T8.CurveId ProjectionCurveLongLU, T9.CurveId ProjectionCurveShortLU, T10.CurveId DiscountCurveLU, T11.Quote SpotRateLU, T12.CurveId ProjectionCurveDomesticLU, T13.CurveId ProjectionCurveForeignLU, T14.CurveId ReferenceCurveLU_x000D_
FROM ORE.dbo.CurveConfigurationYieldCurveSegments T1 INNER JOIN _x000D_
ORE.dbo.CurveConfigurationYieldCurves T2 ON T1.CurveId = T2.CurveId INNER JOIN _x000D_
ORE.dbo.TypesSegmentType T4 ON T1.SegmentsType = T4.value INNER JOIN _x000D_
ORE.dbo.TypesSegmentTypeType T5 ON T1.Type = T5.value LEFT JOIN _x000D_
ORE.dbo.CurveConfigurationYieldCurves T7 ON T1.ProjectionCurve = T7.CurveId LEFT JOIN _x000D_
ORE.dbo.CurveConfigurationYieldCurves T8 ON T1.ProjectionCurveLong = T8.CurveId LEFT JOIN _x000D_
ORE.dbo.CurveConfigurationYieldCurves T9 ON T1.ProjectionCurveShort = T9.CurveId LEFT JOIN _x000D_
ORE.dbo.CurveConfigurationYieldCurves T10 ON T1.DiscountCurve = T10.CurveId LEFT JOIN _x000D_
ORE.dbo.MdatMarketDataDefinitions T11 ON T1.SpotRate = T11.Quote LEFT JOIN _x000D_
ORE.dbo.CurveConfigurationYieldCurves T12 ON T1.ProjectionCurveDomestic = T12.CurveId LEFT JOIN _x000D_
ORE.dbo.CurveConfigurationYieldCurves T13 ON T1.ProjectionCurveForeign = T13.CurveId LEFT JOIN _x000D_
ORE.dbo.CurveConfigurationYieldCurves T14 ON T1.ReferenceCurve = T14.CurveId_x000D_
ORDER BY 1 ASC, 2 ASC</t>
  </si>
  <si>
    <t>AverageOIS</t>
  </si>
  <si>
    <t>CrossCurrency</t>
  </si>
  <si>
    <t>Direct</t>
  </si>
  <si>
    <t>Simple</t>
  </si>
  <si>
    <t>TenorBasis</t>
  </si>
  <si>
    <t>ZeroSpread</t>
  </si>
  <si>
    <t>Average OIS</t>
  </si>
  <si>
    <t>Cross Currency Basis Swap</t>
  </si>
  <si>
    <t>Deposit</t>
  </si>
  <si>
    <t>FRA</t>
  </si>
  <si>
    <t>Future</t>
  </si>
  <si>
    <t>FX Forward</t>
  </si>
  <si>
    <t>OIS</t>
  </si>
  <si>
    <t>Swap</t>
  </si>
  <si>
    <t>Tenor Basis Swap</t>
  </si>
  <si>
    <t>Tenor Basis Two Swaps</t>
  </si>
  <si>
    <t>Zero Spread</t>
  </si>
  <si>
    <t>AUD-3M-FRA-CONVENTIONS</t>
  </si>
  <si>
    <t>AUD-3M-SWAP-CONVENTIONS</t>
  </si>
  <si>
    <t>AUD-6M-SWAP-CONVENTIONS</t>
  </si>
  <si>
    <t>CAD-3M-SWAP-CONVENTIONS</t>
  </si>
  <si>
    <t>CAD-3M-SWAP-CONVENTIONS-1Y</t>
  </si>
  <si>
    <t>CAD-FRA-3M</t>
  </si>
  <si>
    <t>CAD-OIS-CONVENTIONS</t>
  </si>
  <si>
    <t>CHF-3M-FRA-CONVENTIONS</t>
  </si>
  <si>
    <t>CHF-3M-SWAP-CONVENTIONS</t>
  </si>
  <si>
    <t>CHF-6M-FRA-CONVENTIONS</t>
  </si>
  <si>
    <t>CHF-6M-SWAP-CONVENTIONS</t>
  </si>
  <si>
    <t>CHF-LIBOR-3M-6M-BASIS-CONVENTIONS</t>
  </si>
  <si>
    <t>CHF-OIS-CONVENTIONS</t>
  </si>
  <si>
    <t>CHF-ZERO-CONVENTIONS</t>
  </si>
  <si>
    <t>CZK-3M-FRA</t>
  </si>
  <si>
    <t>CZK-3M-SWAP</t>
  </si>
  <si>
    <t>CZK-6M-FRA</t>
  </si>
  <si>
    <t>CZK-6M-SWAP</t>
  </si>
  <si>
    <t>DKK-6M-SWAP-CONVENTIONS</t>
  </si>
  <si>
    <t>EUR-12M-FRA-CONVENTIONS</t>
  </si>
  <si>
    <t>EUR-12M-SWAP-CONVENTIONS</t>
  </si>
  <si>
    <t>EUR-1M-SWAP-CONVENTIONS</t>
  </si>
  <si>
    <t>EUR-3M-FRA-CONVENTIONS</t>
  </si>
  <si>
    <t>EUR-3M-SWAP-CONVENTIONS</t>
  </si>
  <si>
    <t>EUR-6M-FRA-CONVENTIONS</t>
  </si>
  <si>
    <t>EUR-6M-SWAP-CONVENTIONS</t>
  </si>
  <si>
    <t>EUR-CHF-XCCY-BASIS-CONVENTIONS</t>
  </si>
  <si>
    <t>EUR-EURIBOR-6M-12M-BASIS-CONVENTIONS</t>
  </si>
  <si>
    <t>EUR-GBP-XCCY-BASIS-CONVENTIONS</t>
  </si>
  <si>
    <t>EURIBOR-3M-6M-BASIS-CONVENTIONS</t>
  </si>
  <si>
    <t>EUR-OIS-1M-BASIS-CONVENTIONS</t>
  </si>
  <si>
    <t>EUR-OIS-CONVENTIONS</t>
  </si>
  <si>
    <t>EUR-USD-XCCY-BASIS-CONVENTIONS</t>
  </si>
  <si>
    <t>EUR-ZERO-CONVENTIONS</t>
  </si>
  <si>
    <t>EUR-ZERO-CONVENTIONS-TENOR-BASED</t>
  </si>
  <si>
    <t>GBP-3M-FRA</t>
  </si>
  <si>
    <t>GBP-3M-SWAP-CONVENTIONS</t>
  </si>
  <si>
    <t>GBP-6M-FRA</t>
  </si>
  <si>
    <t>GBP-6M-SWAP-CONVENTIONS</t>
  </si>
  <si>
    <t>GBP-LIBOR-3M-6M-BASIS-CONVENTIONS</t>
  </si>
  <si>
    <t>GBP-OIS-CONVENTIONS</t>
  </si>
  <si>
    <t>GBP-ZERO-CONVENTIONS</t>
  </si>
  <si>
    <t>HUF-6M-FRA</t>
  </si>
  <si>
    <t>HUF-6M-SWAP</t>
  </si>
  <si>
    <t>JPY-3M-FRA-CONVENTIONS</t>
  </si>
  <si>
    <t>JPY-6M-FRA-CONVENTIONS</t>
  </si>
  <si>
    <t>JPY-LIBOR-3M-6M-BASIS-CONVENTIONS</t>
  </si>
  <si>
    <t>JPY-LIBOR-3M-SWAP-CONVENTIONS</t>
  </si>
  <si>
    <t>JPY-LIBOR-6M-SWAP-CONVENTIONS</t>
  </si>
  <si>
    <t>JPY-OIS-CONVENTIONS</t>
  </si>
  <si>
    <t>JPY-TIBOR-3M-SWAP-CONVENTIONS</t>
  </si>
  <si>
    <t>MXN-28D-SWAP-CONVENTIONS</t>
  </si>
  <si>
    <t>NOK-3M-SWAP-CONVENTIONS</t>
  </si>
  <si>
    <t>NOK-6M-SWAP-CONVENTIONS</t>
  </si>
  <si>
    <t>NZD-3M-FRA</t>
  </si>
  <si>
    <t>NZD-3M-SWAP</t>
  </si>
  <si>
    <t>NZD-6M-SWAP</t>
  </si>
  <si>
    <t>PLN-3M-FRA</t>
  </si>
  <si>
    <t>PLN-3M-SWAP</t>
  </si>
  <si>
    <t>PLN-6M-FRA</t>
  </si>
  <si>
    <t>PLN-6M-SWAP</t>
  </si>
  <si>
    <t>SEK-3M-FRA</t>
  </si>
  <si>
    <t>SEK-3M-SWAP-CONVENTIONS</t>
  </si>
  <si>
    <t>SEK-6M-SWAP-CONVENTIONS</t>
  </si>
  <si>
    <t>SGD-6M-SWAP-CONVENTIONS</t>
  </si>
  <si>
    <t>USD-1M-FRA-CONVENTIONS</t>
  </si>
  <si>
    <t>USD-1M-SWAP-ANNUAL-CONVENTIONS</t>
  </si>
  <si>
    <t>USD-1M-SWAP-CONVENTIONS</t>
  </si>
  <si>
    <t>USD-3M-FRA-CONVENTIONS</t>
  </si>
  <si>
    <t>USD-3M-SWAP-ANNUAL-CONVENTIONS</t>
  </si>
  <si>
    <t>USD-3M-SWAP-CONVENTIONS</t>
  </si>
  <si>
    <t>USD-6M-FRA-CONVENTIONS</t>
  </si>
  <si>
    <t>USD-6M-SWAP-CONVENTIONS</t>
  </si>
  <si>
    <t>USD-CAD-XCCY-BASIS-CONVENTIONS</t>
  </si>
  <si>
    <t>USD-CHF-XCCY-BASIS-CONVENTIONS</t>
  </si>
  <si>
    <t>USD-GBP-XCCY-BASIS-CONVENTIONS</t>
  </si>
  <si>
    <t>USD-JPY-XCCY-BASIS-CONVENTIONS</t>
  </si>
  <si>
    <t>USD-LIBOR-1M-3M-BASIS-CONVENTIONS</t>
  </si>
  <si>
    <t>USD-LIBOR-3M-6M-BASIS-CONVENTIONS</t>
  </si>
  <si>
    <t>USD-MXN-3M-XCCY-BASIS-CONVENTIONS</t>
  </si>
  <si>
    <t>USD-MXN-XCCY-BASIS-CONVENTIONS</t>
  </si>
  <si>
    <t>USD-NOK-XCCY-BASIS-CONVENTIONS</t>
  </si>
  <si>
    <t>USD-OIS-CONVENTIONS</t>
  </si>
  <si>
    <t>USD-SEK-XCCY-BASIS-CONVENTIONS</t>
  </si>
  <si>
    <t>USD-ZERO-CONVENTIONS</t>
  </si>
  <si>
    <t>CurveIdLU</t>
  </si>
  <si>
    <t>SegmentsTypeLU</t>
  </si>
  <si>
    <t>ProjectionCurveLU</t>
  </si>
  <si>
    <t>ProjectionCurveLongLU</t>
  </si>
  <si>
    <t>ProjectionCurveShortLU</t>
  </si>
  <si>
    <t>SpotRateLU</t>
  </si>
  <si>
    <t>ProjectionCurveDomesticLU</t>
  </si>
  <si>
    <t>ProjectionCurveForeignLU</t>
  </si>
  <si>
    <t>ReferenceCurveLU</t>
  </si>
  <si>
    <t>CHF-TOIS-CONVENTIONS</t>
  </si>
  <si>
    <t>CHF-Deposit</t>
  </si>
  <si>
    <t>CHF1M-Swap</t>
  </si>
  <si>
    <t>CHF-LIBOR-CONVENTIONS</t>
  </si>
  <si>
    <t>EUR-CHF-FX-CONVENTIONS</t>
  </si>
  <si>
    <t>USD-CHF-FX-CONVENTIONS</t>
  </si>
  <si>
    <t>EUR-DEPOSIT</t>
  </si>
  <si>
    <t>EUR-EONIA-CONVENTIONS</t>
  </si>
  <si>
    <t>EUR-EURIBOR-CONVENTIONS</t>
  </si>
  <si>
    <t>EUR-USD-FX-CONVENTIONS</t>
  </si>
  <si>
    <t>GBP-DEPOSIT</t>
  </si>
  <si>
    <t>EUR-GBP-FX-CONVENTIONS</t>
  </si>
  <si>
    <t>USD-GBP-FX-CONVENTIONS</t>
  </si>
  <si>
    <t>JPY-LIBOR-CONVENTIONS</t>
  </si>
  <si>
    <t>JPY-Deposit</t>
  </si>
  <si>
    <t>JPY-FRA</t>
  </si>
  <si>
    <t>JPY3M-Swap</t>
  </si>
  <si>
    <t>SEK-STIBOR-CONVENTIONS</t>
  </si>
  <si>
    <t>USD-FED-FUNDS-CONVENTIONS</t>
  </si>
  <si>
    <t>USD-LIBOR-CONVENTIONS</t>
  </si>
  <si>
    <t>SegmentsType</t>
  </si>
  <si>
    <t>ProjectionCurve</t>
  </si>
  <si>
    <t>ProjectionCurveLong</t>
  </si>
  <si>
    <t>ProjectionCurveShort</t>
  </si>
  <si>
    <t>SpotRate</t>
  </si>
  <si>
    <t>ProjectionCurveDomestic</t>
  </si>
  <si>
    <t>ProjectionCurveForeign</t>
  </si>
  <si>
    <t>ReferenceCurve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</si>
</sst>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</cellXfs>
  <cellStyles count="1">
    <cellStyle name="Standard" xfId="0" builtinId="0"/>
  </cellStyles>
  <dxfs count="141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" xr16:uid="{4BBC4CCF-723C-4CE5-9F58-0021A4C8F960}" autoFormatId="16" applyNumberFormats="0" applyBorderFormats="0" applyFontFormats="1" applyPatternFormats="1" applyAlignmentFormats="0" applyWidthHeightFormats="0">
  <queryTableRefresh nextId="23" unboundColumnsRight="8">
    <queryTableFields count="21">
      <queryTableField id="2" name="CurveId" tableColumnId="3"/>
      <queryTableField id="3" name="GroupingId" tableColumnId="4"/>
      <queryTableField id="4" name="CurveDescription" tableColumnId="5"/>
      <queryTableField id="5" name="VolatilityTypeLU" tableColumnId="6"/>
      <queryTableField id="6" name="ExtrapolationLU" tableColumnId="7"/>
      <queryTableField id="7" name="IncludeAtmLU" tableColumnId="8"/>
      <queryTableField id="8" name="DayCounterLU" tableColumnId="9"/>
      <queryTableField id="9" name="CalendarLU" tableColumnId="10"/>
      <queryTableField id="10" name="BusinessDayConventionLU" tableColumnId="11"/>
      <queryTableField id="11" name="Tenors" tableColumnId="12"/>
      <queryTableField id="12" name="Strikes" tableColumnId="13"/>
      <queryTableField id="13" name="IborIndexLU" tableColumnId="14"/>
      <queryTableField id="14" name="DiscountCurveLU" tableColumnId="15"/>
      <queryTableField id="15" dataBound="0" tableColumnId="16"/>
      <queryTableField id="16" dataBound="0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  <queryTableField id="21" dataBound="0" tableColumnId="22"/>
      <queryTableField id="22" dataBound="0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2" xr16:uid="{E34B45D1-CCFE-4FDC-8BCB-25C9AAF71753}" autoFormatId="16" applyNumberFormats="0" applyBorderFormats="0" applyFontFormats="1" applyPatternFormats="1" applyAlignmentFormats="0" applyWidthHeightFormats="0">
  <queryTableRefresh nextId="26" unboundColumnsRight="9">
    <queryTableFields count="24">
      <queryTableField id="2" name="CurveId" tableColumnId="3"/>
      <queryTableField id="3" name="GroupingId" tableColumnId="4"/>
      <queryTableField id="4" name="CurveDescription" tableColumnId="5"/>
      <queryTableField id="5" name="CurrencyLU" tableColumnId="6"/>
      <queryTableField id="6" name="TypeLU" tableColumnId="7"/>
      <queryTableField id="7" name="DiscountCurveLU" tableColumnId="8"/>
      <queryTableField id="8" name="DayCounterLU" tableColumnId="9"/>
      <queryTableField id="9" name="RecoveryRate" tableColumnId="10"/>
      <queryTableField id="10" name="ConventionsLU" tableColumnId="11"/>
      <queryTableField id="11" name="BenchmarkCurveLU" tableColumnId="12"/>
      <queryTableField id="12" name="SourceCurveLU" tableColumnId="13"/>
      <queryTableField id="13" name="Pillars" tableColumnId="14"/>
      <queryTableField id="14" name="SpotLag" tableColumnId="15"/>
      <queryTableField id="15" name="CalendarLU" tableColumnId="16"/>
      <queryTableField id="16" name="ExtrapolationLU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  <queryTableField id="21" dataBound="0" tableColumnId="22"/>
      <queryTableField id="22" dataBound="0" tableColumnId="23"/>
      <queryTableField id="23" dataBound="0" tableColumnId="24"/>
      <queryTableField id="24" dataBound="0" tableColumnId="25"/>
      <queryTableField id="25" dataBound="0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3" xr16:uid="{DACE77F4-6678-4DDB-AC3A-EC4E4C88AB43}" autoFormatId="16" applyNumberFormats="0" applyBorderFormats="0" applyFontFormats="1" applyPatternFormats="1" applyAlignmentFormats="0" applyWidthHeightFormats="0">
  <queryTableRefresh nextId="14" unboundColumnsRight="4">
    <queryTableFields count="12">
      <queryTableField id="2" name="CurveId" tableColumnId="3"/>
      <queryTableField id="3" name="GroupingId" tableColumnId="4"/>
      <queryTableField id="4" name="CurveDescription" tableColumnId="5"/>
      <queryTableField id="5" name="DimensionLU" tableColumnId="6"/>
      <queryTableField id="6" name="Expiries" tableColumnId="7"/>
      <queryTableField id="7" name="FXSpotIDLU" tableColumnId="8"/>
      <queryTableField id="8" name="FXForeignCurveIDLU" tableColumnId="9"/>
      <queryTableField id="9" name="FXDomesticCurveIDLU" tableColumnId="10"/>
      <queryTableField id="10" dataBound="0" tableColumnId="11"/>
      <queryTableField id="11" dataBound="0" tableColumnId="12"/>
      <queryTableField id="12" dataBound="0" tableColumnId="13"/>
      <queryTableField id="13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4" xr16:uid="{2799D8F3-5858-4836-9B9B-81A2C00BA4A2}" autoFormatId="16" applyNumberFormats="0" applyBorderFormats="0" applyFontFormats="1" applyPatternFormats="1" applyAlignmentFormats="0" applyWidthHeightFormats="0">
  <queryTableRefresh nextId="7" unboundColumnsRight="1">
    <queryTableFields count="5">
      <queryTableField id="2" name="CurveId" tableColumnId="3"/>
      <queryTableField id="3" name="SeqSegment" tableColumnId="4"/>
      <queryTableField id="4" name="Seq" tableColumnId="5"/>
      <queryTableField id="5" name="QuoteLU" tableColumnId="6"/>
      <queryTableField id="6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5" xr16:uid="{BC5AE95F-4890-4FFF-AF65-605341C0A6D5}" autoFormatId="16" applyNumberFormats="0" applyBorderFormats="0" applyFontFormats="1" applyPatternFormats="1" applyAlignmentFormats="0" applyWidthHeightFormats="0">
  <queryTableRefresh nextId="26" unboundColumnsRight="8">
    <queryTableFields count="24">
      <queryTableField id="2" name="CurveId" tableColumnId="3"/>
      <queryTableField id="3" name="GroupingId" tableColumnId="4"/>
      <queryTableField id="4" name="CurveDescription" tableColumnId="5"/>
      <queryTableField id="5" name="VolatilityTypeLU" tableColumnId="6"/>
      <queryTableField id="6" name="ExtrapolationLU" tableColumnId="7"/>
      <queryTableField id="7" name="DayCounterLU" tableColumnId="8"/>
      <queryTableField id="8" name="DimensionLU" tableColumnId="9"/>
      <queryTableField id="9" name="CalendarLU" tableColumnId="10"/>
      <queryTableField id="10" name="BusinessDayConventionLU" tableColumnId="11"/>
      <queryTableField id="11" name="OptionTenors" tableColumnId="12"/>
      <queryTableField id="12" name="SwapTenors" tableColumnId="13"/>
      <queryTableField id="13" name="SmileOptionTenors" tableColumnId="14"/>
      <queryTableField id="14" name="SmileSwapTenors" tableColumnId="15"/>
      <queryTableField id="15" name="SmileSpreads" tableColumnId="16"/>
      <queryTableField id="16" name="ShortSwapIndexBaseLU" tableColumnId="17"/>
      <queryTableField id="17" name="SwapIndexBaseLU" tableColumnId="18"/>
      <queryTableField id="18" dataBound="0" tableColumnId="19"/>
      <queryTableField id="19" dataBound="0" tableColumnId="20"/>
      <queryTableField id="20" dataBound="0" tableColumnId="21"/>
      <queryTableField id="21" dataBound="0" tableColumnId="22"/>
      <queryTableField id="22" dataBound="0" tableColumnId="23"/>
      <queryTableField id="23" dataBound="0" tableColumnId="24"/>
      <queryTableField id="24" dataBound="0" tableColumnId="25"/>
      <queryTableField id="25" dataBound="0" tableColumnId="2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6" xr16:uid="{4C3FD0DE-1705-4A20-8B96-D14194177A47}" autoFormatId="16" applyNumberFormats="0" applyBorderFormats="0" applyFontFormats="1" applyPatternFormats="1" applyAlignmentFormats="0" applyWidthHeightFormats="0">
  <queryTableRefresh nextId="18" unboundColumnsRight="6">
    <queryTableFields count="16">
      <queryTableField id="2" name="CurveId" tableColumnId="3"/>
      <queryTableField id="3" name="GroupingId" tableColumnId="4"/>
      <queryTableField id="4" name="CurveDescription" tableColumnId="5"/>
      <queryTableField id="5" name="CurrencyLU" tableColumnId="6"/>
      <queryTableField id="6" name="DiscountCurveLU" tableColumnId="7"/>
      <queryTableField id="7" name="InterpolationVariableLU" tableColumnId="8"/>
      <queryTableField id="8" name="InterpolationMethodLU" tableColumnId="9"/>
      <queryTableField id="9" name="YieldCurveDayCounterLU" tableColumnId="10"/>
      <queryTableField id="10" name="Tolerance" tableColumnId="11"/>
      <queryTableField id="11" name="ExtrapolationLU" tableColumnId="12"/>
      <queryTableField id="12" dataBound="0" tableColumnId="13"/>
      <queryTableField id="13" dataBound="0" tableColumnId="14"/>
      <queryTableField id="14" dataBound="0" tableColumnId="15"/>
      <queryTableField id="15" dataBound="0" tableColumnId="16"/>
      <queryTableField id="16" dataBound="0" tableColumnId="17"/>
      <queryTableField id="17" dataBound="0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7" xr16:uid="{21F8F1BD-683B-4032-B374-363D3C0A1FA2}" autoFormatId="16" applyNumberFormats="0" applyBorderFormats="0" applyFontFormats="1" applyPatternFormats="1" applyAlignmentFormats="0" applyWidthHeightFormats="0">
  <queryTableRefresh nextId="27" unboundColumnsRight="12">
    <queryTableFields count="25">
      <queryTableField id="2" name="CurveIdLU" tableColumnId="3"/>
      <queryTableField id="3" name="Seq" tableColumnId="4"/>
      <queryTableField id="4" name="SegmentsTypeLU" tableColumnId="5"/>
      <queryTableField id="5" name="TypeLU" tableColumnId="6"/>
      <queryTableField id="6" name="ConventionsLU" tableColumnId="7"/>
      <queryTableField id="7" name="ProjectionCurveLU" tableColumnId="8"/>
      <queryTableField id="8" name="ProjectionCurveLongLU" tableColumnId="9"/>
      <queryTableField id="9" name="ProjectionCurveShortLU" tableColumnId="10"/>
      <queryTableField id="10" name="DiscountCurveLU" tableColumnId="11"/>
      <queryTableField id="11" name="SpotRateLU" tableColumnId="12"/>
      <queryTableField id="12" name="ProjectionCurveDomesticLU" tableColumnId="13"/>
      <queryTableField id="13" name="ProjectionCurveForeignLU" tableColumnId="14"/>
      <queryTableField id="14" name="ReferenceCurveLU" tableColumnId="15"/>
      <queryTableField id="15" dataBound="0" tableColumnId="16"/>
      <queryTableField id="16" dataBound="0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  <queryTableField id="21" dataBound="0" tableColumnId="22"/>
      <queryTableField id="22" dataBound="0" tableColumnId="23"/>
      <queryTableField id="23" dataBound="0" tableColumnId="24"/>
      <queryTableField id="24" dataBound="0" tableColumnId="25"/>
      <queryTableField id="25" dataBound="0" tableColumnId="26"/>
      <queryTableField id="26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8BB04-253D-4581-98B5-B17C81839F9D}" name="Tabelle_ExterneDaten_1" displayName="Tabelle_ExterneDaten_1" ref="B1:V4" tableType="queryTable" totalsRowShown="0" headerRowDxfId="119" dataDxfId="118">
  <tableColumns count="21">
    <tableColumn id="3" xr3:uid="{1E83394B-F9B4-46F2-B7E6-774D845A7C52}" uniqueName="3" name="CurveId" queryTableFieldId="2" dataDxfId="140"/>
    <tableColumn id="4" xr3:uid="{4E9B91B7-227E-4445-99FD-F59679357FB1}" uniqueName="4" name="GroupingId" queryTableFieldId="3" dataDxfId="139"/>
    <tableColumn id="5" xr3:uid="{2AF01C1E-89BD-40BD-8239-B95C1D8EAA60}" uniqueName="5" name="CurveDescription" queryTableFieldId="4" dataDxfId="138"/>
    <tableColumn id="6" xr3:uid="{8DD85083-4798-4324-81E2-ACE7BBCBCEF6}" uniqueName="6" name="VolatilityTypeLU" queryTableFieldId="5" dataDxfId="137"/>
    <tableColumn id="7" xr3:uid="{E5BFFC34-830A-4578-9DBD-1B641787F1FD}" uniqueName="7" name="ExtrapolationLU" queryTableFieldId="6" dataDxfId="136"/>
    <tableColumn id="8" xr3:uid="{E3417A8F-17FA-4E09-961C-DAFF99F5EFC4}" uniqueName="8" name="IncludeAtmLU" queryTableFieldId="7" dataDxfId="135"/>
    <tableColumn id="9" xr3:uid="{38E7243C-EE2F-4F71-B63A-95BE2362E98D}" uniqueName="9" name="DayCounterLU" queryTableFieldId="8" dataDxfId="134"/>
    <tableColumn id="10" xr3:uid="{6FECFA01-0F13-46A6-BD21-0C33C1E25E18}" uniqueName="10" name="CalendarLU" queryTableFieldId="9" dataDxfId="133"/>
    <tableColumn id="11" xr3:uid="{4A1E07A5-0869-47FA-829E-31C533060BEB}" uniqueName="11" name="BusinessDayConventionLU" queryTableFieldId="10" dataDxfId="132"/>
    <tableColumn id="12" xr3:uid="{1F472C5A-8F05-471C-9033-52117D396BF1}" uniqueName="12" name="Tenors" queryTableFieldId="11" dataDxfId="131"/>
    <tableColumn id="13" xr3:uid="{C4CE066A-FBED-49C5-B045-23E8A9B3DA10}" uniqueName="13" name="Strikes" queryTableFieldId="12" dataDxfId="130"/>
    <tableColumn id="14" xr3:uid="{958946EE-72FE-48E6-8555-4343F17FEFFA}" uniqueName="14" name="IborIndexLU" queryTableFieldId="13" dataDxfId="129"/>
    <tableColumn id="15" xr3:uid="{AE16A22A-4867-47DE-8C55-4662217F00A1}" uniqueName="15" name="DiscountCurveLU" queryTableFieldId="14" dataDxfId="128"/>
    <tableColumn id="16" xr3:uid="{EC0F5D4D-D8E7-49FF-B535-84C8A2A62156}" uniqueName="16" name="VolatilityType" queryTableFieldId="15" dataDxfId="127">
      <calculatedColumnFormula>IF(Tabelle_ExterneDaten_1[[#This Row],[VolatilityTypeLU]]&lt;&gt;"",VLOOKUP(Tabelle_ExterneDaten_1[[#This Row],[VolatilityTypeLU]],VolatilityTypeLookup,2,FALSE),"")</calculatedColumnFormula>
    </tableColumn>
    <tableColumn id="17" xr3:uid="{D9276D92-023E-4B91-ADB6-DB0C462388A7}" uniqueName="17" name="Extrapolation" queryTableFieldId="16" dataDxfId="126">
      <calculatedColumnFormula>IF(Tabelle_ExterneDaten_1[[#This Row],[ExtrapolationLU]]&lt;&gt;"",VLOOKUP(Tabelle_ExterneDaten_1[[#This Row],[ExtrapolationLU]],ExtrapolationLookup,2,FALSE),"")</calculatedColumnFormula>
    </tableColumn>
    <tableColumn id="18" xr3:uid="{314DD920-18BE-4083-83EE-84A7635D9A13}" uniqueName="18" name="IncludeAtm" queryTableFieldId="17" dataDxfId="125">
      <calculatedColumnFormula>IF(Tabelle_ExterneDaten_1[[#This Row],[IncludeAtmLU]]&lt;&gt;"",VLOOKUP(Tabelle_ExterneDaten_1[[#This Row],[IncludeAtmLU]],IncludeAtmLookup,2,FALSE),"")</calculatedColumnFormula>
    </tableColumn>
    <tableColumn id="19" xr3:uid="{ECDF1A93-CB96-4582-A7F7-5A14F19DB233}" uniqueName="19" name="DayCounter" queryTableFieldId="18" dataDxfId="124">
      <calculatedColumnFormula>IF(Tabelle_ExterneDaten_1[[#This Row],[DayCounterLU]]&lt;&gt;"",VLOOKUP(Tabelle_ExterneDaten_1[[#This Row],[DayCounterLU]],DayCounterLookup,2,FALSE),"")</calculatedColumnFormula>
    </tableColumn>
    <tableColumn id="20" xr3:uid="{86307A50-1161-49A8-9B7D-F2EEAB19BBF7}" uniqueName="20" name="Calendar" queryTableFieldId="19" dataDxfId="123">
      <calculatedColumnFormula>IF(Tabelle_ExterneDaten_1[[#This Row],[CalendarLU]]&lt;&gt;"",VLOOKUP(Tabelle_ExterneDaten_1[[#This Row],[CalendarLU]],CalendarLookup,2,FALSE),"")</calculatedColumnFormula>
    </tableColumn>
    <tableColumn id="21" xr3:uid="{2557F587-836C-4BC1-BDF8-D7F9967204F7}" uniqueName="21" name="BusinessDayConvention" queryTableFieldId="20" dataDxfId="122">
      <calculatedColumnFormula>IF(Tabelle_ExterneDaten_1[[#This Row],[BusinessDayConventionLU]]&lt;&gt;"",VLOOKUP(Tabelle_ExterneDaten_1[[#This Row],[BusinessDayConventionLU]],BusinessDayConventionLookup,2,FALSE),"")</calculatedColumnFormula>
    </tableColumn>
    <tableColumn id="22" xr3:uid="{4F2A60BE-99A9-4677-8A0F-9256D0778808}" uniqueName="22" name="IborIndex" queryTableFieldId="21" dataDxfId="121">
      <calculatedColumnFormula>IF(Tabelle_ExterneDaten_1[[#This Row],[IborIndexLU]]&lt;&gt;"",VLOOKUP(Tabelle_ExterneDaten_1[[#This Row],[IborIndexLU]],IborIndexLookup,2,FALSE),"")</calculatedColumnFormula>
    </tableColumn>
    <tableColumn id="23" xr3:uid="{1565D801-D045-418B-9590-30D96ED693A1}" uniqueName="23" name="DiscountCurve" queryTableFieldId="22" dataDxfId="120">
      <calculatedColumnFormula>IF(Tabelle_ExterneDaten_1[[#This Row],[DiscountCurveLU]]&lt;&gt;"",VLOOKUP(Tabelle_ExterneDaten_1[[#This Row],[DiscountCurveLU]],DiscountCurveLookup,2,FALSE),"")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D3D139-1479-43F7-917E-1B91C76ED2E0}" name="Tabelle_ExterneDaten_13" displayName="Tabelle_ExterneDaten_13" ref="B1:Y5" tableType="queryTable" totalsRowShown="0" headerRowDxfId="93" dataDxfId="92">
  <tableColumns count="24">
    <tableColumn id="3" xr3:uid="{7C7E3CE1-8DC6-4415-98FC-80C90181C427}" uniqueName="3" name="CurveId" queryTableFieldId="2" dataDxfId="117"/>
    <tableColumn id="4" xr3:uid="{92D67F4D-190E-45E5-81AC-3066C19D769D}" uniqueName="4" name="GroupingId" queryTableFieldId="3" dataDxfId="116"/>
    <tableColumn id="5" xr3:uid="{10FAF3AE-50FA-4128-B330-684EAA38065E}" uniqueName="5" name="CurveDescription" queryTableFieldId="4" dataDxfId="115"/>
    <tableColumn id="6" xr3:uid="{475F860D-0117-4560-B876-6C4B3D5673C6}" uniqueName="6" name="CurrencyLU" queryTableFieldId="5" dataDxfId="114"/>
    <tableColumn id="7" xr3:uid="{4E51B6B0-AA42-42DE-8024-F29AA97105B3}" uniqueName="7" name="TypeLU" queryTableFieldId="6" dataDxfId="113"/>
    <tableColumn id="8" xr3:uid="{C1774FE3-48D9-4F84-A3B2-B453EFCF8586}" uniqueName="8" name="DiscountCurveLU" queryTableFieldId="7" dataDxfId="112"/>
    <tableColumn id="9" xr3:uid="{6FC82308-AFAD-4ECB-A29A-9F7D6B4DD36A}" uniqueName="9" name="DayCounterLU" queryTableFieldId="8" dataDxfId="111"/>
    <tableColumn id="10" xr3:uid="{F24CFABE-0599-4BE2-A6C4-27A1E5E42E9B}" uniqueName="10" name="RecoveryRate" queryTableFieldId="9" dataDxfId="110"/>
    <tableColumn id="11" xr3:uid="{7C0D3EDA-AF41-4C73-BFE7-225FC8866777}" uniqueName="11" name="ConventionsLU" queryTableFieldId="10" dataDxfId="109"/>
    <tableColumn id="12" xr3:uid="{937E0936-3ED1-4DEE-A78E-7C686713B6EC}" uniqueName="12" name="BenchmarkCurveLU" queryTableFieldId="11" dataDxfId="108"/>
    <tableColumn id="13" xr3:uid="{5E5B9002-0EEA-42E1-929F-6D8B5C1BB687}" uniqueName="13" name="SourceCurveLU" queryTableFieldId="12" dataDxfId="107"/>
    <tableColumn id="14" xr3:uid="{9A8C36C0-E67D-4C62-A6E0-C219BB49AC87}" uniqueName="14" name="Pillars" queryTableFieldId="13" dataDxfId="106"/>
    <tableColumn id="15" xr3:uid="{C56D833D-AA0A-49F2-AD87-000A08114ADF}" uniqueName="15" name="SpotLag" queryTableFieldId="14" dataDxfId="105"/>
    <tableColumn id="16" xr3:uid="{C99924C8-0B38-46DB-8FF4-C2ABBAEEEC5A}" uniqueName="16" name="CalendarLU" queryTableFieldId="15" dataDxfId="104"/>
    <tableColumn id="17" xr3:uid="{782E0197-2E6A-4AA6-A97E-42634084A3AE}" uniqueName="17" name="ExtrapolationLU" queryTableFieldId="16" dataDxfId="103"/>
    <tableColumn id="18" xr3:uid="{ED8BEBC1-7072-416C-9C1F-8C44AF5B8864}" uniqueName="18" name="Currency" queryTableFieldId="17" dataDxfId="102">
      <calculatedColumnFormula>IF(Tabelle_ExterneDaten_13[[#This Row],[CurrencyLU]]&lt;&gt;"",VLOOKUP(Tabelle_ExterneDaten_13[[#This Row],[CurrencyLU]],CurrencyLookup,2,FALSE),"")</calculatedColumnFormula>
    </tableColumn>
    <tableColumn id="19" xr3:uid="{7A8D1D52-BFAA-4BD0-8ADD-14F3368A7A74}" uniqueName="19" name="Type" queryTableFieldId="18" dataDxfId="101">
      <calculatedColumnFormula>IF(Tabelle_ExterneDaten_13[[#This Row],[TypeLU]]&lt;&gt;"",VLOOKUP(Tabelle_ExterneDaten_13[[#This Row],[TypeLU]],TypeLookup,2,FALSE),"")</calculatedColumnFormula>
    </tableColumn>
    <tableColumn id="20" xr3:uid="{30A10D6A-5E03-42A1-BE6C-8C61A0674A0E}" uniqueName="20" name="DiscountCurve" queryTableFieldId="19" dataDxfId="100">
      <calculatedColumnFormula>IF(Tabelle_ExterneDaten_13[[#This Row],[DiscountCurveLU]]&lt;&gt;"",VLOOKUP(Tabelle_ExterneDaten_13[[#This Row],[DiscountCurveLU]],DiscountCurveLookup,2,FALSE),"")</calculatedColumnFormula>
    </tableColumn>
    <tableColumn id="21" xr3:uid="{A3AAE3B9-941D-4CBB-860A-BEC71FF90981}" uniqueName="21" name="DayCounter" queryTableFieldId="20" dataDxfId="99">
      <calculatedColumnFormula>IF(Tabelle_ExterneDaten_13[[#This Row],[DayCounterLU]]&lt;&gt;"",VLOOKUP(Tabelle_ExterneDaten_13[[#This Row],[DayCounterLU]],DayCounterLookup,2,FALSE),"")</calculatedColumnFormula>
    </tableColumn>
    <tableColumn id="22" xr3:uid="{E5B85315-EE93-4AF7-9AE4-360F085D3A8C}" uniqueName="22" name="Conventions" queryTableFieldId="21" dataDxfId="98">
      <calculatedColumnFormula>IF(Tabelle_ExterneDaten_13[[#This Row],[ConventionsLU]]&lt;&gt;"",VLOOKUP(Tabelle_ExterneDaten_13[[#This Row],[ConventionsLU]],ConventionsLookup,2,FALSE),"")</calculatedColumnFormula>
    </tableColumn>
    <tableColumn id="23" xr3:uid="{9E0F5EDA-B68F-4FAE-9629-F6F5F1FDF2FC}" uniqueName="23" name="BenchmarkCurve" queryTableFieldId="22" dataDxfId="97">
      <calculatedColumnFormula>IF(Tabelle_ExterneDaten_13[[#This Row],[BenchmarkCurveLU]]&lt;&gt;"",VLOOKUP(Tabelle_ExterneDaten_13[[#This Row],[BenchmarkCurveLU]],BenchmarkCurveLookup,2,FALSE),"")</calculatedColumnFormula>
    </tableColumn>
    <tableColumn id="24" xr3:uid="{9430B080-4A1D-451E-B358-03FFB12BA5EB}" uniqueName="24" name="SourceCurve" queryTableFieldId="23" dataDxfId="96">
      <calculatedColumnFormula>IF(Tabelle_ExterneDaten_13[[#This Row],[SourceCurveLU]]&lt;&gt;"",VLOOKUP(Tabelle_ExterneDaten_13[[#This Row],[SourceCurveLU]],SourceCurveLookup,2,FALSE),"")</calculatedColumnFormula>
    </tableColumn>
    <tableColumn id="25" xr3:uid="{E89269C1-5CE2-4540-A367-90976D8E0685}" uniqueName="25" name="Calendar" queryTableFieldId="24" dataDxfId="95">
      <calculatedColumnFormula>IF(Tabelle_ExterneDaten_13[[#This Row],[CalendarLU]]&lt;&gt;"",VLOOKUP(Tabelle_ExterneDaten_13[[#This Row],[CalendarLU]],CalendarLookup,2,FALSE),"")</calculatedColumnFormula>
    </tableColumn>
    <tableColumn id="26" xr3:uid="{85090964-3D68-4FBC-8223-0068DD839531}" uniqueName="26" name="Extrapolation" queryTableFieldId="25" dataDxfId="94">
      <calculatedColumnFormula>IF(Tabelle_ExterneDaten_13[[#This Row],[ExtrapolationLU]]&lt;&gt;"",VLOOKUP(Tabelle_ExterneDaten_13[[#This Row],[ExtrapolationLU]],ExtrapolationLookup,2,FALSE),"")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7BA956-1312-466B-8510-069085832D28}" name="Tabelle_ExterneDaten_14" displayName="Tabelle_ExterneDaten_14" ref="B1:M6" tableType="queryTable" totalsRowShown="0" headerRowDxfId="79" dataDxfId="78">
  <tableColumns count="12">
    <tableColumn id="3" xr3:uid="{8A04A747-D8F2-4884-8A0B-C725560314A6}" uniqueName="3" name="CurveId" queryTableFieldId="2" dataDxfId="91"/>
    <tableColumn id="4" xr3:uid="{5D6E0635-C44F-4F7E-BB98-BC00AEC16861}" uniqueName="4" name="GroupingId" queryTableFieldId="3" dataDxfId="90"/>
    <tableColumn id="5" xr3:uid="{858797A3-8F77-410D-ACBC-07748F6AEEF8}" uniqueName="5" name="CurveDescription" queryTableFieldId="4" dataDxfId="89"/>
    <tableColumn id="6" xr3:uid="{CC27C86B-8DD9-4E64-9811-FBF3AFB21435}" uniqueName="6" name="DimensionLU" queryTableFieldId="5" dataDxfId="88"/>
    <tableColumn id="7" xr3:uid="{A1ABAD5B-930F-4F53-887F-7337B3EA9836}" uniqueName="7" name="Expiries" queryTableFieldId="6" dataDxfId="87"/>
    <tableColumn id="8" xr3:uid="{4325ACEC-9A20-4380-B2F3-CC001E6A0747}" uniqueName="8" name="FXSpotIDLU" queryTableFieldId="7" dataDxfId="86"/>
    <tableColumn id="9" xr3:uid="{8DDA2E42-7445-45D2-B5F0-90B50C0036F2}" uniqueName="9" name="FXForeignCurveIDLU" queryTableFieldId="8" dataDxfId="85"/>
    <tableColumn id="10" xr3:uid="{E2F57E82-6E6F-434B-AE16-2094139466CF}" uniqueName="10" name="FXDomesticCurveIDLU" queryTableFieldId="9" dataDxfId="84"/>
    <tableColumn id="11" xr3:uid="{6E3E4B6A-20FB-4BE0-811F-546F9D9E41B3}" uniqueName="11" name="Dimension" queryTableFieldId="10" dataDxfId="83">
      <calculatedColumnFormula>IF(Tabelle_ExterneDaten_14[[#This Row],[DimensionLU]]&lt;&gt;"",VLOOKUP(Tabelle_ExterneDaten_14[[#This Row],[DimensionLU]],DimensionLookup,2,FALSE),"")</calculatedColumnFormula>
    </tableColumn>
    <tableColumn id="12" xr3:uid="{CBA9A1BC-3E1C-4331-A1A7-373859DBCED7}" uniqueName="12" name="FXSpotID" queryTableFieldId="11" dataDxfId="82">
      <calculatedColumnFormula>IF(Tabelle_ExterneDaten_14[[#This Row],[FXSpotIDLU]]&lt;&gt;"",VLOOKUP(Tabelle_ExterneDaten_14[[#This Row],[FXSpotIDLU]],FXSpotIDLookup,2,FALSE),"")</calculatedColumnFormula>
    </tableColumn>
    <tableColumn id="13" xr3:uid="{77C196FE-D187-475A-AFC6-26D202E8E643}" uniqueName="13" name="FXForeignCurveID" queryTableFieldId="12" dataDxfId="81">
      <calculatedColumnFormula>IF(Tabelle_ExterneDaten_14[[#This Row],[FXForeignCurveIDLU]]&lt;&gt;"",VLOOKUP(Tabelle_ExterneDaten_14[[#This Row],[FXForeignCurveIDLU]],FXForeignCurveIDLookup,2,FALSE),"")</calculatedColumnFormula>
    </tableColumn>
    <tableColumn id="14" xr3:uid="{7F45719B-455D-422D-927B-272F2C2F21C9}" uniqueName="14" name="FXDomesticCurveID" queryTableFieldId="13" dataDxfId="80">
      <calculatedColumnFormula>IF(Tabelle_ExterneDaten_14[[#This Row],[FXDomesticCurveIDLU]]&lt;&gt;"",VLOOKUP(Tabelle_ExterneDaten_14[[#This Row],[FXDomesticCurveIDLU]],FXDomesticCurveIDLookup,2,FALSE),"")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87C2E6-1233-40BF-8B78-95E80DEA2CB2}" name="Tabelle_ExterneDaten_15" displayName="Tabelle_ExterneDaten_15" ref="B1:F702" tableType="queryTable" totalsRowShown="0" headerRowDxfId="72" dataDxfId="71">
  <tableColumns count="5">
    <tableColumn id="3" xr3:uid="{639963E6-6CD3-4F79-BCA0-48C847A19432}" uniqueName="3" name="CurveId" queryTableFieldId="2" dataDxfId="77"/>
    <tableColumn id="4" xr3:uid="{EB8F8B50-49B8-47E6-8A10-CB365FBE1121}" uniqueName="4" name="SeqSegment" queryTableFieldId="3" dataDxfId="76"/>
    <tableColumn id="5" xr3:uid="{95920187-825D-44F4-9142-58C1D4FF6093}" uniqueName="5" name="Seq" queryTableFieldId="4" dataDxfId="75"/>
    <tableColumn id="6" xr3:uid="{3E050099-B49B-4439-B588-9BD32B63278D}" uniqueName="6" name="QuoteLU" queryTableFieldId="5" dataDxfId="74"/>
    <tableColumn id="7" xr3:uid="{AB986640-EB30-4412-8889-F9AA14AF820D}" uniqueName="7" name="Quote" queryTableFieldId="6" dataDxfId="73">
      <calculatedColumnFormula>IF(Tabelle_ExterneDaten_15[[#This Row],[QuoteLU]]&lt;&gt;"",VLOOKUP(Tabelle_ExterneDaten_15[[#This Row],[QuoteLU]],QuoteLookup,2,FALSE),"")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1CDA1F-43D4-45C1-B36B-13CD22BF831B}" name="Tabelle_ExterneDaten_16" displayName="Tabelle_ExterneDaten_16" ref="B1:Y6" tableType="queryTable" totalsRowShown="0" headerRowDxfId="46" dataDxfId="45">
  <tableColumns count="24">
    <tableColumn id="3" xr3:uid="{FF54A0AD-0C5A-4310-839B-BE4414AF7721}" uniqueName="3" name="CurveId" queryTableFieldId="2" dataDxfId="70"/>
    <tableColumn id="4" xr3:uid="{66C26BA8-9287-4189-A676-01C5FCBC8255}" uniqueName="4" name="GroupingId" queryTableFieldId="3" dataDxfId="69"/>
    <tableColumn id="5" xr3:uid="{09469836-3ECE-495D-BE93-784EED0CFB79}" uniqueName="5" name="CurveDescription" queryTableFieldId="4" dataDxfId="68"/>
    <tableColumn id="6" xr3:uid="{FF19E588-9D3D-46EA-8830-5EDDBF43EE60}" uniqueName="6" name="VolatilityTypeLU" queryTableFieldId="5" dataDxfId="67"/>
    <tableColumn id="7" xr3:uid="{1EAA6B0A-B0BA-4AA1-AFEA-C719C58D6B0E}" uniqueName="7" name="ExtrapolationLU" queryTableFieldId="6" dataDxfId="66"/>
    <tableColumn id="8" xr3:uid="{60144273-E368-492A-8505-41DE53B7B35F}" uniqueName="8" name="DayCounterLU" queryTableFieldId="7" dataDxfId="65"/>
    <tableColumn id="9" xr3:uid="{1D5E490C-9AC3-42E5-A8D8-530A89D96633}" uniqueName="9" name="DimensionLU" queryTableFieldId="8" dataDxfId="64"/>
    <tableColumn id="10" xr3:uid="{9EBCB8E9-BEA4-47D5-8104-0A96EB442FA6}" uniqueName="10" name="CalendarLU" queryTableFieldId="9" dataDxfId="63"/>
    <tableColumn id="11" xr3:uid="{7E8A92A8-DBEF-4F42-AD34-649E09FD983A}" uniqueName="11" name="BusinessDayConventionLU" queryTableFieldId="10" dataDxfId="62"/>
    <tableColumn id="12" xr3:uid="{E4727EBB-5CD2-4039-AB25-E03E9C04906D}" uniqueName="12" name="OptionTenors" queryTableFieldId="11" dataDxfId="61"/>
    <tableColumn id="13" xr3:uid="{99AB94E9-8084-4A84-963F-299450F4A9A1}" uniqueName="13" name="SwapTenors" queryTableFieldId="12" dataDxfId="60"/>
    <tableColumn id="14" xr3:uid="{3EE9E427-D16B-460E-9D01-1C8E4275D389}" uniqueName="14" name="SmileOptionTenors" queryTableFieldId="13" dataDxfId="59"/>
    <tableColumn id="15" xr3:uid="{1DF019C7-2CAF-4718-9CA2-7E25FCB33E14}" uniqueName="15" name="SmileSwapTenors" queryTableFieldId="14" dataDxfId="58"/>
    <tableColumn id="16" xr3:uid="{941DEA32-5ADD-409D-B1FB-60B262DD2694}" uniqueName="16" name="SmileSpreads" queryTableFieldId="15" dataDxfId="57"/>
    <tableColumn id="17" xr3:uid="{E028C0EB-B763-4A33-854C-0D649792A0A6}" uniqueName="17" name="ShortSwapIndexBaseLU" queryTableFieldId="16" dataDxfId="56"/>
    <tableColumn id="18" xr3:uid="{A7FAAE4A-3116-4A20-8AD3-BA62A3B85599}" uniqueName="18" name="SwapIndexBaseLU" queryTableFieldId="17" dataDxfId="55"/>
    <tableColumn id="19" xr3:uid="{44F9EB1B-88FA-4B79-BE6D-27491BD19EF2}" uniqueName="19" name="VolatilityType" queryTableFieldId="18" dataDxfId="54">
      <calculatedColumnFormula>IF(Tabelle_ExterneDaten_16[[#This Row],[VolatilityTypeLU]]&lt;&gt;"",VLOOKUP(Tabelle_ExterneDaten_16[[#This Row],[VolatilityTypeLU]],VolatilityTypeLookup,2,FALSE),"")</calculatedColumnFormula>
    </tableColumn>
    <tableColumn id="20" xr3:uid="{29AF1069-E85D-4C80-9D71-9CC6F05401F6}" uniqueName="20" name="Extrapolation" queryTableFieldId="19" dataDxfId="53">
      <calculatedColumnFormula>IF(Tabelle_ExterneDaten_16[[#This Row],[ExtrapolationLU]]&lt;&gt;"",VLOOKUP(Tabelle_ExterneDaten_16[[#This Row],[ExtrapolationLU]],ExtrapolationLookup,2,FALSE),"")</calculatedColumnFormula>
    </tableColumn>
    <tableColumn id="21" xr3:uid="{54BD1584-D99B-4172-903A-C0ACCDE11E2E}" uniqueName="21" name="DayCounter" queryTableFieldId="20" dataDxfId="52">
      <calculatedColumnFormula>IF(Tabelle_ExterneDaten_16[[#This Row],[DayCounterLU]]&lt;&gt;"",VLOOKUP(Tabelle_ExterneDaten_16[[#This Row],[DayCounterLU]],DayCounterLookup,2,FALSE),"")</calculatedColumnFormula>
    </tableColumn>
    <tableColumn id="22" xr3:uid="{DCA97785-E8EE-44A3-954C-2F6CCC7F4FC5}" uniqueName="22" name="Dimension" queryTableFieldId="21" dataDxfId="51">
      <calculatedColumnFormula>IF(Tabelle_ExterneDaten_16[[#This Row],[DimensionLU]]&lt;&gt;"",VLOOKUP(Tabelle_ExterneDaten_16[[#This Row],[DimensionLU]],DimensionLookup,2,FALSE),"")</calculatedColumnFormula>
    </tableColumn>
    <tableColumn id="23" xr3:uid="{E5594495-302A-4A26-B0D9-CC56A0FC21BF}" uniqueName="23" name="Calendar" queryTableFieldId="22" dataDxfId="50">
      <calculatedColumnFormula>IF(Tabelle_ExterneDaten_16[[#This Row],[CalendarLU]]&lt;&gt;"",VLOOKUP(Tabelle_ExterneDaten_16[[#This Row],[CalendarLU]],CalendarLookup,2,FALSE),"")</calculatedColumnFormula>
    </tableColumn>
    <tableColumn id="24" xr3:uid="{E665FFBD-B9D6-4BA7-9B15-DCE6B93EFF70}" uniqueName="24" name="BusinessDayConvention" queryTableFieldId="23" dataDxfId="49">
      <calculatedColumnFormula>IF(Tabelle_ExterneDaten_16[[#This Row],[BusinessDayConventionLU]]&lt;&gt;"",VLOOKUP(Tabelle_ExterneDaten_16[[#This Row],[BusinessDayConventionLU]],BusinessDayConventionLookup,2,FALSE),"")</calculatedColumnFormula>
    </tableColumn>
    <tableColumn id="25" xr3:uid="{77735099-78DF-4A65-8673-27BF08C41262}" uniqueName="25" name="ShortSwapIndexBase" queryTableFieldId="24" dataDxfId="48">
      <calculatedColumnFormula>IF(Tabelle_ExterneDaten_16[[#This Row],[ShortSwapIndexBaseLU]]&lt;&gt;"",VLOOKUP(Tabelle_ExterneDaten_16[[#This Row],[ShortSwapIndexBaseLU]],ShortSwapIndexBaseLookup,2,FALSE),"")</calculatedColumnFormula>
    </tableColumn>
    <tableColumn id="26" xr3:uid="{B2EF134E-8C5E-44DC-A7F3-76B2850BBBBD}" uniqueName="26" name="SwapIndexBase" queryTableFieldId="25" dataDxfId="47">
      <calculatedColumnFormula>IF(Tabelle_ExterneDaten_16[[#This Row],[SwapIndexBaseLU]]&lt;&gt;"",VLOOKUP(Tabelle_ExterneDaten_16[[#This Row],[SwapIndexBaseLU]],SwapIndexBaseLookup,2,FALSE),"")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F650C5-1D16-4FBC-B237-7895545783F9}" name="Tabelle_ExterneDaten_17" displayName="Tabelle_ExterneDaten_17" ref="B1:Q31" tableType="queryTable" totalsRowShown="0" headerRowDxfId="28" dataDxfId="27">
  <tableColumns count="16">
    <tableColumn id="3" xr3:uid="{FB28403A-75FE-4CC1-8DB0-88B63852ECC5}" uniqueName="3" name="CurveId" queryTableFieldId="2" dataDxfId="44"/>
    <tableColumn id="4" xr3:uid="{1A3B8CEC-8BB3-4DB5-92D3-372809127953}" uniqueName="4" name="GroupingId" queryTableFieldId="3" dataDxfId="43"/>
    <tableColumn id="5" xr3:uid="{EDBACADD-D035-4C08-A678-655E724D9872}" uniqueName="5" name="CurveDescription" queryTableFieldId="4" dataDxfId="42"/>
    <tableColumn id="6" xr3:uid="{C112DCE7-CE70-4CFC-9EFC-7A3CF1087BE1}" uniqueName="6" name="CurrencyLU" queryTableFieldId="5" dataDxfId="41"/>
    <tableColumn id="7" xr3:uid="{E5CEF1CB-79F3-4EA4-9D36-09F24CAFA1A7}" uniqueName="7" name="DiscountCurveLU" queryTableFieldId="6" dataDxfId="40"/>
    <tableColumn id="8" xr3:uid="{97BC800E-B819-4050-A13D-E6ED187A3377}" uniqueName="8" name="InterpolationVariableLU" queryTableFieldId="7" dataDxfId="39"/>
    <tableColumn id="9" xr3:uid="{0E5CC0D1-D279-4EAA-86DC-8A433CC9731D}" uniqueName="9" name="InterpolationMethodLU" queryTableFieldId="8" dataDxfId="38"/>
    <tableColumn id="10" xr3:uid="{158810E9-1733-49E2-82D6-B5235C368928}" uniqueName="10" name="YieldCurveDayCounterLU" queryTableFieldId="9" dataDxfId="37"/>
    <tableColumn id="11" xr3:uid="{0383C8ED-695E-4904-AED8-690F6A3797C9}" uniqueName="11" name="Tolerance" queryTableFieldId="10" dataDxfId="36"/>
    <tableColumn id="12" xr3:uid="{A24E3D2C-EC36-49A3-8A4E-DD189472B055}" uniqueName="12" name="ExtrapolationLU" queryTableFieldId="11" dataDxfId="35"/>
    <tableColumn id="13" xr3:uid="{4FC6251F-0C20-4C6B-AFC7-0546F8610708}" uniqueName="13" name="Currency" queryTableFieldId="12" dataDxfId="34">
      <calculatedColumnFormula>IF(Tabelle_ExterneDaten_17[[#This Row],[CurrencyLU]]&lt;&gt;"",VLOOKUP(Tabelle_ExterneDaten_17[[#This Row],[CurrencyLU]],CurrencyLookup,2,FALSE),"")</calculatedColumnFormula>
    </tableColumn>
    <tableColumn id="14" xr3:uid="{6DCE3A43-EBCC-4205-8198-FCA0739CD4AA}" uniqueName="14" name="DiscountCurve" queryTableFieldId="13" dataDxfId="33">
      <calculatedColumnFormula>IF(Tabelle_ExterneDaten_17[[#This Row],[DiscountCurveLU]]&lt;&gt;"",VLOOKUP(Tabelle_ExterneDaten_17[[#This Row],[DiscountCurveLU]],DiscountCurveLookup,2,FALSE),"")</calculatedColumnFormula>
    </tableColumn>
    <tableColumn id="15" xr3:uid="{DFD177BF-94E7-4859-B906-4436B2651DA3}" uniqueName="15" name="InterpolationVariable" queryTableFieldId="14" dataDxfId="32">
      <calculatedColumnFormula>IF(Tabelle_ExterneDaten_17[[#This Row],[InterpolationVariableLU]]&lt;&gt;"",VLOOKUP(Tabelle_ExterneDaten_17[[#This Row],[InterpolationVariableLU]],InterpolationVariableLookup,2,FALSE),"")</calculatedColumnFormula>
    </tableColumn>
    <tableColumn id="16" xr3:uid="{3DCD9F71-04AD-45CF-8EBD-7E04C6E4FEBD}" uniqueName="16" name="InterpolationMethod" queryTableFieldId="15" dataDxfId="31">
      <calculatedColumnFormula>IF(Tabelle_ExterneDaten_17[[#This Row],[InterpolationMethodLU]]&lt;&gt;"",VLOOKUP(Tabelle_ExterneDaten_17[[#This Row],[InterpolationMethodLU]],InterpolationMethodLookup,2,FALSE),"")</calculatedColumnFormula>
    </tableColumn>
    <tableColumn id="17" xr3:uid="{6ED9995E-8A74-4857-ADB2-B03495435AD0}" uniqueName="17" name="YieldCurveDayCounter" queryTableFieldId="16" dataDxfId="30">
      <calculatedColumnFormula>IF(Tabelle_ExterneDaten_17[[#This Row],[YieldCurveDayCounterLU]]&lt;&gt;"",VLOOKUP(Tabelle_ExterneDaten_17[[#This Row],[YieldCurveDayCounterLU]],YieldCurveDayCounterLookup,2,FALSE),"")</calculatedColumnFormula>
    </tableColumn>
    <tableColumn id="18" xr3:uid="{55B5B15C-B777-4728-AD0C-E2F68385B2AA}" uniqueName="18" name="Extrapolation" queryTableFieldId="17" dataDxfId="29">
      <calculatedColumnFormula>IF(Tabelle_ExterneDaten_17[[#This Row],[ExtrapolationLU]]&lt;&gt;"",VLOOKUP(Tabelle_ExterneDaten_17[[#This Row],[ExtrapolationLU]],ExtrapolationLookup,2,FALSE),"")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D121BD-46A5-4EE4-A316-F03577E6E028}" name="Tabelle_ExterneDaten_18" displayName="Tabelle_ExterneDaten_18" ref="B1:Z64" tableType="queryTable" totalsRowShown="0" headerRowDxfId="1" dataDxfId="0">
  <tableColumns count="25">
    <tableColumn id="3" xr3:uid="{DA9FFC96-25EB-413E-85AB-722121FCB3AF}" uniqueName="3" name="CurveIdLU" queryTableFieldId="2" dataDxfId="26"/>
    <tableColumn id="4" xr3:uid="{215596D5-AA69-4E96-ADD5-485276CFB9AA}" uniqueName="4" name="Seq" queryTableFieldId="3" dataDxfId="25"/>
    <tableColumn id="5" xr3:uid="{3BF8B129-2BA1-48DF-A693-F3FF08BC02F2}" uniqueName="5" name="SegmentsTypeLU" queryTableFieldId="4" dataDxfId="24"/>
    <tableColumn id="6" xr3:uid="{5E386EA7-E005-475B-BAB7-DDF7A9B5783E}" uniqueName="6" name="TypeLU" queryTableFieldId="5" dataDxfId="23"/>
    <tableColumn id="7" xr3:uid="{CFA44E8B-949A-412C-8CAA-2E6B2DD78038}" uniqueName="7" name="ConventionsLU" queryTableFieldId="6" dataDxfId="22"/>
    <tableColumn id="8" xr3:uid="{0B8DA98D-F45A-4DED-95B1-F4F40DA63791}" uniqueName="8" name="ProjectionCurveLU" queryTableFieldId="7" dataDxfId="21"/>
    <tableColumn id="9" xr3:uid="{68757F24-9FEE-45A5-B226-E04E0AA5F7C4}" uniqueName="9" name="ProjectionCurveLongLU" queryTableFieldId="8" dataDxfId="20"/>
    <tableColumn id="10" xr3:uid="{BB8A0238-5870-45EC-978A-ACA2610EA0BF}" uniqueName="10" name="ProjectionCurveShortLU" queryTableFieldId="9" dataDxfId="19"/>
    <tableColumn id="11" xr3:uid="{1EAB93CF-81A8-4288-B403-BA6B3A9F514B}" uniqueName="11" name="DiscountCurveLU" queryTableFieldId="10" dataDxfId="18"/>
    <tableColumn id="12" xr3:uid="{6BEBA6BA-64CA-402D-B3DD-0C3C369B0215}" uniqueName="12" name="SpotRateLU" queryTableFieldId="11" dataDxfId="17"/>
    <tableColumn id="13" xr3:uid="{6D189B6E-0757-4E47-95A6-92F602761508}" uniqueName="13" name="ProjectionCurveDomesticLU" queryTableFieldId="12" dataDxfId="16"/>
    <tableColumn id="14" xr3:uid="{F00E9D78-4FFF-4E44-9E3B-D9295D8D07F2}" uniqueName="14" name="ProjectionCurveForeignLU" queryTableFieldId="13" dataDxfId="15"/>
    <tableColumn id="15" xr3:uid="{AE438980-9672-4EF7-9D88-A4529AD58376}" uniqueName="15" name="ReferenceCurveLU" queryTableFieldId="14" dataDxfId="14"/>
    <tableColumn id="16" xr3:uid="{2F8670F0-5901-4CFE-B7A7-27D5C45EABB8}" uniqueName="16" name="CurveId" queryTableFieldId="15" dataDxfId="13">
      <calculatedColumnFormula>IF(Tabelle_ExterneDaten_18[[#This Row],[CurveIdLU]]&lt;&gt;"",VLOOKUP(Tabelle_ExterneDaten_18[[#This Row],[CurveIdLU]],CurveIdLookup,2,FALSE),"")</calculatedColumnFormula>
    </tableColumn>
    <tableColumn id="17" xr3:uid="{D4ACE59C-3158-4453-8A1D-30C04C1C61C3}" uniqueName="17" name="SegmentsType" queryTableFieldId="16" dataDxfId="12">
      <calculatedColumnFormula>IF(Tabelle_ExterneDaten_18[[#This Row],[SegmentsTypeLU]]&lt;&gt;"",VLOOKUP(Tabelle_ExterneDaten_18[[#This Row],[SegmentsTypeLU]],SegmentsTypeLookup,2,FALSE),"")</calculatedColumnFormula>
    </tableColumn>
    <tableColumn id="18" xr3:uid="{1B8CF53D-3A2B-4E13-A28F-C7655451E9CD}" uniqueName="18" name="Type" queryTableFieldId="17" dataDxfId="11">
      <calculatedColumnFormula>IF(Tabelle_ExterneDaten_18[[#This Row],[TypeLU]]&lt;&gt;"",VLOOKUP(Tabelle_ExterneDaten_18[[#This Row],[TypeLU]],TypeLookup,2,FALSE),"")</calculatedColumnFormula>
    </tableColumn>
    <tableColumn id="19" xr3:uid="{A69B2B97-E0D0-4F62-9C46-43A242FE9959}" uniqueName="19" name="Conventions" queryTableFieldId="18" dataDxfId="10">
      <calculatedColumnFormula>IF(Tabelle_ExterneDaten_18[[#This Row],[ConventionsLU]]&lt;&gt;"",VLOOKUP(Tabelle_ExterneDaten_18[[#This Row],[ConventionsLU]],ConventionsLookup,2,FALSE),"")</calculatedColumnFormula>
    </tableColumn>
    <tableColumn id="20" xr3:uid="{BEDD061E-C36E-4925-BFBB-B1297325E234}" uniqueName="20" name="ProjectionCurve" queryTableFieldId="19" dataDxfId="9">
      <calculatedColumnFormula>IF(Tabelle_ExterneDaten_18[[#This Row],[ProjectionCurveLU]]&lt;&gt;"",VLOOKUP(Tabelle_ExterneDaten_18[[#This Row],[ProjectionCurveLU]],ProjectionCurveLookup,2,FALSE),"")</calculatedColumnFormula>
    </tableColumn>
    <tableColumn id="21" xr3:uid="{A766660F-8665-4828-B452-0C76DE98CE9C}" uniqueName="21" name="ProjectionCurveLong" queryTableFieldId="20" dataDxfId="8">
      <calculatedColumnFormula>IF(Tabelle_ExterneDaten_18[[#This Row],[ProjectionCurveLongLU]]&lt;&gt;"",VLOOKUP(Tabelle_ExterneDaten_18[[#This Row],[ProjectionCurveLongLU]],ProjectionCurveLongLookup,2,FALSE),"")</calculatedColumnFormula>
    </tableColumn>
    <tableColumn id="22" xr3:uid="{424C8CC0-2C93-4CA5-9F10-1C27E4D6B03D}" uniqueName="22" name="ProjectionCurveShort" queryTableFieldId="21" dataDxfId="7">
      <calculatedColumnFormula>IF(Tabelle_ExterneDaten_18[[#This Row],[ProjectionCurveShortLU]]&lt;&gt;"",VLOOKUP(Tabelle_ExterneDaten_18[[#This Row],[ProjectionCurveShortLU]],ProjectionCurveShortLookup,2,FALSE),"")</calculatedColumnFormula>
    </tableColumn>
    <tableColumn id="23" xr3:uid="{E8E99441-A9B6-4573-95E6-F9B540C023B8}" uniqueName="23" name="DiscountCurve" queryTableFieldId="22" dataDxfId="6">
      <calculatedColumnFormula>IF(Tabelle_ExterneDaten_18[[#This Row],[DiscountCurveLU]]&lt;&gt;"",VLOOKUP(Tabelle_ExterneDaten_18[[#This Row],[DiscountCurveLU]],DiscountCurveLookup,2,FALSE),"")</calculatedColumnFormula>
    </tableColumn>
    <tableColumn id="24" xr3:uid="{C1049291-F226-4787-B6C7-A388B44C37DD}" uniqueName="24" name="SpotRate" queryTableFieldId="23" dataDxfId="5">
      <calculatedColumnFormula>IF(Tabelle_ExterneDaten_18[[#This Row],[SpotRateLU]]&lt;&gt;"",VLOOKUP(Tabelle_ExterneDaten_18[[#This Row],[SpotRateLU]],SpotRateLookup,2,FALSE),"")</calculatedColumnFormula>
    </tableColumn>
    <tableColumn id="25" xr3:uid="{EFCBFA5A-8DCA-44C0-A637-CD6A40607264}" uniqueName="25" name="ProjectionCurveDomestic" queryTableFieldId="24" dataDxfId="4">
      <calculatedColumnFormula>IF(Tabelle_ExterneDaten_18[[#This Row],[ProjectionCurveDomesticLU]]&lt;&gt;"",VLOOKUP(Tabelle_ExterneDaten_18[[#This Row],[ProjectionCurveDomesticLU]],ProjectionCurveDomesticLookup,2,FALSE),"")</calculatedColumnFormula>
    </tableColumn>
    <tableColumn id="26" xr3:uid="{FA5937C2-F01C-4A37-8F6D-514FFE5AE281}" uniqueName="26" name="ProjectionCurveForeign" queryTableFieldId="25" dataDxfId="3">
      <calculatedColumnFormula>IF(Tabelle_ExterneDaten_18[[#This Row],[ProjectionCurveForeignLU]]&lt;&gt;"",VLOOKUP(Tabelle_ExterneDaten_18[[#This Row],[ProjectionCurveForeignLU]],ProjectionCurveForeignLookup,2,FALSE),"")</calculatedColumnFormula>
    </tableColumn>
    <tableColumn id="27" xr3:uid="{44BB6569-79FD-4711-AB43-2E5A0880DE10}" uniqueName="27" name="ReferenceCurve" queryTableFieldId="26" dataDxfId="2">
      <calculatedColumnFormula>IF(Tabelle_ExterneDaten_18[[#This Row],[ReferenceCurveLU]]&lt;&gt;"",VLOOKUP(Tabelle_ExterneDaten_18[[#This Row],[ReferenceCurveLU]],ReferenceCurveLookup,2,FALSE),"")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4B9B-889D-4185-AFC1-7AE955A0C761}">
  <dimension ref="A1:P1147"/>
  <sheetViews>
    <sheetView workbookViewId="0"/>
  </sheetViews>
  <sheetFormatPr baseColWidth="10" defaultRowHeight="15" x14ac:dyDescent="0.25"/>
  <sheetData>
    <row r="1" spans="1:16" x14ac:dyDescent="0.25">
      <c r="A1" t="str">
        <f>_xll.DBListFetch(B1,"",VolatilityTypeLookup)</f>
        <v>Env:MSSQL, (last result:)Retrieved 3 records from: SELECT T1.value VolatilityType,T1.value FROM ORE.dbo.TypesVolatilityType T1 ORDER BY T1.value</v>
      </c>
      <c r="B1" s="1" t="s">
        <v>0</v>
      </c>
      <c r="C1" t="str">
        <f>_xll.DBListFetch(D1,"",ExtrapolationLookup)</f>
        <v>Env:MSSQL, (last result:)Retrieved 3 records from: SELECT T1.value Extrapolation,T1.value FROM ORE.dbo.TypesExtrapolationType T1 ORDER BY T1.value</v>
      </c>
      <c r="D1" s="1" t="s">
        <v>1</v>
      </c>
      <c r="E1" t="str">
        <f>_xll.DBListFetch(F1,"",IncludeAtmLookup)</f>
        <v>Env:MSSQL, (last result:)Retrieved 8 records from: SELECT T1.value IncludeAtm,T1.value FROM ORE.dbo.TypesBool T1 ORDER BY  T1.value</v>
      </c>
      <c r="F1" s="1" t="s">
        <v>2</v>
      </c>
      <c r="G1" t="str">
        <f>_xll.DBListFetch(H1,"",DayCounterLookup)</f>
        <v>Env:MSSQL, (last result:)Retrieved 35 records from: SELECT  T1.value DayCounter, T1.value FROM ORE.dbo.TypesDayCounter T1 ORDER BY value</v>
      </c>
      <c r="H1" s="1" t="s">
        <v>3</v>
      </c>
      <c r="I1" t="str">
        <f>_xll.DBListFetch(J1,"",CalendarLookup)</f>
        <v>Env:MSSQL, (last result:)Retrieved 114 records from: SELECT  T1.value Calendar, T1.value FROM ORE.dbo.TypesCalendar T1 ORDER BY value</v>
      </c>
      <c r="J1" s="1" t="s">
        <v>4</v>
      </c>
      <c r="K1" t="str">
        <f>_xll.DBListFetch(L1,"",BusinessDayConventionLookup)</f>
        <v>Env:MSSQL, (last result:)Retrieved 19 records from: SELECT T1.value BusinessDayConvention,T1.value FROM ORE.dbo.TypesBusinessDayConvention T1 ORDER BY T1.value</v>
      </c>
      <c r="L1" s="1" t="s">
        <v>5</v>
      </c>
      <c r="M1" t="str">
        <f>_xll.DBListFetch(N1,"",IborIndexLookup)</f>
        <v>Env:MSSQL, (last result:)Retrieved 1146 records from: SELECT T1.value IborIndex,T1.value FROM ORE.dbo.TypesIndexName T1 ORDER BY T1.value</v>
      </c>
      <c r="N1" s="1" t="s">
        <v>6</v>
      </c>
      <c r="O1" t="str">
        <f>_xll.DBListFetch(P1,"",DiscountCurveLookup)</f>
        <v>Env:MSSQL, (last result:)Retrieved 58 records from: SELECT T1.id DiscountCurve,T1.id FROM ORE.dbo.TodaysMarketCurveSpecs T1 ORDER BY T1.id</v>
      </c>
      <c r="P1" s="1" t="s">
        <v>7</v>
      </c>
    </row>
    <row r="2" spans="1:16" x14ac:dyDescent="0.25">
      <c r="E2" t="s">
        <v>14</v>
      </c>
      <c r="F2" t="s">
        <v>14</v>
      </c>
      <c r="M2" t="s">
        <v>190</v>
      </c>
      <c r="N2" t="s">
        <v>190</v>
      </c>
    </row>
    <row r="3" spans="1:16" x14ac:dyDescent="0.25">
      <c r="E3" t="s">
        <v>15</v>
      </c>
      <c r="F3" t="s">
        <v>15</v>
      </c>
      <c r="M3" t="s">
        <v>191</v>
      </c>
      <c r="N3" t="s">
        <v>191</v>
      </c>
    </row>
    <row r="4" spans="1:16" x14ac:dyDescent="0.25">
      <c r="E4" t="s">
        <v>16</v>
      </c>
      <c r="F4" t="s">
        <v>16</v>
      </c>
      <c r="M4" t="s">
        <v>192</v>
      </c>
      <c r="N4" t="s">
        <v>192</v>
      </c>
    </row>
    <row r="5" spans="1:16" x14ac:dyDescent="0.25">
      <c r="E5" t="s">
        <v>17</v>
      </c>
      <c r="F5" t="s">
        <v>17</v>
      </c>
      <c r="M5" t="s">
        <v>193</v>
      </c>
      <c r="N5" t="s">
        <v>193</v>
      </c>
    </row>
    <row r="6" spans="1:16" x14ac:dyDescent="0.25">
      <c r="E6" t="s">
        <v>18</v>
      </c>
      <c r="F6" t="s">
        <v>18</v>
      </c>
      <c r="M6" t="s">
        <v>194</v>
      </c>
      <c r="N6" t="s">
        <v>194</v>
      </c>
    </row>
    <row r="7" spans="1:16" x14ac:dyDescent="0.25">
      <c r="E7" t="s">
        <v>19</v>
      </c>
      <c r="F7" t="s">
        <v>19</v>
      </c>
      <c r="M7" t="s">
        <v>195</v>
      </c>
      <c r="N7" t="s">
        <v>195</v>
      </c>
    </row>
    <row r="8" spans="1:16" x14ac:dyDescent="0.25">
      <c r="E8" t="s">
        <v>20</v>
      </c>
      <c r="F8" t="s">
        <v>20</v>
      </c>
      <c r="M8" t="s">
        <v>196</v>
      </c>
      <c r="N8" t="s">
        <v>196</v>
      </c>
    </row>
    <row r="9" spans="1:16" x14ac:dyDescent="0.25">
      <c r="E9" t="s">
        <v>21</v>
      </c>
      <c r="F9" t="s">
        <v>21</v>
      </c>
      <c r="M9" t="s">
        <v>197</v>
      </c>
      <c r="N9" t="s">
        <v>197</v>
      </c>
    </row>
    <row r="10" spans="1:16" x14ac:dyDescent="0.25">
      <c r="M10" t="s">
        <v>198</v>
      </c>
      <c r="N10" t="s">
        <v>198</v>
      </c>
    </row>
    <row r="11" spans="1:16" x14ac:dyDescent="0.25">
      <c r="M11" t="s">
        <v>199</v>
      </c>
      <c r="N11" t="s">
        <v>199</v>
      </c>
    </row>
    <row r="12" spans="1:16" x14ac:dyDescent="0.25">
      <c r="M12" t="s">
        <v>200</v>
      </c>
      <c r="N12" t="s">
        <v>200</v>
      </c>
    </row>
    <row r="13" spans="1:16" x14ac:dyDescent="0.25">
      <c r="M13" t="s">
        <v>201</v>
      </c>
      <c r="N13" t="s">
        <v>201</v>
      </c>
    </row>
    <row r="14" spans="1:16" x14ac:dyDescent="0.25">
      <c r="M14" t="s">
        <v>202</v>
      </c>
      <c r="N14" t="s">
        <v>202</v>
      </c>
    </row>
    <row r="15" spans="1:16" x14ac:dyDescent="0.25">
      <c r="M15" t="s">
        <v>203</v>
      </c>
      <c r="N15" t="s">
        <v>203</v>
      </c>
    </row>
    <row r="16" spans="1:16" x14ac:dyDescent="0.25">
      <c r="M16" t="s">
        <v>204</v>
      </c>
      <c r="N16" t="s">
        <v>204</v>
      </c>
    </row>
    <row r="17" spans="13:14" x14ac:dyDescent="0.25">
      <c r="M17" t="s">
        <v>205</v>
      </c>
      <c r="N17" t="s">
        <v>205</v>
      </c>
    </row>
    <row r="18" spans="13:14" x14ac:dyDescent="0.25">
      <c r="M18" t="s">
        <v>206</v>
      </c>
      <c r="N18" t="s">
        <v>206</v>
      </c>
    </row>
    <row r="19" spans="13:14" x14ac:dyDescent="0.25">
      <c r="M19" t="s">
        <v>207</v>
      </c>
      <c r="N19" t="s">
        <v>207</v>
      </c>
    </row>
    <row r="20" spans="13:14" x14ac:dyDescent="0.25">
      <c r="M20" t="s">
        <v>208</v>
      </c>
      <c r="N20" t="s">
        <v>208</v>
      </c>
    </row>
    <row r="21" spans="13:14" x14ac:dyDescent="0.25">
      <c r="M21" t="s">
        <v>209</v>
      </c>
      <c r="N21" t="s">
        <v>209</v>
      </c>
    </row>
    <row r="22" spans="13:14" x14ac:dyDescent="0.25">
      <c r="M22" t="s">
        <v>210</v>
      </c>
      <c r="N22" t="s">
        <v>210</v>
      </c>
    </row>
    <row r="23" spans="13:14" x14ac:dyDescent="0.25">
      <c r="M23" t="s">
        <v>211</v>
      </c>
      <c r="N23" t="s">
        <v>211</v>
      </c>
    </row>
    <row r="24" spans="13:14" x14ac:dyDescent="0.25">
      <c r="M24" t="s">
        <v>212</v>
      </c>
      <c r="N24" t="s">
        <v>212</v>
      </c>
    </row>
    <row r="25" spans="13:14" x14ac:dyDescent="0.25">
      <c r="M25" t="s">
        <v>213</v>
      </c>
      <c r="N25" t="s">
        <v>213</v>
      </c>
    </row>
    <row r="26" spans="13:14" x14ac:dyDescent="0.25">
      <c r="M26" t="s">
        <v>214</v>
      </c>
      <c r="N26" t="s">
        <v>214</v>
      </c>
    </row>
    <row r="27" spans="13:14" x14ac:dyDescent="0.25">
      <c r="M27" t="s">
        <v>215</v>
      </c>
      <c r="N27" t="s">
        <v>215</v>
      </c>
    </row>
    <row r="28" spans="13:14" x14ac:dyDescent="0.25">
      <c r="M28" t="s">
        <v>216</v>
      </c>
      <c r="N28" t="s">
        <v>216</v>
      </c>
    </row>
    <row r="29" spans="13:14" x14ac:dyDescent="0.25">
      <c r="M29" t="s">
        <v>217</v>
      </c>
      <c r="N29" t="s">
        <v>217</v>
      </c>
    </row>
    <row r="30" spans="13:14" x14ac:dyDescent="0.25">
      <c r="M30" t="s">
        <v>218</v>
      </c>
      <c r="N30" t="s">
        <v>218</v>
      </c>
    </row>
    <row r="31" spans="13:14" x14ac:dyDescent="0.25">
      <c r="M31" t="s">
        <v>219</v>
      </c>
      <c r="N31" t="s">
        <v>219</v>
      </c>
    </row>
    <row r="32" spans="13:14" x14ac:dyDescent="0.25">
      <c r="M32" t="s">
        <v>220</v>
      </c>
      <c r="N32" t="s">
        <v>220</v>
      </c>
    </row>
    <row r="33" spans="13:14" x14ac:dyDescent="0.25">
      <c r="M33" t="s">
        <v>221</v>
      </c>
      <c r="N33" t="s">
        <v>221</v>
      </c>
    </row>
    <row r="34" spans="13:14" x14ac:dyDescent="0.25">
      <c r="M34" t="s">
        <v>222</v>
      </c>
      <c r="N34" t="s">
        <v>222</v>
      </c>
    </row>
    <row r="35" spans="13:14" x14ac:dyDescent="0.25">
      <c r="M35" t="s">
        <v>223</v>
      </c>
      <c r="N35" t="s">
        <v>223</v>
      </c>
    </row>
    <row r="36" spans="13:14" x14ac:dyDescent="0.25">
      <c r="M36" t="s">
        <v>224</v>
      </c>
      <c r="N36" t="s">
        <v>224</v>
      </c>
    </row>
    <row r="37" spans="13:14" x14ac:dyDescent="0.25">
      <c r="M37" t="s">
        <v>225</v>
      </c>
      <c r="N37" t="s">
        <v>225</v>
      </c>
    </row>
    <row r="38" spans="13:14" x14ac:dyDescent="0.25">
      <c r="M38" t="s">
        <v>226</v>
      </c>
      <c r="N38" t="s">
        <v>226</v>
      </c>
    </row>
    <row r="39" spans="13:14" x14ac:dyDescent="0.25">
      <c r="M39" t="s">
        <v>227</v>
      </c>
      <c r="N39" t="s">
        <v>227</v>
      </c>
    </row>
    <row r="40" spans="13:14" x14ac:dyDescent="0.25">
      <c r="M40" t="s">
        <v>228</v>
      </c>
      <c r="N40" t="s">
        <v>228</v>
      </c>
    </row>
    <row r="41" spans="13:14" x14ac:dyDescent="0.25">
      <c r="M41" t="s">
        <v>229</v>
      </c>
      <c r="N41" t="s">
        <v>229</v>
      </c>
    </row>
    <row r="42" spans="13:14" x14ac:dyDescent="0.25">
      <c r="M42" t="s">
        <v>230</v>
      </c>
      <c r="N42" t="s">
        <v>230</v>
      </c>
    </row>
    <row r="43" spans="13:14" x14ac:dyDescent="0.25">
      <c r="M43" t="s">
        <v>231</v>
      </c>
      <c r="N43" t="s">
        <v>231</v>
      </c>
    </row>
    <row r="44" spans="13:14" x14ac:dyDescent="0.25">
      <c r="M44" t="s">
        <v>232</v>
      </c>
      <c r="N44" t="s">
        <v>232</v>
      </c>
    </row>
    <row r="45" spans="13:14" x14ac:dyDescent="0.25">
      <c r="M45" t="s">
        <v>233</v>
      </c>
      <c r="N45" t="s">
        <v>233</v>
      </c>
    </row>
    <row r="46" spans="13:14" x14ac:dyDescent="0.25">
      <c r="M46" t="s">
        <v>234</v>
      </c>
      <c r="N46" t="s">
        <v>234</v>
      </c>
    </row>
    <row r="47" spans="13:14" x14ac:dyDescent="0.25">
      <c r="M47" t="s">
        <v>235</v>
      </c>
      <c r="N47" t="s">
        <v>235</v>
      </c>
    </row>
    <row r="48" spans="13:14" x14ac:dyDescent="0.25">
      <c r="M48" t="s">
        <v>236</v>
      </c>
      <c r="N48" t="s">
        <v>236</v>
      </c>
    </row>
    <row r="49" spans="13:14" x14ac:dyDescent="0.25">
      <c r="M49" t="s">
        <v>237</v>
      </c>
      <c r="N49" t="s">
        <v>237</v>
      </c>
    </row>
    <row r="50" spans="13:14" x14ac:dyDescent="0.25">
      <c r="M50" t="s">
        <v>238</v>
      </c>
      <c r="N50" t="s">
        <v>238</v>
      </c>
    </row>
    <row r="51" spans="13:14" x14ac:dyDescent="0.25">
      <c r="M51" t="s">
        <v>239</v>
      </c>
      <c r="N51" t="s">
        <v>239</v>
      </c>
    </row>
    <row r="52" spans="13:14" x14ac:dyDescent="0.25">
      <c r="M52" t="s">
        <v>240</v>
      </c>
      <c r="N52" t="s">
        <v>240</v>
      </c>
    </row>
    <row r="53" spans="13:14" x14ac:dyDescent="0.25">
      <c r="M53" t="s">
        <v>241</v>
      </c>
      <c r="N53" t="s">
        <v>241</v>
      </c>
    </row>
    <row r="54" spans="13:14" x14ac:dyDescent="0.25">
      <c r="M54" t="s">
        <v>242</v>
      </c>
      <c r="N54" t="s">
        <v>242</v>
      </c>
    </row>
    <row r="55" spans="13:14" x14ac:dyDescent="0.25">
      <c r="M55" t="s">
        <v>243</v>
      </c>
      <c r="N55" t="s">
        <v>243</v>
      </c>
    </row>
    <row r="56" spans="13:14" x14ac:dyDescent="0.25">
      <c r="M56" t="s">
        <v>244</v>
      </c>
      <c r="N56" t="s">
        <v>244</v>
      </c>
    </row>
    <row r="57" spans="13:14" x14ac:dyDescent="0.25">
      <c r="M57" t="s">
        <v>245</v>
      </c>
      <c r="N57" t="s">
        <v>245</v>
      </c>
    </row>
    <row r="58" spans="13:14" x14ac:dyDescent="0.25">
      <c r="M58" t="s">
        <v>246</v>
      </c>
      <c r="N58" t="s">
        <v>246</v>
      </c>
    </row>
    <row r="59" spans="13:14" x14ac:dyDescent="0.25">
      <c r="M59" t="s">
        <v>247</v>
      </c>
      <c r="N59" t="s">
        <v>247</v>
      </c>
    </row>
    <row r="60" spans="13:14" x14ac:dyDescent="0.25">
      <c r="M60" t="s">
        <v>248</v>
      </c>
      <c r="N60" t="s">
        <v>248</v>
      </c>
    </row>
    <row r="61" spans="13:14" x14ac:dyDescent="0.25">
      <c r="M61" t="s">
        <v>249</v>
      </c>
      <c r="N61" t="s">
        <v>249</v>
      </c>
    </row>
    <row r="62" spans="13:14" x14ac:dyDescent="0.25">
      <c r="M62" t="s">
        <v>250</v>
      </c>
      <c r="N62" t="s">
        <v>250</v>
      </c>
    </row>
    <row r="63" spans="13:14" x14ac:dyDescent="0.25">
      <c r="M63" t="s">
        <v>251</v>
      </c>
      <c r="N63" t="s">
        <v>251</v>
      </c>
    </row>
    <row r="64" spans="13:14" x14ac:dyDescent="0.25">
      <c r="M64" t="s">
        <v>252</v>
      </c>
      <c r="N64" t="s">
        <v>252</v>
      </c>
    </row>
    <row r="65" spans="13:14" x14ac:dyDescent="0.25">
      <c r="M65" t="s">
        <v>253</v>
      </c>
      <c r="N65" t="s">
        <v>253</v>
      </c>
    </row>
    <row r="66" spans="13:14" x14ac:dyDescent="0.25">
      <c r="M66" t="s">
        <v>254</v>
      </c>
      <c r="N66" t="s">
        <v>254</v>
      </c>
    </row>
    <row r="67" spans="13:14" x14ac:dyDescent="0.25">
      <c r="M67" t="s">
        <v>255</v>
      </c>
      <c r="N67" t="s">
        <v>255</v>
      </c>
    </row>
    <row r="68" spans="13:14" x14ac:dyDescent="0.25">
      <c r="M68" t="s">
        <v>256</v>
      </c>
      <c r="N68" t="s">
        <v>256</v>
      </c>
    </row>
    <row r="69" spans="13:14" x14ac:dyDescent="0.25">
      <c r="M69" t="s">
        <v>257</v>
      </c>
      <c r="N69" t="s">
        <v>257</v>
      </c>
    </row>
    <row r="70" spans="13:14" x14ac:dyDescent="0.25">
      <c r="M70" t="s">
        <v>258</v>
      </c>
      <c r="N70" t="s">
        <v>258</v>
      </c>
    </row>
    <row r="71" spans="13:14" x14ac:dyDescent="0.25">
      <c r="M71" t="s">
        <v>259</v>
      </c>
      <c r="N71" t="s">
        <v>259</v>
      </c>
    </row>
    <row r="72" spans="13:14" x14ac:dyDescent="0.25">
      <c r="M72" t="s">
        <v>260</v>
      </c>
      <c r="N72" t="s">
        <v>260</v>
      </c>
    </row>
    <row r="73" spans="13:14" x14ac:dyDescent="0.25">
      <c r="M73" t="s">
        <v>261</v>
      </c>
      <c r="N73" t="s">
        <v>261</v>
      </c>
    </row>
    <row r="74" spans="13:14" x14ac:dyDescent="0.25">
      <c r="M74" t="s">
        <v>262</v>
      </c>
      <c r="N74" t="s">
        <v>262</v>
      </c>
    </row>
    <row r="75" spans="13:14" x14ac:dyDescent="0.25">
      <c r="M75" t="s">
        <v>263</v>
      </c>
      <c r="N75" t="s">
        <v>263</v>
      </c>
    </row>
    <row r="76" spans="13:14" x14ac:dyDescent="0.25">
      <c r="M76" t="s">
        <v>264</v>
      </c>
      <c r="N76" t="s">
        <v>264</v>
      </c>
    </row>
    <row r="77" spans="13:14" x14ac:dyDescent="0.25">
      <c r="M77" t="s">
        <v>265</v>
      </c>
      <c r="N77" t="s">
        <v>265</v>
      </c>
    </row>
    <row r="78" spans="13:14" x14ac:dyDescent="0.25">
      <c r="M78" t="s">
        <v>266</v>
      </c>
      <c r="N78" t="s">
        <v>266</v>
      </c>
    </row>
    <row r="79" spans="13:14" x14ac:dyDescent="0.25">
      <c r="M79" t="s">
        <v>267</v>
      </c>
      <c r="N79" t="s">
        <v>267</v>
      </c>
    </row>
    <row r="80" spans="13:14" x14ac:dyDescent="0.25">
      <c r="M80" t="s">
        <v>268</v>
      </c>
      <c r="N80" t="s">
        <v>268</v>
      </c>
    </row>
    <row r="81" spans="13:14" x14ac:dyDescent="0.25">
      <c r="M81" t="s">
        <v>269</v>
      </c>
      <c r="N81" t="s">
        <v>269</v>
      </c>
    </row>
    <row r="82" spans="13:14" x14ac:dyDescent="0.25">
      <c r="M82" t="s">
        <v>270</v>
      </c>
      <c r="N82" t="s">
        <v>270</v>
      </c>
    </row>
    <row r="83" spans="13:14" x14ac:dyDescent="0.25">
      <c r="M83" t="s">
        <v>271</v>
      </c>
      <c r="N83" t="s">
        <v>271</v>
      </c>
    </row>
    <row r="84" spans="13:14" x14ac:dyDescent="0.25">
      <c r="M84" t="s">
        <v>272</v>
      </c>
      <c r="N84" t="s">
        <v>272</v>
      </c>
    </row>
    <row r="85" spans="13:14" x14ac:dyDescent="0.25">
      <c r="M85" t="s">
        <v>273</v>
      </c>
      <c r="N85" t="s">
        <v>273</v>
      </c>
    </row>
    <row r="86" spans="13:14" x14ac:dyDescent="0.25">
      <c r="M86" t="s">
        <v>274</v>
      </c>
      <c r="N86" t="s">
        <v>274</v>
      </c>
    </row>
    <row r="87" spans="13:14" x14ac:dyDescent="0.25">
      <c r="M87" t="s">
        <v>275</v>
      </c>
      <c r="N87" t="s">
        <v>275</v>
      </c>
    </row>
    <row r="88" spans="13:14" x14ac:dyDescent="0.25">
      <c r="M88" t="s">
        <v>276</v>
      </c>
      <c r="N88" t="s">
        <v>276</v>
      </c>
    </row>
    <row r="89" spans="13:14" x14ac:dyDescent="0.25">
      <c r="M89" t="s">
        <v>277</v>
      </c>
      <c r="N89" t="s">
        <v>277</v>
      </c>
    </row>
    <row r="90" spans="13:14" x14ac:dyDescent="0.25">
      <c r="M90" t="s">
        <v>278</v>
      </c>
      <c r="N90" t="s">
        <v>278</v>
      </c>
    </row>
    <row r="91" spans="13:14" x14ac:dyDescent="0.25">
      <c r="M91" t="s">
        <v>279</v>
      </c>
      <c r="N91" t="s">
        <v>279</v>
      </c>
    </row>
    <row r="92" spans="13:14" x14ac:dyDescent="0.25">
      <c r="M92" t="s">
        <v>280</v>
      </c>
      <c r="N92" t="s">
        <v>280</v>
      </c>
    </row>
    <row r="93" spans="13:14" x14ac:dyDescent="0.25">
      <c r="M93" t="s">
        <v>281</v>
      </c>
      <c r="N93" t="s">
        <v>281</v>
      </c>
    </row>
    <row r="94" spans="13:14" x14ac:dyDescent="0.25">
      <c r="M94" t="s">
        <v>282</v>
      </c>
      <c r="N94" t="s">
        <v>282</v>
      </c>
    </row>
    <row r="95" spans="13:14" x14ac:dyDescent="0.25">
      <c r="M95" t="s">
        <v>283</v>
      </c>
      <c r="N95" t="s">
        <v>283</v>
      </c>
    </row>
    <row r="96" spans="13:14" x14ac:dyDescent="0.25">
      <c r="M96" t="s">
        <v>284</v>
      </c>
      <c r="N96" t="s">
        <v>284</v>
      </c>
    </row>
    <row r="97" spans="13:14" x14ac:dyDescent="0.25">
      <c r="M97" t="s">
        <v>285</v>
      </c>
      <c r="N97" t="s">
        <v>285</v>
      </c>
    </row>
    <row r="98" spans="13:14" x14ac:dyDescent="0.25">
      <c r="M98" t="s">
        <v>286</v>
      </c>
      <c r="N98" t="s">
        <v>286</v>
      </c>
    </row>
    <row r="99" spans="13:14" x14ac:dyDescent="0.25">
      <c r="M99" t="s">
        <v>287</v>
      </c>
      <c r="N99" t="s">
        <v>287</v>
      </c>
    </row>
    <row r="100" spans="13:14" x14ac:dyDescent="0.25">
      <c r="M100" t="s">
        <v>288</v>
      </c>
      <c r="N100" t="s">
        <v>288</v>
      </c>
    </row>
    <row r="101" spans="13:14" x14ac:dyDescent="0.25">
      <c r="M101" t="s">
        <v>289</v>
      </c>
      <c r="N101" t="s">
        <v>289</v>
      </c>
    </row>
    <row r="102" spans="13:14" x14ac:dyDescent="0.25">
      <c r="M102" t="s">
        <v>290</v>
      </c>
      <c r="N102" t="s">
        <v>290</v>
      </c>
    </row>
    <row r="103" spans="13:14" x14ac:dyDescent="0.25">
      <c r="M103" t="s">
        <v>291</v>
      </c>
      <c r="N103" t="s">
        <v>291</v>
      </c>
    </row>
    <row r="104" spans="13:14" x14ac:dyDescent="0.25">
      <c r="M104" t="s">
        <v>292</v>
      </c>
      <c r="N104" t="s">
        <v>292</v>
      </c>
    </row>
    <row r="105" spans="13:14" x14ac:dyDescent="0.25">
      <c r="M105" t="s">
        <v>293</v>
      </c>
      <c r="N105" t="s">
        <v>293</v>
      </c>
    </row>
    <row r="106" spans="13:14" x14ac:dyDescent="0.25">
      <c r="M106" t="s">
        <v>294</v>
      </c>
      <c r="N106" t="s">
        <v>294</v>
      </c>
    </row>
    <row r="107" spans="13:14" x14ac:dyDescent="0.25">
      <c r="M107" t="s">
        <v>295</v>
      </c>
      <c r="N107" t="s">
        <v>295</v>
      </c>
    </row>
    <row r="108" spans="13:14" x14ac:dyDescent="0.25">
      <c r="M108" t="s">
        <v>296</v>
      </c>
      <c r="N108" t="s">
        <v>296</v>
      </c>
    </row>
    <row r="109" spans="13:14" x14ac:dyDescent="0.25">
      <c r="M109" t="s">
        <v>297</v>
      </c>
      <c r="N109" t="s">
        <v>297</v>
      </c>
    </row>
    <row r="110" spans="13:14" x14ac:dyDescent="0.25">
      <c r="M110" t="s">
        <v>298</v>
      </c>
      <c r="N110" t="s">
        <v>298</v>
      </c>
    </row>
    <row r="111" spans="13:14" x14ac:dyDescent="0.25">
      <c r="M111" t="s">
        <v>299</v>
      </c>
      <c r="N111" t="s">
        <v>299</v>
      </c>
    </row>
    <row r="112" spans="13:14" x14ac:dyDescent="0.25">
      <c r="M112" t="s">
        <v>300</v>
      </c>
      <c r="N112" t="s">
        <v>300</v>
      </c>
    </row>
    <row r="113" spans="13:14" x14ac:dyDescent="0.25">
      <c r="M113" t="s">
        <v>301</v>
      </c>
      <c r="N113" t="s">
        <v>301</v>
      </c>
    </row>
    <row r="114" spans="13:14" x14ac:dyDescent="0.25">
      <c r="M114" t="s">
        <v>302</v>
      </c>
      <c r="N114" t="s">
        <v>302</v>
      </c>
    </row>
    <row r="115" spans="13:14" x14ac:dyDescent="0.25">
      <c r="M115" t="s">
        <v>303</v>
      </c>
      <c r="N115" t="s">
        <v>303</v>
      </c>
    </row>
    <row r="116" spans="13:14" x14ac:dyDescent="0.25">
      <c r="M116" t="s">
        <v>304</v>
      </c>
      <c r="N116" t="s">
        <v>304</v>
      </c>
    </row>
    <row r="117" spans="13:14" x14ac:dyDescent="0.25">
      <c r="M117" t="s">
        <v>305</v>
      </c>
      <c r="N117" t="s">
        <v>305</v>
      </c>
    </row>
    <row r="118" spans="13:14" x14ac:dyDescent="0.25">
      <c r="M118" t="s">
        <v>306</v>
      </c>
      <c r="N118" t="s">
        <v>306</v>
      </c>
    </row>
    <row r="119" spans="13:14" x14ac:dyDescent="0.25">
      <c r="M119" t="s">
        <v>307</v>
      </c>
      <c r="N119" t="s">
        <v>307</v>
      </c>
    </row>
    <row r="120" spans="13:14" x14ac:dyDescent="0.25">
      <c r="M120" t="s">
        <v>308</v>
      </c>
      <c r="N120" t="s">
        <v>308</v>
      </c>
    </row>
    <row r="121" spans="13:14" x14ac:dyDescent="0.25">
      <c r="M121" t="s">
        <v>309</v>
      </c>
      <c r="N121" t="s">
        <v>309</v>
      </c>
    </row>
    <row r="122" spans="13:14" x14ac:dyDescent="0.25">
      <c r="M122" t="s">
        <v>310</v>
      </c>
      <c r="N122" t="s">
        <v>310</v>
      </c>
    </row>
    <row r="123" spans="13:14" x14ac:dyDescent="0.25">
      <c r="M123" t="s">
        <v>311</v>
      </c>
      <c r="N123" t="s">
        <v>311</v>
      </c>
    </row>
    <row r="124" spans="13:14" x14ac:dyDescent="0.25">
      <c r="M124" t="s">
        <v>312</v>
      </c>
      <c r="N124" t="s">
        <v>312</v>
      </c>
    </row>
    <row r="125" spans="13:14" x14ac:dyDescent="0.25">
      <c r="M125" t="s">
        <v>313</v>
      </c>
      <c r="N125" t="s">
        <v>313</v>
      </c>
    </row>
    <row r="126" spans="13:14" x14ac:dyDescent="0.25">
      <c r="M126" t="s">
        <v>314</v>
      </c>
      <c r="N126" t="s">
        <v>314</v>
      </c>
    </row>
    <row r="127" spans="13:14" x14ac:dyDescent="0.25">
      <c r="M127" t="s">
        <v>315</v>
      </c>
      <c r="N127" t="s">
        <v>315</v>
      </c>
    </row>
    <row r="128" spans="13:14" x14ac:dyDescent="0.25">
      <c r="M128" t="s">
        <v>316</v>
      </c>
      <c r="N128" t="s">
        <v>316</v>
      </c>
    </row>
    <row r="129" spans="13:14" x14ac:dyDescent="0.25">
      <c r="M129" t="s">
        <v>317</v>
      </c>
      <c r="N129" t="s">
        <v>317</v>
      </c>
    </row>
    <row r="130" spans="13:14" x14ac:dyDescent="0.25">
      <c r="M130" t="s">
        <v>318</v>
      </c>
      <c r="N130" t="s">
        <v>318</v>
      </c>
    </row>
    <row r="131" spans="13:14" x14ac:dyDescent="0.25">
      <c r="M131" t="s">
        <v>319</v>
      </c>
      <c r="N131" t="s">
        <v>319</v>
      </c>
    </row>
    <row r="132" spans="13:14" x14ac:dyDescent="0.25">
      <c r="M132" t="s">
        <v>320</v>
      </c>
      <c r="N132" t="s">
        <v>320</v>
      </c>
    </row>
    <row r="133" spans="13:14" x14ac:dyDescent="0.25">
      <c r="M133" t="s">
        <v>321</v>
      </c>
      <c r="N133" t="s">
        <v>321</v>
      </c>
    </row>
    <row r="134" spans="13:14" x14ac:dyDescent="0.25">
      <c r="M134" t="s">
        <v>322</v>
      </c>
      <c r="N134" t="s">
        <v>322</v>
      </c>
    </row>
    <row r="135" spans="13:14" x14ac:dyDescent="0.25">
      <c r="M135" t="s">
        <v>323</v>
      </c>
      <c r="N135" t="s">
        <v>323</v>
      </c>
    </row>
    <row r="136" spans="13:14" x14ac:dyDescent="0.25">
      <c r="M136" t="s">
        <v>324</v>
      </c>
      <c r="N136" t="s">
        <v>324</v>
      </c>
    </row>
    <row r="137" spans="13:14" x14ac:dyDescent="0.25">
      <c r="M137" t="s">
        <v>325</v>
      </c>
      <c r="N137" t="s">
        <v>325</v>
      </c>
    </row>
    <row r="138" spans="13:14" x14ac:dyDescent="0.25">
      <c r="M138" t="s">
        <v>326</v>
      </c>
      <c r="N138" t="s">
        <v>326</v>
      </c>
    </row>
    <row r="139" spans="13:14" x14ac:dyDescent="0.25">
      <c r="M139" t="s">
        <v>327</v>
      </c>
      <c r="N139" t="s">
        <v>327</v>
      </c>
    </row>
    <row r="140" spans="13:14" x14ac:dyDescent="0.25">
      <c r="M140" t="s">
        <v>328</v>
      </c>
      <c r="N140" t="s">
        <v>328</v>
      </c>
    </row>
    <row r="141" spans="13:14" x14ac:dyDescent="0.25">
      <c r="M141" t="s">
        <v>329</v>
      </c>
      <c r="N141" t="s">
        <v>329</v>
      </c>
    </row>
    <row r="142" spans="13:14" x14ac:dyDescent="0.25">
      <c r="M142" t="s">
        <v>330</v>
      </c>
      <c r="N142" t="s">
        <v>330</v>
      </c>
    </row>
    <row r="143" spans="13:14" x14ac:dyDescent="0.25">
      <c r="M143" t="s">
        <v>331</v>
      </c>
      <c r="N143" t="s">
        <v>331</v>
      </c>
    </row>
    <row r="144" spans="13:14" x14ac:dyDescent="0.25">
      <c r="M144" t="s">
        <v>332</v>
      </c>
      <c r="N144" t="s">
        <v>332</v>
      </c>
    </row>
    <row r="145" spans="13:14" x14ac:dyDescent="0.25">
      <c r="M145" t="s">
        <v>333</v>
      </c>
      <c r="N145" t="s">
        <v>333</v>
      </c>
    </row>
    <row r="146" spans="13:14" x14ac:dyDescent="0.25">
      <c r="M146" t="s">
        <v>334</v>
      </c>
      <c r="N146" t="s">
        <v>334</v>
      </c>
    </row>
    <row r="147" spans="13:14" x14ac:dyDescent="0.25">
      <c r="M147" t="s">
        <v>335</v>
      </c>
      <c r="N147" t="s">
        <v>335</v>
      </c>
    </row>
    <row r="148" spans="13:14" x14ac:dyDescent="0.25">
      <c r="M148" t="s">
        <v>336</v>
      </c>
      <c r="N148" t="s">
        <v>336</v>
      </c>
    </row>
    <row r="149" spans="13:14" x14ac:dyDescent="0.25">
      <c r="M149" t="s">
        <v>337</v>
      </c>
      <c r="N149" t="s">
        <v>337</v>
      </c>
    </row>
    <row r="150" spans="13:14" x14ac:dyDescent="0.25">
      <c r="M150" t="s">
        <v>338</v>
      </c>
      <c r="N150" t="s">
        <v>338</v>
      </c>
    </row>
    <row r="151" spans="13:14" x14ac:dyDescent="0.25">
      <c r="M151" t="s">
        <v>339</v>
      </c>
      <c r="N151" t="s">
        <v>339</v>
      </c>
    </row>
    <row r="152" spans="13:14" x14ac:dyDescent="0.25">
      <c r="M152" t="s">
        <v>340</v>
      </c>
      <c r="N152" t="s">
        <v>340</v>
      </c>
    </row>
    <row r="153" spans="13:14" x14ac:dyDescent="0.25">
      <c r="M153" t="s">
        <v>341</v>
      </c>
      <c r="N153" t="s">
        <v>341</v>
      </c>
    </row>
    <row r="154" spans="13:14" x14ac:dyDescent="0.25">
      <c r="M154" t="s">
        <v>342</v>
      </c>
      <c r="N154" t="s">
        <v>342</v>
      </c>
    </row>
    <row r="155" spans="13:14" x14ac:dyDescent="0.25">
      <c r="M155" t="s">
        <v>343</v>
      </c>
      <c r="N155" t="s">
        <v>343</v>
      </c>
    </row>
    <row r="156" spans="13:14" x14ac:dyDescent="0.25">
      <c r="M156" t="s">
        <v>344</v>
      </c>
      <c r="N156" t="s">
        <v>344</v>
      </c>
    </row>
    <row r="157" spans="13:14" x14ac:dyDescent="0.25">
      <c r="M157" t="s">
        <v>345</v>
      </c>
      <c r="N157" t="s">
        <v>345</v>
      </c>
    </row>
    <row r="158" spans="13:14" x14ac:dyDescent="0.25">
      <c r="M158" t="s">
        <v>346</v>
      </c>
      <c r="N158" t="s">
        <v>346</v>
      </c>
    </row>
    <row r="159" spans="13:14" x14ac:dyDescent="0.25">
      <c r="M159" t="s">
        <v>347</v>
      </c>
      <c r="N159" t="s">
        <v>347</v>
      </c>
    </row>
    <row r="160" spans="13:14" x14ac:dyDescent="0.25">
      <c r="M160" t="s">
        <v>348</v>
      </c>
      <c r="N160" t="s">
        <v>348</v>
      </c>
    </row>
    <row r="161" spans="13:14" x14ac:dyDescent="0.25">
      <c r="M161" t="s">
        <v>349</v>
      </c>
      <c r="N161" t="s">
        <v>349</v>
      </c>
    </row>
    <row r="162" spans="13:14" x14ac:dyDescent="0.25">
      <c r="M162" t="s">
        <v>350</v>
      </c>
      <c r="N162" t="s">
        <v>350</v>
      </c>
    </row>
    <row r="163" spans="13:14" x14ac:dyDescent="0.25">
      <c r="M163" t="s">
        <v>351</v>
      </c>
      <c r="N163" t="s">
        <v>351</v>
      </c>
    </row>
    <row r="164" spans="13:14" x14ac:dyDescent="0.25">
      <c r="M164" t="s">
        <v>352</v>
      </c>
      <c r="N164" t="s">
        <v>352</v>
      </c>
    </row>
    <row r="165" spans="13:14" x14ac:dyDescent="0.25">
      <c r="M165" t="s">
        <v>353</v>
      </c>
      <c r="N165" t="s">
        <v>353</v>
      </c>
    </row>
    <row r="166" spans="13:14" x14ac:dyDescent="0.25">
      <c r="M166" t="s">
        <v>354</v>
      </c>
      <c r="N166" t="s">
        <v>354</v>
      </c>
    </row>
    <row r="167" spans="13:14" x14ac:dyDescent="0.25">
      <c r="M167" t="s">
        <v>355</v>
      </c>
      <c r="N167" t="s">
        <v>355</v>
      </c>
    </row>
    <row r="168" spans="13:14" x14ac:dyDescent="0.25">
      <c r="M168" t="s">
        <v>356</v>
      </c>
      <c r="N168" t="s">
        <v>356</v>
      </c>
    </row>
    <row r="169" spans="13:14" x14ac:dyDescent="0.25">
      <c r="M169" t="s">
        <v>357</v>
      </c>
      <c r="N169" t="s">
        <v>357</v>
      </c>
    </row>
    <row r="170" spans="13:14" x14ac:dyDescent="0.25">
      <c r="M170" t="s">
        <v>358</v>
      </c>
      <c r="N170" t="s">
        <v>358</v>
      </c>
    </row>
    <row r="171" spans="13:14" x14ac:dyDescent="0.25">
      <c r="M171" t="s">
        <v>359</v>
      </c>
      <c r="N171" t="s">
        <v>359</v>
      </c>
    </row>
    <row r="172" spans="13:14" x14ac:dyDescent="0.25">
      <c r="M172" t="s">
        <v>360</v>
      </c>
      <c r="N172" t="s">
        <v>360</v>
      </c>
    </row>
    <row r="173" spans="13:14" x14ac:dyDescent="0.25">
      <c r="M173" t="s">
        <v>361</v>
      </c>
      <c r="N173" t="s">
        <v>361</v>
      </c>
    </row>
    <row r="174" spans="13:14" x14ac:dyDescent="0.25">
      <c r="M174" t="s">
        <v>362</v>
      </c>
      <c r="N174" t="s">
        <v>362</v>
      </c>
    </row>
    <row r="175" spans="13:14" x14ac:dyDescent="0.25">
      <c r="M175" t="s">
        <v>363</v>
      </c>
      <c r="N175" t="s">
        <v>363</v>
      </c>
    </row>
    <row r="176" spans="13:14" x14ac:dyDescent="0.25">
      <c r="M176" t="s">
        <v>364</v>
      </c>
      <c r="N176" t="s">
        <v>364</v>
      </c>
    </row>
    <row r="177" spans="13:14" x14ac:dyDescent="0.25">
      <c r="M177" t="s">
        <v>365</v>
      </c>
      <c r="N177" t="s">
        <v>365</v>
      </c>
    </row>
    <row r="178" spans="13:14" x14ac:dyDescent="0.25">
      <c r="M178" t="s">
        <v>366</v>
      </c>
      <c r="N178" t="s">
        <v>366</v>
      </c>
    </row>
    <row r="179" spans="13:14" x14ac:dyDescent="0.25">
      <c r="M179" t="s">
        <v>367</v>
      </c>
      <c r="N179" t="s">
        <v>367</v>
      </c>
    </row>
    <row r="180" spans="13:14" x14ac:dyDescent="0.25">
      <c r="M180" t="s">
        <v>368</v>
      </c>
      <c r="N180" t="s">
        <v>368</v>
      </c>
    </row>
    <row r="181" spans="13:14" x14ac:dyDescent="0.25">
      <c r="M181" t="s">
        <v>369</v>
      </c>
      <c r="N181" t="s">
        <v>369</v>
      </c>
    </row>
    <row r="182" spans="13:14" x14ac:dyDescent="0.25">
      <c r="M182" t="s">
        <v>370</v>
      </c>
      <c r="N182" t="s">
        <v>370</v>
      </c>
    </row>
    <row r="183" spans="13:14" x14ac:dyDescent="0.25">
      <c r="M183" t="s">
        <v>371</v>
      </c>
      <c r="N183" t="s">
        <v>371</v>
      </c>
    </row>
    <row r="184" spans="13:14" x14ac:dyDescent="0.25">
      <c r="M184" t="s">
        <v>372</v>
      </c>
      <c r="N184" t="s">
        <v>372</v>
      </c>
    </row>
    <row r="185" spans="13:14" x14ac:dyDescent="0.25">
      <c r="M185" t="s">
        <v>373</v>
      </c>
      <c r="N185" t="s">
        <v>373</v>
      </c>
    </row>
    <row r="186" spans="13:14" x14ac:dyDescent="0.25">
      <c r="M186" t="s">
        <v>374</v>
      </c>
      <c r="N186" t="s">
        <v>374</v>
      </c>
    </row>
    <row r="187" spans="13:14" x14ac:dyDescent="0.25">
      <c r="M187" t="s">
        <v>375</v>
      </c>
      <c r="N187" t="s">
        <v>375</v>
      </c>
    </row>
    <row r="188" spans="13:14" x14ac:dyDescent="0.25">
      <c r="M188" t="s">
        <v>376</v>
      </c>
      <c r="N188" t="s">
        <v>376</v>
      </c>
    </row>
    <row r="189" spans="13:14" x14ac:dyDescent="0.25">
      <c r="M189" t="s">
        <v>377</v>
      </c>
      <c r="N189" t="s">
        <v>377</v>
      </c>
    </row>
    <row r="190" spans="13:14" x14ac:dyDescent="0.25">
      <c r="M190" t="s">
        <v>378</v>
      </c>
      <c r="N190" t="s">
        <v>378</v>
      </c>
    </row>
    <row r="191" spans="13:14" x14ac:dyDescent="0.25">
      <c r="M191" t="s">
        <v>379</v>
      </c>
      <c r="N191" t="s">
        <v>379</v>
      </c>
    </row>
    <row r="192" spans="13:14" x14ac:dyDescent="0.25">
      <c r="M192" t="s">
        <v>380</v>
      </c>
      <c r="N192" t="s">
        <v>380</v>
      </c>
    </row>
    <row r="193" spans="13:14" x14ac:dyDescent="0.25">
      <c r="M193" t="s">
        <v>381</v>
      </c>
      <c r="N193" t="s">
        <v>381</v>
      </c>
    </row>
    <row r="194" spans="13:14" x14ac:dyDescent="0.25">
      <c r="M194" t="s">
        <v>382</v>
      </c>
      <c r="N194" t="s">
        <v>382</v>
      </c>
    </row>
    <row r="195" spans="13:14" x14ac:dyDescent="0.25">
      <c r="M195" t="s">
        <v>383</v>
      </c>
      <c r="N195" t="s">
        <v>383</v>
      </c>
    </row>
    <row r="196" spans="13:14" x14ac:dyDescent="0.25">
      <c r="M196" t="s">
        <v>384</v>
      </c>
      <c r="N196" t="s">
        <v>384</v>
      </c>
    </row>
    <row r="197" spans="13:14" x14ac:dyDescent="0.25">
      <c r="M197" t="s">
        <v>385</v>
      </c>
      <c r="N197" t="s">
        <v>385</v>
      </c>
    </row>
    <row r="198" spans="13:14" x14ac:dyDescent="0.25">
      <c r="M198" t="s">
        <v>386</v>
      </c>
      <c r="N198" t="s">
        <v>386</v>
      </c>
    </row>
    <row r="199" spans="13:14" x14ac:dyDescent="0.25">
      <c r="M199" t="s">
        <v>387</v>
      </c>
      <c r="N199" t="s">
        <v>387</v>
      </c>
    </row>
    <row r="200" spans="13:14" x14ac:dyDescent="0.25">
      <c r="M200" t="s">
        <v>388</v>
      </c>
      <c r="N200" t="s">
        <v>388</v>
      </c>
    </row>
    <row r="201" spans="13:14" x14ac:dyDescent="0.25">
      <c r="M201" t="s">
        <v>389</v>
      </c>
      <c r="N201" t="s">
        <v>389</v>
      </c>
    </row>
    <row r="202" spans="13:14" x14ac:dyDescent="0.25">
      <c r="M202" t="s">
        <v>390</v>
      </c>
      <c r="N202" t="s">
        <v>390</v>
      </c>
    </row>
    <row r="203" spans="13:14" x14ac:dyDescent="0.25">
      <c r="M203" t="s">
        <v>391</v>
      </c>
      <c r="N203" t="s">
        <v>391</v>
      </c>
    </row>
    <row r="204" spans="13:14" x14ac:dyDescent="0.25">
      <c r="M204" t="s">
        <v>392</v>
      </c>
      <c r="N204" t="s">
        <v>392</v>
      </c>
    </row>
    <row r="205" spans="13:14" x14ac:dyDescent="0.25">
      <c r="M205" t="s">
        <v>393</v>
      </c>
      <c r="N205" t="s">
        <v>393</v>
      </c>
    </row>
    <row r="206" spans="13:14" x14ac:dyDescent="0.25">
      <c r="M206" t="s">
        <v>394</v>
      </c>
      <c r="N206" t="s">
        <v>394</v>
      </c>
    </row>
    <row r="207" spans="13:14" x14ac:dyDescent="0.25">
      <c r="M207" t="s">
        <v>395</v>
      </c>
      <c r="N207" t="s">
        <v>395</v>
      </c>
    </row>
    <row r="208" spans="13:14" x14ac:dyDescent="0.25">
      <c r="M208" t="s">
        <v>396</v>
      </c>
      <c r="N208" t="s">
        <v>396</v>
      </c>
    </row>
    <row r="209" spans="13:14" x14ac:dyDescent="0.25">
      <c r="M209" t="s">
        <v>397</v>
      </c>
      <c r="N209" t="s">
        <v>397</v>
      </c>
    </row>
    <row r="210" spans="13:14" x14ac:dyDescent="0.25">
      <c r="M210" t="s">
        <v>398</v>
      </c>
      <c r="N210" t="s">
        <v>398</v>
      </c>
    </row>
    <row r="211" spans="13:14" x14ac:dyDescent="0.25">
      <c r="M211" t="s">
        <v>399</v>
      </c>
      <c r="N211" t="s">
        <v>399</v>
      </c>
    </row>
    <row r="212" spans="13:14" x14ac:dyDescent="0.25">
      <c r="M212" t="s">
        <v>400</v>
      </c>
      <c r="N212" t="s">
        <v>400</v>
      </c>
    </row>
    <row r="213" spans="13:14" x14ac:dyDescent="0.25">
      <c r="M213" t="s">
        <v>401</v>
      </c>
      <c r="N213" t="s">
        <v>401</v>
      </c>
    </row>
    <row r="214" spans="13:14" x14ac:dyDescent="0.25">
      <c r="M214" t="s">
        <v>402</v>
      </c>
      <c r="N214" t="s">
        <v>402</v>
      </c>
    </row>
    <row r="215" spans="13:14" x14ac:dyDescent="0.25">
      <c r="M215" t="s">
        <v>403</v>
      </c>
      <c r="N215" t="s">
        <v>403</v>
      </c>
    </row>
    <row r="216" spans="13:14" x14ac:dyDescent="0.25">
      <c r="M216" t="s">
        <v>404</v>
      </c>
      <c r="N216" t="s">
        <v>404</v>
      </c>
    </row>
    <row r="217" spans="13:14" x14ac:dyDescent="0.25">
      <c r="M217" t="s">
        <v>405</v>
      </c>
      <c r="N217" t="s">
        <v>405</v>
      </c>
    </row>
    <row r="218" spans="13:14" x14ac:dyDescent="0.25">
      <c r="M218" t="s">
        <v>406</v>
      </c>
      <c r="N218" t="s">
        <v>406</v>
      </c>
    </row>
    <row r="219" spans="13:14" x14ac:dyDescent="0.25">
      <c r="M219" t="s">
        <v>407</v>
      </c>
      <c r="N219" t="s">
        <v>407</v>
      </c>
    </row>
    <row r="220" spans="13:14" x14ac:dyDescent="0.25">
      <c r="M220" t="s">
        <v>408</v>
      </c>
      <c r="N220" t="s">
        <v>408</v>
      </c>
    </row>
    <row r="221" spans="13:14" x14ac:dyDescent="0.25">
      <c r="M221" t="s">
        <v>409</v>
      </c>
      <c r="N221" t="s">
        <v>409</v>
      </c>
    </row>
    <row r="222" spans="13:14" x14ac:dyDescent="0.25">
      <c r="M222" t="s">
        <v>410</v>
      </c>
      <c r="N222" t="s">
        <v>410</v>
      </c>
    </row>
    <row r="223" spans="13:14" x14ac:dyDescent="0.25">
      <c r="M223" t="s">
        <v>411</v>
      </c>
      <c r="N223" t="s">
        <v>411</v>
      </c>
    </row>
    <row r="224" spans="13:14" x14ac:dyDescent="0.25">
      <c r="M224" t="s">
        <v>412</v>
      </c>
      <c r="N224" t="s">
        <v>412</v>
      </c>
    </row>
    <row r="225" spans="13:14" x14ac:dyDescent="0.25">
      <c r="M225" t="s">
        <v>413</v>
      </c>
      <c r="N225" t="s">
        <v>413</v>
      </c>
    </row>
    <row r="226" spans="13:14" x14ac:dyDescent="0.25">
      <c r="M226" t="s">
        <v>414</v>
      </c>
      <c r="N226" t="s">
        <v>414</v>
      </c>
    </row>
    <row r="227" spans="13:14" x14ac:dyDescent="0.25">
      <c r="M227" t="s">
        <v>415</v>
      </c>
      <c r="N227" t="s">
        <v>415</v>
      </c>
    </row>
    <row r="228" spans="13:14" x14ac:dyDescent="0.25">
      <c r="M228" t="s">
        <v>416</v>
      </c>
      <c r="N228" t="s">
        <v>416</v>
      </c>
    </row>
    <row r="229" spans="13:14" x14ac:dyDescent="0.25">
      <c r="M229" t="s">
        <v>417</v>
      </c>
      <c r="N229" t="s">
        <v>417</v>
      </c>
    </row>
    <row r="230" spans="13:14" x14ac:dyDescent="0.25">
      <c r="M230" t="s">
        <v>418</v>
      </c>
      <c r="N230" t="s">
        <v>418</v>
      </c>
    </row>
    <row r="231" spans="13:14" x14ac:dyDescent="0.25">
      <c r="M231" t="s">
        <v>419</v>
      </c>
      <c r="N231" t="s">
        <v>419</v>
      </c>
    </row>
    <row r="232" spans="13:14" x14ac:dyDescent="0.25">
      <c r="M232" t="s">
        <v>420</v>
      </c>
      <c r="N232" t="s">
        <v>420</v>
      </c>
    </row>
    <row r="233" spans="13:14" x14ac:dyDescent="0.25">
      <c r="M233" t="s">
        <v>421</v>
      </c>
      <c r="N233" t="s">
        <v>421</v>
      </c>
    </row>
    <row r="234" spans="13:14" x14ac:dyDescent="0.25">
      <c r="M234" t="s">
        <v>422</v>
      </c>
      <c r="N234" t="s">
        <v>422</v>
      </c>
    </row>
    <row r="235" spans="13:14" x14ac:dyDescent="0.25">
      <c r="M235" t="s">
        <v>423</v>
      </c>
      <c r="N235" t="s">
        <v>423</v>
      </c>
    </row>
    <row r="236" spans="13:14" x14ac:dyDescent="0.25">
      <c r="M236" t="s">
        <v>424</v>
      </c>
      <c r="N236" t="s">
        <v>424</v>
      </c>
    </row>
    <row r="237" spans="13:14" x14ac:dyDescent="0.25">
      <c r="M237" t="s">
        <v>425</v>
      </c>
      <c r="N237" t="s">
        <v>425</v>
      </c>
    </row>
    <row r="238" spans="13:14" x14ac:dyDescent="0.25">
      <c r="M238" t="s">
        <v>426</v>
      </c>
      <c r="N238" t="s">
        <v>426</v>
      </c>
    </row>
    <row r="239" spans="13:14" x14ac:dyDescent="0.25">
      <c r="M239" t="s">
        <v>427</v>
      </c>
      <c r="N239" t="s">
        <v>427</v>
      </c>
    </row>
    <row r="240" spans="13:14" x14ac:dyDescent="0.25">
      <c r="M240" t="s">
        <v>428</v>
      </c>
      <c r="N240" t="s">
        <v>428</v>
      </c>
    </row>
    <row r="241" spans="13:14" x14ac:dyDescent="0.25">
      <c r="M241" t="s">
        <v>429</v>
      </c>
      <c r="N241" t="s">
        <v>429</v>
      </c>
    </row>
    <row r="242" spans="13:14" x14ac:dyDescent="0.25">
      <c r="M242" t="s">
        <v>430</v>
      </c>
      <c r="N242" t="s">
        <v>430</v>
      </c>
    </row>
    <row r="243" spans="13:14" x14ac:dyDescent="0.25">
      <c r="M243" t="s">
        <v>431</v>
      </c>
      <c r="N243" t="s">
        <v>431</v>
      </c>
    </row>
    <row r="244" spans="13:14" x14ac:dyDescent="0.25">
      <c r="M244" t="s">
        <v>432</v>
      </c>
      <c r="N244" t="s">
        <v>432</v>
      </c>
    </row>
    <row r="245" spans="13:14" x14ac:dyDescent="0.25">
      <c r="M245" t="s">
        <v>433</v>
      </c>
      <c r="N245" t="s">
        <v>433</v>
      </c>
    </row>
    <row r="246" spans="13:14" x14ac:dyDescent="0.25">
      <c r="M246" t="s">
        <v>434</v>
      </c>
      <c r="N246" t="s">
        <v>434</v>
      </c>
    </row>
    <row r="247" spans="13:14" x14ac:dyDescent="0.25">
      <c r="M247" t="s">
        <v>435</v>
      </c>
      <c r="N247" t="s">
        <v>435</v>
      </c>
    </row>
    <row r="248" spans="13:14" x14ac:dyDescent="0.25">
      <c r="M248" t="s">
        <v>436</v>
      </c>
      <c r="N248" t="s">
        <v>436</v>
      </c>
    </row>
    <row r="249" spans="13:14" x14ac:dyDescent="0.25">
      <c r="M249" t="s">
        <v>437</v>
      </c>
      <c r="N249" t="s">
        <v>437</v>
      </c>
    </row>
    <row r="250" spans="13:14" x14ac:dyDescent="0.25">
      <c r="M250" t="s">
        <v>438</v>
      </c>
      <c r="N250" t="s">
        <v>438</v>
      </c>
    </row>
    <row r="251" spans="13:14" x14ac:dyDescent="0.25">
      <c r="M251" t="s">
        <v>439</v>
      </c>
      <c r="N251" t="s">
        <v>439</v>
      </c>
    </row>
    <row r="252" spans="13:14" x14ac:dyDescent="0.25">
      <c r="M252" t="s">
        <v>440</v>
      </c>
      <c r="N252" t="s">
        <v>440</v>
      </c>
    </row>
    <row r="253" spans="13:14" x14ac:dyDescent="0.25">
      <c r="M253" t="s">
        <v>441</v>
      </c>
      <c r="N253" t="s">
        <v>441</v>
      </c>
    </row>
    <row r="254" spans="13:14" x14ac:dyDescent="0.25">
      <c r="M254" t="s">
        <v>442</v>
      </c>
      <c r="N254" t="s">
        <v>442</v>
      </c>
    </row>
    <row r="255" spans="13:14" x14ac:dyDescent="0.25">
      <c r="M255" t="s">
        <v>443</v>
      </c>
      <c r="N255" t="s">
        <v>443</v>
      </c>
    </row>
    <row r="256" spans="13:14" x14ac:dyDescent="0.25">
      <c r="M256" t="s">
        <v>444</v>
      </c>
      <c r="N256" t="s">
        <v>444</v>
      </c>
    </row>
    <row r="257" spans="13:14" x14ac:dyDescent="0.25">
      <c r="M257" t="s">
        <v>445</v>
      </c>
      <c r="N257" t="s">
        <v>445</v>
      </c>
    </row>
    <row r="258" spans="13:14" x14ac:dyDescent="0.25">
      <c r="M258" t="s">
        <v>446</v>
      </c>
      <c r="N258" t="s">
        <v>446</v>
      </c>
    </row>
    <row r="259" spans="13:14" x14ac:dyDescent="0.25">
      <c r="M259" t="s">
        <v>447</v>
      </c>
      <c r="N259" t="s">
        <v>447</v>
      </c>
    </row>
    <row r="260" spans="13:14" x14ac:dyDescent="0.25">
      <c r="M260" t="s">
        <v>448</v>
      </c>
      <c r="N260" t="s">
        <v>448</v>
      </c>
    </row>
    <row r="261" spans="13:14" x14ac:dyDescent="0.25">
      <c r="M261" t="s">
        <v>449</v>
      </c>
      <c r="N261" t="s">
        <v>449</v>
      </c>
    </row>
    <row r="262" spans="13:14" x14ac:dyDescent="0.25">
      <c r="M262" t="s">
        <v>450</v>
      </c>
      <c r="N262" t="s">
        <v>450</v>
      </c>
    </row>
    <row r="263" spans="13:14" x14ac:dyDescent="0.25">
      <c r="M263" t="s">
        <v>451</v>
      </c>
      <c r="N263" t="s">
        <v>451</v>
      </c>
    </row>
    <row r="264" spans="13:14" x14ac:dyDescent="0.25">
      <c r="M264" t="s">
        <v>452</v>
      </c>
      <c r="N264" t="s">
        <v>452</v>
      </c>
    </row>
    <row r="265" spans="13:14" x14ac:dyDescent="0.25">
      <c r="M265" t="s">
        <v>453</v>
      </c>
      <c r="N265" t="s">
        <v>453</v>
      </c>
    </row>
    <row r="266" spans="13:14" x14ac:dyDescent="0.25">
      <c r="M266" t="s">
        <v>454</v>
      </c>
      <c r="N266" t="s">
        <v>454</v>
      </c>
    </row>
    <row r="267" spans="13:14" x14ac:dyDescent="0.25">
      <c r="M267" t="s">
        <v>455</v>
      </c>
      <c r="N267" t="s">
        <v>455</v>
      </c>
    </row>
    <row r="268" spans="13:14" x14ac:dyDescent="0.25">
      <c r="M268" t="s">
        <v>456</v>
      </c>
      <c r="N268" t="s">
        <v>456</v>
      </c>
    </row>
    <row r="269" spans="13:14" x14ac:dyDescent="0.25">
      <c r="M269" t="s">
        <v>457</v>
      </c>
      <c r="N269" t="s">
        <v>457</v>
      </c>
    </row>
    <row r="270" spans="13:14" x14ac:dyDescent="0.25">
      <c r="M270" t="s">
        <v>458</v>
      </c>
      <c r="N270" t="s">
        <v>458</v>
      </c>
    </row>
    <row r="271" spans="13:14" x14ac:dyDescent="0.25">
      <c r="M271" t="s">
        <v>459</v>
      </c>
      <c r="N271" t="s">
        <v>459</v>
      </c>
    </row>
    <row r="272" spans="13:14" x14ac:dyDescent="0.25">
      <c r="M272" t="s">
        <v>460</v>
      </c>
      <c r="N272" t="s">
        <v>460</v>
      </c>
    </row>
    <row r="273" spans="13:14" x14ac:dyDescent="0.25">
      <c r="M273" t="s">
        <v>461</v>
      </c>
      <c r="N273" t="s">
        <v>461</v>
      </c>
    </row>
    <row r="274" spans="13:14" x14ac:dyDescent="0.25">
      <c r="M274" t="s">
        <v>462</v>
      </c>
      <c r="N274" t="s">
        <v>462</v>
      </c>
    </row>
    <row r="275" spans="13:14" x14ac:dyDescent="0.25">
      <c r="M275" t="s">
        <v>463</v>
      </c>
      <c r="N275" t="s">
        <v>463</v>
      </c>
    </row>
    <row r="276" spans="13:14" x14ac:dyDescent="0.25">
      <c r="M276" t="s">
        <v>464</v>
      </c>
      <c r="N276" t="s">
        <v>464</v>
      </c>
    </row>
    <row r="277" spans="13:14" x14ac:dyDescent="0.25">
      <c r="M277" t="s">
        <v>465</v>
      </c>
      <c r="N277" t="s">
        <v>465</v>
      </c>
    </row>
    <row r="278" spans="13:14" x14ac:dyDescent="0.25">
      <c r="M278" t="s">
        <v>466</v>
      </c>
      <c r="N278" t="s">
        <v>466</v>
      </c>
    </row>
    <row r="279" spans="13:14" x14ac:dyDescent="0.25">
      <c r="M279" t="s">
        <v>467</v>
      </c>
      <c r="N279" t="s">
        <v>467</v>
      </c>
    </row>
    <row r="280" spans="13:14" x14ac:dyDescent="0.25">
      <c r="M280" t="s">
        <v>468</v>
      </c>
      <c r="N280" t="s">
        <v>468</v>
      </c>
    </row>
    <row r="281" spans="13:14" x14ac:dyDescent="0.25">
      <c r="M281" t="s">
        <v>469</v>
      </c>
      <c r="N281" t="s">
        <v>469</v>
      </c>
    </row>
    <row r="282" spans="13:14" x14ac:dyDescent="0.25">
      <c r="M282" t="s">
        <v>470</v>
      </c>
      <c r="N282" t="s">
        <v>470</v>
      </c>
    </row>
    <row r="283" spans="13:14" x14ac:dyDescent="0.25">
      <c r="M283" t="s">
        <v>471</v>
      </c>
      <c r="N283" t="s">
        <v>471</v>
      </c>
    </row>
    <row r="284" spans="13:14" x14ac:dyDescent="0.25">
      <c r="M284" t="s">
        <v>472</v>
      </c>
      <c r="N284" t="s">
        <v>472</v>
      </c>
    </row>
    <row r="285" spans="13:14" x14ac:dyDescent="0.25">
      <c r="M285" t="s">
        <v>473</v>
      </c>
      <c r="N285" t="s">
        <v>473</v>
      </c>
    </row>
    <row r="286" spans="13:14" x14ac:dyDescent="0.25">
      <c r="M286" t="s">
        <v>474</v>
      </c>
      <c r="N286" t="s">
        <v>474</v>
      </c>
    </row>
    <row r="287" spans="13:14" x14ac:dyDescent="0.25">
      <c r="M287" t="s">
        <v>475</v>
      </c>
      <c r="N287" t="s">
        <v>475</v>
      </c>
    </row>
    <row r="288" spans="13:14" x14ac:dyDescent="0.25">
      <c r="M288" t="s">
        <v>476</v>
      </c>
      <c r="N288" t="s">
        <v>476</v>
      </c>
    </row>
    <row r="289" spans="13:14" x14ac:dyDescent="0.25">
      <c r="M289" t="s">
        <v>477</v>
      </c>
      <c r="N289" t="s">
        <v>477</v>
      </c>
    </row>
    <row r="290" spans="13:14" x14ac:dyDescent="0.25">
      <c r="M290" t="s">
        <v>478</v>
      </c>
      <c r="N290" t="s">
        <v>478</v>
      </c>
    </row>
    <row r="291" spans="13:14" x14ac:dyDescent="0.25">
      <c r="M291" t="s">
        <v>479</v>
      </c>
      <c r="N291" t="s">
        <v>479</v>
      </c>
    </row>
    <row r="292" spans="13:14" x14ac:dyDescent="0.25">
      <c r="M292" t="s">
        <v>480</v>
      </c>
      <c r="N292" t="s">
        <v>480</v>
      </c>
    </row>
    <row r="293" spans="13:14" x14ac:dyDescent="0.25">
      <c r="M293" t="s">
        <v>481</v>
      </c>
      <c r="N293" t="s">
        <v>481</v>
      </c>
    </row>
    <row r="294" spans="13:14" x14ac:dyDescent="0.25">
      <c r="M294" t="s">
        <v>482</v>
      </c>
      <c r="N294" t="s">
        <v>482</v>
      </c>
    </row>
    <row r="295" spans="13:14" x14ac:dyDescent="0.25">
      <c r="M295" t="s">
        <v>483</v>
      </c>
      <c r="N295" t="s">
        <v>483</v>
      </c>
    </row>
    <row r="296" spans="13:14" x14ac:dyDescent="0.25">
      <c r="M296" t="s">
        <v>484</v>
      </c>
      <c r="N296" t="s">
        <v>484</v>
      </c>
    </row>
    <row r="297" spans="13:14" x14ac:dyDescent="0.25">
      <c r="M297" t="s">
        <v>485</v>
      </c>
      <c r="N297" t="s">
        <v>485</v>
      </c>
    </row>
    <row r="298" spans="13:14" x14ac:dyDescent="0.25">
      <c r="M298" t="s">
        <v>486</v>
      </c>
      <c r="N298" t="s">
        <v>486</v>
      </c>
    </row>
    <row r="299" spans="13:14" x14ac:dyDescent="0.25">
      <c r="M299" t="s">
        <v>487</v>
      </c>
      <c r="N299" t="s">
        <v>487</v>
      </c>
    </row>
    <row r="300" spans="13:14" x14ac:dyDescent="0.25">
      <c r="M300" t="s">
        <v>488</v>
      </c>
      <c r="N300" t="s">
        <v>488</v>
      </c>
    </row>
    <row r="301" spans="13:14" x14ac:dyDescent="0.25">
      <c r="M301" t="s">
        <v>489</v>
      </c>
      <c r="N301" t="s">
        <v>489</v>
      </c>
    </row>
    <row r="302" spans="13:14" x14ac:dyDescent="0.25">
      <c r="M302" t="s">
        <v>490</v>
      </c>
      <c r="N302" t="s">
        <v>490</v>
      </c>
    </row>
    <row r="303" spans="13:14" x14ac:dyDescent="0.25">
      <c r="M303" t="s">
        <v>491</v>
      </c>
      <c r="N303" t="s">
        <v>491</v>
      </c>
    </row>
    <row r="304" spans="13:14" x14ac:dyDescent="0.25">
      <c r="M304" t="s">
        <v>492</v>
      </c>
      <c r="N304" t="s">
        <v>492</v>
      </c>
    </row>
    <row r="305" spans="13:14" x14ac:dyDescent="0.25">
      <c r="M305" t="s">
        <v>493</v>
      </c>
      <c r="N305" t="s">
        <v>493</v>
      </c>
    </row>
    <row r="306" spans="13:14" x14ac:dyDescent="0.25">
      <c r="M306" t="s">
        <v>494</v>
      </c>
      <c r="N306" t="s">
        <v>494</v>
      </c>
    </row>
    <row r="307" spans="13:14" x14ac:dyDescent="0.25">
      <c r="M307" t="s">
        <v>495</v>
      </c>
      <c r="N307" t="s">
        <v>495</v>
      </c>
    </row>
    <row r="308" spans="13:14" x14ac:dyDescent="0.25">
      <c r="M308" t="s">
        <v>496</v>
      </c>
      <c r="N308" t="s">
        <v>496</v>
      </c>
    </row>
    <row r="309" spans="13:14" x14ac:dyDescent="0.25">
      <c r="M309" t="s">
        <v>497</v>
      </c>
      <c r="N309" t="s">
        <v>497</v>
      </c>
    </row>
    <row r="310" spans="13:14" x14ac:dyDescent="0.25">
      <c r="M310" t="s">
        <v>498</v>
      </c>
      <c r="N310" t="s">
        <v>498</v>
      </c>
    </row>
    <row r="311" spans="13:14" x14ac:dyDescent="0.25">
      <c r="M311" t="s">
        <v>499</v>
      </c>
      <c r="N311" t="s">
        <v>499</v>
      </c>
    </row>
    <row r="312" spans="13:14" x14ac:dyDescent="0.25">
      <c r="M312" t="s">
        <v>500</v>
      </c>
      <c r="N312" t="s">
        <v>500</v>
      </c>
    </row>
    <row r="313" spans="13:14" x14ac:dyDescent="0.25">
      <c r="M313" t="s">
        <v>501</v>
      </c>
      <c r="N313" t="s">
        <v>501</v>
      </c>
    </row>
    <row r="314" spans="13:14" x14ac:dyDescent="0.25">
      <c r="M314" t="s">
        <v>502</v>
      </c>
      <c r="N314" t="s">
        <v>502</v>
      </c>
    </row>
    <row r="315" spans="13:14" x14ac:dyDescent="0.25">
      <c r="M315" t="s">
        <v>503</v>
      </c>
      <c r="N315" t="s">
        <v>503</v>
      </c>
    </row>
    <row r="316" spans="13:14" x14ac:dyDescent="0.25">
      <c r="M316" t="s">
        <v>504</v>
      </c>
      <c r="N316" t="s">
        <v>504</v>
      </c>
    </row>
    <row r="317" spans="13:14" x14ac:dyDescent="0.25">
      <c r="M317" t="s">
        <v>505</v>
      </c>
      <c r="N317" t="s">
        <v>505</v>
      </c>
    </row>
    <row r="318" spans="13:14" x14ac:dyDescent="0.25">
      <c r="M318" t="s">
        <v>506</v>
      </c>
      <c r="N318" t="s">
        <v>506</v>
      </c>
    </row>
    <row r="319" spans="13:14" x14ac:dyDescent="0.25">
      <c r="M319" t="s">
        <v>507</v>
      </c>
      <c r="N319" t="s">
        <v>507</v>
      </c>
    </row>
    <row r="320" spans="13:14" x14ac:dyDescent="0.25">
      <c r="M320" t="s">
        <v>508</v>
      </c>
      <c r="N320" t="s">
        <v>508</v>
      </c>
    </row>
    <row r="321" spans="13:14" x14ac:dyDescent="0.25">
      <c r="M321" t="s">
        <v>509</v>
      </c>
      <c r="N321" t="s">
        <v>509</v>
      </c>
    </row>
    <row r="322" spans="13:14" x14ac:dyDescent="0.25">
      <c r="M322" t="s">
        <v>510</v>
      </c>
      <c r="N322" t="s">
        <v>510</v>
      </c>
    </row>
    <row r="323" spans="13:14" x14ac:dyDescent="0.25">
      <c r="M323" t="s">
        <v>511</v>
      </c>
      <c r="N323" t="s">
        <v>511</v>
      </c>
    </row>
    <row r="324" spans="13:14" x14ac:dyDescent="0.25">
      <c r="M324" t="s">
        <v>512</v>
      </c>
      <c r="N324" t="s">
        <v>512</v>
      </c>
    </row>
    <row r="325" spans="13:14" x14ac:dyDescent="0.25">
      <c r="M325" t="s">
        <v>513</v>
      </c>
      <c r="N325" t="s">
        <v>513</v>
      </c>
    </row>
    <row r="326" spans="13:14" x14ac:dyDescent="0.25">
      <c r="M326" t="s">
        <v>514</v>
      </c>
      <c r="N326" t="s">
        <v>514</v>
      </c>
    </row>
    <row r="327" spans="13:14" x14ac:dyDescent="0.25">
      <c r="M327" t="s">
        <v>515</v>
      </c>
      <c r="N327" t="s">
        <v>515</v>
      </c>
    </row>
    <row r="328" spans="13:14" x14ac:dyDescent="0.25">
      <c r="M328" t="s">
        <v>516</v>
      </c>
      <c r="N328" t="s">
        <v>516</v>
      </c>
    </row>
    <row r="329" spans="13:14" x14ac:dyDescent="0.25">
      <c r="M329" t="s">
        <v>517</v>
      </c>
      <c r="N329" t="s">
        <v>517</v>
      </c>
    </row>
    <row r="330" spans="13:14" x14ac:dyDescent="0.25">
      <c r="M330" t="s">
        <v>518</v>
      </c>
      <c r="N330" t="s">
        <v>518</v>
      </c>
    </row>
    <row r="331" spans="13:14" x14ac:dyDescent="0.25">
      <c r="M331" t="s">
        <v>519</v>
      </c>
      <c r="N331" t="s">
        <v>519</v>
      </c>
    </row>
    <row r="332" spans="13:14" x14ac:dyDescent="0.25">
      <c r="M332" t="s">
        <v>520</v>
      </c>
      <c r="N332" t="s">
        <v>520</v>
      </c>
    </row>
    <row r="333" spans="13:14" x14ac:dyDescent="0.25">
      <c r="M333" t="s">
        <v>521</v>
      </c>
      <c r="N333" t="s">
        <v>521</v>
      </c>
    </row>
    <row r="334" spans="13:14" x14ac:dyDescent="0.25">
      <c r="M334" t="s">
        <v>522</v>
      </c>
      <c r="N334" t="s">
        <v>522</v>
      </c>
    </row>
    <row r="335" spans="13:14" x14ac:dyDescent="0.25">
      <c r="M335" t="s">
        <v>523</v>
      </c>
      <c r="N335" t="s">
        <v>523</v>
      </c>
    </row>
    <row r="336" spans="13:14" x14ac:dyDescent="0.25">
      <c r="M336" t="s">
        <v>524</v>
      </c>
      <c r="N336" t="s">
        <v>524</v>
      </c>
    </row>
    <row r="337" spans="13:14" x14ac:dyDescent="0.25">
      <c r="M337" t="s">
        <v>525</v>
      </c>
      <c r="N337" t="s">
        <v>525</v>
      </c>
    </row>
    <row r="338" spans="13:14" x14ac:dyDescent="0.25">
      <c r="M338" t="s">
        <v>526</v>
      </c>
      <c r="N338" t="s">
        <v>526</v>
      </c>
    </row>
    <row r="339" spans="13:14" x14ac:dyDescent="0.25">
      <c r="M339" t="s">
        <v>527</v>
      </c>
      <c r="N339" t="s">
        <v>527</v>
      </c>
    </row>
    <row r="340" spans="13:14" x14ac:dyDescent="0.25">
      <c r="M340" t="s">
        <v>528</v>
      </c>
      <c r="N340" t="s">
        <v>528</v>
      </c>
    </row>
    <row r="341" spans="13:14" x14ac:dyDescent="0.25">
      <c r="M341" t="s">
        <v>529</v>
      </c>
      <c r="N341" t="s">
        <v>529</v>
      </c>
    </row>
    <row r="342" spans="13:14" x14ac:dyDescent="0.25">
      <c r="M342" t="s">
        <v>530</v>
      </c>
      <c r="N342" t="s">
        <v>530</v>
      </c>
    </row>
    <row r="343" spans="13:14" x14ac:dyDescent="0.25">
      <c r="M343" t="s">
        <v>531</v>
      </c>
      <c r="N343" t="s">
        <v>531</v>
      </c>
    </row>
    <row r="344" spans="13:14" x14ac:dyDescent="0.25">
      <c r="M344" t="s">
        <v>532</v>
      </c>
      <c r="N344" t="s">
        <v>532</v>
      </c>
    </row>
    <row r="345" spans="13:14" x14ac:dyDescent="0.25">
      <c r="M345" t="s">
        <v>533</v>
      </c>
      <c r="N345" t="s">
        <v>533</v>
      </c>
    </row>
    <row r="346" spans="13:14" x14ac:dyDescent="0.25">
      <c r="M346" t="s">
        <v>534</v>
      </c>
      <c r="N346" t="s">
        <v>534</v>
      </c>
    </row>
    <row r="347" spans="13:14" x14ac:dyDescent="0.25">
      <c r="M347" t="s">
        <v>535</v>
      </c>
      <c r="N347" t="s">
        <v>535</v>
      </c>
    </row>
    <row r="348" spans="13:14" x14ac:dyDescent="0.25">
      <c r="M348" t="s">
        <v>536</v>
      </c>
      <c r="N348" t="s">
        <v>536</v>
      </c>
    </row>
    <row r="349" spans="13:14" x14ac:dyDescent="0.25">
      <c r="M349" t="s">
        <v>537</v>
      </c>
      <c r="N349" t="s">
        <v>537</v>
      </c>
    </row>
    <row r="350" spans="13:14" x14ac:dyDescent="0.25">
      <c r="M350" t="s">
        <v>538</v>
      </c>
      <c r="N350" t="s">
        <v>538</v>
      </c>
    </row>
    <row r="351" spans="13:14" x14ac:dyDescent="0.25">
      <c r="M351" t="s">
        <v>539</v>
      </c>
      <c r="N351" t="s">
        <v>539</v>
      </c>
    </row>
    <row r="352" spans="13:14" x14ac:dyDescent="0.25">
      <c r="M352" t="s">
        <v>540</v>
      </c>
      <c r="N352" t="s">
        <v>540</v>
      </c>
    </row>
    <row r="353" spans="13:14" x14ac:dyDescent="0.25">
      <c r="M353" t="s">
        <v>541</v>
      </c>
      <c r="N353" t="s">
        <v>541</v>
      </c>
    </row>
    <row r="354" spans="13:14" x14ac:dyDescent="0.25">
      <c r="M354" t="s">
        <v>542</v>
      </c>
      <c r="N354" t="s">
        <v>542</v>
      </c>
    </row>
    <row r="355" spans="13:14" x14ac:dyDescent="0.25">
      <c r="M355" t="s">
        <v>543</v>
      </c>
      <c r="N355" t="s">
        <v>543</v>
      </c>
    </row>
    <row r="356" spans="13:14" x14ac:dyDescent="0.25">
      <c r="M356" t="s">
        <v>544</v>
      </c>
      <c r="N356" t="s">
        <v>544</v>
      </c>
    </row>
    <row r="357" spans="13:14" x14ac:dyDescent="0.25">
      <c r="M357" t="s">
        <v>545</v>
      </c>
      <c r="N357" t="s">
        <v>545</v>
      </c>
    </row>
    <row r="358" spans="13:14" x14ac:dyDescent="0.25">
      <c r="M358" t="s">
        <v>546</v>
      </c>
      <c r="N358" t="s">
        <v>546</v>
      </c>
    </row>
    <row r="359" spans="13:14" x14ac:dyDescent="0.25">
      <c r="M359" t="s">
        <v>547</v>
      </c>
      <c r="N359" t="s">
        <v>547</v>
      </c>
    </row>
    <row r="360" spans="13:14" x14ac:dyDescent="0.25">
      <c r="M360" t="s">
        <v>548</v>
      </c>
      <c r="N360" t="s">
        <v>548</v>
      </c>
    </row>
    <row r="361" spans="13:14" x14ac:dyDescent="0.25">
      <c r="M361" t="s">
        <v>549</v>
      </c>
      <c r="N361" t="s">
        <v>549</v>
      </c>
    </row>
    <row r="362" spans="13:14" x14ac:dyDescent="0.25">
      <c r="M362" t="s">
        <v>550</v>
      </c>
      <c r="N362" t="s">
        <v>550</v>
      </c>
    </row>
    <row r="363" spans="13:14" x14ac:dyDescent="0.25">
      <c r="M363" t="s">
        <v>551</v>
      </c>
      <c r="N363" t="s">
        <v>551</v>
      </c>
    </row>
    <row r="364" spans="13:14" x14ac:dyDescent="0.25">
      <c r="M364" t="s">
        <v>552</v>
      </c>
      <c r="N364" t="s">
        <v>552</v>
      </c>
    </row>
    <row r="365" spans="13:14" x14ac:dyDescent="0.25">
      <c r="M365" t="s">
        <v>553</v>
      </c>
      <c r="N365" t="s">
        <v>553</v>
      </c>
    </row>
    <row r="366" spans="13:14" x14ac:dyDescent="0.25">
      <c r="M366" t="s">
        <v>554</v>
      </c>
      <c r="N366" t="s">
        <v>554</v>
      </c>
    </row>
    <row r="367" spans="13:14" x14ac:dyDescent="0.25">
      <c r="M367" t="s">
        <v>555</v>
      </c>
      <c r="N367" t="s">
        <v>555</v>
      </c>
    </row>
    <row r="368" spans="13:14" x14ac:dyDescent="0.25">
      <c r="M368" t="s">
        <v>556</v>
      </c>
      <c r="N368" t="s">
        <v>556</v>
      </c>
    </row>
    <row r="369" spans="13:14" x14ac:dyDescent="0.25">
      <c r="M369" t="s">
        <v>557</v>
      </c>
      <c r="N369" t="s">
        <v>557</v>
      </c>
    </row>
    <row r="370" spans="13:14" x14ac:dyDescent="0.25">
      <c r="M370" t="s">
        <v>558</v>
      </c>
      <c r="N370" t="s">
        <v>558</v>
      </c>
    </row>
    <row r="371" spans="13:14" x14ac:dyDescent="0.25">
      <c r="M371" t="s">
        <v>559</v>
      </c>
      <c r="N371" t="s">
        <v>559</v>
      </c>
    </row>
    <row r="372" spans="13:14" x14ac:dyDescent="0.25">
      <c r="M372" t="s">
        <v>560</v>
      </c>
      <c r="N372" t="s">
        <v>560</v>
      </c>
    </row>
    <row r="373" spans="13:14" x14ac:dyDescent="0.25">
      <c r="M373" t="s">
        <v>561</v>
      </c>
      <c r="N373" t="s">
        <v>561</v>
      </c>
    </row>
    <row r="374" spans="13:14" x14ac:dyDescent="0.25">
      <c r="M374" t="s">
        <v>562</v>
      </c>
      <c r="N374" t="s">
        <v>562</v>
      </c>
    </row>
    <row r="375" spans="13:14" x14ac:dyDescent="0.25">
      <c r="M375" t="s">
        <v>563</v>
      </c>
      <c r="N375" t="s">
        <v>563</v>
      </c>
    </row>
    <row r="376" spans="13:14" x14ac:dyDescent="0.25">
      <c r="M376" t="s">
        <v>564</v>
      </c>
      <c r="N376" t="s">
        <v>564</v>
      </c>
    </row>
    <row r="377" spans="13:14" x14ac:dyDescent="0.25">
      <c r="M377" t="s">
        <v>565</v>
      </c>
      <c r="N377" t="s">
        <v>565</v>
      </c>
    </row>
    <row r="378" spans="13:14" x14ac:dyDescent="0.25">
      <c r="M378" t="s">
        <v>566</v>
      </c>
      <c r="N378" t="s">
        <v>566</v>
      </c>
    </row>
    <row r="379" spans="13:14" x14ac:dyDescent="0.25">
      <c r="M379" t="s">
        <v>567</v>
      </c>
      <c r="N379" t="s">
        <v>567</v>
      </c>
    </row>
    <row r="380" spans="13:14" x14ac:dyDescent="0.25">
      <c r="M380" t="s">
        <v>568</v>
      </c>
      <c r="N380" t="s">
        <v>568</v>
      </c>
    </row>
    <row r="381" spans="13:14" x14ac:dyDescent="0.25">
      <c r="M381" t="s">
        <v>569</v>
      </c>
      <c r="N381" t="s">
        <v>569</v>
      </c>
    </row>
    <row r="382" spans="13:14" x14ac:dyDescent="0.25">
      <c r="M382" t="s">
        <v>570</v>
      </c>
      <c r="N382" t="s">
        <v>570</v>
      </c>
    </row>
    <row r="383" spans="13:14" x14ac:dyDescent="0.25">
      <c r="M383" t="s">
        <v>571</v>
      </c>
      <c r="N383" t="s">
        <v>571</v>
      </c>
    </row>
    <row r="384" spans="13:14" x14ac:dyDescent="0.25">
      <c r="M384" t="s">
        <v>572</v>
      </c>
      <c r="N384" t="s">
        <v>572</v>
      </c>
    </row>
    <row r="385" spans="13:14" x14ac:dyDescent="0.25">
      <c r="M385" t="s">
        <v>573</v>
      </c>
      <c r="N385" t="s">
        <v>573</v>
      </c>
    </row>
    <row r="386" spans="13:14" x14ac:dyDescent="0.25">
      <c r="M386" t="s">
        <v>574</v>
      </c>
      <c r="N386" t="s">
        <v>574</v>
      </c>
    </row>
    <row r="387" spans="13:14" x14ac:dyDescent="0.25">
      <c r="M387" t="s">
        <v>575</v>
      </c>
      <c r="N387" t="s">
        <v>575</v>
      </c>
    </row>
    <row r="388" spans="13:14" x14ac:dyDescent="0.25">
      <c r="M388" t="s">
        <v>576</v>
      </c>
      <c r="N388" t="s">
        <v>576</v>
      </c>
    </row>
    <row r="389" spans="13:14" x14ac:dyDescent="0.25">
      <c r="M389" t="s">
        <v>577</v>
      </c>
      <c r="N389" t="s">
        <v>577</v>
      </c>
    </row>
    <row r="390" spans="13:14" x14ac:dyDescent="0.25">
      <c r="M390" t="s">
        <v>578</v>
      </c>
      <c r="N390" t="s">
        <v>578</v>
      </c>
    </row>
    <row r="391" spans="13:14" x14ac:dyDescent="0.25">
      <c r="M391" t="s">
        <v>579</v>
      </c>
      <c r="N391" t="s">
        <v>579</v>
      </c>
    </row>
    <row r="392" spans="13:14" x14ac:dyDescent="0.25">
      <c r="M392" t="s">
        <v>580</v>
      </c>
      <c r="N392" t="s">
        <v>580</v>
      </c>
    </row>
    <row r="393" spans="13:14" x14ac:dyDescent="0.25">
      <c r="M393" t="s">
        <v>581</v>
      </c>
      <c r="N393" t="s">
        <v>581</v>
      </c>
    </row>
    <row r="394" spans="13:14" x14ac:dyDescent="0.25">
      <c r="M394" t="s">
        <v>582</v>
      </c>
      <c r="N394" t="s">
        <v>582</v>
      </c>
    </row>
    <row r="395" spans="13:14" x14ac:dyDescent="0.25">
      <c r="M395" t="s">
        <v>583</v>
      </c>
      <c r="N395" t="s">
        <v>583</v>
      </c>
    </row>
    <row r="396" spans="13:14" x14ac:dyDescent="0.25">
      <c r="M396" t="s">
        <v>584</v>
      </c>
      <c r="N396" t="s">
        <v>584</v>
      </c>
    </row>
    <row r="397" spans="13:14" x14ac:dyDescent="0.25">
      <c r="M397" t="s">
        <v>585</v>
      </c>
      <c r="N397" t="s">
        <v>585</v>
      </c>
    </row>
    <row r="398" spans="13:14" x14ac:dyDescent="0.25">
      <c r="M398" t="s">
        <v>586</v>
      </c>
      <c r="N398" t="s">
        <v>586</v>
      </c>
    </row>
    <row r="399" spans="13:14" x14ac:dyDescent="0.25">
      <c r="M399" t="s">
        <v>587</v>
      </c>
      <c r="N399" t="s">
        <v>587</v>
      </c>
    </row>
    <row r="400" spans="13:14" x14ac:dyDescent="0.25">
      <c r="M400" t="s">
        <v>588</v>
      </c>
      <c r="N400" t="s">
        <v>588</v>
      </c>
    </row>
    <row r="401" spans="13:14" x14ac:dyDescent="0.25">
      <c r="M401" t="s">
        <v>589</v>
      </c>
      <c r="N401" t="s">
        <v>589</v>
      </c>
    </row>
    <row r="402" spans="13:14" x14ac:dyDescent="0.25">
      <c r="M402" t="s">
        <v>590</v>
      </c>
      <c r="N402" t="s">
        <v>590</v>
      </c>
    </row>
    <row r="403" spans="13:14" x14ac:dyDescent="0.25">
      <c r="M403" t="s">
        <v>591</v>
      </c>
      <c r="N403" t="s">
        <v>591</v>
      </c>
    </row>
    <row r="404" spans="13:14" x14ac:dyDescent="0.25">
      <c r="M404" t="s">
        <v>592</v>
      </c>
      <c r="N404" t="s">
        <v>592</v>
      </c>
    </row>
    <row r="405" spans="13:14" x14ac:dyDescent="0.25">
      <c r="M405" t="s">
        <v>593</v>
      </c>
      <c r="N405" t="s">
        <v>593</v>
      </c>
    </row>
    <row r="406" spans="13:14" x14ac:dyDescent="0.25">
      <c r="M406" t="s">
        <v>594</v>
      </c>
      <c r="N406" t="s">
        <v>594</v>
      </c>
    </row>
    <row r="407" spans="13:14" x14ac:dyDescent="0.25">
      <c r="M407" t="s">
        <v>595</v>
      </c>
      <c r="N407" t="s">
        <v>595</v>
      </c>
    </row>
    <row r="408" spans="13:14" x14ac:dyDescent="0.25">
      <c r="M408" t="s">
        <v>596</v>
      </c>
      <c r="N408" t="s">
        <v>596</v>
      </c>
    </row>
    <row r="409" spans="13:14" x14ac:dyDescent="0.25">
      <c r="M409" t="s">
        <v>597</v>
      </c>
      <c r="N409" t="s">
        <v>597</v>
      </c>
    </row>
    <row r="410" spans="13:14" x14ac:dyDescent="0.25">
      <c r="M410" t="s">
        <v>598</v>
      </c>
      <c r="N410" t="s">
        <v>598</v>
      </c>
    </row>
    <row r="411" spans="13:14" x14ac:dyDescent="0.25">
      <c r="M411" t="s">
        <v>599</v>
      </c>
      <c r="N411" t="s">
        <v>599</v>
      </c>
    </row>
    <row r="412" spans="13:14" x14ac:dyDescent="0.25">
      <c r="M412" t="s">
        <v>600</v>
      </c>
      <c r="N412" t="s">
        <v>600</v>
      </c>
    </row>
    <row r="413" spans="13:14" x14ac:dyDescent="0.25">
      <c r="M413" t="s">
        <v>601</v>
      </c>
      <c r="N413" t="s">
        <v>601</v>
      </c>
    </row>
    <row r="414" spans="13:14" x14ac:dyDescent="0.25">
      <c r="M414" t="s">
        <v>602</v>
      </c>
      <c r="N414" t="s">
        <v>602</v>
      </c>
    </row>
    <row r="415" spans="13:14" x14ac:dyDescent="0.25">
      <c r="M415" t="s">
        <v>603</v>
      </c>
      <c r="N415" t="s">
        <v>603</v>
      </c>
    </row>
    <row r="416" spans="13:14" x14ac:dyDescent="0.25">
      <c r="M416" t="s">
        <v>604</v>
      </c>
      <c r="N416" t="s">
        <v>604</v>
      </c>
    </row>
    <row r="417" spans="13:14" x14ac:dyDescent="0.25">
      <c r="M417" t="s">
        <v>605</v>
      </c>
      <c r="N417" t="s">
        <v>605</v>
      </c>
    </row>
    <row r="418" spans="13:14" x14ac:dyDescent="0.25">
      <c r="M418" t="s">
        <v>606</v>
      </c>
      <c r="N418" t="s">
        <v>606</v>
      </c>
    </row>
    <row r="419" spans="13:14" x14ac:dyDescent="0.25">
      <c r="M419" t="s">
        <v>607</v>
      </c>
      <c r="N419" t="s">
        <v>607</v>
      </c>
    </row>
    <row r="420" spans="13:14" x14ac:dyDescent="0.25">
      <c r="M420" t="s">
        <v>608</v>
      </c>
      <c r="N420" t="s">
        <v>608</v>
      </c>
    </row>
    <row r="421" spans="13:14" x14ac:dyDescent="0.25">
      <c r="M421" t="s">
        <v>609</v>
      </c>
      <c r="N421" t="s">
        <v>609</v>
      </c>
    </row>
    <row r="422" spans="13:14" x14ac:dyDescent="0.25">
      <c r="M422" t="s">
        <v>610</v>
      </c>
      <c r="N422" t="s">
        <v>610</v>
      </c>
    </row>
    <row r="423" spans="13:14" x14ac:dyDescent="0.25">
      <c r="M423" t="s">
        <v>611</v>
      </c>
      <c r="N423" t="s">
        <v>611</v>
      </c>
    </row>
    <row r="424" spans="13:14" x14ac:dyDescent="0.25">
      <c r="M424" t="s">
        <v>612</v>
      </c>
      <c r="N424" t="s">
        <v>612</v>
      </c>
    </row>
    <row r="425" spans="13:14" x14ac:dyDescent="0.25">
      <c r="M425" t="s">
        <v>613</v>
      </c>
      <c r="N425" t="s">
        <v>613</v>
      </c>
    </row>
    <row r="426" spans="13:14" x14ac:dyDescent="0.25">
      <c r="M426" t="s">
        <v>614</v>
      </c>
      <c r="N426" t="s">
        <v>614</v>
      </c>
    </row>
    <row r="427" spans="13:14" x14ac:dyDescent="0.25">
      <c r="M427" t="s">
        <v>615</v>
      </c>
      <c r="N427" t="s">
        <v>615</v>
      </c>
    </row>
    <row r="428" spans="13:14" x14ac:dyDescent="0.25">
      <c r="M428" t="s">
        <v>616</v>
      </c>
      <c r="N428" t="s">
        <v>616</v>
      </c>
    </row>
    <row r="429" spans="13:14" x14ac:dyDescent="0.25">
      <c r="M429" t="s">
        <v>617</v>
      </c>
      <c r="N429" t="s">
        <v>617</v>
      </c>
    </row>
    <row r="430" spans="13:14" x14ac:dyDescent="0.25">
      <c r="M430" t="s">
        <v>618</v>
      </c>
      <c r="N430" t="s">
        <v>618</v>
      </c>
    </row>
    <row r="431" spans="13:14" x14ac:dyDescent="0.25">
      <c r="M431" t="s">
        <v>619</v>
      </c>
      <c r="N431" t="s">
        <v>619</v>
      </c>
    </row>
    <row r="432" spans="13:14" x14ac:dyDescent="0.25">
      <c r="M432" t="s">
        <v>620</v>
      </c>
      <c r="N432" t="s">
        <v>620</v>
      </c>
    </row>
    <row r="433" spans="13:14" x14ac:dyDescent="0.25">
      <c r="M433" t="s">
        <v>621</v>
      </c>
      <c r="N433" t="s">
        <v>621</v>
      </c>
    </row>
    <row r="434" spans="13:14" x14ac:dyDescent="0.25">
      <c r="M434" t="s">
        <v>622</v>
      </c>
      <c r="N434" t="s">
        <v>622</v>
      </c>
    </row>
    <row r="435" spans="13:14" x14ac:dyDescent="0.25">
      <c r="M435" t="s">
        <v>623</v>
      </c>
      <c r="N435" t="s">
        <v>623</v>
      </c>
    </row>
    <row r="436" spans="13:14" x14ac:dyDescent="0.25">
      <c r="M436" t="s">
        <v>624</v>
      </c>
      <c r="N436" t="s">
        <v>624</v>
      </c>
    </row>
    <row r="437" spans="13:14" x14ac:dyDescent="0.25">
      <c r="M437" t="s">
        <v>625</v>
      </c>
      <c r="N437" t="s">
        <v>625</v>
      </c>
    </row>
    <row r="438" spans="13:14" x14ac:dyDescent="0.25">
      <c r="M438" t="s">
        <v>626</v>
      </c>
      <c r="N438" t="s">
        <v>626</v>
      </c>
    </row>
    <row r="439" spans="13:14" x14ac:dyDescent="0.25">
      <c r="M439" t="s">
        <v>627</v>
      </c>
      <c r="N439" t="s">
        <v>627</v>
      </c>
    </row>
    <row r="440" spans="13:14" x14ac:dyDescent="0.25">
      <c r="M440" t="s">
        <v>628</v>
      </c>
      <c r="N440" t="s">
        <v>628</v>
      </c>
    </row>
    <row r="441" spans="13:14" x14ac:dyDescent="0.25">
      <c r="M441" t="s">
        <v>629</v>
      </c>
      <c r="N441" t="s">
        <v>629</v>
      </c>
    </row>
    <row r="442" spans="13:14" x14ac:dyDescent="0.25">
      <c r="M442" t="s">
        <v>630</v>
      </c>
      <c r="N442" t="s">
        <v>630</v>
      </c>
    </row>
    <row r="443" spans="13:14" x14ac:dyDescent="0.25">
      <c r="M443" t="s">
        <v>631</v>
      </c>
      <c r="N443" t="s">
        <v>631</v>
      </c>
    </row>
    <row r="444" spans="13:14" x14ac:dyDescent="0.25">
      <c r="M444" t="s">
        <v>632</v>
      </c>
      <c r="N444" t="s">
        <v>632</v>
      </c>
    </row>
    <row r="445" spans="13:14" x14ac:dyDescent="0.25">
      <c r="M445" t="s">
        <v>633</v>
      </c>
      <c r="N445" t="s">
        <v>633</v>
      </c>
    </row>
    <row r="446" spans="13:14" x14ac:dyDescent="0.25">
      <c r="M446" t="s">
        <v>634</v>
      </c>
      <c r="N446" t="s">
        <v>634</v>
      </c>
    </row>
    <row r="447" spans="13:14" x14ac:dyDescent="0.25">
      <c r="M447" t="s">
        <v>635</v>
      </c>
      <c r="N447" t="s">
        <v>635</v>
      </c>
    </row>
    <row r="448" spans="13:14" x14ac:dyDescent="0.25">
      <c r="M448" t="s">
        <v>636</v>
      </c>
      <c r="N448" t="s">
        <v>636</v>
      </c>
    </row>
    <row r="449" spans="13:14" x14ac:dyDescent="0.25">
      <c r="M449" t="s">
        <v>637</v>
      </c>
      <c r="N449" t="s">
        <v>637</v>
      </c>
    </row>
    <row r="450" spans="13:14" x14ac:dyDescent="0.25">
      <c r="M450" t="s">
        <v>638</v>
      </c>
      <c r="N450" t="s">
        <v>638</v>
      </c>
    </row>
    <row r="451" spans="13:14" x14ac:dyDescent="0.25">
      <c r="M451" t="s">
        <v>639</v>
      </c>
      <c r="N451" t="s">
        <v>639</v>
      </c>
    </row>
    <row r="452" spans="13:14" x14ac:dyDescent="0.25">
      <c r="M452" t="s">
        <v>640</v>
      </c>
      <c r="N452" t="s">
        <v>640</v>
      </c>
    </row>
    <row r="453" spans="13:14" x14ac:dyDescent="0.25">
      <c r="M453" t="s">
        <v>641</v>
      </c>
      <c r="N453" t="s">
        <v>641</v>
      </c>
    </row>
    <row r="454" spans="13:14" x14ac:dyDescent="0.25">
      <c r="M454" t="s">
        <v>642</v>
      </c>
      <c r="N454" t="s">
        <v>642</v>
      </c>
    </row>
    <row r="455" spans="13:14" x14ac:dyDescent="0.25">
      <c r="M455" t="s">
        <v>643</v>
      </c>
      <c r="N455" t="s">
        <v>643</v>
      </c>
    </row>
    <row r="456" spans="13:14" x14ac:dyDescent="0.25">
      <c r="M456" t="s">
        <v>644</v>
      </c>
      <c r="N456" t="s">
        <v>644</v>
      </c>
    </row>
    <row r="457" spans="13:14" x14ac:dyDescent="0.25">
      <c r="M457" t="s">
        <v>645</v>
      </c>
      <c r="N457" t="s">
        <v>645</v>
      </c>
    </row>
    <row r="458" spans="13:14" x14ac:dyDescent="0.25">
      <c r="M458" t="s">
        <v>646</v>
      </c>
      <c r="N458" t="s">
        <v>646</v>
      </c>
    </row>
    <row r="459" spans="13:14" x14ac:dyDescent="0.25">
      <c r="M459" t="s">
        <v>647</v>
      </c>
      <c r="N459" t="s">
        <v>647</v>
      </c>
    </row>
    <row r="460" spans="13:14" x14ac:dyDescent="0.25">
      <c r="M460" t="s">
        <v>648</v>
      </c>
      <c r="N460" t="s">
        <v>648</v>
      </c>
    </row>
    <row r="461" spans="13:14" x14ac:dyDescent="0.25">
      <c r="M461" t="s">
        <v>649</v>
      </c>
      <c r="N461" t="s">
        <v>649</v>
      </c>
    </row>
    <row r="462" spans="13:14" x14ac:dyDescent="0.25">
      <c r="M462" t="s">
        <v>650</v>
      </c>
      <c r="N462" t="s">
        <v>650</v>
      </c>
    </row>
    <row r="463" spans="13:14" x14ac:dyDescent="0.25">
      <c r="M463" t="s">
        <v>651</v>
      </c>
      <c r="N463" t="s">
        <v>651</v>
      </c>
    </row>
    <row r="464" spans="13:14" x14ac:dyDescent="0.25">
      <c r="M464" t="s">
        <v>652</v>
      </c>
      <c r="N464" t="s">
        <v>652</v>
      </c>
    </row>
    <row r="465" spans="13:14" x14ac:dyDescent="0.25">
      <c r="M465" t="s">
        <v>653</v>
      </c>
      <c r="N465" t="s">
        <v>653</v>
      </c>
    </row>
    <row r="466" spans="13:14" x14ac:dyDescent="0.25">
      <c r="M466" t="s">
        <v>654</v>
      </c>
      <c r="N466" t="s">
        <v>654</v>
      </c>
    </row>
    <row r="467" spans="13:14" x14ac:dyDescent="0.25">
      <c r="M467" t="s">
        <v>655</v>
      </c>
      <c r="N467" t="s">
        <v>655</v>
      </c>
    </row>
    <row r="468" spans="13:14" x14ac:dyDescent="0.25">
      <c r="M468" t="s">
        <v>656</v>
      </c>
      <c r="N468" t="s">
        <v>656</v>
      </c>
    </row>
    <row r="469" spans="13:14" x14ac:dyDescent="0.25">
      <c r="M469" t="s">
        <v>657</v>
      </c>
      <c r="N469" t="s">
        <v>657</v>
      </c>
    </row>
    <row r="470" spans="13:14" x14ac:dyDescent="0.25">
      <c r="M470" t="s">
        <v>658</v>
      </c>
      <c r="N470" t="s">
        <v>658</v>
      </c>
    </row>
    <row r="471" spans="13:14" x14ac:dyDescent="0.25">
      <c r="M471" t="s">
        <v>659</v>
      </c>
      <c r="N471" t="s">
        <v>659</v>
      </c>
    </row>
    <row r="472" spans="13:14" x14ac:dyDescent="0.25">
      <c r="M472" t="s">
        <v>660</v>
      </c>
      <c r="N472" t="s">
        <v>660</v>
      </c>
    </row>
    <row r="473" spans="13:14" x14ac:dyDescent="0.25">
      <c r="M473" t="s">
        <v>661</v>
      </c>
      <c r="N473" t="s">
        <v>661</v>
      </c>
    </row>
    <row r="474" spans="13:14" x14ac:dyDescent="0.25">
      <c r="M474" t="s">
        <v>662</v>
      </c>
      <c r="N474" t="s">
        <v>662</v>
      </c>
    </row>
    <row r="475" spans="13:14" x14ac:dyDescent="0.25">
      <c r="M475" t="s">
        <v>663</v>
      </c>
      <c r="N475" t="s">
        <v>663</v>
      </c>
    </row>
    <row r="476" spans="13:14" x14ac:dyDescent="0.25">
      <c r="M476" t="s">
        <v>664</v>
      </c>
      <c r="N476" t="s">
        <v>664</v>
      </c>
    </row>
    <row r="477" spans="13:14" x14ac:dyDescent="0.25">
      <c r="M477" t="s">
        <v>665</v>
      </c>
      <c r="N477" t="s">
        <v>665</v>
      </c>
    </row>
    <row r="478" spans="13:14" x14ac:dyDescent="0.25">
      <c r="M478" t="s">
        <v>666</v>
      </c>
      <c r="N478" t="s">
        <v>666</v>
      </c>
    </row>
    <row r="479" spans="13:14" x14ac:dyDescent="0.25">
      <c r="M479" t="s">
        <v>667</v>
      </c>
      <c r="N479" t="s">
        <v>667</v>
      </c>
    </row>
    <row r="480" spans="13:14" x14ac:dyDescent="0.25">
      <c r="M480" t="s">
        <v>668</v>
      </c>
      <c r="N480" t="s">
        <v>668</v>
      </c>
    </row>
    <row r="481" spans="13:14" x14ac:dyDescent="0.25">
      <c r="M481" t="s">
        <v>669</v>
      </c>
      <c r="N481" t="s">
        <v>669</v>
      </c>
    </row>
    <row r="482" spans="13:14" x14ac:dyDescent="0.25">
      <c r="M482" t="s">
        <v>670</v>
      </c>
      <c r="N482" t="s">
        <v>670</v>
      </c>
    </row>
    <row r="483" spans="13:14" x14ac:dyDescent="0.25">
      <c r="M483" t="s">
        <v>671</v>
      </c>
      <c r="N483" t="s">
        <v>671</v>
      </c>
    </row>
    <row r="484" spans="13:14" x14ac:dyDescent="0.25">
      <c r="M484" t="s">
        <v>672</v>
      </c>
      <c r="N484" t="s">
        <v>672</v>
      </c>
    </row>
    <row r="485" spans="13:14" x14ac:dyDescent="0.25">
      <c r="M485" t="s">
        <v>673</v>
      </c>
      <c r="N485" t="s">
        <v>673</v>
      </c>
    </row>
    <row r="486" spans="13:14" x14ac:dyDescent="0.25">
      <c r="M486" t="s">
        <v>674</v>
      </c>
      <c r="N486" t="s">
        <v>674</v>
      </c>
    </row>
    <row r="487" spans="13:14" x14ac:dyDescent="0.25">
      <c r="M487" t="s">
        <v>675</v>
      </c>
      <c r="N487" t="s">
        <v>675</v>
      </c>
    </row>
    <row r="488" spans="13:14" x14ac:dyDescent="0.25">
      <c r="M488" t="s">
        <v>676</v>
      </c>
      <c r="N488" t="s">
        <v>676</v>
      </c>
    </row>
    <row r="489" spans="13:14" x14ac:dyDescent="0.25">
      <c r="M489" t="s">
        <v>677</v>
      </c>
      <c r="N489" t="s">
        <v>677</v>
      </c>
    </row>
    <row r="490" spans="13:14" x14ac:dyDescent="0.25">
      <c r="M490" t="s">
        <v>678</v>
      </c>
      <c r="N490" t="s">
        <v>678</v>
      </c>
    </row>
    <row r="491" spans="13:14" x14ac:dyDescent="0.25">
      <c r="M491" t="s">
        <v>679</v>
      </c>
      <c r="N491" t="s">
        <v>679</v>
      </c>
    </row>
    <row r="492" spans="13:14" x14ac:dyDescent="0.25">
      <c r="M492" t="s">
        <v>680</v>
      </c>
      <c r="N492" t="s">
        <v>680</v>
      </c>
    </row>
    <row r="493" spans="13:14" x14ac:dyDescent="0.25">
      <c r="M493" t="s">
        <v>681</v>
      </c>
      <c r="N493" t="s">
        <v>681</v>
      </c>
    </row>
    <row r="494" spans="13:14" x14ac:dyDescent="0.25">
      <c r="M494" t="s">
        <v>682</v>
      </c>
      <c r="N494" t="s">
        <v>682</v>
      </c>
    </row>
    <row r="495" spans="13:14" x14ac:dyDescent="0.25">
      <c r="M495" t="s">
        <v>683</v>
      </c>
      <c r="N495" t="s">
        <v>683</v>
      </c>
    </row>
    <row r="496" spans="13:14" x14ac:dyDescent="0.25">
      <c r="M496" t="s">
        <v>684</v>
      </c>
      <c r="N496" t="s">
        <v>684</v>
      </c>
    </row>
    <row r="497" spans="13:14" x14ac:dyDescent="0.25">
      <c r="M497" t="s">
        <v>685</v>
      </c>
      <c r="N497" t="s">
        <v>685</v>
      </c>
    </row>
    <row r="498" spans="13:14" x14ac:dyDescent="0.25">
      <c r="M498" t="s">
        <v>686</v>
      </c>
      <c r="N498" t="s">
        <v>686</v>
      </c>
    </row>
    <row r="499" spans="13:14" x14ac:dyDescent="0.25">
      <c r="M499" t="s">
        <v>687</v>
      </c>
      <c r="N499" t="s">
        <v>687</v>
      </c>
    </row>
    <row r="500" spans="13:14" x14ac:dyDescent="0.25">
      <c r="M500" t="s">
        <v>688</v>
      </c>
      <c r="N500" t="s">
        <v>688</v>
      </c>
    </row>
    <row r="501" spans="13:14" x14ac:dyDescent="0.25">
      <c r="M501" t="s">
        <v>689</v>
      </c>
      <c r="N501" t="s">
        <v>689</v>
      </c>
    </row>
    <row r="502" spans="13:14" x14ac:dyDescent="0.25">
      <c r="M502" t="s">
        <v>690</v>
      </c>
      <c r="N502" t="s">
        <v>690</v>
      </c>
    </row>
    <row r="503" spans="13:14" x14ac:dyDescent="0.25">
      <c r="M503" t="s">
        <v>691</v>
      </c>
      <c r="N503" t="s">
        <v>691</v>
      </c>
    </row>
    <row r="504" spans="13:14" x14ac:dyDescent="0.25">
      <c r="M504" t="s">
        <v>692</v>
      </c>
      <c r="N504" t="s">
        <v>692</v>
      </c>
    </row>
    <row r="505" spans="13:14" x14ac:dyDescent="0.25">
      <c r="M505" t="s">
        <v>693</v>
      </c>
      <c r="N505" t="s">
        <v>693</v>
      </c>
    </row>
    <row r="506" spans="13:14" x14ac:dyDescent="0.25">
      <c r="M506" t="s">
        <v>694</v>
      </c>
      <c r="N506" t="s">
        <v>694</v>
      </c>
    </row>
    <row r="507" spans="13:14" x14ac:dyDescent="0.25">
      <c r="M507" t="s">
        <v>695</v>
      </c>
      <c r="N507" t="s">
        <v>695</v>
      </c>
    </row>
    <row r="508" spans="13:14" x14ac:dyDescent="0.25">
      <c r="M508" t="s">
        <v>696</v>
      </c>
      <c r="N508" t="s">
        <v>696</v>
      </c>
    </row>
    <row r="509" spans="13:14" x14ac:dyDescent="0.25">
      <c r="M509" t="s">
        <v>697</v>
      </c>
      <c r="N509" t="s">
        <v>697</v>
      </c>
    </row>
    <row r="510" spans="13:14" x14ac:dyDescent="0.25">
      <c r="M510" t="s">
        <v>698</v>
      </c>
      <c r="N510" t="s">
        <v>698</v>
      </c>
    </row>
    <row r="511" spans="13:14" x14ac:dyDescent="0.25">
      <c r="M511" t="s">
        <v>699</v>
      </c>
      <c r="N511" t="s">
        <v>699</v>
      </c>
    </row>
    <row r="512" spans="13:14" x14ac:dyDescent="0.25">
      <c r="M512" t="s">
        <v>700</v>
      </c>
      <c r="N512" t="s">
        <v>700</v>
      </c>
    </row>
    <row r="513" spans="13:14" x14ac:dyDescent="0.25">
      <c r="M513" t="s">
        <v>701</v>
      </c>
      <c r="N513" t="s">
        <v>701</v>
      </c>
    </row>
    <row r="514" spans="13:14" x14ac:dyDescent="0.25">
      <c r="M514" t="s">
        <v>702</v>
      </c>
      <c r="N514" t="s">
        <v>702</v>
      </c>
    </row>
    <row r="515" spans="13:14" x14ac:dyDescent="0.25">
      <c r="M515" t="s">
        <v>703</v>
      </c>
      <c r="N515" t="s">
        <v>703</v>
      </c>
    </row>
    <row r="516" spans="13:14" x14ac:dyDescent="0.25">
      <c r="M516" t="s">
        <v>704</v>
      </c>
      <c r="N516" t="s">
        <v>704</v>
      </c>
    </row>
    <row r="517" spans="13:14" x14ac:dyDescent="0.25">
      <c r="M517" t="s">
        <v>705</v>
      </c>
      <c r="N517" t="s">
        <v>705</v>
      </c>
    </row>
    <row r="518" spans="13:14" x14ac:dyDescent="0.25">
      <c r="M518" t="s">
        <v>706</v>
      </c>
      <c r="N518" t="s">
        <v>706</v>
      </c>
    </row>
    <row r="519" spans="13:14" x14ac:dyDescent="0.25">
      <c r="M519" t="s">
        <v>707</v>
      </c>
      <c r="N519" t="s">
        <v>707</v>
      </c>
    </row>
    <row r="520" spans="13:14" x14ac:dyDescent="0.25">
      <c r="M520" t="s">
        <v>708</v>
      </c>
      <c r="N520" t="s">
        <v>708</v>
      </c>
    </row>
    <row r="521" spans="13:14" x14ac:dyDescent="0.25">
      <c r="M521" t="s">
        <v>709</v>
      </c>
      <c r="N521" t="s">
        <v>709</v>
      </c>
    </row>
    <row r="522" spans="13:14" x14ac:dyDescent="0.25">
      <c r="M522" t="s">
        <v>710</v>
      </c>
      <c r="N522" t="s">
        <v>710</v>
      </c>
    </row>
    <row r="523" spans="13:14" x14ac:dyDescent="0.25">
      <c r="M523" t="s">
        <v>711</v>
      </c>
      <c r="N523" t="s">
        <v>711</v>
      </c>
    </row>
    <row r="524" spans="13:14" x14ac:dyDescent="0.25">
      <c r="M524" t="s">
        <v>712</v>
      </c>
      <c r="N524" t="s">
        <v>712</v>
      </c>
    </row>
    <row r="525" spans="13:14" x14ac:dyDescent="0.25">
      <c r="M525" t="s">
        <v>713</v>
      </c>
      <c r="N525" t="s">
        <v>713</v>
      </c>
    </row>
    <row r="526" spans="13:14" x14ac:dyDescent="0.25">
      <c r="M526" t="s">
        <v>714</v>
      </c>
      <c r="N526" t="s">
        <v>714</v>
      </c>
    </row>
    <row r="527" spans="13:14" x14ac:dyDescent="0.25">
      <c r="M527" t="s">
        <v>715</v>
      </c>
      <c r="N527" t="s">
        <v>715</v>
      </c>
    </row>
    <row r="528" spans="13:14" x14ac:dyDescent="0.25">
      <c r="M528" t="s">
        <v>716</v>
      </c>
      <c r="N528" t="s">
        <v>716</v>
      </c>
    </row>
    <row r="529" spans="13:14" x14ac:dyDescent="0.25">
      <c r="M529" t="s">
        <v>717</v>
      </c>
      <c r="N529" t="s">
        <v>717</v>
      </c>
    </row>
    <row r="530" spans="13:14" x14ac:dyDescent="0.25">
      <c r="M530" t="s">
        <v>718</v>
      </c>
      <c r="N530" t="s">
        <v>718</v>
      </c>
    </row>
    <row r="531" spans="13:14" x14ac:dyDescent="0.25">
      <c r="M531" t="s">
        <v>719</v>
      </c>
      <c r="N531" t="s">
        <v>719</v>
      </c>
    </row>
    <row r="532" spans="13:14" x14ac:dyDescent="0.25">
      <c r="M532" t="s">
        <v>720</v>
      </c>
      <c r="N532" t="s">
        <v>720</v>
      </c>
    </row>
    <row r="533" spans="13:14" x14ac:dyDescent="0.25">
      <c r="M533" t="s">
        <v>721</v>
      </c>
      <c r="N533" t="s">
        <v>721</v>
      </c>
    </row>
    <row r="534" spans="13:14" x14ac:dyDescent="0.25">
      <c r="M534" t="s">
        <v>722</v>
      </c>
      <c r="N534" t="s">
        <v>722</v>
      </c>
    </row>
    <row r="535" spans="13:14" x14ac:dyDescent="0.25">
      <c r="M535" t="s">
        <v>723</v>
      </c>
      <c r="N535" t="s">
        <v>723</v>
      </c>
    </row>
    <row r="536" spans="13:14" x14ac:dyDescent="0.25">
      <c r="M536" t="s">
        <v>724</v>
      </c>
      <c r="N536" t="s">
        <v>724</v>
      </c>
    </row>
    <row r="537" spans="13:14" x14ac:dyDescent="0.25">
      <c r="M537" t="s">
        <v>725</v>
      </c>
      <c r="N537" t="s">
        <v>725</v>
      </c>
    </row>
    <row r="538" spans="13:14" x14ac:dyDescent="0.25">
      <c r="M538" t="s">
        <v>726</v>
      </c>
      <c r="N538" t="s">
        <v>726</v>
      </c>
    </row>
    <row r="539" spans="13:14" x14ac:dyDescent="0.25">
      <c r="M539" t="s">
        <v>727</v>
      </c>
      <c r="N539" t="s">
        <v>727</v>
      </c>
    </row>
    <row r="540" spans="13:14" x14ac:dyDescent="0.25">
      <c r="M540" t="s">
        <v>728</v>
      </c>
      <c r="N540" t="s">
        <v>728</v>
      </c>
    </row>
    <row r="541" spans="13:14" x14ac:dyDescent="0.25">
      <c r="M541" t="s">
        <v>729</v>
      </c>
      <c r="N541" t="s">
        <v>729</v>
      </c>
    </row>
    <row r="542" spans="13:14" x14ac:dyDescent="0.25">
      <c r="M542" t="s">
        <v>730</v>
      </c>
      <c r="N542" t="s">
        <v>730</v>
      </c>
    </row>
    <row r="543" spans="13:14" x14ac:dyDescent="0.25">
      <c r="M543" t="s">
        <v>731</v>
      </c>
      <c r="N543" t="s">
        <v>731</v>
      </c>
    </row>
    <row r="544" spans="13:14" x14ac:dyDescent="0.25">
      <c r="M544" t="s">
        <v>732</v>
      </c>
      <c r="N544" t="s">
        <v>732</v>
      </c>
    </row>
    <row r="545" spans="13:14" x14ac:dyDescent="0.25">
      <c r="M545" t="s">
        <v>733</v>
      </c>
      <c r="N545" t="s">
        <v>733</v>
      </c>
    </row>
    <row r="546" spans="13:14" x14ac:dyDescent="0.25">
      <c r="M546" t="s">
        <v>734</v>
      </c>
      <c r="N546" t="s">
        <v>734</v>
      </c>
    </row>
    <row r="547" spans="13:14" x14ac:dyDescent="0.25">
      <c r="M547" t="s">
        <v>735</v>
      </c>
      <c r="N547" t="s">
        <v>735</v>
      </c>
    </row>
    <row r="548" spans="13:14" x14ac:dyDescent="0.25">
      <c r="M548" t="s">
        <v>736</v>
      </c>
      <c r="N548" t="s">
        <v>736</v>
      </c>
    </row>
    <row r="549" spans="13:14" x14ac:dyDescent="0.25">
      <c r="M549" t="s">
        <v>737</v>
      </c>
      <c r="N549" t="s">
        <v>737</v>
      </c>
    </row>
    <row r="550" spans="13:14" x14ac:dyDescent="0.25">
      <c r="M550" t="s">
        <v>738</v>
      </c>
      <c r="N550" t="s">
        <v>738</v>
      </c>
    </row>
    <row r="551" spans="13:14" x14ac:dyDescent="0.25">
      <c r="M551" t="s">
        <v>739</v>
      </c>
      <c r="N551" t="s">
        <v>739</v>
      </c>
    </row>
    <row r="552" spans="13:14" x14ac:dyDescent="0.25">
      <c r="M552" t="s">
        <v>740</v>
      </c>
      <c r="N552" t="s">
        <v>740</v>
      </c>
    </row>
    <row r="553" spans="13:14" x14ac:dyDescent="0.25">
      <c r="M553" t="s">
        <v>741</v>
      </c>
      <c r="N553" t="s">
        <v>741</v>
      </c>
    </row>
    <row r="554" spans="13:14" x14ac:dyDescent="0.25">
      <c r="M554" t="s">
        <v>742</v>
      </c>
      <c r="N554" t="s">
        <v>742</v>
      </c>
    </row>
    <row r="555" spans="13:14" x14ac:dyDescent="0.25">
      <c r="M555" t="s">
        <v>743</v>
      </c>
      <c r="N555" t="s">
        <v>743</v>
      </c>
    </row>
    <row r="556" spans="13:14" x14ac:dyDescent="0.25">
      <c r="M556" t="s">
        <v>744</v>
      </c>
      <c r="N556" t="s">
        <v>744</v>
      </c>
    </row>
    <row r="557" spans="13:14" x14ac:dyDescent="0.25">
      <c r="M557" t="s">
        <v>745</v>
      </c>
      <c r="N557" t="s">
        <v>745</v>
      </c>
    </row>
    <row r="558" spans="13:14" x14ac:dyDescent="0.25">
      <c r="M558" t="s">
        <v>746</v>
      </c>
      <c r="N558" t="s">
        <v>746</v>
      </c>
    </row>
    <row r="559" spans="13:14" x14ac:dyDescent="0.25">
      <c r="M559" t="s">
        <v>747</v>
      </c>
      <c r="N559" t="s">
        <v>747</v>
      </c>
    </row>
    <row r="560" spans="13:14" x14ac:dyDescent="0.25">
      <c r="M560" t="s">
        <v>748</v>
      </c>
      <c r="N560" t="s">
        <v>748</v>
      </c>
    </row>
    <row r="561" spans="13:14" x14ac:dyDescent="0.25">
      <c r="M561" t="s">
        <v>749</v>
      </c>
      <c r="N561" t="s">
        <v>749</v>
      </c>
    </row>
    <row r="562" spans="13:14" x14ac:dyDescent="0.25">
      <c r="M562" t="s">
        <v>750</v>
      </c>
      <c r="N562" t="s">
        <v>750</v>
      </c>
    </row>
    <row r="563" spans="13:14" x14ac:dyDescent="0.25">
      <c r="M563" t="s">
        <v>751</v>
      </c>
      <c r="N563" t="s">
        <v>751</v>
      </c>
    </row>
    <row r="564" spans="13:14" x14ac:dyDescent="0.25">
      <c r="M564" t="s">
        <v>752</v>
      </c>
      <c r="N564" t="s">
        <v>752</v>
      </c>
    </row>
    <row r="565" spans="13:14" x14ac:dyDescent="0.25">
      <c r="M565" t="s">
        <v>753</v>
      </c>
      <c r="N565" t="s">
        <v>753</v>
      </c>
    </row>
    <row r="566" spans="13:14" x14ac:dyDescent="0.25">
      <c r="M566" t="s">
        <v>754</v>
      </c>
      <c r="N566" t="s">
        <v>754</v>
      </c>
    </row>
    <row r="567" spans="13:14" x14ac:dyDescent="0.25">
      <c r="M567" t="s">
        <v>755</v>
      </c>
      <c r="N567" t="s">
        <v>755</v>
      </c>
    </row>
    <row r="568" spans="13:14" x14ac:dyDescent="0.25">
      <c r="M568" t="s">
        <v>756</v>
      </c>
      <c r="N568" t="s">
        <v>756</v>
      </c>
    </row>
    <row r="569" spans="13:14" x14ac:dyDescent="0.25">
      <c r="M569" t="s">
        <v>757</v>
      </c>
      <c r="N569" t="s">
        <v>757</v>
      </c>
    </row>
    <row r="570" spans="13:14" x14ac:dyDescent="0.25">
      <c r="M570" t="s">
        <v>758</v>
      </c>
      <c r="N570" t="s">
        <v>758</v>
      </c>
    </row>
    <row r="571" spans="13:14" x14ac:dyDescent="0.25">
      <c r="M571" t="s">
        <v>759</v>
      </c>
      <c r="N571" t="s">
        <v>759</v>
      </c>
    </row>
    <row r="572" spans="13:14" x14ac:dyDescent="0.25">
      <c r="M572" t="s">
        <v>760</v>
      </c>
      <c r="N572" t="s">
        <v>760</v>
      </c>
    </row>
    <row r="573" spans="13:14" x14ac:dyDescent="0.25">
      <c r="M573" t="s">
        <v>761</v>
      </c>
      <c r="N573" t="s">
        <v>761</v>
      </c>
    </row>
    <row r="574" spans="13:14" x14ac:dyDescent="0.25">
      <c r="M574" t="s">
        <v>762</v>
      </c>
      <c r="N574" t="s">
        <v>762</v>
      </c>
    </row>
    <row r="575" spans="13:14" x14ac:dyDescent="0.25">
      <c r="M575" t="s">
        <v>763</v>
      </c>
      <c r="N575" t="s">
        <v>763</v>
      </c>
    </row>
    <row r="576" spans="13:14" x14ac:dyDescent="0.25">
      <c r="M576" t="s">
        <v>764</v>
      </c>
      <c r="N576" t="s">
        <v>764</v>
      </c>
    </row>
    <row r="577" spans="13:14" x14ac:dyDescent="0.25">
      <c r="M577" t="s">
        <v>765</v>
      </c>
      <c r="N577" t="s">
        <v>765</v>
      </c>
    </row>
    <row r="578" spans="13:14" x14ac:dyDescent="0.25">
      <c r="M578" t="s">
        <v>766</v>
      </c>
      <c r="N578" t="s">
        <v>766</v>
      </c>
    </row>
    <row r="579" spans="13:14" x14ac:dyDescent="0.25">
      <c r="M579" t="s">
        <v>767</v>
      </c>
      <c r="N579" t="s">
        <v>767</v>
      </c>
    </row>
    <row r="580" spans="13:14" x14ac:dyDescent="0.25">
      <c r="M580" t="s">
        <v>768</v>
      </c>
      <c r="N580" t="s">
        <v>768</v>
      </c>
    </row>
    <row r="581" spans="13:14" x14ac:dyDescent="0.25">
      <c r="M581" t="s">
        <v>769</v>
      </c>
      <c r="N581" t="s">
        <v>769</v>
      </c>
    </row>
    <row r="582" spans="13:14" x14ac:dyDescent="0.25">
      <c r="M582" t="s">
        <v>770</v>
      </c>
      <c r="N582" t="s">
        <v>770</v>
      </c>
    </row>
    <row r="583" spans="13:14" x14ac:dyDescent="0.25">
      <c r="M583" t="s">
        <v>771</v>
      </c>
      <c r="N583" t="s">
        <v>771</v>
      </c>
    </row>
    <row r="584" spans="13:14" x14ac:dyDescent="0.25">
      <c r="M584" t="s">
        <v>772</v>
      </c>
      <c r="N584" t="s">
        <v>772</v>
      </c>
    </row>
    <row r="585" spans="13:14" x14ac:dyDescent="0.25">
      <c r="M585" t="s">
        <v>773</v>
      </c>
      <c r="N585" t="s">
        <v>773</v>
      </c>
    </row>
    <row r="586" spans="13:14" x14ac:dyDescent="0.25">
      <c r="M586" t="s">
        <v>774</v>
      </c>
      <c r="N586" t="s">
        <v>774</v>
      </c>
    </row>
    <row r="587" spans="13:14" x14ac:dyDescent="0.25">
      <c r="M587" t="s">
        <v>775</v>
      </c>
      <c r="N587" t="s">
        <v>775</v>
      </c>
    </row>
    <row r="588" spans="13:14" x14ac:dyDescent="0.25">
      <c r="M588" t="s">
        <v>776</v>
      </c>
      <c r="N588" t="s">
        <v>776</v>
      </c>
    </row>
    <row r="589" spans="13:14" x14ac:dyDescent="0.25">
      <c r="M589" t="s">
        <v>777</v>
      </c>
      <c r="N589" t="s">
        <v>777</v>
      </c>
    </row>
    <row r="590" spans="13:14" x14ac:dyDescent="0.25">
      <c r="M590" t="s">
        <v>778</v>
      </c>
      <c r="N590" t="s">
        <v>778</v>
      </c>
    </row>
    <row r="591" spans="13:14" x14ac:dyDescent="0.25">
      <c r="M591" t="s">
        <v>779</v>
      </c>
      <c r="N591" t="s">
        <v>779</v>
      </c>
    </row>
    <row r="592" spans="13:14" x14ac:dyDescent="0.25">
      <c r="M592" t="s">
        <v>780</v>
      </c>
      <c r="N592" t="s">
        <v>780</v>
      </c>
    </row>
    <row r="593" spans="13:14" x14ac:dyDescent="0.25">
      <c r="M593" t="s">
        <v>781</v>
      </c>
      <c r="N593" t="s">
        <v>781</v>
      </c>
    </row>
    <row r="594" spans="13:14" x14ac:dyDescent="0.25">
      <c r="M594" t="s">
        <v>782</v>
      </c>
      <c r="N594" t="s">
        <v>782</v>
      </c>
    </row>
    <row r="595" spans="13:14" x14ac:dyDescent="0.25">
      <c r="M595" t="s">
        <v>783</v>
      </c>
      <c r="N595" t="s">
        <v>783</v>
      </c>
    </row>
    <row r="596" spans="13:14" x14ac:dyDescent="0.25">
      <c r="M596" t="s">
        <v>784</v>
      </c>
      <c r="N596" t="s">
        <v>784</v>
      </c>
    </row>
    <row r="597" spans="13:14" x14ac:dyDescent="0.25">
      <c r="M597" t="s">
        <v>785</v>
      </c>
      <c r="N597" t="s">
        <v>785</v>
      </c>
    </row>
    <row r="598" spans="13:14" x14ac:dyDescent="0.25">
      <c r="M598" t="s">
        <v>786</v>
      </c>
      <c r="N598" t="s">
        <v>786</v>
      </c>
    </row>
    <row r="599" spans="13:14" x14ac:dyDescent="0.25">
      <c r="M599" t="s">
        <v>787</v>
      </c>
      <c r="N599" t="s">
        <v>787</v>
      </c>
    </row>
    <row r="600" spans="13:14" x14ac:dyDescent="0.25">
      <c r="M600" t="s">
        <v>788</v>
      </c>
      <c r="N600" t="s">
        <v>788</v>
      </c>
    </row>
    <row r="601" spans="13:14" x14ac:dyDescent="0.25">
      <c r="M601" t="s">
        <v>789</v>
      </c>
      <c r="N601" t="s">
        <v>789</v>
      </c>
    </row>
    <row r="602" spans="13:14" x14ac:dyDescent="0.25">
      <c r="M602" t="s">
        <v>790</v>
      </c>
      <c r="N602" t="s">
        <v>790</v>
      </c>
    </row>
    <row r="603" spans="13:14" x14ac:dyDescent="0.25">
      <c r="M603" t="s">
        <v>791</v>
      </c>
      <c r="N603" t="s">
        <v>791</v>
      </c>
    </row>
    <row r="604" spans="13:14" x14ac:dyDescent="0.25">
      <c r="M604" t="s">
        <v>792</v>
      </c>
      <c r="N604" t="s">
        <v>792</v>
      </c>
    </row>
    <row r="605" spans="13:14" x14ac:dyDescent="0.25">
      <c r="M605" t="s">
        <v>793</v>
      </c>
      <c r="N605" t="s">
        <v>793</v>
      </c>
    </row>
    <row r="606" spans="13:14" x14ac:dyDescent="0.25">
      <c r="M606" t="s">
        <v>794</v>
      </c>
      <c r="N606" t="s">
        <v>794</v>
      </c>
    </row>
    <row r="607" spans="13:14" x14ac:dyDescent="0.25">
      <c r="M607" t="s">
        <v>795</v>
      </c>
      <c r="N607" t="s">
        <v>795</v>
      </c>
    </row>
    <row r="608" spans="13:14" x14ac:dyDescent="0.25">
      <c r="M608" t="s">
        <v>796</v>
      </c>
      <c r="N608" t="s">
        <v>796</v>
      </c>
    </row>
    <row r="609" spans="13:14" x14ac:dyDescent="0.25">
      <c r="M609" t="s">
        <v>797</v>
      </c>
      <c r="N609" t="s">
        <v>797</v>
      </c>
    </row>
    <row r="610" spans="13:14" x14ac:dyDescent="0.25">
      <c r="M610" t="s">
        <v>798</v>
      </c>
      <c r="N610" t="s">
        <v>798</v>
      </c>
    </row>
    <row r="611" spans="13:14" x14ac:dyDescent="0.25">
      <c r="M611" t="s">
        <v>799</v>
      </c>
      <c r="N611" t="s">
        <v>799</v>
      </c>
    </row>
    <row r="612" spans="13:14" x14ac:dyDescent="0.25">
      <c r="M612" t="s">
        <v>800</v>
      </c>
      <c r="N612" t="s">
        <v>800</v>
      </c>
    </row>
    <row r="613" spans="13:14" x14ac:dyDescent="0.25">
      <c r="M613" t="s">
        <v>801</v>
      </c>
      <c r="N613" t="s">
        <v>801</v>
      </c>
    </row>
    <row r="614" spans="13:14" x14ac:dyDescent="0.25">
      <c r="M614" t="s">
        <v>802</v>
      </c>
      <c r="N614" t="s">
        <v>802</v>
      </c>
    </row>
    <row r="615" spans="13:14" x14ac:dyDescent="0.25">
      <c r="M615" t="s">
        <v>803</v>
      </c>
      <c r="N615" t="s">
        <v>803</v>
      </c>
    </row>
    <row r="616" spans="13:14" x14ac:dyDescent="0.25">
      <c r="M616" t="s">
        <v>804</v>
      </c>
      <c r="N616" t="s">
        <v>804</v>
      </c>
    </row>
    <row r="617" spans="13:14" x14ac:dyDescent="0.25">
      <c r="M617" t="s">
        <v>805</v>
      </c>
      <c r="N617" t="s">
        <v>805</v>
      </c>
    </row>
    <row r="618" spans="13:14" x14ac:dyDescent="0.25">
      <c r="M618" t="s">
        <v>806</v>
      </c>
      <c r="N618" t="s">
        <v>806</v>
      </c>
    </row>
    <row r="619" spans="13:14" x14ac:dyDescent="0.25">
      <c r="M619" t="s">
        <v>807</v>
      </c>
      <c r="N619" t="s">
        <v>807</v>
      </c>
    </row>
    <row r="620" spans="13:14" x14ac:dyDescent="0.25">
      <c r="M620" t="s">
        <v>808</v>
      </c>
      <c r="N620" t="s">
        <v>808</v>
      </c>
    </row>
    <row r="621" spans="13:14" x14ac:dyDescent="0.25">
      <c r="M621" t="s">
        <v>809</v>
      </c>
      <c r="N621" t="s">
        <v>809</v>
      </c>
    </row>
    <row r="622" spans="13:14" x14ac:dyDescent="0.25">
      <c r="M622" t="s">
        <v>810</v>
      </c>
      <c r="N622" t="s">
        <v>810</v>
      </c>
    </row>
    <row r="623" spans="13:14" x14ac:dyDescent="0.25">
      <c r="M623" t="s">
        <v>811</v>
      </c>
      <c r="N623" t="s">
        <v>811</v>
      </c>
    </row>
    <row r="624" spans="13:14" x14ac:dyDescent="0.25">
      <c r="M624" t="s">
        <v>812</v>
      </c>
      <c r="N624" t="s">
        <v>812</v>
      </c>
    </row>
    <row r="625" spans="13:14" x14ac:dyDescent="0.25">
      <c r="M625" t="s">
        <v>813</v>
      </c>
      <c r="N625" t="s">
        <v>813</v>
      </c>
    </row>
    <row r="626" spans="13:14" x14ac:dyDescent="0.25">
      <c r="M626" t="s">
        <v>814</v>
      </c>
      <c r="N626" t="s">
        <v>814</v>
      </c>
    </row>
    <row r="627" spans="13:14" x14ac:dyDescent="0.25">
      <c r="M627" t="s">
        <v>815</v>
      </c>
      <c r="N627" t="s">
        <v>815</v>
      </c>
    </row>
    <row r="628" spans="13:14" x14ac:dyDescent="0.25">
      <c r="M628" t="s">
        <v>816</v>
      </c>
      <c r="N628" t="s">
        <v>816</v>
      </c>
    </row>
    <row r="629" spans="13:14" x14ac:dyDescent="0.25">
      <c r="M629" t="s">
        <v>817</v>
      </c>
      <c r="N629" t="s">
        <v>817</v>
      </c>
    </row>
    <row r="630" spans="13:14" x14ac:dyDescent="0.25">
      <c r="M630" t="s">
        <v>818</v>
      </c>
      <c r="N630" t="s">
        <v>818</v>
      </c>
    </row>
    <row r="631" spans="13:14" x14ac:dyDescent="0.25">
      <c r="M631" t="s">
        <v>819</v>
      </c>
      <c r="N631" t="s">
        <v>819</v>
      </c>
    </row>
    <row r="632" spans="13:14" x14ac:dyDescent="0.25">
      <c r="M632" t="s">
        <v>820</v>
      </c>
      <c r="N632" t="s">
        <v>820</v>
      </c>
    </row>
    <row r="633" spans="13:14" x14ac:dyDescent="0.25">
      <c r="M633" t="s">
        <v>821</v>
      </c>
      <c r="N633" t="s">
        <v>821</v>
      </c>
    </row>
    <row r="634" spans="13:14" x14ac:dyDescent="0.25">
      <c r="M634" t="s">
        <v>822</v>
      </c>
      <c r="N634" t="s">
        <v>822</v>
      </c>
    </row>
    <row r="635" spans="13:14" x14ac:dyDescent="0.25">
      <c r="M635" t="s">
        <v>823</v>
      </c>
      <c r="N635" t="s">
        <v>823</v>
      </c>
    </row>
    <row r="636" spans="13:14" x14ac:dyDescent="0.25">
      <c r="M636" t="s">
        <v>824</v>
      </c>
      <c r="N636" t="s">
        <v>824</v>
      </c>
    </row>
    <row r="637" spans="13:14" x14ac:dyDescent="0.25">
      <c r="M637" t="s">
        <v>825</v>
      </c>
      <c r="N637" t="s">
        <v>825</v>
      </c>
    </row>
    <row r="638" spans="13:14" x14ac:dyDescent="0.25">
      <c r="M638" t="s">
        <v>826</v>
      </c>
      <c r="N638" t="s">
        <v>826</v>
      </c>
    </row>
    <row r="639" spans="13:14" x14ac:dyDescent="0.25">
      <c r="M639" t="s">
        <v>827</v>
      </c>
      <c r="N639" t="s">
        <v>827</v>
      </c>
    </row>
    <row r="640" spans="13:14" x14ac:dyDescent="0.25">
      <c r="M640" t="s">
        <v>828</v>
      </c>
      <c r="N640" t="s">
        <v>828</v>
      </c>
    </row>
    <row r="641" spans="13:14" x14ac:dyDescent="0.25">
      <c r="M641" t="s">
        <v>829</v>
      </c>
      <c r="N641" t="s">
        <v>829</v>
      </c>
    </row>
    <row r="642" spans="13:14" x14ac:dyDescent="0.25">
      <c r="M642" t="s">
        <v>830</v>
      </c>
      <c r="N642" t="s">
        <v>830</v>
      </c>
    </row>
    <row r="643" spans="13:14" x14ac:dyDescent="0.25">
      <c r="M643" t="s">
        <v>831</v>
      </c>
      <c r="N643" t="s">
        <v>831</v>
      </c>
    </row>
    <row r="644" spans="13:14" x14ac:dyDescent="0.25">
      <c r="M644" t="s">
        <v>832</v>
      </c>
      <c r="N644" t="s">
        <v>832</v>
      </c>
    </row>
    <row r="645" spans="13:14" x14ac:dyDescent="0.25">
      <c r="M645" t="s">
        <v>833</v>
      </c>
      <c r="N645" t="s">
        <v>833</v>
      </c>
    </row>
    <row r="646" spans="13:14" x14ac:dyDescent="0.25">
      <c r="M646" t="s">
        <v>834</v>
      </c>
      <c r="N646" t="s">
        <v>834</v>
      </c>
    </row>
    <row r="647" spans="13:14" x14ac:dyDescent="0.25">
      <c r="M647" t="s">
        <v>835</v>
      </c>
      <c r="N647" t="s">
        <v>835</v>
      </c>
    </row>
    <row r="648" spans="13:14" x14ac:dyDescent="0.25">
      <c r="M648" t="s">
        <v>836</v>
      </c>
      <c r="N648" t="s">
        <v>836</v>
      </c>
    </row>
    <row r="649" spans="13:14" x14ac:dyDescent="0.25">
      <c r="M649" t="s">
        <v>837</v>
      </c>
      <c r="N649" t="s">
        <v>837</v>
      </c>
    </row>
    <row r="650" spans="13:14" x14ac:dyDescent="0.25">
      <c r="M650" t="s">
        <v>838</v>
      </c>
      <c r="N650" t="s">
        <v>838</v>
      </c>
    </row>
    <row r="651" spans="13:14" x14ac:dyDescent="0.25">
      <c r="M651" t="s">
        <v>839</v>
      </c>
      <c r="N651" t="s">
        <v>839</v>
      </c>
    </row>
    <row r="652" spans="13:14" x14ac:dyDescent="0.25">
      <c r="M652" t="s">
        <v>840</v>
      </c>
      <c r="N652" t="s">
        <v>840</v>
      </c>
    </row>
    <row r="653" spans="13:14" x14ac:dyDescent="0.25">
      <c r="M653" t="s">
        <v>841</v>
      </c>
      <c r="N653" t="s">
        <v>841</v>
      </c>
    </row>
    <row r="654" spans="13:14" x14ac:dyDescent="0.25">
      <c r="M654" t="s">
        <v>842</v>
      </c>
      <c r="N654" t="s">
        <v>842</v>
      </c>
    </row>
    <row r="655" spans="13:14" x14ac:dyDescent="0.25">
      <c r="M655" t="s">
        <v>843</v>
      </c>
      <c r="N655" t="s">
        <v>843</v>
      </c>
    </row>
    <row r="656" spans="13:14" x14ac:dyDescent="0.25">
      <c r="M656" t="s">
        <v>844</v>
      </c>
      <c r="N656" t="s">
        <v>844</v>
      </c>
    </row>
    <row r="657" spans="13:14" x14ac:dyDescent="0.25">
      <c r="M657" t="s">
        <v>845</v>
      </c>
      <c r="N657" t="s">
        <v>845</v>
      </c>
    </row>
    <row r="658" spans="13:14" x14ac:dyDescent="0.25">
      <c r="M658" t="s">
        <v>846</v>
      </c>
      <c r="N658" t="s">
        <v>846</v>
      </c>
    </row>
    <row r="659" spans="13:14" x14ac:dyDescent="0.25">
      <c r="M659" t="s">
        <v>847</v>
      </c>
      <c r="N659" t="s">
        <v>847</v>
      </c>
    </row>
    <row r="660" spans="13:14" x14ac:dyDescent="0.25">
      <c r="M660" t="s">
        <v>848</v>
      </c>
      <c r="N660" t="s">
        <v>848</v>
      </c>
    </row>
    <row r="661" spans="13:14" x14ac:dyDescent="0.25">
      <c r="M661" t="s">
        <v>849</v>
      </c>
      <c r="N661" t="s">
        <v>849</v>
      </c>
    </row>
    <row r="662" spans="13:14" x14ac:dyDescent="0.25">
      <c r="M662" t="s">
        <v>850</v>
      </c>
      <c r="N662" t="s">
        <v>850</v>
      </c>
    </row>
    <row r="663" spans="13:14" x14ac:dyDescent="0.25">
      <c r="M663" t="s">
        <v>851</v>
      </c>
      <c r="N663" t="s">
        <v>851</v>
      </c>
    </row>
    <row r="664" spans="13:14" x14ac:dyDescent="0.25">
      <c r="M664" t="s">
        <v>852</v>
      </c>
      <c r="N664" t="s">
        <v>852</v>
      </c>
    </row>
    <row r="665" spans="13:14" x14ac:dyDescent="0.25">
      <c r="M665" t="s">
        <v>853</v>
      </c>
      <c r="N665" t="s">
        <v>853</v>
      </c>
    </row>
    <row r="666" spans="13:14" x14ac:dyDescent="0.25">
      <c r="M666" t="s">
        <v>854</v>
      </c>
      <c r="N666" t="s">
        <v>854</v>
      </c>
    </row>
    <row r="667" spans="13:14" x14ac:dyDescent="0.25">
      <c r="M667" t="s">
        <v>855</v>
      </c>
      <c r="N667" t="s">
        <v>855</v>
      </c>
    </row>
    <row r="668" spans="13:14" x14ac:dyDescent="0.25">
      <c r="M668" t="s">
        <v>856</v>
      </c>
      <c r="N668" t="s">
        <v>856</v>
      </c>
    </row>
    <row r="669" spans="13:14" x14ac:dyDescent="0.25">
      <c r="M669" t="s">
        <v>857</v>
      </c>
      <c r="N669" t="s">
        <v>857</v>
      </c>
    </row>
    <row r="670" spans="13:14" x14ac:dyDescent="0.25">
      <c r="M670" t="s">
        <v>858</v>
      </c>
      <c r="N670" t="s">
        <v>858</v>
      </c>
    </row>
    <row r="671" spans="13:14" x14ac:dyDescent="0.25">
      <c r="M671" t="s">
        <v>859</v>
      </c>
      <c r="N671" t="s">
        <v>859</v>
      </c>
    </row>
    <row r="672" spans="13:14" x14ac:dyDescent="0.25">
      <c r="M672" t="s">
        <v>860</v>
      </c>
      <c r="N672" t="s">
        <v>860</v>
      </c>
    </row>
    <row r="673" spans="13:14" x14ac:dyDescent="0.25">
      <c r="M673" t="s">
        <v>861</v>
      </c>
      <c r="N673" t="s">
        <v>861</v>
      </c>
    </row>
    <row r="674" spans="13:14" x14ac:dyDescent="0.25">
      <c r="M674" t="s">
        <v>862</v>
      </c>
      <c r="N674" t="s">
        <v>862</v>
      </c>
    </row>
    <row r="675" spans="13:14" x14ac:dyDescent="0.25">
      <c r="M675" t="s">
        <v>863</v>
      </c>
      <c r="N675" t="s">
        <v>863</v>
      </c>
    </row>
    <row r="676" spans="13:14" x14ac:dyDescent="0.25">
      <c r="M676" t="s">
        <v>864</v>
      </c>
      <c r="N676" t="s">
        <v>864</v>
      </c>
    </row>
    <row r="677" spans="13:14" x14ac:dyDescent="0.25">
      <c r="M677" t="s">
        <v>865</v>
      </c>
      <c r="N677" t="s">
        <v>865</v>
      </c>
    </row>
    <row r="678" spans="13:14" x14ac:dyDescent="0.25">
      <c r="M678" t="s">
        <v>866</v>
      </c>
      <c r="N678" t="s">
        <v>866</v>
      </c>
    </row>
    <row r="679" spans="13:14" x14ac:dyDescent="0.25">
      <c r="M679" t="s">
        <v>867</v>
      </c>
      <c r="N679" t="s">
        <v>867</v>
      </c>
    </row>
    <row r="680" spans="13:14" x14ac:dyDescent="0.25">
      <c r="M680" t="s">
        <v>868</v>
      </c>
      <c r="N680" t="s">
        <v>868</v>
      </c>
    </row>
    <row r="681" spans="13:14" x14ac:dyDescent="0.25">
      <c r="M681" t="s">
        <v>869</v>
      </c>
      <c r="N681" t="s">
        <v>869</v>
      </c>
    </row>
    <row r="682" spans="13:14" x14ac:dyDescent="0.25">
      <c r="M682" t="s">
        <v>870</v>
      </c>
      <c r="N682" t="s">
        <v>870</v>
      </c>
    </row>
    <row r="683" spans="13:14" x14ac:dyDescent="0.25">
      <c r="M683" t="s">
        <v>871</v>
      </c>
      <c r="N683" t="s">
        <v>871</v>
      </c>
    </row>
    <row r="684" spans="13:14" x14ac:dyDescent="0.25">
      <c r="M684" t="s">
        <v>872</v>
      </c>
      <c r="N684" t="s">
        <v>872</v>
      </c>
    </row>
    <row r="685" spans="13:14" x14ac:dyDescent="0.25">
      <c r="M685" t="s">
        <v>873</v>
      </c>
      <c r="N685" t="s">
        <v>873</v>
      </c>
    </row>
    <row r="686" spans="13:14" x14ac:dyDescent="0.25">
      <c r="M686" t="s">
        <v>874</v>
      </c>
      <c r="N686" t="s">
        <v>874</v>
      </c>
    </row>
    <row r="687" spans="13:14" x14ac:dyDescent="0.25">
      <c r="M687" t="s">
        <v>875</v>
      </c>
      <c r="N687" t="s">
        <v>875</v>
      </c>
    </row>
    <row r="688" spans="13:14" x14ac:dyDescent="0.25">
      <c r="M688" t="s">
        <v>876</v>
      </c>
      <c r="N688" t="s">
        <v>876</v>
      </c>
    </row>
    <row r="689" spans="13:14" x14ac:dyDescent="0.25">
      <c r="M689" t="s">
        <v>877</v>
      </c>
      <c r="N689" t="s">
        <v>877</v>
      </c>
    </row>
    <row r="690" spans="13:14" x14ac:dyDescent="0.25">
      <c r="M690" t="s">
        <v>878</v>
      </c>
      <c r="N690" t="s">
        <v>878</v>
      </c>
    </row>
    <row r="691" spans="13:14" x14ac:dyDescent="0.25">
      <c r="M691" t="s">
        <v>879</v>
      </c>
      <c r="N691" t="s">
        <v>879</v>
      </c>
    </row>
    <row r="692" spans="13:14" x14ac:dyDescent="0.25">
      <c r="M692" t="s">
        <v>880</v>
      </c>
      <c r="N692" t="s">
        <v>880</v>
      </c>
    </row>
    <row r="693" spans="13:14" x14ac:dyDescent="0.25">
      <c r="M693" t="s">
        <v>881</v>
      </c>
      <c r="N693" t="s">
        <v>881</v>
      </c>
    </row>
    <row r="694" spans="13:14" x14ac:dyDescent="0.25">
      <c r="M694" t="s">
        <v>882</v>
      </c>
      <c r="N694" t="s">
        <v>882</v>
      </c>
    </row>
    <row r="695" spans="13:14" x14ac:dyDescent="0.25">
      <c r="M695" t="s">
        <v>883</v>
      </c>
      <c r="N695" t="s">
        <v>883</v>
      </c>
    </row>
    <row r="696" spans="13:14" x14ac:dyDescent="0.25">
      <c r="M696" t="s">
        <v>884</v>
      </c>
      <c r="N696" t="s">
        <v>884</v>
      </c>
    </row>
    <row r="697" spans="13:14" x14ac:dyDescent="0.25">
      <c r="M697" t="s">
        <v>885</v>
      </c>
      <c r="N697" t="s">
        <v>885</v>
      </c>
    </row>
    <row r="698" spans="13:14" x14ac:dyDescent="0.25">
      <c r="M698" t="s">
        <v>886</v>
      </c>
      <c r="N698" t="s">
        <v>886</v>
      </c>
    </row>
    <row r="699" spans="13:14" x14ac:dyDescent="0.25">
      <c r="M699" t="s">
        <v>887</v>
      </c>
      <c r="N699" t="s">
        <v>887</v>
      </c>
    </row>
    <row r="700" spans="13:14" x14ac:dyDescent="0.25">
      <c r="M700" t="s">
        <v>888</v>
      </c>
      <c r="N700" t="s">
        <v>888</v>
      </c>
    </row>
    <row r="701" spans="13:14" x14ac:dyDescent="0.25">
      <c r="M701" t="s">
        <v>889</v>
      </c>
      <c r="N701" t="s">
        <v>889</v>
      </c>
    </row>
    <row r="702" spans="13:14" x14ac:dyDescent="0.25">
      <c r="M702" t="s">
        <v>890</v>
      </c>
      <c r="N702" t="s">
        <v>890</v>
      </c>
    </row>
    <row r="703" spans="13:14" x14ac:dyDescent="0.25">
      <c r="M703" t="s">
        <v>891</v>
      </c>
      <c r="N703" t="s">
        <v>891</v>
      </c>
    </row>
    <row r="704" spans="13:14" x14ac:dyDescent="0.25">
      <c r="M704" t="s">
        <v>892</v>
      </c>
      <c r="N704" t="s">
        <v>892</v>
      </c>
    </row>
    <row r="705" spans="13:14" x14ac:dyDescent="0.25">
      <c r="M705" t="s">
        <v>893</v>
      </c>
      <c r="N705" t="s">
        <v>893</v>
      </c>
    </row>
    <row r="706" spans="13:14" x14ac:dyDescent="0.25">
      <c r="M706" t="s">
        <v>894</v>
      </c>
      <c r="N706" t="s">
        <v>894</v>
      </c>
    </row>
    <row r="707" spans="13:14" x14ac:dyDescent="0.25">
      <c r="M707" t="s">
        <v>895</v>
      </c>
      <c r="N707" t="s">
        <v>895</v>
      </c>
    </row>
    <row r="708" spans="13:14" x14ac:dyDescent="0.25">
      <c r="M708" t="s">
        <v>896</v>
      </c>
      <c r="N708" t="s">
        <v>896</v>
      </c>
    </row>
    <row r="709" spans="13:14" x14ac:dyDescent="0.25">
      <c r="M709" t="s">
        <v>897</v>
      </c>
      <c r="N709" t="s">
        <v>897</v>
      </c>
    </row>
    <row r="710" spans="13:14" x14ac:dyDescent="0.25">
      <c r="M710" t="s">
        <v>898</v>
      </c>
      <c r="N710" t="s">
        <v>898</v>
      </c>
    </row>
    <row r="711" spans="13:14" x14ac:dyDescent="0.25">
      <c r="M711" t="s">
        <v>899</v>
      </c>
      <c r="N711" t="s">
        <v>899</v>
      </c>
    </row>
    <row r="712" spans="13:14" x14ac:dyDescent="0.25">
      <c r="M712" t="s">
        <v>900</v>
      </c>
      <c r="N712" t="s">
        <v>900</v>
      </c>
    </row>
    <row r="713" spans="13:14" x14ac:dyDescent="0.25">
      <c r="M713" t="s">
        <v>901</v>
      </c>
      <c r="N713" t="s">
        <v>901</v>
      </c>
    </row>
    <row r="714" spans="13:14" x14ac:dyDescent="0.25">
      <c r="M714" t="s">
        <v>902</v>
      </c>
      <c r="N714" t="s">
        <v>902</v>
      </c>
    </row>
    <row r="715" spans="13:14" x14ac:dyDescent="0.25">
      <c r="M715" t="s">
        <v>903</v>
      </c>
      <c r="N715" t="s">
        <v>903</v>
      </c>
    </row>
    <row r="716" spans="13:14" x14ac:dyDescent="0.25">
      <c r="M716" t="s">
        <v>904</v>
      </c>
      <c r="N716" t="s">
        <v>904</v>
      </c>
    </row>
    <row r="717" spans="13:14" x14ac:dyDescent="0.25">
      <c r="M717" t="s">
        <v>905</v>
      </c>
      <c r="N717" t="s">
        <v>905</v>
      </c>
    </row>
    <row r="718" spans="13:14" x14ac:dyDescent="0.25">
      <c r="M718" t="s">
        <v>906</v>
      </c>
      <c r="N718" t="s">
        <v>906</v>
      </c>
    </row>
    <row r="719" spans="13:14" x14ac:dyDescent="0.25">
      <c r="M719" t="s">
        <v>907</v>
      </c>
      <c r="N719" t="s">
        <v>907</v>
      </c>
    </row>
    <row r="720" spans="13:14" x14ac:dyDescent="0.25">
      <c r="M720" t="s">
        <v>908</v>
      </c>
      <c r="N720" t="s">
        <v>908</v>
      </c>
    </row>
    <row r="721" spans="13:14" x14ac:dyDescent="0.25">
      <c r="M721" t="s">
        <v>909</v>
      </c>
      <c r="N721" t="s">
        <v>909</v>
      </c>
    </row>
    <row r="722" spans="13:14" x14ac:dyDescent="0.25">
      <c r="M722" t="s">
        <v>910</v>
      </c>
      <c r="N722" t="s">
        <v>910</v>
      </c>
    </row>
    <row r="723" spans="13:14" x14ac:dyDescent="0.25">
      <c r="M723" t="s">
        <v>911</v>
      </c>
      <c r="N723" t="s">
        <v>911</v>
      </c>
    </row>
    <row r="724" spans="13:14" x14ac:dyDescent="0.25">
      <c r="M724" t="s">
        <v>912</v>
      </c>
      <c r="N724" t="s">
        <v>912</v>
      </c>
    </row>
    <row r="725" spans="13:14" x14ac:dyDescent="0.25">
      <c r="M725" t="s">
        <v>913</v>
      </c>
      <c r="N725" t="s">
        <v>913</v>
      </c>
    </row>
    <row r="726" spans="13:14" x14ac:dyDescent="0.25">
      <c r="M726" t="s">
        <v>914</v>
      </c>
      <c r="N726" t="s">
        <v>914</v>
      </c>
    </row>
    <row r="727" spans="13:14" x14ac:dyDescent="0.25">
      <c r="M727" t="s">
        <v>915</v>
      </c>
      <c r="N727" t="s">
        <v>915</v>
      </c>
    </row>
    <row r="728" spans="13:14" x14ac:dyDescent="0.25">
      <c r="M728" t="s">
        <v>916</v>
      </c>
      <c r="N728" t="s">
        <v>916</v>
      </c>
    </row>
    <row r="729" spans="13:14" x14ac:dyDescent="0.25">
      <c r="M729" t="s">
        <v>917</v>
      </c>
      <c r="N729" t="s">
        <v>917</v>
      </c>
    </row>
    <row r="730" spans="13:14" x14ac:dyDescent="0.25">
      <c r="M730" t="s">
        <v>918</v>
      </c>
      <c r="N730" t="s">
        <v>918</v>
      </c>
    </row>
    <row r="731" spans="13:14" x14ac:dyDescent="0.25">
      <c r="M731" t="s">
        <v>919</v>
      </c>
      <c r="N731" t="s">
        <v>919</v>
      </c>
    </row>
    <row r="732" spans="13:14" x14ac:dyDescent="0.25">
      <c r="M732" t="s">
        <v>920</v>
      </c>
      <c r="N732" t="s">
        <v>920</v>
      </c>
    </row>
    <row r="733" spans="13:14" x14ac:dyDescent="0.25">
      <c r="M733" t="s">
        <v>921</v>
      </c>
      <c r="N733" t="s">
        <v>921</v>
      </c>
    </row>
    <row r="734" spans="13:14" x14ac:dyDescent="0.25">
      <c r="M734" t="s">
        <v>922</v>
      </c>
      <c r="N734" t="s">
        <v>922</v>
      </c>
    </row>
    <row r="735" spans="13:14" x14ac:dyDescent="0.25">
      <c r="M735" t="s">
        <v>923</v>
      </c>
      <c r="N735" t="s">
        <v>923</v>
      </c>
    </row>
    <row r="736" spans="13:14" x14ac:dyDescent="0.25">
      <c r="M736" t="s">
        <v>924</v>
      </c>
      <c r="N736" t="s">
        <v>924</v>
      </c>
    </row>
    <row r="737" spans="13:14" x14ac:dyDescent="0.25">
      <c r="M737" t="s">
        <v>925</v>
      </c>
      <c r="N737" t="s">
        <v>925</v>
      </c>
    </row>
    <row r="738" spans="13:14" x14ac:dyDescent="0.25">
      <c r="M738" t="s">
        <v>926</v>
      </c>
      <c r="N738" t="s">
        <v>926</v>
      </c>
    </row>
    <row r="739" spans="13:14" x14ac:dyDescent="0.25">
      <c r="M739" t="s">
        <v>927</v>
      </c>
      <c r="N739" t="s">
        <v>927</v>
      </c>
    </row>
    <row r="740" spans="13:14" x14ac:dyDescent="0.25">
      <c r="M740" t="s">
        <v>928</v>
      </c>
      <c r="N740" t="s">
        <v>928</v>
      </c>
    </row>
    <row r="741" spans="13:14" x14ac:dyDescent="0.25">
      <c r="M741" t="s">
        <v>929</v>
      </c>
      <c r="N741" t="s">
        <v>929</v>
      </c>
    </row>
    <row r="742" spans="13:14" x14ac:dyDescent="0.25">
      <c r="M742" t="s">
        <v>930</v>
      </c>
      <c r="N742" t="s">
        <v>930</v>
      </c>
    </row>
    <row r="743" spans="13:14" x14ac:dyDescent="0.25">
      <c r="M743" t="s">
        <v>931</v>
      </c>
      <c r="N743" t="s">
        <v>931</v>
      </c>
    </row>
    <row r="744" spans="13:14" x14ac:dyDescent="0.25">
      <c r="M744" t="s">
        <v>932</v>
      </c>
      <c r="N744" t="s">
        <v>932</v>
      </c>
    </row>
    <row r="745" spans="13:14" x14ac:dyDescent="0.25">
      <c r="M745" t="s">
        <v>933</v>
      </c>
      <c r="N745" t="s">
        <v>933</v>
      </c>
    </row>
    <row r="746" spans="13:14" x14ac:dyDescent="0.25">
      <c r="M746" t="s">
        <v>934</v>
      </c>
      <c r="N746" t="s">
        <v>934</v>
      </c>
    </row>
    <row r="747" spans="13:14" x14ac:dyDescent="0.25">
      <c r="M747" t="s">
        <v>935</v>
      </c>
      <c r="N747" t="s">
        <v>935</v>
      </c>
    </row>
    <row r="748" spans="13:14" x14ac:dyDescent="0.25">
      <c r="M748" t="s">
        <v>936</v>
      </c>
      <c r="N748" t="s">
        <v>936</v>
      </c>
    </row>
    <row r="749" spans="13:14" x14ac:dyDescent="0.25">
      <c r="M749" t="s">
        <v>937</v>
      </c>
      <c r="N749" t="s">
        <v>937</v>
      </c>
    </row>
    <row r="750" spans="13:14" x14ac:dyDescent="0.25">
      <c r="M750" t="s">
        <v>938</v>
      </c>
      <c r="N750" t="s">
        <v>938</v>
      </c>
    </row>
    <row r="751" spans="13:14" x14ac:dyDescent="0.25">
      <c r="M751" t="s">
        <v>939</v>
      </c>
      <c r="N751" t="s">
        <v>939</v>
      </c>
    </row>
    <row r="752" spans="13:14" x14ac:dyDescent="0.25">
      <c r="M752" t="s">
        <v>940</v>
      </c>
      <c r="N752" t="s">
        <v>940</v>
      </c>
    </row>
    <row r="753" spans="13:14" x14ac:dyDescent="0.25">
      <c r="M753" t="s">
        <v>941</v>
      </c>
      <c r="N753" t="s">
        <v>941</v>
      </c>
    </row>
    <row r="754" spans="13:14" x14ac:dyDescent="0.25">
      <c r="M754" t="s">
        <v>942</v>
      </c>
      <c r="N754" t="s">
        <v>942</v>
      </c>
    </row>
    <row r="755" spans="13:14" x14ac:dyDescent="0.25">
      <c r="M755" t="s">
        <v>943</v>
      </c>
      <c r="N755" t="s">
        <v>943</v>
      </c>
    </row>
    <row r="756" spans="13:14" x14ac:dyDescent="0.25">
      <c r="M756" t="s">
        <v>944</v>
      </c>
      <c r="N756" t="s">
        <v>944</v>
      </c>
    </row>
    <row r="757" spans="13:14" x14ac:dyDescent="0.25">
      <c r="M757" t="s">
        <v>945</v>
      </c>
      <c r="N757" t="s">
        <v>945</v>
      </c>
    </row>
    <row r="758" spans="13:14" x14ac:dyDescent="0.25">
      <c r="M758" t="s">
        <v>946</v>
      </c>
      <c r="N758" t="s">
        <v>946</v>
      </c>
    </row>
    <row r="759" spans="13:14" x14ac:dyDescent="0.25">
      <c r="M759" t="s">
        <v>947</v>
      </c>
      <c r="N759" t="s">
        <v>947</v>
      </c>
    </row>
    <row r="760" spans="13:14" x14ac:dyDescent="0.25">
      <c r="M760" t="s">
        <v>948</v>
      </c>
      <c r="N760" t="s">
        <v>948</v>
      </c>
    </row>
    <row r="761" spans="13:14" x14ac:dyDescent="0.25">
      <c r="M761" t="s">
        <v>949</v>
      </c>
      <c r="N761" t="s">
        <v>949</v>
      </c>
    </row>
    <row r="762" spans="13:14" x14ac:dyDescent="0.25">
      <c r="M762" t="s">
        <v>950</v>
      </c>
      <c r="N762" t="s">
        <v>950</v>
      </c>
    </row>
    <row r="763" spans="13:14" x14ac:dyDescent="0.25">
      <c r="M763" t="s">
        <v>951</v>
      </c>
      <c r="N763" t="s">
        <v>951</v>
      </c>
    </row>
    <row r="764" spans="13:14" x14ac:dyDescent="0.25">
      <c r="M764" t="s">
        <v>952</v>
      </c>
      <c r="N764" t="s">
        <v>952</v>
      </c>
    </row>
    <row r="765" spans="13:14" x14ac:dyDescent="0.25">
      <c r="M765" t="s">
        <v>953</v>
      </c>
      <c r="N765" t="s">
        <v>953</v>
      </c>
    </row>
    <row r="766" spans="13:14" x14ac:dyDescent="0.25">
      <c r="M766" t="s">
        <v>954</v>
      </c>
      <c r="N766" t="s">
        <v>954</v>
      </c>
    </row>
    <row r="767" spans="13:14" x14ac:dyDescent="0.25">
      <c r="M767" t="s">
        <v>955</v>
      </c>
      <c r="N767" t="s">
        <v>955</v>
      </c>
    </row>
    <row r="768" spans="13:14" x14ac:dyDescent="0.25">
      <c r="M768" t="s">
        <v>956</v>
      </c>
      <c r="N768" t="s">
        <v>956</v>
      </c>
    </row>
    <row r="769" spans="13:14" x14ac:dyDescent="0.25">
      <c r="M769" t="s">
        <v>957</v>
      </c>
      <c r="N769" t="s">
        <v>957</v>
      </c>
    </row>
    <row r="770" spans="13:14" x14ac:dyDescent="0.25">
      <c r="M770" t="s">
        <v>958</v>
      </c>
      <c r="N770" t="s">
        <v>958</v>
      </c>
    </row>
    <row r="771" spans="13:14" x14ac:dyDescent="0.25">
      <c r="M771" t="s">
        <v>959</v>
      </c>
      <c r="N771" t="s">
        <v>959</v>
      </c>
    </row>
    <row r="772" spans="13:14" x14ac:dyDescent="0.25">
      <c r="M772" t="s">
        <v>960</v>
      </c>
      <c r="N772" t="s">
        <v>960</v>
      </c>
    </row>
    <row r="773" spans="13:14" x14ac:dyDescent="0.25">
      <c r="M773" t="s">
        <v>961</v>
      </c>
      <c r="N773" t="s">
        <v>961</v>
      </c>
    </row>
    <row r="774" spans="13:14" x14ac:dyDescent="0.25">
      <c r="M774" t="s">
        <v>962</v>
      </c>
      <c r="N774" t="s">
        <v>962</v>
      </c>
    </row>
    <row r="775" spans="13:14" x14ac:dyDescent="0.25">
      <c r="M775" t="s">
        <v>963</v>
      </c>
      <c r="N775" t="s">
        <v>963</v>
      </c>
    </row>
    <row r="776" spans="13:14" x14ac:dyDescent="0.25">
      <c r="M776" t="s">
        <v>964</v>
      </c>
      <c r="N776" t="s">
        <v>964</v>
      </c>
    </row>
    <row r="777" spans="13:14" x14ac:dyDescent="0.25">
      <c r="M777" t="s">
        <v>965</v>
      </c>
      <c r="N777" t="s">
        <v>965</v>
      </c>
    </row>
    <row r="778" spans="13:14" x14ac:dyDescent="0.25">
      <c r="M778" t="s">
        <v>966</v>
      </c>
      <c r="N778" t="s">
        <v>966</v>
      </c>
    </row>
    <row r="779" spans="13:14" x14ac:dyDescent="0.25">
      <c r="M779" t="s">
        <v>967</v>
      </c>
      <c r="N779" t="s">
        <v>967</v>
      </c>
    </row>
    <row r="780" spans="13:14" x14ac:dyDescent="0.25">
      <c r="M780" t="s">
        <v>968</v>
      </c>
      <c r="N780" t="s">
        <v>968</v>
      </c>
    </row>
    <row r="781" spans="13:14" x14ac:dyDescent="0.25">
      <c r="M781" t="s">
        <v>969</v>
      </c>
      <c r="N781" t="s">
        <v>969</v>
      </c>
    </row>
    <row r="782" spans="13:14" x14ac:dyDescent="0.25">
      <c r="M782" t="s">
        <v>970</v>
      </c>
      <c r="N782" t="s">
        <v>970</v>
      </c>
    </row>
    <row r="783" spans="13:14" x14ac:dyDescent="0.25">
      <c r="M783" t="s">
        <v>971</v>
      </c>
      <c r="N783" t="s">
        <v>971</v>
      </c>
    </row>
    <row r="784" spans="13:14" x14ac:dyDescent="0.25">
      <c r="M784" t="s">
        <v>972</v>
      </c>
      <c r="N784" t="s">
        <v>972</v>
      </c>
    </row>
    <row r="785" spans="13:14" x14ac:dyDescent="0.25">
      <c r="M785" t="s">
        <v>973</v>
      </c>
      <c r="N785" t="s">
        <v>973</v>
      </c>
    </row>
    <row r="786" spans="13:14" x14ac:dyDescent="0.25">
      <c r="M786" t="s">
        <v>974</v>
      </c>
      <c r="N786" t="s">
        <v>974</v>
      </c>
    </row>
    <row r="787" spans="13:14" x14ac:dyDescent="0.25">
      <c r="M787" t="s">
        <v>975</v>
      </c>
      <c r="N787" t="s">
        <v>975</v>
      </c>
    </row>
    <row r="788" spans="13:14" x14ac:dyDescent="0.25">
      <c r="M788" t="s">
        <v>976</v>
      </c>
      <c r="N788" t="s">
        <v>976</v>
      </c>
    </row>
    <row r="789" spans="13:14" x14ac:dyDescent="0.25">
      <c r="M789" t="s">
        <v>977</v>
      </c>
      <c r="N789" t="s">
        <v>977</v>
      </c>
    </row>
    <row r="790" spans="13:14" x14ac:dyDescent="0.25">
      <c r="M790" t="s">
        <v>978</v>
      </c>
      <c r="N790" t="s">
        <v>978</v>
      </c>
    </row>
    <row r="791" spans="13:14" x14ac:dyDescent="0.25">
      <c r="M791" t="s">
        <v>979</v>
      </c>
      <c r="N791" t="s">
        <v>979</v>
      </c>
    </row>
    <row r="792" spans="13:14" x14ac:dyDescent="0.25">
      <c r="M792" t="s">
        <v>980</v>
      </c>
      <c r="N792" t="s">
        <v>980</v>
      </c>
    </row>
    <row r="793" spans="13:14" x14ac:dyDescent="0.25">
      <c r="M793" t="s">
        <v>981</v>
      </c>
      <c r="N793" t="s">
        <v>981</v>
      </c>
    </row>
    <row r="794" spans="13:14" x14ac:dyDescent="0.25">
      <c r="M794" t="s">
        <v>982</v>
      </c>
      <c r="N794" t="s">
        <v>982</v>
      </c>
    </row>
    <row r="795" spans="13:14" x14ac:dyDescent="0.25">
      <c r="M795" t="s">
        <v>983</v>
      </c>
      <c r="N795" t="s">
        <v>983</v>
      </c>
    </row>
    <row r="796" spans="13:14" x14ac:dyDescent="0.25">
      <c r="M796" t="s">
        <v>984</v>
      </c>
      <c r="N796" t="s">
        <v>984</v>
      </c>
    </row>
    <row r="797" spans="13:14" x14ac:dyDescent="0.25">
      <c r="M797" t="s">
        <v>985</v>
      </c>
      <c r="N797" t="s">
        <v>985</v>
      </c>
    </row>
    <row r="798" spans="13:14" x14ac:dyDescent="0.25">
      <c r="M798" t="s">
        <v>986</v>
      </c>
      <c r="N798" t="s">
        <v>986</v>
      </c>
    </row>
    <row r="799" spans="13:14" x14ac:dyDescent="0.25">
      <c r="M799" t="s">
        <v>987</v>
      </c>
      <c r="N799" t="s">
        <v>987</v>
      </c>
    </row>
    <row r="800" spans="13:14" x14ac:dyDescent="0.25">
      <c r="M800" t="s">
        <v>988</v>
      </c>
      <c r="N800" t="s">
        <v>988</v>
      </c>
    </row>
    <row r="801" spans="13:14" x14ac:dyDescent="0.25">
      <c r="M801" t="s">
        <v>989</v>
      </c>
      <c r="N801" t="s">
        <v>989</v>
      </c>
    </row>
    <row r="802" spans="13:14" x14ac:dyDescent="0.25">
      <c r="M802" t="s">
        <v>990</v>
      </c>
      <c r="N802" t="s">
        <v>990</v>
      </c>
    </row>
    <row r="803" spans="13:14" x14ac:dyDescent="0.25">
      <c r="M803" t="s">
        <v>991</v>
      </c>
      <c r="N803" t="s">
        <v>991</v>
      </c>
    </row>
    <row r="804" spans="13:14" x14ac:dyDescent="0.25">
      <c r="M804" t="s">
        <v>992</v>
      </c>
      <c r="N804" t="s">
        <v>992</v>
      </c>
    </row>
    <row r="805" spans="13:14" x14ac:dyDescent="0.25">
      <c r="M805" t="s">
        <v>993</v>
      </c>
      <c r="N805" t="s">
        <v>993</v>
      </c>
    </row>
    <row r="806" spans="13:14" x14ac:dyDescent="0.25">
      <c r="M806" t="s">
        <v>994</v>
      </c>
      <c r="N806" t="s">
        <v>994</v>
      </c>
    </row>
    <row r="807" spans="13:14" x14ac:dyDescent="0.25">
      <c r="M807" t="s">
        <v>995</v>
      </c>
      <c r="N807" t="s">
        <v>995</v>
      </c>
    </row>
    <row r="808" spans="13:14" x14ac:dyDescent="0.25">
      <c r="M808" t="s">
        <v>996</v>
      </c>
      <c r="N808" t="s">
        <v>996</v>
      </c>
    </row>
    <row r="809" spans="13:14" x14ac:dyDescent="0.25">
      <c r="M809" t="s">
        <v>997</v>
      </c>
      <c r="N809" t="s">
        <v>997</v>
      </c>
    </row>
    <row r="810" spans="13:14" x14ac:dyDescent="0.25">
      <c r="M810" t="s">
        <v>998</v>
      </c>
      <c r="N810" t="s">
        <v>998</v>
      </c>
    </row>
    <row r="811" spans="13:14" x14ac:dyDescent="0.25">
      <c r="M811" t="s">
        <v>999</v>
      </c>
      <c r="N811" t="s">
        <v>999</v>
      </c>
    </row>
    <row r="812" spans="13:14" x14ac:dyDescent="0.25">
      <c r="M812" t="s">
        <v>1000</v>
      </c>
      <c r="N812" t="s">
        <v>1000</v>
      </c>
    </row>
    <row r="813" spans="13:14" x14ac:dyDescent="0.25">
      <c r="M813" t="s">
        <v>1001</v>
      </c>
      <c r="N813" t="s">
        <v>1001</v>
      </c>
    </row>
    <row r="814" spans="13:14" x14ac:dyDescent="0.25">
      <c r="M814" t="s">
        <v>1002</v>
      </c>
      <c r="N814" t="s">
        <v>1002</v>
      </c>
    </row>
    <row r="815" spans="13:14" x14ac:dyDescent="0.25">
      <c r="M815" t="s">
        <v>1003</v>
      </c>
      <c r="N815" t="s">
        <v>1003</v>
      </c>
    </row>
    <row r="816" spans="13:14" x14ac:dyDescent="0.25">
      <c r="M816" t="s">
        <v>1004</v>
      </c>
      <c r="N816" t="s">
        <v>1004</v>
      </c>
    </row>
    <row r="817" spans="13:14" x14ac:dyDescent="0.25">
      <c r="M817" t="s">
        <v>1005</v>
      </c>
      <c r="N817" t="s">
        <v>1005</v>
      </c>
    </row>
    <row r="818" spans="13:14" x14ac:dyDescent="0.25">
      <c r="M818" t="s">
        <v>1006</v>
      </c>
      <c r="N818" t="s">
        <v>1006</v>
      </c>
    </row>
    <row r="819" spans="13:14" x14ac:dyDescent="0.25">
      <c r="M819" t="s">
        <v>1007</v>
      </c>
      <c r="N819" t="s">
        <v>1007</v>
      </c>
    </row>
    <row r="820" spans="13:14" x14ac:dyDescent="0.25">
      <c r="M820" t="s">
        <v>1008</v>
      </c>
      <c r="N820" t="s">
        <v>1008</v>
      </c>
    </row>
    <row r="821" spans="13:14" x14ac:dyDescent="0.25">
      <c r="M821" t="s">
        <v>1009</v>
      </c>
      <c r="N821" t="s">
        <v>1009</v>
      </c>
    </row>
    <row r="822" spans="13:14" x14ac:dyDescent="0.25">
      <c r="M822" t="s">
        <v>1010</v>
      </c>
      <c r="N822" t="s">
        <v>1010</v>
      </c>
    </row>
    <row r="823" spans="13:14" x14ac:dyDescent="0.25">
      <c r="M823" t="s">
        <v>1011</v>
      </c>
      <c r="N823" t="s">
        <v>1011</v>
      </c>
    </row>
    <row r="824" spans="13:14" x14ac:dyDescent="0.25">
      <c r="M824" t="s">
        <v>1012</v>
      </c>
      <c r="N824" t="s">
        <v>1012</v>
      </c>
    </row>
    <row r="825" spans="13:14" x14ac:dyDescent="0.25">
      <c r="M825" t="s">
        <v>1013</v>
      </c>
      <c r="N825" t="s">
        <v>1013</v>
      </c>
    </row>
    <row r="826" spans="13:14" x14ac:dyDescent="0.25">
      <c r="M826" t="s">
        <v>1014</v>
      </c>
      <c r="N826" t="s">
        <v>1014</v>
      </c>
    </row>
    <row r="827" spans="13:14" x14ac:dyDescent="0.25">
      <c r="M827" t="s">
        <v>1015</v>
      </c>
      <c r="N827" t="s">
        <v>1015</v>
      </c>
    </row>
    <row r="828" spans="13:14" x14ac:dyDescent="0.25">
      <c r="M828" t="s">
        <v>1016</v>
      </c>
      <c r="N828" t="s">
        <v>1016</v>
      </c>
    </row>
    <row r="829" spans="13:14" x14ac:dyDescent="0.25">
      <c r="M829" t="s">
        <v>1017</v>
      </c>
      <c r="N829" t="s">
        <v>1017</v>
      </c>
    </row>
    <row r="830" spans="13:14" x14ac:dyDescent="0.25">
      <c r="M830" t="s">
        <v>1018</v>
      </c>
      <c r="N830" t="s">
        <v>1018</v>
      </c>
    </row>
    <row r="831" spans="13:14" x14ac:dyDescent="0.25">
      <c r="M831" t="s">
        <v>1019</v>
      </c>
      <c r="N831" t="s">
        <v>1019</v>
      </c>
    </row>
    <row r="832" spans="13:14" x14ac:dyDescent="0.25">
      <c r="M832" t="s">
        <v>1020</v>
      </c>
      <c r="N832" t="s">
        <v>1020</v>
      </c>
    </row>
    <row r="833" spans="13:14" x14ac:dyDescent="0.25">
      <c r="M833" t="s">
        <v>1021</v>
      </c>
      <c r="N833" t="s">
        <v>1021</v>
      </c>
    </row>
    <row r="834" spans="13:14" x14ac:dyDescent="0.25">
      <c r="M834" t="s">
        <v>1022</v>
      </c>
      <c r="N834" t="s">
        <v>1022</v>
      </c>
    </row>
    <row r="835" spans="13:14" x14ac:dyDescent="0.25">
      <c r="M835" t="s">
        <v>1023</v>
      </c>
      <c r="N835" t="s">
        <v>1023</v>
      </c>
    </row>
    <row r="836" spans="13:14" x14ac:dyDescent="0.25">
      <c r="M836" t="s">
        <v>1024</v>
      </c>
      <c r="N836" t="s">
        <v>1024</v>
      </c>
    </row>
    <row r="837" spans="13:14" x14ac:dyDescent="0.25">
      <c r="M837" t="s">
        <v>1025</v>
      </c>
      <c r="N837" t="s">
        <v>1025</v>
      </c>
    </row>
    <row r="838" spans="13:14" x14ac:dyDescent="0.25">
      <c r="M838" t="s">
        <v>1026</v>
      </c>
      <c r="N838" t="s">
        <v>1026</v>
      </c>
    </row>
    <row r="839" spans="13:14" x14ac:dyDescent="0.25">
      <c r="M839" t="s">
        <v>1027</v>
      </c>
      <c r="N839" t="s">
        <v>1027</v>
      </c>
    </row>
    <row r="840" spans="13:14" x14ac:dyDescent="0.25">
      <c r="M840" t="s">
        <v>1028</v>
      </c>
      <c r="N840" t="s">
        <v>1028</v>
      </c>
    </row>
    <row r="841" spans="13:14" x14ac:dyDescent="0.25">
      <c r="M841" t="s">
        <v>1029</v>
      </c>
      <c r="N841" t="s">
        <v>1029</v>
      </c>
    </row>
    <row r="842" spans="13:14" x14ac:dyDescent="0.25">
      <c r="M842" t="s">
        <v>1030</v>
      </c>
      <c r="N842" t="s">
        <v>1030</v>
      </c>
    </row>
    <row r="843" spans="13:14" x14ac:dyDescent="0.25">
      <c r="M843" t="s">
        <v>1031</v>
      </c>
      <c r="N843" t="s">
        <v>1031</v>
      </c>
    </row>
    <row r="844" spans="13:14" x14ac:dyDescent="0.25">
      <c r="M844" t="s">
        <v>1032</v>
      </c>
      <c r="N844" t="s">
        <v>1032</v>
      </c>
    </row>
    <row r="845" spans="13:14" x14ac:dyDescent="0.25">
      <c r="M845" t="s">
        <v>1033</v>
      </c>
      <c r="N845" t="s">
        <v>1033</v>
      </c>
    </row>
    <row r="846" spans="13:14" x14ac:dyDescent="0.25">
      <c r="M846" t="s">
        <v>1034</v>
      </c>
      <c r="N846" t="s">
        <v>1034</v>
      </c>
    </row>
    <row r="847" spans="13:14" x14ac:dyDescent="0.25">
      <c r="M847" t="s">
        <v>1035</v>
      </c>
      <c r="N847" t="s">
        <v>1035</v>
      </c>
    </row>
    <row r="848" spans="13:14" x14ac:dyDescent="0.25">
      <c r="M848" t="s">
        <v>1036</v>
      </c>
      <c r="N848" t="s">
        <v>1036</v>
      </c>
    </row>
    <row r="849" spans="13:14" x14ac:dyDescent="0.25">
      <c r="M849" t="s">
        <v>1037</v>
      </c>
      <c r="N849" t="s">
        <v>1037</v>
      </c>
    </row>
    <row r="850" spans="13:14" x14ac:dyDescent="0.25">
      <c r="M850" t="s">
        <v>1038</v>
      </c>
      <c r="N850" t="s">
        <v>1038</v>
      </c>
    </row>
    <row r="851" spans="13:14" x14ac:dyDescent="0.25">
      <c r="M851" t="s">
        <v>1039</v>
      </c>
      <c r="N851" t="s">
        <v>1039</v>
      </c>
    </row>
    <row r="852" spans="13:14" x14ac:dyDescent="0.25">
      <c r="M852" t="s">
        <v>1040</v>
      </c>
      <c r="N852" t="s">
        <v>1040</v>
      </c>
    </row>
    <row r="853" spans="13:14" x14ac:dyDescent="0.25">
      <c r="M853" t="s">
        <v>1041</v>
      </c>
      <c r="N853" t="s">
        <v>1041</v>
      </c>
    </row>
    <row r="854" spans="13:14" x14ac:dyDescent="0.25">
      <c r="M854" t="s">
        <v>1042</v>
      </c>
      <c r="N854" t="s">
        <v>1042</v>
      </c>
    </row>
    <row r="855" spans="13:14" x14ac:dyDescent="0.25">
      <c r="M855" t="s">
        <v>1043</v>
      </c>
      <c r="N855" t="s">
        <v>1043</v>
      </c>
    </row>
    <row r="856" spans="13:14" x14ac:dyDescent="0.25">
      <c r="M856" t="s">
        <v>1044</v>
      </c>
      <c r="N856" t="s">
        <v>1044</v>
      </c>
    </row>
    <row r="857" spans="13:14" x14ac:dyDescent="0.25">
      <c r="M857" t="s">
        <v>1045</v>
      </c>
      <c r="N857" t="s">
        <v>1045</v>
      </c>
    </row>
    <row r="858" spans="13:14" x14ac:dyDescent="0.25">
      <c r="M858" t="s">
        <v>1046</v>
      </c>
      <c r="N858" t="s">
        <v>1046</v>
      </c>
    </row>
    <row r="859" spans="13:14" x14ac:dyDescent="0.25">
      <c r="M859" t="s">
        <v>1047</v>
      </c>
      <c r="N859" t="s">
        <v>1047</v>
      </c>
    </row>
    <row r="860" spans="13:14" x14ac:dyDescent="0.25">
      <c r="M860" t="s">
        <v>1048</v>
      </c>
      <c r="N860" t="s">
        <v>1048</v>
      </c>
    </row>
    <row r="861" spans="13:14" x14ac:dyDescent="0.25">
      <c r="M861" t="s">
        <v>1049</v>
      </c>
      <c r="N861" t="s">
        <v>1049</v>
      </c>
    </row>
    <row r="862" spans="13:14" x14ac:dyDescent="0.25">
      <c r="M862" t="s">
        <v>1050</v>
      </c>
      <c r="N862" t="s">
        <v>1050</v>
      </c>
    </row>
    <row r="863" spans="13:14" x14ac:dyDescent="0.25">
      <c r="M863" t="s">
        <v>1051</v>
      </c>
      <c r="N863" t="s">
        <v>1051</v>
      </c>
    </row>
    <row r="864" spans="13:14" x14ac:dyDescent="0.25">
      <c r="M864" t="s">
        <v>1052</v>
      </c>
      <c r="N864" t="s">
        <v>1052</v>
      </c>
    </row>
    <row r="865" spans="13:14" x14ac:dyDescent="0.25">
      <c r="M865" t="s">
        <v>1053</v>
      </c>
      <c r="N865" t="s">
        <v>1053</v>
      </c>
    </row>
    <row r="866" spans="13:14" x14ac:dyDescent="0.25">
      <c r="M866" t="s">
        <v>1054</v>
      </c>
      <c r="N866" t="s">
        <v>1054</v>
      </c>
    </row>
    <row r="867" spans="13:14" x14ac:dyDescent="0.25">
      <c r="M867" t="s">
        <v>1055</v>
      </c>
      <c r="N867" t="s">
        <v>1055</v>
      </c>
    </row>
    <row r="868" spans="13:14" x14ac:dyDescent="0.25">
      <c r="M868" t="s">
        <v>1056</v>
      </c>
      <c r="N868" t="s">
        <v>1056</v>
      </c>
    </row>
    <row r="869" spans="13:14" x14ac:dyDescent="0.25">
      <c r="M869" t="s">
        <v>1057</v>
      </c>
      <c r="N869" t="s">
        <v>1057</v>
      </c>
    </row>
    <row r="870" spans="13:14" x14ac:dyDescent="0.25">
      <c r="M870" t="s">
        <v>1058</v>
      </c>
      <c r="N870" t="s">
        <v>1058</v>
      </c>
    </row>
    <row r="871" spans="13:14" x14ac:dyDescent="0.25">
      <c r="M871" t="s">
        <v>1059</v>
      </c>
      <c r="N871" t="s">
        <v>1059</v>
      </c>
    </row>
    <row r="872" spans="13:14" x14ac:dyDescent="0.25">
      <c r="M872" t="s">
        <v>1060</v>
      </c>
      <c r="N872" t="s">
        <v>1060</v>
      </c>
    </row>
    <row r="873" spans="13:14" x14ac:dyDescent="0.25">
      <c r="M873" t="s">
        <v>1061</v>
      </c>
      <c r="N873" t="s">
        <v>1061</v>
      </c>
    </row>
    <row r="874" spans="13:14" x14ac:dyDescent="0.25">
      <c r="M874" t="s">
        <v>1062</v>
      </c>
      <c r="N874" t="s">
        <v>1062</v>
      </c>
    </row>
    <row r="875" spans="13:14" x14ac:dyDescent="0.25">
      <c r="M875" t="s">
        <v>1063</v>
      </c>
      <c r="N875" t="s">
        <v>1063</v>
      </c>
    </row>
    <row r="876" spans="13:14" x14ac:dyDescent="0.25">
      <c r="M876" t="s">
        <v>1064</v>
      </c>
      <c r="N876" t="s">
        <v>1064</v>
      </c>
    </row>
    <row r="877" spans="13:14" x14ac:dyDescent="0.25">
      <c r="M877" t="s">
        <v>1065</v>
      </c>
      <c r="N877" t="s">
        <v>1065</v>
      </c>
    </row>
    <row r="878" spans="13:14" x14ac:dyDescent="0.25">
      <c r="M878" t="s">
        <v>1066</v>
      </c>
      <c r="N878" t="s">
        <v>1066</v>
      </c>
    </row>
    <row r="879" spans="13:14" x14ac:dyDescent="0.25">
      <c r="M879" t="s">
        <v>1067</v>
      </c>
      <c r="N879" t="s">
        <v>1067</v>
      </c>
    </row>
    <row r="880" spans="13:14" x14ac:dyDescent="0.25">
      <c r="M880" t="s">
        <v>1068</v>
      </c>
      <c r="N880" t="s">
        <v>1068</v>
      </c>
    </row>
    <row r="881" spans="13:14" x14ac:dyDescent="0.25">
      <c r="M881" t="s">
        <v>1069</v>
      </c>
      <c r="N881" t="s">
        <v>1069</v>
      </c>
    </row>
    <row r="882" spans="13:14" x14ac:dyDescent="0.25">
      <c r="M882" t="s">
        <v>1070</v>
      </c>
      <c r="N882" t="s">
        <v>1070</v>
      </c>
    </row>
    <row r="883" spans="13:14" x14ac:dyDescent="0.25">
      <c r="M883" t="s">
        <v>1071</v>
      </c>
      <c r="N883" t="s">
        <v>1071</v>
      </c>
    </row>
    <row r="884" spans="13:14" x14ac:dyDescent="0.25">
      <c r="M884" t="s">
        <v>1072</v>
      </c>
      <c r="N884" t="s">
        <v>1072</v>
      </c>
    </row>
    <row r="885" spans="13:14" x14ac:dyDescent="0.25">
      <c r="M885" t="s">
        <v>1073</v>
      </c>
      <c r="N885" t="s">
        <v>1073</v>
      </c>
    </row>
    <row r="886" spans="13:14" x14ac:dyDescent="0.25">
      <c r="M886" t="s">
        <v>1074</v>
      </c>
      <c r="N886" t="s">
        <v>1074</v>
      </c>
    </row>
    <row r="887" spans="13:14" x14ac:dyDescent="0.25">
      <c r="M887" t="s">
        <v>1075</v>
      </c>
      <c r="N887" t="s">
        <v>1075</v>
      </c>
    </row>
    <row r="888" spans="13:14" x14ac:dyDescent="0.25">
      <c r="M888" t="s">
        <v>1076</v>
      </c>
      <c r="N888" t="s">
        <v>1076</v>
      </c>
    </row>
    <row r="889" spans="13:14" x14ac:dyDescent="0.25">
      <c r="M889" t="s">
        <v>1077</v>
      </c>
      <c r="N889" t="s">
        <v>1077</v>
      </c>
    </row>
    <row r="890" spans="13:14" x14ac:dyDescent="0.25">
      <c r="M890" t="s">
        <v>1078</v>
      </c>
      <c r="N890" t="s">
        <v>1078</v>
      </c>
    </row>
    <row r="891" spans="13:14" x14ac:dyDescent="0.25">
      <c r="M891" t="s">
        <v>1079</v>
      </c>
      <c r="N891" t="s">
        <v>1079</v>
      </c>
    </row>
    <row r="892" spans="13:14" x14ac:dyDescent="0.25">
      <c r="M892" t="s">
        <v>1080</v>
      </c>
      <c r="N892" t="s">
        <v>1080</v>
      </c>
    </row>
    <row r="893" spans="13:14" x14ac:dyDescent="0.25">
      <c r="M893" t="s">
        <v>1081</v>
      </c>
      <c r="N893" t="s">
        <v>1081</v>
      </c>
    </row>
    <row r="894" spans="13:14" x14ac:dyDescent="0.25">
      <c r="M894" t="s">
        <v>1082</v>
      </c>
      <c r="N894" t="s">
        <v>1082</v>
      </c>
    </row>
    <row r="895" spans="13:14" x14ac:dyDescent="0.25">
      <c r="M895" t="s">
        <v>1083</v>
      </c>
      <c r="N895" t="s">
        <v>1083</v>
      </c>
    </row>
    <row r="896" spans="13:14" x14ac:dyDescent="0.25">
      <c r="M896" t="s">
        <v>1084</v>
      </c>
      <c r="N896" t="s">
        <v>1084</v>
      </c>
    </row>
    <row r="897" spans="13:14" x14ac:dyDescent="0.25">
      <c r="M897" t="s">
        <v>1085</v>
      </c>
      <c r="N897" t="s">
        <v>1085</v>
      </c>
    </row>
    <row r="898" spans="13:14" x14ac:dyDescent="0.25">
      <c r="M898" t="s">
        <v>1086</v>
      </c>
      <c r="N898" t="s">
        <v>1086</v>
      </c>
    </row>
    <row r="899" spans="13:14" x14ac:dyDescent="0.25">
      <c r="M899" t="s">
        <v>1087</v>
      </c>
      <c r="N899" t="s">
        <v>1087</v>
      </c>
    </row>
    <row r="900" spans="13:14" x14ac:dyDescent="0.25">
      <c r="M900" t="s">
        <v>1088</v>
      </c>
      <c r="N900" t="s">
        <v>1088</v>
      </c>
    </row>
    <row r="901" spans="13:14" x14ac:dyDescent="0.25">
      <c r="M901" t="s">
        <v>1089</v>
      </c>
      <c r="N901" t="s">
        <v>1089</v>
      </c>
    </row>
    <row r="902" spans="13:14" x14ac:dyDescent="0.25">
      <c r="M902" t="s">
        <v>1090</v>
      </c>
      <c r="N902" t="s">
        <v>1090</v>
      </c>
    </row>
    <row r="903" spans="13:14" x14ac:dyDescent="0.25">
      <c r="M903" t="s">
        <v>1091</v>
      </c>
      <c r="N903" t="s">
        <v>1091</v>
      </c>
    </row>
    <row r="904" spans="13:14" x14ac:dyDescent="0.25">
      <c r="M904" t="s">
        <v>1092</v>
      </c>
      <c r="N904" t="s">
        <v>1092</v>
      </c>
    </row>
    <row r="905" spans="13:14" x14ac:dyDescent="0.25">
      <c r="M905" t="s">
        <v>1093</v>
      </c>
      <c r="N905" t="s">
        <v>1093</v>
      </c>
    </row>
    <row r="906" spans="13:14" x14ac:dyDescent="0.25">
      <c r="M906" t="s">
        <v>1094</v>
      </c>
      <c r="N906" t="s">
        <v>1094</v>
      </c>
    </row>
    <row r="907" spans="13:14" x14ac:dyDescent="0.25">
      <c r="M907" t="s">
        <v>1095</v>
      </c>
      <c r="N907" t="s">
        <v>1095</v>
      </c>
    </row>
    <row r="908" spans="13:14" x14ac:dyDescent="0.25">
      <c r="M908" t="s">
        <v>1096</v>
      </c>
      <c r="N908" t="s">
        <v>1096</v>
      </c>
    </row>
    <row r="909" spans="13:14" x14ac:dyDescent="0.25">
      <c r="M909" t="s">
        <v>1097</v>
      </c>
      <c r="N909" t="s">
        <v>1097</v>
      </c>
    </row>
    <row r="910" spans="13:14" x14ac:dyDescent="0.25">
      <c r="M910" t="s">
        <v>1098</v>
      </c>
      <c r="N910" t="s">
        <v>1098</v>
      </c>
    </row>
    <row r="911" spans="13:14" x14ac:dyDescent="0.25">
      <c r="M911" t="s">
        <v>1099</v>
      </c>
      <c r="N911" t="s">
        <v>1099</v>
      </c>
    </row>
    <row r="912" spans="13:14" x14ac:dyDescent="0.25">
      <c r="M912" t="s">
        <v>1100</v>
      </c>
      <c r="N912" t="s">
        <v>1100</v>
      </c>
    </row>
    <row r="913" spans="13:14" x14ac:dyDescent="0.25">
      <c r="M913" t="s">
        <v>1101</v>
      </c>
      <c r="N913" t="s">
        <v>1101</v>
      </c>
    </row>
    <row r="914" spans="13:14" x14ac:dyDescent="0.25">
      <c r="M914" t="s">
        <v>1102</v>
      </c>
      <c r="N914" t="s">
        <v>1102</v>
      </c>
    </row>
    <row r="915" spans="13:14" x14ac:dyDescent="0.25">
      <c r="M915" t="s">
        <v>1103</v>
      </c>
      <c r="N915" t="s">
        <v>1103</v>
      </c>
    </row>
    <row r="916" spans="13:14" x14ac:dyDescent="0.25">
      <c r="M916" t="s">
        <v>1104</v>
      </c>
      <c r="N916" t="s">
        <v>1104</v>
      </c>
    </row>
    <row r="917" spans="13:14" x14ac:dyDescent="0.25">
      <c r="M917" t="s">
        <v>1105</v>
      </c>
      <c r="N917" t="s">
        <v>1105</v>
      </c>
    </row>
    <row r="918" spans="13:14" x14ac:dyDescent="0.25">
      <c r="M918" t="s">
        <v>1106</v>
      </c>
      <c r="N918" t="s">
        <v>1106</v>
      </c>
    </row>
    <row r="919" spans="13:14" x14ac:dyDescent="0.25">
      <c r="M919" t="s">
        <v>1107</v>
      </c>
      <c r="N919" t="s">
        <v>1107</v>
      </c>
    </row>
    <row r="920" spans="13:14" x14ac:dyDescent="0.25">
      <c r="M920" t="s">
        <v>1108</v>
      </c>
      <c r="N920" t="s">
        <v>1108</v>
      </c>
    </row>
    <row r="921" spans="13:14" x14ac:dyDescent="0.25">
      <c r="M921" t="s">
        <v>1109</v>
      </c>
      <c r="N921" t="s">
        <v>1109</v>
      </c>
    </row>
    <row r="922" spans="13:14" x14ac:dyDescent="0.25">
      <c r="M922" t="s">
        <v>1110</v>
      </c>
      <c r="N922" t="s">
        <v>1110</v>
      </c>
    </row>
    <row r="923" spans="13:14" x14ac:dyDescent="0.25">
      <c r="M923" t="s">
        <v>1111</v>
      </c>
      <c r="N923" t="s">
        <v>1111</v>
      </c>
    </row>
    <row r="924" spans="13:14" x14ac:dyDescent="0.25">
      <c r="M924" t="s">
        <v>1112</v>
      </c>
      <c r="N924" t="s">
        <v>1112</v>
      </c>
    </row>
    <row r="925" spans="13:14" x14ac:dyDescent="0.25">
      <c r="M925" t="s">
        <v>1113</v>
      </c>
      <c r="N925" t="s">
        <v>1113</v>
      </c>
    </row>
    <row r="926" spans="13:14" x14ac:dyDescent="0.25">
      <c r="M926" t="s">
        <v>1114</v>
      </c>
      <c r="N926" t="s">
        <v>1114</v>
      </c>
    </row>
    <row r="927" spans="13:14" x14ac:dyDescent="0.25">
      <c r="M927" t="s">
        <v>1115</v>
      </c>
      <c r="N927" t="s">
        <v>1115</v>
      </c>
    </row>
    <row r="928" spans="13:14" x14ac:dyDescent="0.25">
      <c r="M928" t="s">
        <v>1116</v>
      </c>
      <c r="N928" t="s">
        <v>1116</v>
      </c>
    </row>
    <row r="929" spans="13:14" x14ac:dyDescent="0.25">
      <c r="M929" t="s">
        <v>1117</v>
      </c>
      <c r="N929" t="s">
        <v>1117</v>
      </c>
    </row>
    <row r="930" spans="13:14" x14ac:dyDescent="0.25">
      <c r="M930" t="s">
        <v>1118</v>
      </c>
      <c r="N930" t="s">
        <v>1118</v>
      </c>
    </row>
    <row r="931" spans="13:14" x14ac:dyDescent="0.25">
      <c r="M931" t="s">
        <v>1119</v>
      </c>
      <c r="N931" t="s">
        <v>1119</v>
      </c>
    </row>
    <row r="932" spans="13:14" x14ac:dyDescent="0.25">
      <c r="M932" t="s">
        <v>1120</v>
      </c>
      <c r="N932" t="s">
        <v>1120</v>
      </c>
    </row>
    <row r="933" spans="13:14" x14ac:dyDescent="0.25">
      <c r="M933" t="s">
        <v>1121</v>
      </c>
      <c r="N933" t="s">
        <v>1121</v>
      </c>
    </row>
    <row r="934" spans="13:14" x14ac:dyDescent="0.25">
      <c r="M934" t="s">
        <v>1122</v>
      </c>
      <c r="N934" t="s">
        <v>1122</v>
      </c>
    </row>
    <row r="935" spans="13:14" x14ac:dyDescent="0.25">
      <c r="M935" t="s">
        <v>1123</v>
      </c>
      <c r="N935" t="s">
        <v>1123</v>
      </c>
    </row>
    <row r="936" spans="13:14" x14ac:dyDescent="0.25">
      <c r="M936" t="s">
        <v>1124</v>
      </c>
      <c r="N936" t="s">
        <v>1124</v>
      </c>
    </row>
    <row r="937" spans="13:14" x14ac:dyDescent="0.25">
      <c r="M937" t="s">
        <v>1125</v>
      </c>
      <c r="N937" t="s">
        <v>1125</v>
      </c>
    </row>
    <row r="938" spans="13:14" x14ac:dyDescent="0.25">
      <c r="M938" t="s">
        <v>1126</v>
      </c>
      <c r="N938" t="s">
        <v>1126</v>
      </c>
    </row>
    <row r="939" spans="13:14" x14ac:dyDescent="0.25">
      <c r="M939" t="s">
        <v>1127</v>
      </c>
      <c r="N939" t="s">
        <v>1127</v>
      </c>
    </row>
    <row r="940" spans="13:14" x14ac:dyDescent="0.25">
      <c r="M940" t="s">
        <v>1128</v>
      </c>
      <c r="N940" t="s">
        <v>1128</v>
      </c>
    </row>
    <row r="941" spans="13:14" x14ac:dyDescent="0.25">
      <c r="M941" t="s">
        <v>1129</v>
      </c>
      <c r="N941" t="s">
        <v>1129</v>
      </c>
    </row>
    <row r="942" spans="13:14" x14ac:dyDescent="0.25">
      <c r="M942" t="s">
        <v>1130</v>
      </c>
      <c r="N942" t="s">
        <v>1130</v>
      </c>
    </row>
    <row r="943" spans="13:14" x14ac:dyDescent="0.25">
      <c r="M943" t="s">
        <v>1131</v>
      </c>
      <c r="N943" t="s">
        <v>1131</v>
      </c>
    </row>
    <row r="944" spans="13:14" x14ac:dyDescent="0.25">
      <c r="M944" t="s">
        <v>1132</v>
      </c>
      <c r="N944" t="s">
        <v>1132</v>
      </c>
    </row>
    <row r="945" spans="13:14" x14ac:dyDescent="0.25">
      <c r="M945" t="s">
        <v>1133</v>
      </c>
      <c r="N945" t="s">
        <v>1133</v>
      </c>
    </row>
    <row r="946" spans="13:14" x14ac:dyDescent="0.25">
      <c r="M946" t="s">
        <v>1134</v>
      </c>
      <c r="N946" t="s">
        <v>1134</v>
      </c>
    </row>
    <row r="947" spans="13:14" x14ac:dyDescent="0.25">
      <c r="M947" t="s">
        <v>1135</v>
      </c>
      <c r="N947" t="s">
        <v>1135</v>
      </c>
    </row>
    <row r="948" spans="13:14" x14ac:dyDescent="0.25">
      <c r="M948" t="s">
        <v>1136</v>
      </c>
      <c r="N948" t="s">
        <v>1136</v>
      </c>
    </row>
    <row r="949" spans="13:14" x14ac:dyDescent="0.25">
      <c r="M949" t="s">
        <v>1137</v>
      </c>
      <c r="N949" t="s">
        <v>1137</v>
      </c>
    </row>
    <row r="950" spans="13:14" x14ac:dyDescent="0.25">
      <c r="M950" t="s">
        <v>1138</v>
      </c>
      <c r="N950" t="s">
        <v>1138</v>
      </c>
    </row>
    <row r="951" spans="13:14" x14ac:dyDescent="0.25">
      <c r="M951" t="s">
        <v>1139</v>
      </c>
      <c r="N951" t="s">
        <v>1139</v>
      </c>
    </row>
    <row r="952" spans="13:14" x14ac:dyDescent="0.25">
      <c r="M952" t="s">
        <v>1140</v>
      </c>
      <c r="N952" t="s">
        <v>1140</v>
      </c>
    </row>
    <row r="953" spans="13:14" x14ac:dyDescent="0.25">
      <c r="M953" t="s">
        <v>1141</v>
      </c>
      <c r="N953" t="s">
        <v>1141</v>
      </c>
    </row>
    <row r="954" spans="13:14" x14ac:dyDescent="0.25">
      <c r="M954" t="s">
        <v>1142</v>
      </c>
      <c r="N954" t="s">
        <v>1142</v>
      </c>
    </row>
    <row r="955" spans="13:14" x14ac:dyDescent="0.25">
      <c r="M955" t="s">
        <v>1143</v>
      </c>
      <c r="N955" t="s">
        <v>1143</v>
      </c>
    </row>
    <row r="956" spans="13:14" x14ac:dyDescent="0.25">
      <c r="M956" t="s">
        <v>1144</v>
      </c>
      <c r="N956" t="s">
        <v>1144</v>
      </c>
    </row>
    <row r="957" spans="13:14" x14ac:dyDescent="0.25">
      <c r="M957" t="s">
        <v>1145</v>
      </c>
      <c r="N957" t="s">
        <v>1145</v>
      </c>
    </row>
    <row r="958" spans="13:14" x14ac:dyDescent="0.25">
      <c r="M958" t="s">
        <v>1146</v>
      </c>
      <c r="N958" t="s">
        <v>1146</v>
      </c>
    </row>
    <row r="959" spans="13:14" x14ac:dyDescent="0.25">
      <c r="M959" t="s">
        <v>1147</v>
      </c>
      <c r="N959" t="s">
        <v>1147</v>
      </c>
    </row>
    <row r="960" spans="13:14" x14ac:dyDescent="0.25">
      <c r="M960" t="s">
        <v>1148</v>
      </c>
      <c r="N960" t="s">
        <v>1148</v>
      </c>
    </row>
    <row r="961" spans="13:14" x14ac:dyDescent="0.25">
      <c r="M961" t="s">
        <v>1149</v>
      </c>
      <c r="N961" t="s">
        <v>1149</v>
      </c>
    </row>
    <row r="962" spans="13:14" x14ac:dyDescent="0.25">
      <c r="M962" t="s">
        <v>1150</v>
      </c>
      <c r="N962" t="s">
        <v>1150</v>
      </c>
    </row>
    <row r="963" spans="13:14" x14ac:dyDescent="0.25">
      <c r="M963" t="s">
        <v>1151</v>
      </c>
      <c r="N963" t="s">
        <v>1151</v>
      </c>
    </row>
    <row r="964" spans="13:14" x14ac:dyDescent="0.25">
      <c r="M964" t="s">
        <v>1152</v>
      </c>
      <c r="N964" t="s">
        <v>1152</v>
      </c>
    </row>
    <row r="965" spans="13:14" x14ac:dyDescent="0.25">
      <c r="M965" t="s">
        <v>1153</v>
      </c>
      <c r="N965" t="s">
        <v>1153</v>
      </c>
    </row>
    <row r="966" spans="13:14" x14ac:dyDescent="0.25">
      <c r="M966" t="s">
        <v>1154</v>
      </c>
      <c r="N966" t="s">
        <v>1154</v>
      </c>
    </row>
    <row r="967" spans="13:14" x14ac:dyDescent="0.25">
      <c r="M967" t="s">
        <v>1155</v>
      </c>
      <c r="N967" t="s">
        <v>1155</v>
      </c>
    </row>
    <row r="968" spans="13:14" x14ac:dyDescent="0.25">
      <c r="M968" t="s">
        <v>1156</v>
      </c>
      <c r="N968" t="s">
        <v>1156</v>
      </c>
    </row>
    <row r="969" spans="13:14" x14ac:dyDescent="0.25">
      <c r="M969" t="s">
        <v>1157</v>
      </c>
      <c r="N969" t="s">
        <v>1157</v>
      </c>
    </row>
    <row r="970" spans="13:14" x14ac:dyDescent="0.25">
      <c r="M970" t="s">
        <v>1158</v>
      </c>
      <c r="N970" t="s">
        <v>1158</v>
      </c>
    </row>
    <row r="971" spans="13:14" x14ac:dyDescent="0.25">
      <c r="M971" t="s">
        <v>1159</v>
      </c>
      <c r="N971" t="s">
        <v>1159</v>
      </c>
    </row>
    <row r="972" spans="13:14" x14ac:dyDescent="0.25">
      <c r="M972" t="s">
        <v>1160</v>
      </c>
      <c r="N972" t="s">
        <v>1160</v>
      </c>
    </row>
    <row r="973" spans="13:14" x14ac:dyDescent="0.25">
      <c r="M973" t="s">
        <v>1161</v>
      </c>
      <c r="N973" t="s">
        <v>1161</v>
      </c>
    </row>
    <row r="974" spans="13:14" x14ac:dyDescent="0.25">
      <c r="M974" t="s">
        <v>1162</v>
      </c>
      <c r="N974" t="s">
        <v>1162</v>
      </c>
    </row>
    <row r="975" spans="13:14" x14ac:dyDescent="0.25">
      <c r="M975" t="s">
        <v>1163</v>
      </c>
      <c r="N975" t="s">
        <v>1163</v>
      </c>
    </row>
    <row r="976" spans="13:14" x14ac:dyDescent="0.25">
      <c r="M976" t="s">
        <v>1164</v>
      </c>
      <c r="N976" t="s">
        <v>1164</v>
      </c>
    </row>
    <row r="977" spans="13:14" x14ac:dyDescent="0.25">
      <c r="M977" t="s">
        <v>1165</v>
      </c>
      <c r="N977" t="s">
        <v>1165</v>
      </c>
    </row>
    <row r="978" spans="13:14" x14ac:dyDescent="0.25">
      <c r="M978" t="s">
        <v>1166</v>
      </c>
      <c r="N978" t="s">
        <v>1166</v>
      </c>
    </row>
    <row r="979" spans="13:14" x14ac:dyDescent="0.25">
      <c r="M979" t="s">
        <v>1167</v>
      </c>
      <c r="N979" t="s">
        <v>1167</v>
      </c>
    </row>
    <row r="980" spans="13:14" x14ac:dyDescent="0.25">
      <c r="M980" t="s">
        <v>1168</v>
      </c>
      <c r="N980" t="s">
        <v>1168</v>
      </c>
    </row>
    <row r="981" spans="13:14" x14ac:dyDescent="0.25">
      <c r="M981" t="s">
        <v>1169</v>
      </c>
      <c r="N981" t="s">
        <v>1169</v>
      </c>
    </row>
    <row r="982" spans="13:14" x14ac:dyDescent="0.25">
      <c r="M982" t="s">
        <v>1170</v>
      </c>
      <c r="N982" t="s">
        <v>1170</v>
      </c>
    </row>
    <row r="983" spans="13:14" x14ac:dyDescent="0.25">
      <c r="M983" t="s">
        <v>1171</v>
      </c>
      <c r="N983" t="s">
        <v>1171</v>
      </c>
    </row>
    <row r="984" spans="13:14" x14ac:dyDescent="0.25">
      <c r="M984" t="s">
        <v>1172</v>
      </c>
      <c r="N984" t="s">
        <v>1172</v>
      </c>
    </row>
    <row r="985" spans="13:14" x14ac:dyDescent="0.25">
      <c r="M985" t="s">
        <v>1173</v>
      </c>
      <c r="N985" t="s">
        <v>1173</v>
      </c>
    </row>
    <row r="986" spans="13:14" x14ac:dyDescent="0.25">
      <c r="M986" t="s">
        <v>1174</v>
      </c>
      <c r="N986" t="s">
        <v>1174</v>
      </c>
    </row>
    <row r="987" spans="13:14" x14ac:dyDescent="0.25">
      <c r="M987" t="s">
        <v>1175</v>
      </c>
      <c r="N987" t="s">
        <v>1175</v>
      </c>
    </row>
    <row r="988" spans="13:14" x14ac:dyDescent="0.25">
      <c r="M988" t="s">
        <v>1176</v>
      </c>
      <c r="N988" t="s">
        <v>1176</v>
      </c>
    </row>
    <row r="989" spans="13:14" x14ac:dyDescent="0.25">
      <c r="M989" t="s">
        <v>1177</v>
      </c>
      <c r="N989" t="s">
        <v>1177</v>
      </c>
    </row>
    <row r="990" spans="13:14" x14ac:dyDescent="0.25">
      <c r="M990" t="s">
        <v>1178</v>
      </c>
      <c r="N990" t="s">
        <v>1178</v>
      </c>
    </row>
    <row r="991" spans="13:14" x14ac:dyDescent="0.25">
      <c r="M991" t="s">
        <v>1179</v>
      </c>
      <c r="N991" t="s">
        <v>1179</v>
      </c>
    </row>
    <row r="992" spans="13:14" x14ac:dyDescent="0.25">
      <c r="M992" t="s">
        <v>1180</v>
      </c>
      <c r="N992" t="s">
        <v>1180</v>
      </c>
    </row>
    <row r="993" spans="13:14" x14ac:dyDescent="0.25">
      <c r="M993" t="s">
        <v>1181</v>
      </c>
      <c r="N993" t="s">
        <v>1181</v>
      </c>
    </row>
    <row r="994" spans="13:14" x14ac:dyDescent="0.25">
      <c r="M994" t="s">
        <v>1182</v>
      </c>
      <c r="N994" t="s">
        <v>1182</v>
      </c>
    </row>
    <row r="995" spans="13:14" x14ac:dyDescent="0.25">
      <c r="M995" t="s">
        <v>1183</v>
      </c>
      <c r="N995" t="s">
        <v>1183</v>
      </c>
    </row>
    <row r="996" spans="13:14" x14ac:dyDescent="0.25">
      <c r="M996" t="s">
        <v>1184</v>
      </c>
      <c r="N996" t="s">
        <v>1184</v>
      </c>
    </row>
    <row r="997" spans="13:14" x14ac:dyDescent="0.25">
      <c r="M997" t="s">
        <v>1185</v>
      </c>
      <c r="N997" t="s">
        <v>1185</v>
      </c>
    </row>
    <row r="998" spans="13:14" x14ac:dyDescent="0.25">
      <c r="M998" t="s">
        <v>1186</v>
      </c>
      <c r="N998" t="s">
        <v>1186</v>
      </c>
    </row>
    <row r="999" spans="13:14" x14ac:dyDescent="0.25">
      <c r="M999" t="s">
        <v>1187</v>
      </c>
      <c r="N999" t="s">
        <v>1187</v>
      </c>
    </row>
    <row r="1000" spans="13:14" x14ac:dyDescent="0.25">
      <c r="M1000" t="s">
        <v>1188</v>
      </c>
      <c r="N1000" t="s">
        <v>1188</v>
      </c>
    </row>
    <row r="1001" spans="13:14" x14ac:dyDescent="0.25">
      <c r="M1001" t="s">
        <v>1189</v>
      </c>
      <c r="N1001" t="s">
        <v>1189</v>
      </c>
    </row>
    <row r="1002" spans="13:14" x14ac:dyDescent="0.25">
      <c r="M1002" t="s">
        <v>1190</v>
      </c>
      <c r="N1002" t="s">
        <v>1190</v>
      </c>
    </row>
    <row r="1003" spans="13:14" x14ac:dyDescent="0.25">
      <c r="M1003" t="s">
        <v>1191</v>
      </c>
      <c r="N1003" t="s">
        <v>1191</v>
      </c>
    </row>
    <row r="1004" spans="13:14" x14ac:dyDescent="0.25">
      <c r="M1004" t="s">
        <v>1192</v>
      </c>
      <c r="N1004" t="s">
        <v>1192</v>
      </c>
    </row>
    <row r="1005" spans="13:14" x14ac:dyDescent="0.25">
      <c r="M1005" t="s">
        <v>1193</v>
      </c>
      <c r="N1005" t="s">
        <v>1193</v>
      </c>
    </row>
    <row r="1006" spans="13:14" x14ac:dyDescent="0.25">
      <c r="M1006" t="s">
        <v>1194</v>
      </c>
      <c r="N1006" t="s">
        <v>1194</v>
      </c>
    </row>
    <row r="1007" spans="13:14" x14ac:dyDescent="0.25">
      <c r="M1007" t="s">
        <v>1195</v>
      </c>
      <c r="N1007" t="s">
        <v>1195</v>
      </c>
    </row>
    <row r="1008" spans="13:14" x14ac:dyDescent="0.25">
      <c r="M1008" t="s">
        <v>1196</v>
      </c>
      <c r="N1008" t="s">
        <v>1196</v>
      </c>
    </row>
    <row r="1009" spans="13:14" x14ac:dyDescent="0.25">
      <c r="M1009" t="s">
        <v>1197</v>
      </c>
      <c r="N1009" t="s">
        <v>1197</v>
      </c>
    </row>
    <row r="1010" spans="13:14" x14ac:dyDescent="0.25">
      <c r="M1010" t="s">
        <v>1198</v>
      </c>
      <c r="N1010" t="s">
        <v>1198</v>
      </c>
    </row>
    <row r="1011" spans="13:14" x14ac:dyDescent="0.25">
      <c r="M1011" t="s">
        <v>1199</v>
      </c>
      <c r="N1011" t="s">
        <v>1199</v>
      </c>
    </row>
    <row r="1012" spans="13:14" x14ac:dyDescent="0.25">
      <c r="M1012" t="s">
        <v>1200</v>
      </c>
      <c r="N1012" t="s">
        <v>1200</v>
      </c>
    </row>
    <row r="1013" spans="13:14" x14ac:dyDescent="0.25">
      <c r="M1013" t="s">
        <v>1201</v>
      </c>
      <c r="N1013" t="s">
        <v>1201</v>
      </c>
    </row>
    <row r="1014" spans="13:14" x14ac:dyDescent="0.25">
      <c r="M1014" t="s">
        <v>1202</v>
      </c>
      <c r="N1014" t="s">
        <v>1202</v>
      </c>
    </row>
    <row r="1015" spans="13:14" x14ac:dyDescent="0.25">
      <c r="M1015" t="s">
        <v>1203</v>
      </c>
      <c r="N1015" t="s">
        <v>1203</v>
      </c>
    </row>
    <row r="1016" spans="13:14" x14ac:dyDescent="0.25">
      <c r="M1016" t="s">
        <v>1204</v>
      </c>
      <c r="N1016" t="s">
        <v>1204</v>
      </c>
    </row>
    <row r="1017" spans="13:14" x14ac:dyDescent="0.25">
      <c r="M1017" t="s">
        <v>1205</v>
      </c>
      <c r="N1017" t="s">
        <v>1205</v>
      </c>
    </row>
    <row r="1018" spans="13:14" x14ac:dyDescent="0.25">
      <c r="M1018" t="s">
        <v>1206</v>
      </c>
      <c r="N1018" t="s">
        <v>1206</v>
      </c>
    </row>
    <row r="1019" spans="13:14" x14ac:dyDescent="0.25">
      <c r="M1019" t="s">
        <v>1207</v>
      </c>
      <c r="N1019" t="s">
        <v>1207</v>
      </c>
    </row>
    <row r="1020" spans="13:14" x14ac:dyDescent="0.25">
      <c r="M1020" t="s">
        <v>1208</v>
      </c>
      <c r="N1020" t="s">
        <v>1208</v>
      </c>
    </row>
    <row r="1021" spans="13:14" x14ac:dyDescent="0.25">
      <c r="M1021" t="s">
        <v>1209</v>
      </c>
      <c r="N1021" t="s">
        <v>1209</v>
      </c>
    </row>
    <row r="1022" spans="13:14" x14ac:dyDescent="0.25">
      <c r="M1022" t="s">
        <v>1210</v>
      </c>
      <c r="N1022" t="s">
        <v>1210</v>
      </c>
    </row>
    <row r="1023" spans="13:14" x14ac:dyDescent="0.25">
      <c r="M1023" t="s">
        <v>1211</v>
      </c>
      <c r="N1023" t="s">
        <v>1211</v>
      </c>
    </row>
    <row r="1024" spans="13:14" x14ac:dyDescent="0.25">
      <c r="M1024" t="s">
        <v>1212</v>
      </c>
      <c r="N1024" t="s">
        <v>1212</v>
      </c>
    </row>
    <row r="1025" spans="13:14" x14ac:dyDescent="0.25">
      <c r="M1025" t="s">
        <v>1213</v>
      </c>
      <c r="N1025" t="s">
        <v>1213</v>
      </c>
    </row>
    <row r="1026" spans="13:14" x14ac:dyDescent="0.25">
      <c r="M1026" t="s">
        <v>1214</v>
      </c>
      <c r="N1026" t="s">
        <v>1214</v>
      </c>
    </row>
    <row r="1027" spans="13:14" x14ac:dyDescent="0.25">
      <c r="M1027" t="s">
        <v>1215</v>
      </c>
      <c r="N1027" t="s">
        <v>1215</v>
      </c>
    </row>
    <row r="1028" spans="13:14" x14ac:dyDescent="0.25">
      <c r="M1028" t="s">
        <v>1216</v>
      </c>
      <c r="N1028" t="s">
        <v>1216</v>
      </c>
    </row>
    <row r="1029" spans="13:14" x14ac:dyDescent="0.25">
      <c r="M1029" t="s">
        <v>1217</v>
      </c>
      <c r="N1029" t="s">
        <v>1217</v>
      </c>
    </row>
    <row r="1030" spans="13:14" x14ac:dyDescent="0.25">
      <c r="M1030" t="s">
        <v>1218</v>
      </c>
      <c r="N1030" t="s">
        <v>1218</v>
      </c>
    </row>
    <row r="1031" spans="13:14" x14ac:dyDescent="0.25">
      <c r="M1031" t="s">
        <v>1219</v>
      </c>
      <c r="N1031" t="s">
        <v>1219</v>
      </c>
    </row>
    <row r="1032" spans="13:14" x14ac:dyDescent="0.25">
      <c r="M1032" t="s">
        <v>1220</v>
      </c>
      <c r="N1032" t="s">
        <v>1220</v>
      </c>
    </row>
    <row r="1033" spans="13:14" x14ac:dyDescent="0.25">
      <c r="M1033" t="s">
        <v>1221</v>
      </c>
      <c r="N1033" t="s">
        <v>1221</v>
      </c>
    </row>
    <row r="1034" spans="13:14" x14ac:dyDescent="0.25">
      <c r="M1034" t="s">
        <v>1222</v>
      </c>
      <c r="N1034" t="s">
        <v>1222</v>
      </c>
    </row>
    <row r="1035" spans="13:14" x14ac:dyDescent="0.25">
      <c r="M1035" t="s">
        <v>1223</v>
      </c>
      <c r="N1035" t="s">
        <v>1223</v>
      </c>
    </row>
    <row r="1036" spans="13:14" x14ac:dyDescent="0.25">
      <c r="M1036" t="s">
        <v>1224</v>
      </c>
      <c r="N1036" t="s">
        <v>1224</v>
      </c>
    </row>
    <row r="1037" spans="13:14" x14ac:dyDescent="0.25">
      <c r="M1037" t="s">
        <v>1225</v>
      </c>
      <c r="N1037" t="s">
        <v>1225</v>
      </c>
    </row>
    <row r="1038" spans="13:14" x14ac:dyDescent="0.25">
      <c r="M1038" t="s">
        <v>1226</v>
      </c>
      <c r="N1038" t="s">
        <v>1226</v>
      </c>
    </row>
    <row r="1039" spans="13:14" x14ac:dyDescent="0.25">
      <c r="M1039" t="s">
        <v>1227</v>
      </c>
      <c r="N1039" t="s">
        <v>1227</v>
      </c>
    </row>
    <row r="1040" spans="13:14" x14ac:dyDescent="0.25">
      <c r="M1040" t="s">
        <v>1228</v>
      </c>
      <c r="N1040" t="s">
        <v>1228</v>
      </c>
    </row>
    <row r="1041" spans="13:14" x14ac:dyDescent="0.25">
      <c r="M1041" t="s">
        <v>1229</v>
      </c>
      <c r="N1041" t="s">
        <v>1229</v>
      </c>
    </row>
    <row r="1042" spans="13:14" x14ac:dyDescent="0.25">
      <c r="M1042" t="s">
        <v>1230</v>
      </c>
      <c r="N1042" t="s">
        <v>1230</v>
      </c>
    </row>
    <row r="1043" spans="13:14" x14ac:dyDescent="0.25">
      <c r="M1043" t="s">
        <v>1231</v>
      </c>
      <c r="N1043" t="s">
        <v>1231</v>
      </c>
    </row>
    <row r="1044" spans="13:14" x14ac:dyDescent="0.25">
      <c r="M1044" t="s">
        <v>1232</v>
      </c>
      <c r="N1044" t="s">
        <v>1232</v>
      </c>
    </row>
    <row r="1045" spans="13:14" x14ac:dyDescent="0.25">
      <c r="M1045" t="s">
        <v>1233</v>
      </c>
      <c r="N1045" t="s">
        <v>1233</v>
      </c>
    </row>
    <row r="1046" spans="13:14" x14ac:dyDescent="0.25">
      <c r="M1046" t="s">
        <v>1234</v>
      </c>
      <c r="N1046" t="s">
        <v>1234</v>
      </c>
    </row>
    <row r="1047" spans="13:14" x14ac:dyDescent="0.25">
      <c r="M1047" t="s">
        <v>1235</v>
      </c>
      <c r="N1047" t="s">
        <v>1235</v>
      </c>
    </row>
    <row r="1048" spans="13:14" x14ac:dyDescent="0.25">
      <c r="M1048" t="s">
        <v>1236</v>
      </c>
      <c r="N1048" t="s">
        <v>1236</v>
      </c>
    </row>
    <row r="1049" spans="13:14" x14ac:dyDescent="0.25">
      <c r="M1049" t="s">
        <v>1237</v>
      </c>
      <c r="N1049" t="s">
        <v>1237</v>
      </c>
    </row>
    <row r="1050" spans="13:14" x14ac:dyDescent="0.25">
      <c r="M1050" t="s">
        <v>1238</v>
      </c>
      <c r="N1050" t="s">
        <v>1238</v>
      </c>
    </row>
    <row r="1051" spans="13:14" x14ac:dyDescent="0.25">
      <c r="M1051" t="s">
        <v>1239</v>
      </c>
      <c r="N1051" t="s">
        <v>1239</v>
      </c>
    </row>
    <row r="1052" spans="13:14" x14ac:dyDescent="0.25">
      <c r="M1052" t="s">
        <v>1240</v>
      </c>
      <c r="N1052" t="s">
        <v>1240</v>
      </c>
    </row>
    <row r="1053" spans="13:14" x14ac:dyDescent="0.25">
      <c r="M1053" t="s">
        <v>1241</v>
      </c>
      <c r="N1053" t="s">
        <v>1241</v>
      </c>
    </row>
    <row r="1054" spans="13:14" x14ac:dyDescent="0.25">
      <c r="M1054" t="s">
        <v>1242</v>
      </c>
      <c r="N1054" t="s">
        <v>1242</v>
      </c>
    </row>
    <row r="1055" spans="13:14" x14ac:dyDescent="0.25">
      <c r="M1055" t="s">
        <v>1243</v>
      </c>
      <c r="N1055" t="s">
        <v>1243</v>
      </c>
    </row>
    <row r="1056" spans="13:14" x14ac:dyDescent="0.25">
      <c r="M1056" t="s">
        <v>1244</v>
      </c>
      <c r="N1056" t="s">
        <v>1244</v>
      </c>
    </row>
    <row r="1057" spans="13:14" x14ac:dyDescent="0.25">
      <c r="M1057" t="s">
        <v>1245</v>
      </c>
      <c r="N1057" t="s">
        <v>1245</v>
      </c>
    </row>
    <row r="1058" spans="13:14" x14ac:dyDescent="0.25">
      <c r="M1058" t="s">
        <v>1246</v>
      </c>
      <c r="N1058" t="s">
        <v>1246</v>
      </c>
    </row>
    <row r="1059" spans="13:14" x14ac:dyDescent="0.25">
      <c r="M1059" t="s">
        <v>1247</v>
      </c>
      <c r="N1059" t="s">
        <v>1247</v>
      </c>
    </row>
    <row r="1060" spans="13:14" x14ac:dyDescent="0.25">
      <c r="M1060" t="s">
        <v>1248</v>
      </c>
      <c r="N1060" t="s">
        <v>1248</v>
      </c>
    </row>
    <row r="1061" spans="13:14" x14ac:dyDescent="0.25">
      <c r="M1061" t="s">
        <v>1249</v>
      </c>
      <c r="N1061" t="s">
        <v>1249</v>
      </c>
    </row>
    <row r="1062" spans="13:14" x14ac:dyDescent="0.25">
      <c r="M1062" t="s">
        <v>1250</v>
      </c>
      <c r="N1062" t="s">
        <v>1250</v>
      </c>
    </row>
    <row r="1063" spans="13:14" x14ac:dyDescent="0.25">
      <c r="M1063" t="s">
        <v>1251</v>
      </c>
      <c r="N1063" t="s">
        <v>1251</v>
      </c>
    </row>
    <row r="1064" spans="13:14" x14ac:dyDescent="0.25">
      <c r="M1064" t="s">
        <v>1252</v>
      </c>
      <c r="N1064" t="s">
        <v>1252</v>
      </c>
    </row>
    <row r="1065" spans="13:14" x14ac:dyDescent="0.25">
      <c r="M1065" t="s">
        <v>1253</v>
      </c>
      <c r="N1065" t="s">
        <v>1253</v>
      </c>
    </row>
    <row r="1066" spans="13:14" x14ac:dyDescent="0.25">
      <c r="M1066" t="s">
        <v>1254</v>
      </c>
      <c r="N1066" t="s">
        <v>1254</v>
      </c>
    </row>
    <row r="1067" spans="13:14" x14ac:dyDescent="0.25">
      <c r="M1067" t="s">
        <v>1255</v>
      </c>
      <c r="N1067" t="s">
        <v>1255</v>
      </c>
    </row>
    <row r="1068" spans="13:14" x14ac:dyDescent="0.25">
      <c r="M1068" t="s">
        <v>1256</v>
      </c>
      <c r="N1068" t="s">
        <v>1256</v>
      </c>
    </row>
    <row r="1069" spans="13:14" x14ac:dyDescent="0.25">
      <c r="M1069" t="s">
        <v>1257</v>
      </c>
      <c r="N1069" t="s">
        <v>1257</v>
      </c>
    </row>
    <row r="1070" spans="13:14" x14ac:dyDescent="0.25">
      <c r="M1070" t="s">
        <v>1258</v>
      </c>
      <c r="N1070" t="s">
        <v>1258</v>
      </c>
    </row>
    <row r="1071" spans="13:14" x14ac:dyDescent="0.25">
      <c r="M1071" t="s">
        <v>1259</v>
      </c>
      <c r="N1071" t="s">
        <v>1259</v>
      </c>
    </row>
    <row r="1072" spans="13:14" x14ac:dyDescent="0.25">
      <c r="M1072" t="s">
        <v>1260</v>
      </c>
      <c r="N1072" t="s">
        <v>1260</v>
      </c>
    </row>
    <row r="1073" spans="13:14" x14ac:dyDescent="0.25">
      <c r="M1073" t="s">
        <v>1261</v>
      </c>
      <c r="N1073" t="s">
        <v>1261</v>
      </c>
    </row>
    <row r="1074" spans="13:14" x14ac:dyDescent="0.25">
      <c r="M1074" t="s">
        <v>1262</v>
      </c>
      <c r="N1074" t="s">
        <v>1262</v>
      </c>
    </row>
    <row r="1075" spans="13:14" x14ac:dyDescent="0.25">
      <c r="M1075" t="s">
        <v>1263</v>
      </c>
      <c r="N1075" t="s">
        <v>1263</v>
      </c>
    </row>
    <row r="1076" spans="13:14" x14ac:dyDescent="0.25">
      <c r="M1076" t="s">
        <v>1264</v>
      </c>
      <c r="N1076" t="s">
        <v>1264</v>
      </c>
    </row>
    <row r="1077" spans="13:14" x14ac:dyDescent="0.25">
      <c r="M1077" t="s">
        <v>1265</v>
      </c>
      <c r="N1077" t="s">
        <v>1265</v>
      </c>
    </row>
    <row r="1078" spans="13:14" x14ac:dyDescent="0.25">
      <c r="M1078" t="s">
        <v>1266</v>
      </c>
      <c r="N1078" t="s">
        <v>1266</v>
      </c>
    </row>
    <row r="1079" spans="13:14" x14ac:dyDescent="0.25">
      <c r="M1079" t="s">
        <v>1267</v>
      </c>
      <c r="N1079" t="s">
        <v>1267</v>
      </c>
    </row>
    <row r="1080" spans="13:14" x14ac:dyDescent="0.25">
      <c r="M1080" t="s">
        <v>1268</v>
      </c>
      <c r="N1080" t="s">
        <v>1268</v>
      </c>
    </row>
    <row r="1081" spans="13:14" x14ac:dyDescent="0.25">
      <c r="M1081" t="s">
        <v>1269</v>
      </c>
      <c r="N1081" t="s">
        <v>1269</v>
      </c>
    </row>
    <row r="1082" spans="13:14" x14ac:dyDescent="0.25">
      <c r="M1082" t="s">
        <v>1270</v>
      </c>
      <c r="N1082" t="s">
        <v>1270</v>
      </c>
    </row>
    <row r="1083" spans="13:14" x14ac:dyDescent="0.25">
      <c r="M1083" t="s">
        <v>1271</v>
      </c>
      <c r="N1083" t="s">
        <v>1271</v>
      </c>
    </row>
    <row r="1084" spans="13:14" x14ac:dyDescent="0.25">
      <c r="M1084" t="s">
        <v>1272</v>
      </c>
      <c r="N1084" t="s">
        <v>1272</v>
      </c>
    </row>
    <row r="1085" spans="13:14" x14ac:dyDescent="0.25">
      <c r="M1085" t="s">
        <v>1273</v>
      </c>
      <c r="N1085" t="s">
        <v>1273</v>
      </c>
    </row>
    <row r="1086" spans="13:14" x14ac:dyDescent="0.25">
      <c r="M1086" t="s">
        <v>1274</v>
      </c>
      <c r="N1086" t="s">
        <v>1274</v>
      </c>
    </row>
    <row r="1087" spans="13:14" x14ac:dyDescent="0.25">
      <c r="M1087" t="s">
        <v>1275</v>
      </c>
      <c r="N1087" t="s">
        <v>1275</v>
      </c>
    </row>
    <row r="1088" spans="13:14" x14ac:dyDescent="0.25">
      <c r="M1088" t="s">
        <v>1276</v>
      </c>
      <c r="N1088" t="s">
        <v>1276</v>
      </c>
    </row>
    <row r="1089" spans="13:14" x14ac:dyDescent="0.25">
      <c r="M1089" t="s">
        <v>1277</v>
      </c>
      <c r="N1089" t="s">
        <v>1277</v>
      </c>
    </row>
    <row r="1090" spans="13:14" x14ac:dyDescent="0.25">
      <c r="M1090" t="s">
        <v>1278</v>
      </c>
      <c r="N1090" t="s">
        <v>1278</v>
      </c>
    </row>
    <row r="1091" spans="13:14" x14ac:dyDescent="0.25">
      <c r="M1091" t="s">
        <v>1279</v>
      </c>
      <c r="N1091" t="s">
        <v>1279</v>
      </c>
    </row>
    <row r="1092" spans="13:14" x14ac:dyDescent="0.25">
      <c r="M1092" t="s">
        <v>1280</v>
      </c>
      <c r="N1092" t="s">
        <v>1280</v>
      </c>
    </row>
    <row r="1093" spans="13:14" x14ac:dyDescent="0.25">
      <c r="M1093" t="s">
        <v>1281</v>
      </c>
      <c r="N1093" t="s">
        <v>1281</v>
      </c>
    </row>
    <row r="1094" spans="13:14" x14ac:dyDescent="0.25">
      <c r="M1094" t="s">
        <v>1282</v>
      </c>
      <c r="N1094" t="s">
        <v>1282</v>
      </c>
    </row>
    <row r="1095" spans="13:14" x14ac:dyDescent="0.25">
      <c r="M1095" t="s">
        <v>1283</v>
      </c>
      <c r="N1095" t="s">
        <v>1283</v>
      </c>
    </row>
    <row r="1096" spans="13:14" x14ac:dyDescent="0.25">
      <c r="M1096" t="s">
        <v>1284</v>
      </c>
      <c r="N1096" t="s">
        <v>1284</v>
      </c>
    </row>
    <row r="1097" spans="13:14" x14ac:dyDescent="0.25">
      <c r="M1097" t="s">
        <v>1285</v>
      </c>
      <c r="N1097" t="s">
        <v>1285</v>
      </c>
    </row>
    <row r="1098" spans="13:14" x14ac:dyDescent="0.25">
      <c r="M1098" t="s">
        <v>1286</v>
      </c>
      <c r="N1098" t="s">
        <v>1286</v>
      </c>
    </row>
    <row r="1099" spans="13:14" x14ac:dyDescent="0.25">
      <c r="M1099" t="s">
        <v>1287</v>
      </c>
      <c r="N1099" t="s">
        <v>1287</v>
      </c>
    </row>
    <row r="1100" spans="13:14" x14ac:dyDescent="0.25">
      <c r="M1100" t="s">
        <v>1288</v>
      </c>
      <c r="N1100" t="s">
        <v>1288</v>
      </c>
    </row>
    <row r="1101" spans="13:14" x14ac:dyDescent="0.25">
      <c r="M1101" t="s">
        <v>1289</v>
      </c>
      <c r="N1101" t="s">
        <v>1289</v>
      </c>
    </row>
    <row r="1102" spans="13:14" x14ac:dyDescent="0.25">
      <c r="M1102" t="s">
        <v>1290</v>
      </c>
      <c r="N1102" t="s">
        <v>1290</v>
      </c>
    </row>
    <row r="1103" spans="13:14" x14ac:dyDescent="0.25">
      <c r="M1103" t="s">
        <v>1291</v>
      </c>
      <c r="N1103" t="s">
        <v>1291</v>
      </c>
    </row>
    <row r="1104" spans="13:14" x14ac:dyDescent="0.25">
      <c r="M1104" t="s">
        <v>1292</v>
      </c>
      <c r="N1104" t="s">
        <v>1292</v>
      </c>
    </row>
    <row r="1105" spans="13:14" x14ac:dyDescent="0.25">
      <c r="M1105" t="s">
        <v>1293</v>
      </c>
      <c r="N1105" t="s">
        <v>1293</v>
      </c>
    </row>
    <row r="1106" spans="13:14" x14ac:dyDescent="0.25">
      <c r="M1106" t="s">
        <v>1294</v>
      </c>
      <c r="N1106" t="s">
        <v>1294</v>
      </c>
    </row>
    <row r="1107" spans="13:14" x14ac:dyDescent="0.25">
      <c r="M1107" t="s">
        <v>1295</v>
      </c>
      <c r="N1107" t="s">
        <v>1295</v>
      </c>
    </row>
    <row r="1108" spans="13:14" x14ac:dyDescent="0.25">
      <c r="M1108" t="s">
        <v>1296</v>
      </c>
      <c r="N1108" t="s">
        <v>1296</v>
      </c>
    </row>
    <row r="1109" spans="13:14" x14ac:dyDescent="0.25">
      <c r="M1109" t="s">
        <v>1297</v>
      </c>
      <c r="N1109" t="s">
        <v>1297</v>
      </c>
    </row>
    <row r="1110" spans="13:14" x14ac:dyDescent="0.25">
      <c r="M1110" t="s">
        <v>1298</v>
      </c>
      <c r="N1110" t="s">
        <v>1298</v>
      </c>
    </row>
    <row r="1111" spans="13:14" x14ac:dyDescent="0.25">
      <c r="M1111" t="s">
        <v>1299</v>
      </c>
      <c r="N1111" t="s">
        <v>1299</v>
      </c>
    </row>
    <row r="1112" spans="13:14" x14ac:dyDescent="0.25">
      <c r="M1112" t="s">
        <v>1300</v>
      </c>
      <c r="N1112" t="s">
        <v>1300</v>
      </c>
    </row>
    <row r="1113" spans="13:14" x14ac:dyDescent="0.25">
      <c r="M1113" t="s">
        <v>1301</v>
      </c>
      <c r="N1113" t="s">
        <v>1301</v>
      </c>
    </row>
    <row r="1114" spans="13:14" x14ac:dyDescent="0.25">
      <c r="M1114" t="s">
        <v>1302</v>
      </c>
      <c r="N1114" t="s">
        <v>1302</v>
      </c>
    </row>
    <row r="1115" spans="13:14" x14ac:dyDescent="0.25">
      <c r="M1115" t="s">
        <v>1303</v>
      </c>
      <c r="N1115" t="s">
        <v>1303</v>
      </c>
    </row>
    <row r="1116" spans="13:14" x14ac:dyDescent="0.25">
      <c r="M1116" t="s">
        <v>1304</v>
      </c>
      <c r="N1116" t="s">
        <v>1304</v>
      </c>
    </row>
    <row r="1117" spans="13:14" x14ac:dyDescent="0.25">
      <c r="M1117" t="s">
        <v>1305</v>
      </c>
      <c r="N1117" t="s">
        <v>1305</v>
      </c>
    </row>
    <row r="1118" spans="13:14" x14ac:dyDescent="0.25">
      <c r="M1118" t="s">
        <v>1306</v>
      </c>
      <c r="N1118" t="s">
        <v>1306</v>
      </c>
    </row>
    <row r="1119" spans="13:14" x14ac:dyDescent="0.25">
      <c r="M1119" t="s">
        <v>1307</v>
      </c>
      <c r="N1119" t="s">
        <v>1307</v>
      </c>
    </row>
    <row r="1120" spans="13:14" x14ac:dyDescent="0.25">
      <c r="M1120" t="s">
        <v>1308</v>
      </c>
      <c r="N1120" t="s">
        <v>1308</v>
      </c>
    </row>
    <row r="1121" spans="13:14" x14ac:dyDescent="0.25">
      <c r="M1121" t="s">
        <v>1309</v>
      </c>
      <c r="N1121" t="s">
        <v>1309</v>
      </c>
    </row>
    <row r="1122" spans="13:14" x14ac:dyDescent="0.25">
      <c r="M1122" t="s">
        <v>1310</v>
      </c>
      <c r="N1122" t="s">
        <v>1310</v>
      </c>
    </row>
    <row r="1123" spans="13:14" x14ac:dyDescent="0.25">
      <c r="M1123" t="s">
        <v>1311</v>
      </c>
      <c r="N1123" t="s">
        <v>1311</v>
      </c>
    </row>
    <row r="1124" spans="13:14" x14ac:dyDescent="0.25">
      <c r="M1124" t="s">
        <v>1312</v>
      </c>
      <c r="N1124" t="s">
        <v>1312</v>
      </c>
    </row>
    <row r="1125" spans="13:14" x14ac:dyDescent="0.25">
      <c r="M1125" t="s">
        <v>1313</v>
      </c>
      <c r="N1125" t="s">
        <v>1313</v>
      </c>
    </row>
    <row r="1126" spans="13:14" x14ac:dyDescent="0.25">
      <c r="M1126" t="s">
        <v>1314</v>
      </c>
      <c r="N1126" t="s">
        <v>1314</v>
      </c>
    </row>
    <row r="1127" spans="13:14" x14ac:dyDescent="0.25">
      <c r="M1127" t="s">
        <v>1315</v>
      </c>
      <c r="N1127" t="s">
        <v>1315</v>
      </c>
    </row>
    <row r="1128" spans="13:14" x14ac:dyDescent="0.25">
      <c r="M1128" t="s">
        <v>1316</v>
      </c>
      <c r="N1128" t="s">
        <v>1316</v>
      </c>
    </row>
    <row r="1129" spans="13:14" x14ac:dyDescent="0.25">
      <c r="M1129" t="s">
        <v>1317</v>
      </c>
      <c r="N1129" t="s">
        <v>1317</v>
      </c>
    </row>
    <row r="1130" spans="13:14" x14ac:dyDescent="0.25">
      <c r="M1130" t="s">
        <v>1318</v>
      </c>
      <c r="N1130" t="s">
        <v>1318</v>
      </c>
    </row>
    <row r="1131" spans="13:14" x14ac:dyDescent="0.25">
      <c r="M1131" t="s">
        <v>1319</v>
      </c>
      <c r="N1131" t="s">
        <v>1319</v>
      </c>
    </row>
    <row r="1132" spans="13:14" x14ac:dyDescent="0.25">
      <c r="M1132" t="s">
        <v>1320</v>
      </c>
      <c r="N1132" t="s">
        <v>1320</v>
      </c>
    </row>
    <row r="1133" spans="13:14" x14ac:dyDescent="0.25">
      <c r="M1133" t="s">
        <v>1321</v>
      </c>
      <c r="N1133" t="s">
        <v>1321</v>
      </c>
    </row>
    <row r="1134" spans="13:14" x14ac:dyDescent="0.25">
      <c r="M1134" t="s">
        <v>1322</v>
      </c>
      <c r="N1134" t="s">
        <v>1322</v>
      </c>
    </row>
    <row r="1135" spans="13:14" x14ac:dyDescent="0.25">
      <c r="M1135" t="s">
        <v>1323</v>
      </c>
      <c r="N1135" t="s">
        <v>1323</v>
      </c>
    </row>
    <row r="1136" spans="13:14" x14ac:dyDescent="0.25">
      <c r="M1136" t="s">
        <v>1324</v>
      </c>
      <c r="N1136" t="s">
        <v>1324</v>
      </c>
    </row>
    <row r="1137" spans="13:14" x14ac:dyDescent="0.25">
      <c r="M1137" t="s">
        <v>1325</v>
      </c>
      <c r="N1137" t="s">
        <v>1325</v>
      </c>
    </row>
    <row r="1138" spans="13:14" x14ac:dyDescent="0.25">
      <c r="M1138" t="s">
        <v>1326</v>
      </c>
      <c r="N1138" t="s">
        <v>1326</v>
      </c>
    </row>
    <row r="1139" spans="13:14" x14ac:dyDescent="0.25">
      <c r="M1139" t="s">
        <v>1327</v>
      </c>
      <c r="N1139" t="s">
        <v>1327</v>
      </c>
    </row>
    <row r="1140" spans="13:14" x14ac:dyDescent="0.25">
      <c r="M1140" t="s">
        <v>1328</v>
      </c>
      <c r="N1140" t="s">
        <v>1328</v>
      </c>
    </row>
    <row r="1141" spans="13:14" x14ac:dyDescent="0.25">
      <c r="M1141" t="s">
        <v>1329</v>
      </c>
      <c r="N1141" t="s">
        <v>1329</v>
      </c>
    </row>
    <row r="1142" spans="13:14" x14ac:dyDescent="0.25">
      <c r="M1142" t="s">
        <v>1330</v>
      </c>
      <c r="N1142" t="s">
        <v>1330</v>
      </c>
    </row>
    <row r="1143" spans="13:14" x14ac:dyDescent="0.25">
      <c r="M1143" t="s">
        <v>1331</v>
      </c>
      <c r="N1143" t="s">
        <v>1331</v>
      </c>
    </row>
    <row r="1144" spans="13:14" x14ac:dyDescent="0.25">
      <c r="M1144" t="s">
        <v>1332</v>
      </c>
      <c r="N1144" t="s">
        <v>1332</v>
      </c>
    </row>
    <row r="1145" spans="13:14" x14ac:dyDescent="0.25">
      <c r="M1145" t="s">
        <v>1333</v>
      </c>
      <c r="N1145" t="s">
        <v>1333</v>
      </c>
    </row>
    <row r="1146" spans="13:14" x14ac:dyDescent="0.25">
      <c r="M1146" t="s">
        <v>1334</v>
      </c>
      <c r="N1146" t="s">
        <v>1334</v>
      </c>
    </row>
    <row r="1147" spans="13:14" x14ac:dyDescent="0.25">
      <c r="M1147" t="s">
        <v>1335</v>
      </c>
      <c r="N1147" t="s">
        <v>1335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6A09-6519-4B36-9FCA-A9492DE70B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18" max="18" width="35.7109375" hidden="1" customWidth="1"/>
    <col min="19" max="25" width="0" hidden="1" customWidth="1"/>
  </cols>
  <sheetData>
    <row r="1" spans="1:25" x14ac:dyDescent="0.25">
      <c r="A1" t="str">
        <f>_xll.DBSetQuery(A2,"",B1)</f>
        <v xml:space="preserve">Env:MSSQL, (last result:)Set OLEDB; ListObject to (bgQuery= False, ): SELECT T1.CurveId, T1.GroupingId, T1.CurveDescription, T5.value VolatilityTypeLU, T6.value ExtrapolationLU, T7.value DayCounterLU, T8.value DimensionLU, T9.value CalendarLU, T10.value BusinessDayConventionLU, T1.OptionTenors, T1.SwapTenors, T1.SmileOptionTenors, T1.SmileSwapTenors, T1.SmileSpreads, T16.value ShortSwapIndexBaseLU, T17.value SwapIndexBaseLU_x000D_
FROM ORE.dbo.CurveConfigurationSwaptionVolatilities T1 INNER JOIN _x000D_
ORE.dbo.TypesVolatilityType T5 ON T1.VolatilityType = T5.value LEFT JOIN _x000D_
ORE.dbo.TypesExtrapolationType T6 ON T1.Extrapolation = T6.value LEFT JOIN _x000D_
ORE.dbo.TypesDayCounter T7 ON T1.DayCounter = T7.value INNER JOIN _x000D_
ORE.dbo.TypesDimensionType T8 ON T1.Dimension = T8.value LEFT JOIN _x000D_
ORE.dbo.TypesCalendar T9 ON T1.Calendar = T9.value INNER JOIN _x000D_
ORE.dbo.TypesBusinessDayConvention T10 ON T1.BusinessDayConvention = T10.value INNER JOIN _x000D_
ORE.dbo.TypesIndexName T16 ON T1.ShortSwapIndexBase = T16.value INNER JOIN _x000D_
ORE.dbo.TypesIndexName T17 ON T1.SwapIndexBase = T17.value_x000D_
</v>
      </c>
      <c r="B1" s="2" t="s">
        <v>1394</v>
      </c>
      <c r="C1" s="2" t="s">
        <v>1395</v>
      </c>
      <c r="D1" s="2" t="s">
        <v>1396</v>
      </c>
      <c r="E1" s="2" t="s">
        <v>1397</v>
      </c>
      <c r="F1" s="2" t="s">
        <v>1398</v>
      </c>
      <c r="G1" s="2" t="s">
        <v>1400</v>
      </c>
      <c r="H1" s="2" t="s">
        <v>1482</v>
      </c>
      <c r="I1" s="2" t="s">
        <v>1401</v>
      </c>
      <c r="J1" s="2" t="s">
        <v>1402</v>
      </c>
      <c r="K1" s="2" t="s">
        <v>8929</v>
      </c>
      <c r="L1" s="2" t="s">
        <v>8930</v>
      </c>
      <c r="M1" s="2" t="s">
        <v>8931</v>
      </c>
      <c r="N1" s="2" t="s">
        <v>8932</v>
      </c>
      <c r="O1" s="2" t="s">
        <v>8933</v>
      </c>
      <c r="P1" s="2" t="s">
        <v>8934</v>
      </c>
      <c r="Q1" s="2" t="s">
        <v>8935</v>
      </c>
      <c r="R1" s="2" t="s">
        <v>1417</v>
      </c>
      <c r="S1" s="2" t="s">
        <v>1418</v>
      </c>
      <c r="T1" s="2" t="s">
        <v>1420</v>
      </c>
      <c r="U1" s="2" t="s">
        <v>1495</v>
      </c>
      <c r="V1" s="2" t="s">
        <v>1421</v>
      </c>
      <c r="W1" s="2" t="s">
        <v>1422</v>
      </c>
      <c r="X1" s="2" t="s">
        <v>8948</v>
      </c>
      <c r="Y1" s="2" t="s">
        <v>8949</v>
      </c>
    </row>
    <row r="2" spans="1:25" x14ac:dyDescent="0.25">
      <c r="A2" s="1" t="s">
        <v>8928</v>
      </c>
      <c r="B2" s="3" t="s">
        <v>8936</v>
      </c>
      <c r="C2" s="3" t="s">
        <v>1408</v>
      </c>
      <c r="D2" s="3" t="s">
        <v>8937</v>
      </c>
      <c r="E2" s="3" t="s">
        <v>10</v>
      </c>
      <c r="F2" s="3" t="s">
        <v>12</v>
      </c>
      <c r="G2" s="3" t="s">
        <v>47</v>
      </c>
      <c r="H2" s="3" t="s">
        <v>1480</v>
      </c>
      <c r="I2" s="3" t="s">
        <v>128</v>
      </c>
      <c r="J2" s="3" t="s">
        <v>172</v>
      </c>
      <c r="K2" s="3" t="s">
        <v>8938</v>
      </c>
      <c r="L2" s="3" t="s">
        <v>8939</v>
      </c>
      <c r="M2" s="3"/>
      <c r="N2" s="3"/>
      <c r="O2" s="3"/>
      <c r="P2" s="3" t="s">
        <v>328</v>
      </c>
      <c r="Q2" s="3" t="s">
        <v>331</v>
      </c>
      <c r="R2" s="3" t="str">
        <f>IF(Tabelle_ExterneDaten_16[[#This Row],[VolatilityTypeLU]]&lt;&gt;"",VLOOKUP(Tabelle_ExterneDaten_16[[#This Row],[VolatilityTypeLU]],VolatilityTypeLookup,2,FALSE),"")</f>
        <v>Normal</v>
      </c>
      <c r="S2" s="3" t="e">
        <f>IF(Tabelle_ExterneDaten_16[[#This Row],[ExtrapolationLU]]&lt;&gt;"",VLOOKUP(Tabelle_ExterneDaten_16[[#This Row],[ExtrapolationLU]],ExtrapolationLookup,2,FALSE),"")</f>
        <v>#N/A</v>
      </c>
      <c r="T2" s="3" t="str">
        <f>IF(Tabelle_ExterneDaten_16[[#This Row],[DayCounterLU]]&lt;&gt;"",VLOOKUP(Tabelle_ExterneDaten_16[[#This Row],[DayCounterLU]],DayCounterLookup,2,FALSE),"")</f>
        <v>Actual/365 (Fixed)</v>
      </c>
      <c r="U2" s="3" t="str">
        <f>IF(Tabelle_ExterneDaten_16[[#This Row],[DimensionLU]]&lt;&gt;"",VLOOKUP(Tabelle_ExterneDaten_16[[#This Row],[DimensionLU]],DimensionLookup,2,FALSE),"")</f>
        <v>ATM</v>
      </c>
      <c r="V2" s="3" t="str">
        <f>IF(Tabelle_ExterneDaten_16[[#This Row],[CalendarLU]]&lt;&gt;"",VLOOKUP(Tabelle_ExterneDaten_16[[#This Row],[CalendarLU]],CalendarLookup,2,FALSE),"")</f>
        <v>TARGET</v>
      </c>
      <c r="W2" s="3" t="str">
        <f>IF(Tabelle_ExterneDaten_16[[#This Row],[BusinessDayConventionLU]]&lt;&gt;"",VLOOKUP(Tabelle_ExterneDaten_16[[#This Row],[BusinessDayConventionLU]],BusinessDayConventionLookup,2,FALSE),"")</f>
        <v>Following</v>
      </c>
      <c r="X2" s="3" t="str">
        <f>IF(Tabelle_ExterneDaten_16[[#This Row],[ShortSwapIndexBaseLU]]&lt;&gt;"",VLOOKUP(Tabelle_ExterneDaten_16[[#This Row],[ShortSwapIndexBaseLU]],ShortSwapIndexBaseLookup,2,FALSE),"")</f>
        <v>CHF-CMS-1Y</v>
      </c>
      <c r="Y2" s="3" t="str">
        <f>IF(Tabelle_ExterneDaten_16[[#This Row],[SwapIndexBaseLU]]&lt;&gt;"",VLOOKUP(Tabelle_ExterneDaten_16[[#This Row],[SwapIndexBaseLU]],SwapIndexBaseLookup,2,FALSE),"")</f>
        <v>CHF-CMS-30Y</v>
      </c>
    </row>
    <row r="3" spans="1:25" x14ac:dyDescent="0.25">
      <c r="B3" s="2" t="s">
        <v>8940</v>
      </c>
      <c r="C3" s="2" t="s">
        <v>1408</v>
      </c>
      <c r="D3" s="2" t="s">
        <v>8941</v>
      </c>
      <c r="E3" s="2" t="s">
        <v>10</v>
      </c>
      <c r="F3" s="2" t="s">
        <v>12</v>
      </c>
      <c r="G3" s="2" t="s">
        <v>47</v>
      </c>
      <c r="H3" s="2" t="s">
        <v>1480</v>
      </c>
      <c r="I3" s="2" t="s">
        <v>128</v>
      </c>
      <c r="J3" s="2" t="s">
        <v>172</v>
      </c>
      <c r="K3" s="2" t="s">
        <v>8938</v>
      </c>
      <c r="L3" s="2" t="s">
        <v>8939</v>
      </c>
      <c r="M3" s="2"/>
      <c r="N3" s="2"/>
      <c r="O3" s="2"/>
      <c r="P3" s="2" t="s">
        <v>510</v>
      </c>
      <c r="Q3" s="2" t="s">
        <v>513</v>
      </c>
      <c r="R3" s="2" t="str">
        <f>IF(Tabelle_ExterneDaten_16[[#This Row],[VolatilityTypeLU]]&lt;&gt;"",VLOOKUP(Tabelle_ExterneDaten_16[[#This Row],[VolatilityTypeLU]],VolatilityTypeLookup,2,FALSE),"")</f>
        <v>Normal</v>
      </c>
      <c r="S3" s="2" t="e">
        <f>IF(Tabelle_ExterneDaten_16[[#This Row],[ExtrapolationLU]]&lt;&gt;"",VLOOKUP(Tabelle_ExterneDaten_16[[#This Row],[ExtrapolationLU]],ExtrapolationLookup,2,FALSE),"")</f>
        <v>#N/A</v>
      </c>
      <c r="T3" s="2" t="str">
        <f>IF(Tabelle_ExterneDaten_16[[#This Row],[DayCounterLU]]&lt;&gt;"",VLOOKUP(Tabelle_ExterneDaten_16[[#This Row],[DayCounterLU]],DayCounterLookup,2,FALSE),"")</f>
        <v>Actual/365 (Fixed)</v>
      </c>
      <c r="U3" s="2" t="str">
        <f>IF(Tabelle_ExterneDaten_16[[#This Row],[DimensionLU]]&lt;&gt;"",VLOOKUP(Tabelle_ExterneDaten_16[[#This Row],[DimensionLU]],DimensionLookup,2,FALSE),"")</f>
        <v>ATM</v>
      </c>
      <c r="V3" s="2" t="str">
        <f>IF(Tabelle_ExterneDaten_16[[#This Row],[CalendarLU]]&lt;&gt;"",VLOOKUP(Tabelle_ExterneDaten_16[[#This Row],[CalendarLU]],CalendarLookup,2,FALSE),"")</f>
        <v>TARGET</v>
      </c>
      <c r="W3" s="2" t="str">
        <f>IF(Tabelle_ExterneDaten_16[[#This Row],[BusinessDayConventionLU]]&lt;&gt;"",VLOOKUP(Tabelle_ExterneDaten_16[[#This Row],[BusinessDayConventionLU]],BusinessDayConventionLookup,2,FALSE),"")</f>
        <v>Following</v>
      </c>
      <c r="X3" s="2" t="str">
        <f>IF(Tabelle_ExterneDaten_16[[#This Row],[ShortSwapIndexBaseLU]]&lt;&gt;"",VLOOKUP(Tabelle_ExterneDaten_16[[#This Row],[ShortSwapIndexBaseLU]],ShortSwapIndexBaseLookup,2,FALSE),"")</f>
        <v>EUR-CMS-1Y</v>
      </c>
      <c r="Y3" s="2" t="str">
        <f>IF(Tabelle_ExterneDaten_16[[#This Row],[SwapIndexBaseLU]]&lt;&gt;"",VLOOKUP(Tabelle_ExterneDaten_16[[#This Row],[SwapIndexBaseLU]],SwapIndexBaseLookup,2,FALSE),"")</f>
        <v>EUR-CMS-30Y</v>
      </c>
    </row>
    <row r="4" spans="1:25" x14ac:dyDescent="0.25">
      <c r="B4" s="2" t="s">
        <v>8942</v>
      </c>
      <c r="C4" s="2" t="s">
        <v>1408</v>
      </c>
      <c r="D4" s="2" t="s">
        <v>8943</v>
      </c>
      <c r="E4" s="2" t="s">
        <v>9</v>
      </c>
      <c r="F4" s="2" t="s">
        <v>12</v>
      </c>
      <c r="G4" s="2" t="s">
        <v>47</v>
      </c>
      <c r="H4" s="2" t="s">
        <v>1480</v>
      </c>
      <c r="I4" s="2" t="s">
        <v>128</v>
      </c>
      <c r="J4" s="2" t="s">
        <v>172</v>
      </c>
      <c r="K4" s="2" t="s">
        <v>8938</v>
      </c>
      <c r="L4" s="2" t="s">
        <v>8939</v>
      </c>
      <c r="M4" s="2"/>
      <c r="N4" s="2"/>
      <c r="O4" s="2"/>
      <c r="P4" s="2" t="s">
        <v>634</v>
      </c>
      <c r="Q4" s="2" t="s">
        <v>637</v>
      </c>
      <c r="R4" s="2" t="str">
        <f>IF(Tabelle_ExterneDaten_16[[#This Row],[VolatilityTypeLU]]&lt;&gt;"",VLOOKUP(Tabelle_ExterneDaten_16[[#This Row],[VolatilityTypeLU]],VolatilityTypeLookup,2,FALSE),"")</f>
        <v>Lognormal</v>
      </c>
      <c r="S4" s="2" t="e">
        <f>IF(Tabelle_ExterneDaten_16[[#This Row],[ExtrapolationLU]]&lt;&gt;"",VLOOKUP(Tabelle_ExterneDaten_16[[#This Row],[ExtrapolationLU]],ExtrapolationLookup,2,FALSE),"")</f>
        <v>#N/A</v>
      </c>
      <c r="T4" s="2" t="str">
        <f>IF(Tabelle_ExterneDaten_16[[#This Row],[DayCounterLU]]&lt;&gt;"",VLOOKUP(Tabelle_ExterneDaten_16[[#This Row],[DayCounterLU]],DayCounterLookup,2,FALSE),"")</f>
        <v>Actual/365 (Fixed)</v>
      </c>
      <c r="U4" s="2" t="str">
        <f>IF(Tabelle_ExterneDaten_16[[#This Row],[DimensionLU]]&lt;&gt;"",VLOOKUP(Tabelle_ExterneDaten_16[[#This Row],[DimensionLU]],DimensionLookup,2,FALSE),"")</f>
        <v>ATM</v>
      </c>
      <c r="V4" s="2" t="str">
        <f>IF(Tabelle_ExterneDaten_16[[#This Row],[CalendarLU]]&lt;&gt;"",VLOOKUP(Tabelle_ExterneDaten_16[[#This Row],[CalendarLU]],CalendarLookup,2,FALSE),"")</f>
        <v>TARGET</v>
      </c>
      <c r="W4" s="2" t="str">
        <f>IF(Tabelle_ExterneDaten_16[[#This Row],[BusinessDayConventionLU]]&lt;&gt;"",VLOOKUP(Tabelle_ExterneDaten_16[[#This Row],[BusinessDayConventionLU]],BusinessDayConventionLookup,2,FALSE),"")</f>
        <v>Following</v>
      </c>
      <c r="X4" s="2" t="str">
        <f>IF(Tabelle_ExterneDaten_16[[#This Row],[ShortSwapIndexBaseLU]]&lt;&gt;"",VLOOKUP(Tabelle_ExterneDaten_16[[#This Row],[ShortSwapIndexBaseLU]],ShortSwapIndexBaseLookup,2,FALSE),"")</f>
        <v>GBP-CMS-1Y</v>
      </c>
      <c r="Y4" s="2" t="str">
        <f>IF(Tabelle_ExterneDaten_16[[#This Row],[SwapIndexBaseLU]]&lt;&gt;"",VLOOKUP(Tabelle_ExterneDaten_16[[#This Row],[SwapIndexBaseLU]],SwapIndexBaseLookup,2,FALSE),"")</f>
        <v>GBP-CMS-30Y</v>
      </c>
    </row>
    <row r="5" spans="1:25" x14ac:dyDescent="0.25">
      <c r="B5" s="2" t="s">
        <v>8944</v>
      </c>
      <c r="C5" s="2" t="s">
        <v>1408</v>
      </c>
      <c r="D5" s="2" t="s">
        <v>8945</v>
      </c>
      <c r="E5" s="2" t="s">
        <v>10</v>
      </c>
      <c r="F5" s="2" t="s">
        <v>12</v>
      </c>
      <c r="G5" s="2" t="s">
        <v>47</v>
      </c>
      <c r="H5" s="2" t="s">
        <v>1480</v>
      </c>
      <c r="I5" s="2" t="s">
        <v>128</v>
      </c>
      <c r="J5" s="2" t="s">
        <v>172</v>
      </c>
      <c r="K5" s="2" t="s">
        <v>8938</v>
      </c>
      <c r="L5" s="2" t="s">
        <v>8939</v>
      </c>
      <c r="M5" s="2"/>
      <c r="N5" s="2"/>
      <c r="O5" s="2"/>
      <c r="P5" s="2" t="s">
        <v>800</v>
      </c>
      <c r="Q5" s="2" t="s">
        <v>803</v>
      </c>
      <c r="R5" s="2" t="str">
        <f>IF(Tabelle_ExterneDaten_16[[#This Row],[VolatilityTypeLU]]&lt;&gt;"",VLOOKUP(Tabelle_ExterneDaten_16[[#This Row],[VolatilityTypeLU]],VolatilityTypeLookup,2,FALSE),"")</f>
        <v>Normal</v>
      </c>
      <c r="S5" s="2" t="e">
        <f>IF(Tabelle_ExterneDaten_16[[#This Row],[ExtrapolationLU]]&lt;&gt;"",VLOOKUP(Tabelle_ExterneDaten_16[[#This Row],[ExtrapolationLU]],ExtrapolationLookup,2,FALSE),"")</f>
        <v>#N/A</v>
      </c>
      <c r="T5" s="2" t="str">
        <f>IF(Tabelle_ExterneDaten_16[[#This Row],[DayCounterLU]]&lt;&gt;"",VLOOKUP(Tabelle_ExterneDaten_16[[#This Row],[DayCounterLU]],DayCounterLookup,2,FALSE),"")</f>
        <v>Actual/365 (Fixed)</v>
      </c>
      <c r="U5" s="2" t="str">
        <f>IF(Tabelle_ExterneDaten_16[[#This Row],[DimensionLU]]&lt;&gt;"",VLOOKUP(Tabelle_ExterneDaten_16[[#This Row],[DimensionLU]],DimensionLookup,2,FALSE),"")</f>
        <v>ATM</v>
      </c>
      <c r="V5" s="2" t="str">
        <f>IF(Tabelle_ExterneDaten_16[[#This Row],[CalendarLU]]&lt;&gt;"",VLOOKUP(Tabelle_ExterneDaten_16[[#This Row],[CalendarLU]],CalendarLookup,2,FALSE),"")</f>
        <v>TARGET</v>
      </c>
      <c r="W5" s="2" t="str">
        <f>IF(Tabelle_ExterneDaten_16[[#This Row],[BusinessDayConventionLU]]&lt;&gt;"",VLOOKUP(Tabelle_ExterneDaten_16[[#This Row],[BusinessDayConventionLU]],BusinessDayConventionLookup,2,FALSE),"")</f>
        <v>Following</v>
      </c>
      <c r="X5" s="2" t="str">
        <f>IF(Tabelle_ExterneDaten_16[[#This Row],[ShortSwapIndexBaseLU]]&lt;&gt;"",VLOOKUP(Tabelle_ExterneDaten_16[[#This Row],[ShortSwapIndexBaseLU]],ShortSwapIndexBaseLookup,2,FALSE),"")</f>
        <v>JPY-CMS-1Y</v>
      </c>
      <c r="Y5" s="2" t="str">
        <f>IF(Tabelle_ExterneDaten_16[[#This Row],[SwapIndexBaseLU]]&lt;&gt;"",VLOOKUP(Tabelle_ExterneDaten_16[[#This Row],[SwapIndexBaseLU]],SwapIndexBaseLookup,2,FALSE),"")</f>
        <v>JPY-CMS-30Y</v>
      </c>
    </row>
    <row r="6" spans="1:25" x14ac:dyDescent="0.25">
      <c r="B6" s="2" t="s">
        <v>8946</v>
      </c>
      <c r="C6" s="2" t="s">
        <v>1408</v>
      </c>
      <c r="D6" s="2" t="s">
        <v>8947</v>
      </c>
      <c r="E6" s="2" t="s">
        <v>9</v>
      </c>
      <c r="F6" s="2" t="s">
        <v>12</v>
      </c>
      <c r="G6" s="2" t="s">
        <v>47</v>
      </c>
      <c r="H6" s="2" t="s">
        <v>1480</v>
      </c>
      <c r="I6" s="2" t="s">
        <v>128</v>
      </c>
      <c r="J6" s="2" t="s">
        <v>172</v>
      </c>
      <c r="K6" s="2" t="s">
        <v>8938</v>
      </c>
      <c r="L6" s="2" t="s">
        <v>8939</v>
      </c>
      <c r="M6" s="2"/>
      <c r="N6" s="2"/>
      <c r="O6" s="2"/>
      <c r="P6" s="2" t="s">
        <v>1282</v>
      </c>
      <c r="Q6" s="2" t="s">
        <v>1285</v>
      </c>
      <c r="R6" s="2" t="str">
        <f>IF(Tabelle_ExterneDaten_16[[#This Row],[VolatilityTypeLU]]&lt;&gt;"",VLOOKUP(Tabelle_ExterneDaten_16[[#This Row],[VolatilityTypeLU]],VolatilityTypeLookup,2,FALSE),"")</f>
        <v>Lognormal</v>
      </c>
      <c r="S6" s="2" t="e">
        <f>IF(Tabelle_ExterneDaten_16[[#This Row],[ExtrapolationLU]]&lt;&gt;"",VLOOKUP(Tabelle_ExterneDaten_16[[#This Row],[ExtrapolationLU]],ExtrapolationLookup,2,FALSE),"")</f>
        <v>#N/A</v>
      </c>
      <c r="T6" s="2" t="str">
        <f>IF(Tabelle_ExterneDaten_16[[#This Row],[DayCounterLU]]&lt;&gt;"",VLOOKUP(Tabelle_ExterneDaten_16[[#This Row],[DayCounterLU]],DayCounterLookup,2,FALSE),"")</f>
        <v>Actual/365 (Fixed)</v>
      </c>
      <c r="U6" s="2" t="str">
        <f>IF(Tabelle_ExterneDaten_16[[#This Row],[DimensionLU]]&lt;&gt;"",VLOOKUP(Tabelle_ExterneDaten_16[[#This Row],[DimensionLU]],DimensionLookup,2,FALSE),"")</f>
        <v>ATM</v>
      </c>
      <c r="V6" s="2" t="str">
        <f>IF(Tabelle_ExterneDaten_16[[#This Row],[CalendarLU]]&lt;&gt;"",VLOOKUP(Tabelle_ExterneDaten_16[[#This Row],[CalendarLU]],CalendarLookup,2,FALSE),"")</f>
        <v>TARGET</v>
      </c>
      <c r="W6" s="2" t="str">
        <f>IF(Tabelle_ExterneDaten_16[[#This Row],[BusinessDayConventionLU]]&lt;&gt;"",VLOOKUP(Tabelle_ExterneDaten_16[[#This Row],[BusinessDayConventionLU]],BusinessDayConventionLookup,2,FALSE),"")</f>
        <v>Following</v>
      </c>
      <c r="X6" s="2" t="str">
        <f>IF(Tabelle_ExterneDaten_16[[#This Row],[ShortSwapIndexBaseLU]]&lt;&gt;"",VLOOKUP(Tabelle_ExterneDaten_16[[#This Row],[ShortSwapIndexBaseLU]],ShortSwapIndexBaseLookup,2,FALSE),"")</f>
        <v>USD-CMS-1Y</v>
      </c>
      <c r="Y6" s="2" t="str">
        <f>IF(Tabelle_ExterneDaten_16[[#This Row],[SwapIndexBaseLU]]&lt;&gt;"",VLOOKUP(Tabelle_ExterneDaten_16[[#This Row],[SwapIndexBaseLU]],SwapIndexBaseLookup,2,FALSE),"")</f>
        <v>USD-CMS-30Y</v>
      </c>
    </row>
  </sheetData>
  <dataValidations count="8">
    <dataValidation type="list" allowBlank="1" showInputMessage="1" showErrorMessage="1" sqref="E2:E6" xr:uid="{6EE8A7AE-2607-4765-B5B8-A0D8A6409C1E}">
      <formula1>OFFSET(VolatilityTypeLookup,0,0,,1)</formula1>
    </dataValidation>
    <dataValidation type="list" allowBlank="1" showInputMessage="1" showErrorMessage="1" sqref="F2:F6" xr:uid="{55D6EF37-D84D-4A35-9B1E-2C80A391F4D8}">
      <formula1>OFFSET(ExtrapolationLookup,0,0,,1)</formula1>
    </dataValidation>
    <dataValidation type="list" allowBlank="1" showInputMessage="1" showErrorMessage="1" sqref="G2:G6" xr:uid="{DED68122-4EF8-4A22-A540-FF0938928BE0}">
      <formula1>OFFSET(DayCounterLookup,0,0,,1)</formula1>
    </dataValidation>
    <dataValidation type="list" allowBlank="1" showInputMessage="1" showErrorMessage="1" sqref="H2:H6" xr:uid="{2DDA793B-4973-4157-82C1-0B6B8995EDF4}">
      <formula1>OFFSET(DimensionLookup,0,0,,1)</formula1>
    </dataValidation>
    <dataValidation type="list" allowBlank="1" showInputMessage="1" showErrorMessage="1" sqref="I2:I6" xr:uid="{1C3AF033-9470-4F0A-A277-0DC0498BECA5}">
      <formula1>OFFSET(CalendarLookup,0,0,,1)</formula1>
    </dataValidation>
    <dataValidation type="list" allowBlank="1" showInputMessage="1" showErrorMessage="1" sqref="J2:J6" xr:uid="{17F95894-1E0B-4A43-9249-F9071A71CED9}">
      <formula1>OFFSET(BusinessDayConventionLookup,0,0,,1)</formula1>
    </dataValidation>
    <dataValidation type="list" allowBlank="1" showInputMessage="1" showErrorMessage="1" sqref="P2:P6" xr:uid="{271E84EA-9511-432F-91B4-E73F313B4573}">
      <formula1>OFFSET(ShortSwapIndexBaseLookup,0,0,,1)</formula1>
    </dataValidation>
    <dataValidation type="list" allowBlank="1" showInputMessage="1" showErrorMessage="1" sqref="Q2:Q6" xr:uid="{4799FC4D-D316-494D-9D2D-2204E15234E6}">
      <formula1>OFFSET(SwapIndexBaseLookup,0,0,,1)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B944-E847-4006-B014-5513C276989D}">
  <dimension ref="A1:L65"/>
  <sheetViews>
    <sheetView workbookViewId="0"/>
  </sheetViews>
  <sheetFormatPr baseColWidth="10" defaultRowHeight="15" x14ac:dyDescent="0.25"/>
  <sheetData>
    <row r="1" spans="1:12" x14ac:dyDescent="0.25">
      <c r="A1" t="str">
        <f>_xll.DBListFetch(B1,"",CurrencyLookup)</f>
        <v>Env:MSSQL, (last result:)Retrieved 64 records from: SELECT  T1.value Currency, T1.value FROM ORE.dbo.TypesCurrencyCode T1 ORDER BY value</v>
      </c>
      <c r="B1" s="1" t="s">
        <v>1425</v>
      </c>
      <c r="C1" t="str">
        <f>_xll.DBListFetch(D1,"",DiscountCurveLookup)</f>
        <v>Env:MSSQL, (last result:)Retrieved 58 records from: SELECT T1.id DiscountCurve,T1.id FROM ORE.dbo.TodaysMarketCurveSpecs T1 ORDER BY id</v>
      </c>
      <c r="D1" s="1" t="s">
        <v>1427</v>
      </c>
      <c r="E1" t="str">
        <f>_xll.DBListFetch(F1,"",InterpolationVariableLookup)</f>
        <v>Env:MSSQL, (last result:)Retrieved 2 records from: SELECT T1.value InterpolationVariable,T1.value FROM ORE.dbo.TypesInterpolationVariableType T1 ORDER BY value</v>
      </c>
      <c r="F1" s="1" t="s">
        <v>8950</v>
      </c>
      <c r="G1" t="str">
        <f>_xll.DBListFetch(H1,"",InterpolationMethodLookup)</f>
        <v>Env:MSSQL, (last result:)Retrieved 4 records from: SELECT T1.value InterpolationMethod,T1.value FROM ORE.dbo.TypesInterpolationMethodType T1 ORDER BY value</v>
      </c>
      <c r="H1" s="1" t="s">
        <v>8951</v>
      </c>
      <c r="I1" t="str">
        <f>_xll.DBListFetch(J1,"",YieldCurveDayCounterLookup)</f>
        <v>Env:MSSQL, (last result:)Retrieved 35 records from: SELECT  T1.value YieldCurveDayCounter, T1.value FROM ORE.dbo.TypesDayCounter T1 ORDER BY value</v>
      </c>
      <c r="J1" s="1" t="s">
        <v>8952</v>
      </c>
      <c r="K1" t="str">
        <f>_xll.DBListFetch(L1,"",ExtrapolationLookup)</f>
        <v>Env:MSSQL, (last result:)Retrieved 8 records from: SELECT T1.value Extrapolation, T1.value FROM ORE.dbo.TypesBool T1 ORDER BY value</v>
      </c>
      <c r="L1" s="1" t="s">
        <v>1431</v>
      </c>
    </row>
    <row r="2" spans="1:12" x14ac:dyDescent="0.25">
      <c r="A2" t="s">
        <v>57</v>
      </c>
      <c r="B2" t="s">
        <v>57</v>
      </c>
      <c r="C2" t="s">
        <v>1336</v>
      </c>
      <c r="D2" t="s">
        <v>1336</v>
      </c>
      <c r="E2" t="s">
        <v>8954</v>
      </c>
      <c r="F2" t="s">
        <v>8954</v>
      </c>
      <c r="G2" t="s">
        <v>8956</v>
      </c>
      <c r="H2" t="s">
        <v>8956</v>
      </c>
      <c r="I2" t="s">
        <v>22</v>
      </c>
      <c r="J2" t="s">
        <v>22</v>
      </c>
      <c r="K2" t="s">
        <v>14</v>
      </c>
      <c r="L2" t="s">
        <v>14</v>
      </c>
    </row>
    <row r="3" spans="1:12" x14ac:dyDescent="0.25">
      <c r="A3" t="s">
        <v>58</v>
      </c>
      <c r="B3" t="s">
        <v>58</v>
      </c>
      <c r="C3" t="s">
        <v>1337</v>
      </c>
      <c r="D3" t="s">
        <v>1337</v>
      </c>
      <c r="E3" t="s">
        <v>8955</v>
      </c>
      <c r="F3" t="s">
        <v>8955</v>
      </c>
      <c r="G3" t="s">
        <v>13</v>
      </c>
      <c r="H3" t="s">
        <v>13</v>
      </c>
      <c r="I3" t="s">
        <v>23</v>
      </c>
      <c r="J3" t="s">
        <v>23</v>
      </c>
      <c r="K3" t="s">
        <v>15</v>
      </c>
      <c r="L3" t="s">
        <v>15</v>
      </c>
    </row>
    <row r="4" spans="1:12" x14ac:dyDescent="0.25">
      <c r="A4" t="s">
        <v>1433</v>
      </c>
      <c r="B4" t="s">
        <v>1433</v>
      </c>
      <c r="C4" t="s">
        <v>1338</v>
      </c>
      <c r="D4" t="s">
        <v>1338</v>
      </c>
      <c r="G4" t="s">
        <v>8957</v>
      </c>
      <c r="H4" t="s">
        <v>8957</v>
      </c>
      <c r="I4" t="s">
        <v>24</v>
      </c>
      <c r="J4" t="s">
        <v>24</v>
      </c>
      <c r="K4" t="s">
        <v>16</v>
      </c>
      <c r="L4" t="s">
        <v>16</v>
      </c>
    </row>
    <row r="5" spans="1:12" x14ac:dyDescent="0.25">
      <c r="A5" t="s">
        <v>60</v>
      </c>
      <c r="B5" t="s">
        <v>60</v>
      </c>
      <c r="C5" t="s">
        <v>1339</v>
      </c>
      <c r="D5" t="s">
        <v>1339</v>
      </c>
      <c r="G5" t="s">
        <v>8958</v>
      </c>
      <c r="H5" t="s">
        <v>8958</v>
      </c>
      <c r="I5" t="s">
        <v>25</v>
      </c>
      <c r="J5" t="s">
        <v>25</v>
      </c>
      <c r="K5" t="s">
        <v>17</v>
      </c>
      <c r="L5" t="s">
        <v>17</v>
      </c>
    </row>
    <row r="6" spans="1:12" x14ac:dyDescent="0.25">
      <c r="A6" t="s">
        <v>1434</v>
      </c>
      <c r="B6" t="s">
        <v>1434</v>
      </c>
      <c r="C6" t="s">
        <v>1340</v>
      </c>
      <c r="D6" t="s">
        <v>1340</v>
      </c>
      <c r="I6" t="s">
        <v>26</v>
      </c>
      <c r="J6" t="s">
        <v>26</v>
      </c>
      <c r="K6" t="s">
        <v>18</v>
      </c>
      <c r="L6" t="s">
        <v>18</v>
      </c>
    </row>
    <row r="7" spans="1:12" x14ac:dyDescent="0.25">
      <c r="A7" t="s">
        <v>62</v>
      </c>
      <c r="B7" t="s">
        <v>62</v>
      </c>
      <c r="C7" t="s">
        <v>1341</v>
      </c>
      <c r="D7" t="s">
        <v>1341</v>
      </c>
      <c r="I7" t="s">
        <v>27</v>
      </c>
      <c r="J7" t="s">
        <v>27</v>
      </c>
      <c r="K7" t="s">
        <v>19</v>
      </c>
      <c r="L7" t="s">
        <v>19</v>
      </c>
    </row>
    <row r="8" spans="1:12" x14ac:dyDescent="0.25">
      <c r="A8" t="s">
        <v>63</v>
      </c>
      <c r="B8" t="s">
        <v>63</v>
      </c>
      <c r="C8" t="s">
        <v>1342</v>
      </c>
      <c r="D8" t="s">
        <v>1342</v>
      </c>
      <c r="I8" t="s">
        <v>28</v>
      </c>
      <c r="J8" t="s">
        <v>28</v>
      </c>
      <c r="K8" t="s">
        <v>20</v>
      </c>
      <c r="L8" t="s">
        <v>20</v>
      </c>
    </row>
    <row r="9" spans="1:12" x14ac:dyDescent="0.25">
      <c r="A9" t="s">
        <v>67</v>
      </c>
      <c r="B9" t="s">
        <v>67</v>
      </c>
      <c r="C9" t="s">
        <v>1343</v>
      </c>
      <c r="D9" t="s">
        <v>1343</v>
      </c>
      <c r="I9" t="s">
        <v>29</v>
      </c>
      <c r="J9" t="s">
        <v>29</v>
      </c>
      <c r="K9" t="s">
        <v>21</v>
      </c>
      <c r="L9" t="s">
        <v>21</v>
      </c>
    </row>
    <row r="10" spans="1:12" x14ac:dyDescent="0.25">
      <c r="A10" t="s">
        <v>69</v>
      </c>
      <c r="B10" t="s">
        <v>69</v>
      </c>
      <c r="C10" t="s">
        <v>1344</v>
      </c>
      <c r="D10" t="s">
        <v>1344</v>
      </c>
      <c r="I10" t="s">
        <v>30</v>
      </c>
      <c r="J10" t="s">
        <v>30</v>
      </c>
    </row>
    <row r="11" spans="1:12" x14ac:dyDescent="0.25">
      <c r="A11" t="s">
        <v>71</v>
      </c>
      <c r="B11" t="s">
        <v>71</v>
      </c>
      <c r="C11" t="s">
        <v>1345</v>
      </c>
      <c r="D11" t="s">
        <v>1345</v>
      </c>
      <c r="I11" t="s">
        <v>31</v>
      </c>
      <c r="J11" t="s">
        <v>31</v>
      </c>
    </row>
    <row r="12" spans="1:12" x14ac:dyDescent="0.25">
      <c r="A12" t="s">
        <v>72</v>
      </c>
      <c r="B12" t="s">
        <v>72</v>
      </c>
      <c r="C12" t="s">
        <v>1346</v>
      </c>
      <c r="D12" t="s">
        <v>1346</v>
      </c>
      <c r="I12" t="s">
        <v>32</v>
      </c>
      <c r="J12" t="s">
        <v>32</v>
      </c>
    </row>
    <row r="13" spans="1:12" x14ac:dyDescent="0.25">
      <c r="A13" t="s">
        <v>73</v>
      </c>
      <c r="B13" t="s">
        <v>73</v>
      </c>
      <c r="C13" t="s">
        <v>1347</v>
      </c>
      <c r="D13" t="s">
        <v>1347</v>
      </c>
      <c r="I13" t="s">
        <v>33</v>
      </c>
      <c r="J13" t="s">
        <v>33</v>
      </c>
    </row>
    <row r="14" spans="1:12" x14ac:dyDescent="0.25">
      <c r="A14" t="s">
        <v>74</v>
      </c>
      <c r="B14" t="s">
        <v>74</v>
      </c>
      <c r="C14" t="s">
        <v>1348</v>
      </c>
      <c r="D14" t="s">
        <v>1348</v>
      </c>
      <c r="I14" t="s">
        <v>34</v>
      </c>
      <c r="J14" t="s">
        <v>34</v>
      </c>
    </row>
    <row r="15" spans="1:12" x14ac:dyDescent="0.25">
      <c r="A15" t="s">
        <v>75</v>
      </c>
      <c r="B15" t="s">
        <v>75</v>
      </c>
      <c r="C15" t="s">
        <v>1349</v>
      </c>
      <c r="D15" t="s">
        <v>1349</v>
      </c>
      <c r="I15" t="s">
        <v>35</v>
      </c>
      <c r="J15" t="s">
        <v>35</v>
      </c>
    </row>
    <row r="16" spans="1:12" x14ac:dyDescent="0.25">
      <c r="A16" t="s">
        <v>1435</v>
      </c>
      <c r="B16" t="s">
        <v>1435</v>
      </c>
      <c r="C16" t="s">
        <v>1350</v>
      </c>
      <c r="D16" t="s">
        <v>1350</v>
      </c>
      <c r="I16" t="s">
        <v>36</v>
      </c>
      <c r="J16" t="s">
        <v>36</v>
      </c>
    </row>
    <row r="17" spans="1:10" x14ac:dyDescent="0.25">
      <c r="A17" t="s">
        <v>1436</v>
      </c>
      <c r="B17" t="s">
        <v>1436</v>
      </c>
      <c r="C17" t="s">
        <v>1351</v>
      </c>
      <c r="D17" t="s">
        <v>1351</v>
      </c>
      <c r="I17" t="s">
        <v>37</v>
      </c>
      <c r="J17" t="s">
        <v>37</v>
      </c>
    </row>
    <row r="18" spans="1:10" x14ac:dyDescent="0.25">
      <c r="A18" t="s">
        <v>77</v>
      </c>
      <c r="B18" t="s">
        <v>77</v>
      </c>
      <c r="C18" t="s">
        <v>1352</v>
      </c>
      <c r="D18" t="s">
        <v>1352</v>
      </c>
      <c r="I18" t="s">
        <v>38</v>
      </c>
      <c r="J18" t="s">
        <v>38</v>
      </c>
    </row>
    <row r="19" spans="1:10" x14ac:dyDescent="0.25">
      <c r="A19" t="s">
        <v>78</v>
      </c>
      <c r="B19" t="s">
        <v>78</v>
      </c>
      <c r="C19" t="s">
        <v>1353</v>
      </c>
      <c r="D19" t="s">
        <v>1353</v>
      </c>
      <c r="I19" t="s">
        <v>39</v>
      </c>
      <c r="J19" t="s">
        <v>39</v>
      </c>
    </row>
    <row r="20" spans="1:10" x14ac:dyDescent="0.25">
      <c r="A20" t="s">
        <v>1437</v>
      </c>
      <c r="B20" t="s">
        <v>1437</v>
      </c>
      <c r="C20" t="s">
        <v>1354</v>
      </c>
      <c r="D20" t="s">
        <v>1354</v>
      </c>
      <c r="I20" t="s">
        <v>40</v>
      </c>
      <c r="J20" t="s">
        <v>40</v>
      </c>
    </row>
    <row r="21" spans="1:10" x14ac:dyDescent="0.25">
      <c r="A21" t="s">
        <v>79</v>
      </c>
      <c r="B21" t="s">
        <v>79</v>
      </c>
      <c r="C21" t="s">
        <v>1355</v>
      </c>
      <c r="D21" t="s">
        <v>1355</v>
      </c>
      <c r="I21" t="s">
        <v>41</v>
      </c>
      <c r="J21" t="s">
        <v>41</v>
      </c>
    </row>
    <row r="22" spans="1:10" x14ac:dyDescent="0.25">
      <c r="A22" t="s">
        <v>1438</v>
      </c>
      <c r="B22" t="s">
        <v>1438</v>
      </c>
      <c r="C22" t="s">
        <v>1356</v>
      </c>
      <c r="D22" t="s">
        <v>1356</v>
      </c>
      <c r="I22" t="s">
        <v>42</v>
      </c>
      <c r="J22" t="s">
        <v>42</v>
      </c>
    </row>
    <row r="23" spans="1:10" x14ac:dyDescent="0.25">
      <c r="A23" t="s">
        <v>1439</v>
      </c>
      <c r="B23" t="s">
        <v>1439</v>
      </c>
      <c r="C23" t="s">
        <v>1357</v>
      </c>
      <c r="D23" t="s">
        <v>1357</v>
      </c>
      <c r="I23" t="s">
        <v>43</v>
      </c>
      <c r="J23" t="s">
        <v>43</v>
      </c>
    </row>
    <row r="24" spans="1:10" x14ac:dyDescent="0.25">
      <c r="A24" t="s">
        <v>86</v>
      </c>
      <c r="B24" t="s">
        <v>86</v>
      </c>
      <c r="C24" t="s">
        <v>1358</v>
      </c>
      <c r="D24" t="s">
        <v>1358</v>
      </c>
      <c r="I24" t="s">
        <v>44</v>
      </c>
      <c r="J24" t="s">
        <v>44</v>
      </c>
    </row>
    <row r="25" spans="1:10" x14ac:dyDescent="0.25">
      <c r="A25" t="s">
        <v>1440</v>
      </c>
      <c r="B25" t="s">
        <v>1440</v>
      </c>
      <c r="C25" t="s">
        <v>1359</v>
      </c>
      <c r="D25" t="s">
        <v>1359</v>
      </c>
      <c r="I25" t="s">
        <v>45</v>
      </c>
      <c r="J25" t="s">
        <v>45</v>
      </c>
    </row>
    <row r="26" spans="1:10" x14ac:dyDescent="0.25">
      <c r="A26" t="s">
        <v>87</v>
      </c>
      <c r="B26" t="s">
        <v>87</v>
      </c>
      <c r="C26" t="s">
        <v>1360</v>
      </c>
      <c r="D26" t="s">
        <v>1360</v>
      </c>
      <c r="I26" t="s">
        <v>46</v>
      </c>
      <c r="J26" t="s">
        <v>46</v>
      </c>
    </row>
    <row r="27" spans="1:10" x14ac:dyDescent="0.25">
      <c r="A27" t="s">
        <v>88</v>
      </c>
      <c r="B27" t="s">
        <v>88</v>
      </c>
      <c r="C27" t="s">
        <v>1361</v>
      </c>
      <c r="D27" t="s">
        <v>1361</v>
      </c>
      <c r="I27" t="s">
        <v>47</v>
      </c>
      <c r="J27" t="s">
        <v>47</v>
      </c>
    </row>
    <row r="28" spans="1:10" x14ac:dyDescent="0.25">
      <c r="A28" t="s">
        <v>89</v>
      </c>
      <c r="B28" t="s">
        <v>89</v>
      </c>
      <c r="C28" t="s">
        <v>1362</v>
      </c>
      <c r="D28" t="s">
        <v>1362</v>
      </c>
      <c r="I28" t="s">
        <v>48</v>
      </c>
      <c r="J28" t="s">
        <v>48</v>
      </c>
    </row>
    <row r="29" spans="1:10" x14ac:dyDescent="0.25">
      <c r="A29" t="s">
        <v>1441</v>
      </c>
      <c r="B29" t="s">
        <v>1441</v>
      </c>
      <c r="C29" t="s">
        <v>1363</v>
      </c>
      <c r="D29" t="s">
        <v>1363</v>
      </c>
      <c r="I29" t="s">
        <v>49</v>
      </c>
      <c r="J29" t="s">
        <v>49</v>
      </c>
    </row>
    <row r="30" spans="1:10" x14ac:dyDescent="0.25">
      <c r="A30" t="s">
        <v>90</v>
      </c>
      <c r="B30" t="s">
        <v>90</v>
      </c>
      <c r="C30" t="s">
        <v>1364</v>
      </c>
      <c r="D30" t="s">
        <v>1364</v>
      </c>
      <c r="I30" t="s">
        <v>50</v>
      </c>
      <c r="J30" t="s">
        <v>50</v>
      </c>
    </row>
    <row r="31" spans="1:10" x14ac:dyDescent="0.25">
      <c r="A31" t="s">
        <v>91</v>
      </c>
      <c r="B31" t="s">
        <v>91</v>
      </c>
      <c r="C31" t="s">
        <v>1365</v>
      </c>
      <c r="D31" t="s">
        <v>1365</v>
      </c>
      <c r="I31" t="s">
        <v>51</v>
      </c>
      <c r="J31" t="s">
        <v>51</v>
      </c>
    </row>
    <row r="32" spans="1:10" x14ac:dyDescent="0.25">
      <c r="A32" t="s">
        <v>92</v>
      </c>
      <c r="B32" t="s">
        <v>92</v>
      </c>
      <c r="C32" t="s">
        <v>1366</v>
      </c>
      <c r="D32" t="s">
        <v>1366</v>
      </c>
      <c r="I32" t="s">
        <v>52</v>
      </c>
      <c r="J32" t="s">
        <v>52</v>
      </c>
    </row>
    <row r="33" spans="1:10" x14ac:dyDescent="0.25">
      <c r="A33" t="s">
        <v>1442</v>
      </c>
      <c r="B33" t="s">
        <v>1442</v>
      </c>
      <c r="C33" t="s">
        <v>1367</v>
      </c>
      <c r="D33" t="s">
        <v>1367</v>
      </c>
      <c r="I33" t="s">
        <v>53</v>
      </c>
      <c r="J33" t="s">
        <v>53</v>
      </c>
    </row>
    <row r="34" spans="1:10" x14ac:dyDescent="0.25">
      <c r="A34" t="s">
        <v>97</v>
      </c>
      <c r="B34" t="s">
        <v>97</v>
      </c>
      <c r="C34" t="s">
        <v>1368</v>
      </c>
      <c r="D34" t="s">
        <v>1368</v>
      </c>
      <c r="I34" t="s">
        <v>54</v>
      </c>
      <c r="J34" t="s">
        <v>54</v>
      </c>
    </row>
    <row r="35" spans="1:10" x14ac:dyDescent="0.25">
      <c r="A35" t="s">
        <v>98</v>
      </c>
      <c r="B35" t="s">
        <v>98</v>
      </c>
      <c r="C35" t="s">
        <v>1369</v>
      </c>
      <c r="D35" t="s">
        <v>1369</v>
      </c>
      <c r="I35" t="s">
        <v>55</v>
      </c>
      <c r="J35" t="s">
        <v>55</v>
      </c>
    </row>
    <row r="36" spans="1:10" x14ac:dyDescent="0.25">
      <c r="A36" t="s">
        <v>99</v>
      </c>
      <c r="B36" t="s">
        <v>99</v>
      </c>
      <c r="C36" t="s">
        <v>1370</v>
      </c>
      <c r="D36" t="s">
        <v>1370</v>
      </c>
      <c r="I36" t="s">
        <v>56</v>
      </c>
      <c r="J36" t="s">
        <v>56</v>
      </c>
    </row>
    <row r="37" spans="1:10" x14ac:dyDescent="0.25">
      <c r="A37" t="s">
        <v>100</v>
      </c>
      <c r="B37" t="s">
        <v>100</v>
      </c>
      <c r="C37" t="s">
        <v>1371</v>
      </c>
      <c r="D37" t="s">
        <v>1371</v>
      </c>
    </row>
    <row r="38" spans="1:10" x14ac:dyDescent="0.25">
      <c r="A38" t="s">
        <v>1443</v>
      </c>
      <c r="B38" t="s">
        <v>1443</v>
      </c>
      <c r="C38" t="s">
        <v>1372</v>
      </c>
      <c r="D38" t="s">
        <v>1372</v>
      </c>
    </row>
    <row r="39" spans="1:10" x14ac:dyDescent="0.25">
      <c r="A39" t="s">
        <v>102</v>
      </c>
      <c r="B39" t="s">
        <v>102</v>
      </c>
      <c r="C39" t="s">
        <v>1373</v>
      </c>
      <c r="D39" t="s">
        <v>1373</v>
      </c>
    </row>
    <row r="40" spans="1:10" x14ac:dyDescent="0.25">
      <c r="A40" t="s">
        <v>103</v>
      </c>
      <c r="B40" t="s">
        <v>103</v>
      </c>
      <c r="C40" t="s">
        <v>1374</v>
      </c>
      <c r="D40" t="s">
        <v>1374</v>
      </c>
    </row>
    <row r="41" spans="1:10" x14ac:dyDescent="0.25">
      <c r="A41" t="s">
        <v>105</v>
      </c>
      <c r="B41" t="s">
        <v>105</v>
      </c>
      <c r="C41" t="s">
        <v>1375</v>
      </c>
      <c r="D41" t="s">
        <v>1375</v>
      </c>
    </row>
    <row r="42" spans="1:10" x14ac:dyDescent="0.25">
      <c r="A42" t="s">
        <v>106</v>
      </c>
      <c r="B42" t="s">
        <v>106</v>
      </c>
      <c r="C42" t="s">
        <v>1376</v>
      </c>
      <c r="D42" t="s">
        <v>1376</v>
      </c>
    </row>
    <row r="43" spans="1:10" x14ac:dyDescent="0.25">
      <c r="A43" t="s">
        <v>107</v>
      </c>
      <c r="B43" t="s">
        <v>107</v>
      </c>
      <c r="C43" t="s">
        <v>1377</v>
      </c>
      <c r="D43" t="s">
        <v>1377</v>
      </c>
    </row>
    <row r="44" spans="1:10" x14ac:dyDescent="0.25">
      <c r="A44" t="s">
        <v>1444</v>
      </c>
      <c r="B44" t="s">
        <v>1444</v>
      </c>
      <c r="C44" t="s">
        <v>1378</v>
      </c>
      <c r="D44" t="s">
        <v>1378</v>
      </c>
    </row>
    <row r="45" spans="1:10" x14ac:dyDescent="0.25">
      <c r="A45" t="s">
        <v>108</v>
      </c>
      <c r="B45" t="s">
        <v>108</v>
      </c>
      <c r="C45" t="s">
        <v>1379</v>
      </c>
      <c r="D45" t="s">
        <v>1379</v>
      </c>
    </row>
    <row r="46" spans="1:10" x14ac:dyDescent="0.25">
      <c r="A46" t="s">
        <v>112</v>
      </c>
      <c r="B46" t="s">
        <v>112</v>
      </c>
      <c r="C46" t="s">
        <v>1380</v>
      </c>
      <c r="D46" t="s">
        <v>1380</v>
      </c>
    </row>
    <row r="47" spans="1:10" x14ac:dyDescent="0.25">
      <c r="A47" t="s">
        <v>113</v>
      </c>
      <c r="B47" t="s">
        <v>113</v>
      </c>
      <c r="C47" t="s">
        <v>1381</v>
      </c>
      <c r="D47" t="s">
        <v>1381</v>
      </c>
    </row>
    <row r="48" spans="1:10" x14ac:dyDescent="0.25">
      <c r="A48" t="s">
        <v>114</v>
      </c>
      <c r="B48" t="s">
        <v>114</v>
      </c>
      <c r="C48" t="s">
        <v>1382</v>
      </c>
      <c r="D48" t="s">
        <v>1382</v>
      </c>
    </row>
    <row r="49" spans="1:4" x14ac:dyDescent="0.25">
      <c r="A49" t="s">
        <v>115</v>
      </c>
      <c r="B49" t="s">
        <v>115</v>
      </c>
      <c r="C49" t="s">
        <v>1383</v>
      </c>
      <c r="D49" t="s">
        <v>1383</v>
      </c>
    </row>
    <row r="50" spans="1:4" x14ac:dyDescent="0.25">
      <c r="A50" t="s">
        <v>116</v>
      </c>
      <c r="B50" t="s">
        <v>116</v>
      </c>
      <c r="C50" t="s">
        <v>1384</v>
      </c>
      <c r="D50" t="s">
        <v>1384</v>
      </c>
    </row>
    <row r="51" spans="1:4" x14ac:dyDescent="0.25">
      <c r="A51" t="s">
        <v>1445</v>
      </c>
      <c r="B51" t="s">
        <v>1445</v>
      </c>
      <c r="C51" t="s">
        <v>1385</v>
      </c>
      <c r="D51" t="s">
        <v>1385</v>
      </c>
    </row>
    <row r="52" spans="1:4" x14ac:dyDescent="0.25">
      <c r="A52" t="s">
        <v>117</v>
      </c>
      <c r="B52" t="s">
        <v>117</v>
      </c>
      <c r="C52" t="s">
        <v>1386</v>
      </c>
      <c r="D52" t="s">
        <v>1386</v>
      </c>
    </row>
    <row r="53" spans="1:4" x14ac:dyDescent="0.25">
      <c r="A53" t="s">
        <v>118</v>
      </c>
      <c r="B53" t="s">
        <v>118</v>
      </c>
      <c r="C53" t="s">
        <v>1387</v>
      </c>
      <c r="D53" t="s">
        <v>1387</v>
      </c>
    </row>
    <row r="54" spans="1:4" x14ac:dyDescent="0.25">
      <c r="A54" t="s">
        <v>119</v>
      </c>
      <c r="B54" t="s">
        <v>119</v>
      </c>
      <c r="C54" t="s">
        <v>1388</v>
      </c>
      <c r="D54" t="s">
        <v>1388</v>
      </c>
    </row>
    <row r="55" spans="1:4" x14ac:dyDescent="0.25">
      <c r="A55" t="s">
        <v>121</v>
      </c>
      <c r="B55" t="s">
        <v>121</v>
      </c>
      <c r="C55" t="s">
        <v>1389</v>
      </c>
      <c r="D55" t="s">
        <v>1389</v>
      </c>
    </row>
    <row r="56" spans="1:4" x14ac:dyDescent="0.25">
      <c r="A56" t="s">
        <v>122</v>
      </c>
      <c r="B56" t="s">
        <v>122</v>
      </c>
      <c r="C56" t="s">
        <v>1390</v>
      </c>
      <c r="D56" t="s">
        <v>1390</v>
      </c>
    </row>
    <row r="57" spans="1:4" x14ac:dyDescent="0.25">
      <c r="A57" t="s">
        <v>125</v>
      </c>
      <c r="B57" t="s">
        <v>125</v>
      </c>
      <c r="C57" t="s">
        <v>1391</v>
      </c>
      <c r="D57" t="s">
        <v>1391</v>
      </c>
    </row>
    <row r="58" spans="1:4" x14ac:dyDescent="0.25">
      <c r="A58" t="s">
        <v>137</v>
      </c>
      <c r="B58" t="s">
        <v>137</v>
      </c>
      <c r="C58" t="s">
        <v>1392</v>
      </c>
      <c r="D58" t="s">
        <v>1392</v>
      </c>
    </row>
    <row r="59" spans="1:4" x14ac:dyDescent="0.25">
      <c r="A59" t="s">
        <v>140</v>
      </c>
      <c r="B59" t="s">
        <v>140</v>
      </c>
      <c r="C59" t="s">
        <v>1393</v>
      </c>
      <c r="D59" t="s">
        <v>1393</v>
      </c>
    </row>
    <row r="60" spans="1:4" x14ac:dyDescent="0.25">
      <c r="A60" t="s">
        <v>143</v>
      </c>
      <c r="B60" t="s">
        <v>143</v>
      </c>
    </row>
    <row r="61" spans="1:4" x14ac:dyDescent="0.25">
      <c r="A61" t="s">
        <v>144</v>
      </c>
      <c r="B61" t="s">
        <v>144</v>
      </c>
    </row>
    <row r="62" spans="1:4" x14ac:dyDescent="0.25">
      <c r="A62" t="s">
        <v>145</v>
      </c>
      <c r="B62" t="s">
        <v>145</v>
      </c>
    </row>
    <row r="63" spans="1:4" x14ac:dyDescent="0.25">
      <c r="A63" t="s">
        <v>158</v>
      </c>
      <c r="B63" t="s">
        <v>158</v>
      </c>
    </row>
    <row r="64" spans="1:4" x14ac:dyDescent="0.25">
      <c r="A64" t="s">
        <v>163</v>
      </c>
      <c r="B64" t="s">
        <v>163</v>
      </c>
    </row>
    <row r="65" spans="1:2" x14ac:dyDescent="0.25">
      <c r="A65" t="s">
        <v>165</v>
      </c>
      <c r="B65" t="s">
        <v>165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E39A-CEB2-4E50-B1A6-CFA9F154A739}">
  <dimension ref="A1:Q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12" max="12" width="35.7109375" hidden="1" customWidth="1"/>
    <col min="13" max="17" width="0" hidden="1" customWidth="1"/>
  </cols>
  <sheetData>
    <row r="1" spans="1:17" x14ac:dyDescent="0.25">
      <c r="A1" t="str">
        <f>_xll.DBSetQuery(A2,"",B1)</f>
        <v>Env:MSSQL, (last result:)Set OLEDB; ListObject to (bgQuery= False, ): SELECT T1.CurveId, T1.GroupingId, T1.CurveDescription, T5.value CurrencyLU, T6.id DiscountCurveLU, T7.value InterpolationVariableLU, T8.value InterpolationMethodLU, T9.value YieldCurveDayCounterLU, T1.Tolerance, T11.value ExtrapolationLU_x000D_
FROM ORE.dbo.CurveConfigurationYieldCurves T1 INNER JOIN _x000D_
ORE.dbo.TypesCurrencyCode T5 ON T1.Currency = T5.value LEFT JOIN _x000D_
ORE.dbo.TodaysMarketCurveSpecs T6 ON T1.DiscountCurve = T6.id LEFT JOIN _x000D_
ORE.dbo.TypesInterpolationVariableType T7 ON T1.InterpolationVariable = T7.value LEFT JOIN _x000D_
ORE.dbo.TypesInterpolationMethodType T8 ON T1.InterpolationMethod = T8.value LEFT JOIN _x000D_
ORE.dbo.TypesDayCounter T9 ON T1.YieldCurveDayCounter = T9.value LEFT JOIN _x000D_
ORE.dbo.TypesBool T11 ON T1.Extrapolation = T11.value_x000D_
ORDER BY 1 ASC</v>
      </c>
      <c r="B1" s="2" t="s">
        <v>1394</v>
      </c>
      <c r="C1" s="2" t="s">
        <v>1395</v>
      </c>
      <c r="D1" s="2" t="s">
        <v>1396</v>
      </c>
      <c r="E1" s="2" t="s">
        <v>1450</v>
      </c>
      <c r="F1" s="2" t="s">
        <v>1406</v>
      </c>
      <c r="G1" s="2" t="s">
        <v>8959</v>
      </c>
      <c r="H1" s="2" t="s">
        <v>8960</v>
      </c>
      <c r="I1" s="2" t="s">
        <v>8961</v>
      </c>
      <c r="J1" s="2" t="s">
        <v>8962</v>
      </c>
      <c r="K1" s="2" t="s">
        <v>1398</v>
      </c>
      <c r="L1" s="2" t="s">
        <v>1470</v>
      </c>
      <c r="M1" s="2" t="s">
        <v>1424</v>
      </c>
      <c r="N1" s="2" t="s">
        <v>8977</v>
      </c>
      <c r="O1" s="2" t="s">
        <v>8978</v>
      </c>
      <c r="P1" s="2" t="s">
        <v>8979</v>
      </c>
      <c r="Q1" s="2" t="s">
        <v>1418</v>
      </c>
    </row>
    <row r="2" spans="1:17" x14ac:dyDescent="0.25">
      <c r="A2" s="1" t="s">
        <v>8953</v>
      </c>
      <c r="B2" s="3" t="s">
        <v>8885</v>
      </c>
      <c r="C2" s="3" t="s">
        <v>1408</v>
      </c>
      <c r="D2" s="3" t="s">
        <v>8963</v>
      </c>
      <c r="E2" s="3" t="s">
        <v>79</v>
      </c>
      <c r="F2" s="3"/>
      <c r="G2" s="3"/>
      <c r="H2" s="3"/>
      <c r="I2" s="3"/>
      <c r="J2" s="3"/>
      <c r="K2" s="3"/>
      <c r="L2" s="3" t="str">
        <f>IF(Tabelle_ExterneDaten_17[[#This Row],[CurrencyLU]]&lt;&gt;"",VLOOKUP(Tabelle_ExterneDaten_17[[#This Row],[CurrencyLU]],CurrencyLookup,2,FALSE),"")</f>
        <v>EUR</v>
      </c>
      <c r="M2" s="3" t="str">
        <f>IF(Tabelle_ExterneDaten_17[[#This Row],[DiscountCurveLU]]&lt;&gt;"",VLOOKUP(Tabelle_ExterneDaten_17[[#This Row],[DiscountCurveLU]],DiscountCurveLookup,2,FALSE),"")</f>
        <v/>
      </c>
      <c r="N2" s="3" t="str">
        <f>IF(Tabelle_ExterneDaten_17[[#This Row],[InterpolationVariableLU]]&lt;&gt;"",VLOOKUP(Tabelle_ExterneDaten_17[[#This Row],[InterpolationVariableLU]],InterpolationVariableLookup,2,FALSE),"")</f>
        <v/>
      </c>
      <c r="O2" s="3" t="str">
        <f>IF(Tabelle_ExterneDaten_17[[#This Row],[InterpolationMethodLU]]&lt;&gt;"",VLOOKUP(Tabelle_ExterneDaten_17[[#This Row],[InterpolationMethodLU]],InterpolationMethodLookup,2,FALSE),"")</f>
        <v/>
      </c>
      <c r="P2" s="3" t="str">
        <f>IF(Tabelle_ExterneDaten_17[[#This Row],[YieldCurveDayCounterLU]]&lt;&gt;"",VLOOKUP(Tabelle_ExterneDaten_17[[#This Row],[YieldCurveDayCounterLU]],YieldCurveDayCounterLookup,2,FALSE),"")</f>
        <v/>
      </c>
      <c r="Q2" s="3" t="str">
        <f>IF(Tabelle_ExterneDaten_17[[#This Row],[ExtrapolationLU]]&lt;&gt;"",VLOOKUP(Tabelle_ExterneDaten_17[[#This Row],[ExtrapolationLU]],ExtrapolationLookup,2,FALSE),"")</f>
        <v/>
      </c>
    </row>
    <row r="3" spans="1:17" x14ac:dyDescent="0.25">
      <c r="B3" s="2" t="s">
        <v>8886</v>
      </c>
      <c r="C3" s="2" t="s">
        <v>1408</v>
      </c>
      <c r="D3" s="2" t="s">
        <v>8964</v>
      </c>
      <c r="E3" s="2" t="s">
        <v>79</v>
      </c>
      <c r="F3" s="2"/>
      <c r="G3" s="2"/>
      <c r="H3" s="2"/>
      <c r="I3" s="2"/>
      <c r="J3" s="2"/>
      <c r="K3" s="2"/>
      <c r="L3" s="2" t="str">
        <f>IF(Tabelle_ExterneDaten_17[[#This Row],[CurrencyLU]]&lt;&gt;"",VLOOKUP(Tabelle_ExterneDaten_17[[#This Row],[CurrencyLU]],CurrencyLookup,2,FALSE),"")</f>
        <v>EUR</v>
      </c>
      <c r="M3" s="2" t="str">
        <f>IF(Tabelle_ExterneDaten_17[[#This Row],[DiscountCurveLU]]&lt;&gt;"",VLOOKUP(Tabelle_ExterneDaten_17[[#This Row],[DiscountCurveLU]],DiscountCurveLookup,2,FALSE),"")</f>
        <v/>
      </c>
      <c r="N3" s="2" t="str">
        <f>IF(Tabelle_ExterneDaten_17[[#This Row],[InterpolationVariableLU]]&lt;&gt;"",VLOOKUP(Tabelle_ExterneDaten_17[[#This Row],[InterpolationVariableLU]],InterpolationVariableLookup,2,FALSE),"")</f>
        <v/>
      </c>
      <c r="O3" s="2" t="str">
        <f>IF(Tabelle_ExterneDaten_17[[#This Row],[InterpolationMethodLU]]&lt;&gt;"",VLOOKUP(Tabelle_ExterneDaten_17[[#This Row],[InterpolationMethodLU]],InterpolationMethodLookup,2,FALSE),"")</f>
        <v/>
      </c>
      <c r="P3" s="2" t="str">
        <f>IF(Tabelle_ExterneDaten_17[[#This Row],[YieldCurveDayCounterLU]]&lt;&gt;"",VLOOKUP(Tabelle_ExterneDaten_17[[#This Row],[YieldCurveDayCounterLU]],YieldCurveDayCounterLookup,2,FALSE),"")</f>
        <v/>
      </c>
      <c r="Q3" s="2" t="str">
        <f>IF(Tabelle_ExterneDaten_17[[#This Row],[ExtrapolationLU]]&lt;&gt;"",VLOOKUP(Tabelle_ExterneDaten_17[[#This Row],[ExtrapolationLU]],ExtrapolationLookup,2,FALSE),"")</f>
        <v/>
      </c>
    </row>
    <row r="4" spans="1:17" x14ac:dyDescent="0.25">
      <c r="B4" s="2" t="s">
        <v>8887</v>
      </c>
      <c r="C4" s="2" t="s">
        <v>1408</v>
      </c>
      <c r="D4" s="2" t="s">
        <v>8965</v>
      </c>
      <c r="E4" s="2" t="s">
        <v>79</v>
      </c>
      <c r="F4" s="2"/>
      <c r="G4" s="2"/>
      <c r="H4" s="2"/>
      <c r="I4" s="2"/>
      <c r="J4" s="2"/>
      <c r="K4" s="2"/>
      <c r="L4" s="2" t="str">
        <f>IF(Tabelle_ExterneDaten_17[[#This Row],[CurrencyLU]]&lt;&gt;"",VLOOKUP(Tabelle_ExterneDaten_17[[#This Row],[CurrencyLU]],CurrencyLookup,2,FALSE),"")</f>
        <v>EUR</v>
      </c>
      <c r="M4" s="2" t="str">
        <f>IF(Tabelle_ExterneDaten_17[[#This Row],[DiscountCurveLU]]&lt;&gt;"",VLOOKUP(Tabelle_ExterneDaten_17[[#This Row],[DiscountCurveLU]],DiscountCurveLookup,2,FALSE),"")</f>
        <v/>
      </c>
      <c r="N4" s="2" t="str">
        <f>IF(Tabelle_ExterneDaten_17[[#This Row],[InterpolationVariableLU]]&lt;&gt;"",VLOOKUP(Tabelle_ExterneDaten_17[[#This Row],[InterpolationVariableLU]],InterpolationVariableLookup,2,FALSE),"")</f>
        <v/>
      </c>
      <c r="O4" s="2" t="str">
        <f>IF(Tabelle_ExterneDaten_17[[#This Row],[InterpolationMethodLU]]&lt;&gt;"",VLOOKUP(Tabelle_ExterneDaten_17[[#This Row],[InterpolationMethodLU]],InterpolationMethodLookup,2,FALSE),"")</f>
        <v/>
      </c>
      <c r="P4" s="2" t="str">
        <f>IF(Tabelle_ExterneDaten_17[[#This Row],[YieldCurveDayCounterLU]]&lt;&gt;"",VLOOKUP(Tabelle_ExterneDaten_17[[#This Row],[YieldCurveDayCounterLU]],YieldCurveDayCounterLookup,2,FALSE),"")</f>
        <v/>
      </c>
      <c r="Q4" s="2" t="str">
        <f>IF(Tabelle_ExterneDaten_17[[#This Row],[ExtrapolationLU]]&lt;&gt;"",VLOOKUP(Tabelle_ExterneDaten_17[[#This Row],[ExtrapolationLU]],ExtrapolationLookup,2,FALSE),"")</f>
        <v/>
      </c>
    </row>
    <row r="5" spans="1:17" x14ac:dyDescent="0.25">
      <c r="B5" s="2" t="s">
        <v>8888</v>
      </c>
      <c r="C5" s="2" t="s">
        <v>1408</v>
      </c>
      <c r="D5" s="2" t="s">
        <v>8966</v>
      </c>
      <c r="E5" s="2" t="s">
        <v>79</v>
      </c>
      <c r="F5" s="2"/>
      <c r="G5" s="2"/>
      <c r="H5" s="2"/>
      <c r="I5" s="2"/>
      <c r="J5" s="2"/>
      <c r="K5" s="2"/>
      <c r="L5" s="2" t="str">
        <f>IF(Tabelle_ExterneDaten_17[[#This Row],[CurrencyLU]]&lt;&gt;"",VLOOKUP(Tabelle_ExterneDaten_17[[#This Row],[CurrencyLU]],CurrencyLookup,2,FALSE),"")</f>
        <v>EUR</v>
      </c>
      <c r="M5" s="2" t="str">
        <f>IF(Tabelle_ExterneDaten_17[[#This Row],[DiscountCurveLU]]&lt;&gt;"",VLOOKUP(Tabelle_ExterneDaten_17[[#This Row],[DiscountCurveLU]],DiscountCurveLookup,2,FALSE),"")</f>
        <v/>
      </c>
      <c r="N5" s="2" t="str">
        <f>IF(Tabelle_ExterneDaten_17[[#This Row],[InterpolationVariableLU]]&lt;&gt;"",VLOOKUP(Tabelle_ExterneDaten_17[[#This Row],[InterpolationVariableLU]],InterpolationVariableLookup,2,FALSE),"")</f>
        <v/>
      </c>
      <c r="O5" s="2" t="str">
        <f>IF(Tabelle_ExterneDaten_17[[#This Row],[InterpolationMethodLU]]&lt;&gt;"",VLOOKUP(Tabelle_ExterneDaten_17[[#This Row],[InterpolationMethodLU]],InterpolationMethodLookup,2,FALSE),"")</f>
        <v/>
      </c>
      <c r="P5" s="2" t="str">
        <f>IF(Tabelle_ExterneDaten_17[[#This Row],[YieldCurveDayCounterLU]]&lt;&gt;"",VLOOKUP(Tabelle_ExterneDaten_17[[#This Row],[YieldCurveDayCounterLU]],YieldCurveDayCounterLookup,2,FALSE),"")</f>
        <v/>
      </c>
      <c r="Q5" s="2" t="str">
        <f>IF(Tabelle_ExterneDaten_17[[#This Row],[ExtrapolationLU]]&lt;&gt;"",VLOOKUP(Tabelle_ExterneDaten_17[[#This Row],[ExtrapolationLU]],ExtrapolationLookup,2,FALSE),"")</f>
        <v/>
      </c>
    </row>
    <row r="6" spans="1:17" x14ac:dyDescent="0.25">
      <c r="B6" s="2" t="s">
        <v>8889</v>
      </c>
      <c r="C6" s="2" t="s">
        <v>1408</v>
      </c>
      <c r="D6" s="2" t="s">
        <v>8967</v>
      </c>
      <c r="E6" s="2" t="s">
        <v>69</v>
      </c>
      <c r="F6" s="2"/>
      <c r="G6" s="2" t="s">
        <v>8954</v>
      </c>
      <c r="H6" s="2" t="s">
        <v>8957</v>
      </c>
      <c r="I6" s="2" t="s">
        <v>30</v>
      </c>
      <c r="J6" s="2">
        <v>9.9999999999999998E-13</v>
      </c>
      <c r="K6" s="2"/>
      <c r="L6" s="2" t="str">
        <f>IF(Tabelle_ExterneDaten_17[[#This Row],[CurrencyLU]]&lt;&gt;"",VLOOKUP(Tabelle_ExterneDaten_17[[#This Row],[CurrencyLU]],CurrencyLookup,2,FALSE),"")</f>
        <v>CHF</v>
      </c>
      <c r="M6" s="2" t="str">
        <f>IF(Tabelle_ExterneDaten_17[[#This Row],[DiscountCurveLU]]&lt;&gt;"",VLOOKUP(Tabelle_ExterneDaten_17[[#This Row],[DiscountCurveLU]],DiscountCurveLookup,2,FALSE),"")</f>
        <v/>
      </c>
      <c r="N6" s="2" t="str">
        <f>IF(Tabelle_ExterneDaten_17[[#This Row],[InterpolationVariableLU]]&lt;&gt;"",VLOOKUP(Tabelle_ExterneDaten_17[[#This Row],[InterpolationVariableLU]],InterpolationVariableLookup,2,FALSE),"")</f>
        <v>Discount</v>
      </c>
      <c r="O6" s="2" t="str">
        <f>IF(Tabelle_ExterneDaten_17[[#This Row],[InterpolationMethodLU]]&lt;&gt;"",VLOOKUP(Tabelle_ExterneDaten_17[[#This Row],[InterpolationMethodLU]],InterpolationMethodLookup,2,FALSE),"")</f>
        <v>LogLinear</v>
      </c>
      <c r="P6" s="2" t="str">
        <f>IF(Tabelle_ExterneDaten_17[[#This Row],[YieldCurveDayCounterLU]]&lt;&gt;"",VLOOKUP(Tabelle_ExterneDaten_17[[#This Row],[YieldCurveDayCounterLU]],YieldCurveDayCounterLookup,2,FALSE),"")</f>
        <v>A365</v>
      </c>
      <c r="Q6" s="2" t="str">
        <f>IF(Tabelle_ExterneDaten_17[[#This Row],[ExtrapolationLU]]&lt;&gt;"",VLOOKUP(Tabelle_ExterneDaten_17[[#This Row],[ExtrapolationLU]],ExtrapolationLookup,2,FALSE),"")</f>
        <v/>
      </c>
    </row>
    <row r="7" spans="1:17" x14ac:dyDescent="0.25">
      <c r="B7" s="2" t="s">
        <v>8890</v>
      </c>
      <c r="C7" s="2" t="s">
        <v>1408</v>
      </c>
      <c r="D7" s="2"/>
      <c r="E7" s="2" t="s">
        <v>69</v>
      </c>
      <c r="F7" s="2"/>
      <c r="G7" s="2"/>
      <c r="H7" s="2"/>
      <c r="I7" s="2"/>
      <c r="J7" s="2"/>
      <c r="K7" s="2"/>
      <c r="L7" s="2" t="str">
        <f>IF(Tabelle_ExterneDaten_17[[#This Row],[CurrencyLU]]&lt;&gt;"",VLOOKUP(Tabelle_ExterneDaten_17[[#This Row],[CurrencyLU]],CurrencyLookup,2,FALSE),"")</f>
        <v>CHF</v>
      </c>
      <c r="M7" s="2" t="str">
        <f>IF(Tabelle_ExterneDaten_17[[#This Row],[DiscountCurveLU]]&lt;&gt;"",VLOOKUP(Tabelle_ExterneDaten_17[[#This Row],[DiscountCurveLU]],DiscountCurveLookup,2,FALSE),"")</f>
        <v/>
      </c>
      <c r="N7" s="2" t="str">
        <f>IF(Tabelle_ExterneDaten_17[[#This Row],[InterpolationVariableLU]]&lt;&gt;"",VLOOKUP(Tabelle_ExterneDaten_17[[#This Row],[InterpolationVariableLU]],InterpolationVariableLookup,2,FALSE),"")</f>
        <v/>
      </c>
      <c r="O7" s="2" t="str">
        <f>IF(Tabelle_ExterneDaten_17[[#This Row],[InterpolationMethodLU]]&lt;&gt;"",VLOOKUP(Tabelle_ExterneDaten_17[[#This Row],[InterpolationMethodLU]],InterpolationMethodLookup,2,FALSE),"")</f>
        <v/>
      </c>
      <c r="P7" s="2" t="str">
        <f>IF(Tabelle_ExterneDaten_17[[#This Row],[YieldCurveDayCounterLU]]&lt;&gt;"",VLOOKUP(Tabelle_ExterneDaten_17[[#This Row],[YieldCurveDayCounterLU]],YieldCurveDayCounterLookup,2,FALSE),"")</f>
        <v/>
      </c>
      <c r="Q7" s="2" t="str">
        <f>IF(Tabelle_ExterneDaten_17[[#This Row],[ExtrapolationLU]]&lt;&gt;"",VLOOKUP(Tabelle_ExterneDaten_17[[#This Row],[ExtrapolationLU]],ExtrapolationLookup,2,FALSE),"")</f>
        <v/>
      </c>
    </row>
    <row r="8" spans="1:17" x14ac:dyDescent="0.25">
      <c r="B8" s="2" t="s">
        <v>8891</v>
      </c>
      <c r="C8" s="2" t="s">
        <v>1408</v>
      </c>
      <c r="D8" s="2"/>
      <c r="E8" s="2" t="s">
        <v>69</v>
      </c>
      <c r="F8" s="2"/>
      <c r="G8" s="2"/>
      <c r="H8" s="2"/>
      <c r="I8" s="2"/>
      <c r="J8" s="2"/>
      <c r="K8" s="2"/>
      <c r="L8" s="2" t="str">
        <f>IF(Tabelle_ExterneDaten_17[[#This Row],[CurrencyLU]]&lt;&gt;"",VLOOKUP(Tabelle_ExterneDaten_17[[#This Row],[CurrencyLU]],CurrencyLookup,2,FALSE),"")</f>
        <v>CHF</v>
      </c>
      <c r="M8" s="2" t="str">
        <f>IF(Tabelle_ExterneDaten_17[[#This Row],[DiscountCurveLU]]&lt;&gt;"",VLOOKUP(Tabelle_ExterneDaten_17[[#This Row],[DiscountCurveLU]],DiscountCurveLookup,2,FALSE),"")</f>
        <v/>
      </c>
      <c r="N8" s="2" t="str">
        <f>IF(Tabelle_ExterneDaten_17[[#This Row],[InterpolationVariableLU]]&lt;&gt;"",VLOOKUP(Tabelle_ExterneDaten_17[[#This Row],[InterpolationVariableLU]],InterpolationVariableLookup,2,FALSE),"")</f>
        <v/>
      </c>
      <c r="O8" s="2" t="str">
        <f>IF(Tabelle_ExterneDaten_17[[#This Row],[InterpolationMethodLU]]&lt;&gt;"",VLOOKUP(Tabelle_ExterneDaten_17[[#This Row],[InterpolationMethodLU]],InterpolationMethodLookup,2,FALSE),"")</f>
        <v/>
      </c>
      <c r="P8" s="2" t="str">
        <f>IF(Tabelle_ExterneDaten_17[[#This Row],[YieldCurveDayCounterLU]]&lt;&gt;"",VLOOKUP(Tabelle_ExterneDaten_17[[#This Row],[YieldCurveDayCounterLU]],YieldCurveDayCounterLookup,2,FALSE),"")</f>
        <v/>
      </c>
      <c r="Q8" s="2" t="str">
        <f>IF(Tabelle_ExterneDaten_17[[#This Row],[ExtrapolationLU]]&lt;&gt;"",VLOOKUP(Tabelle_ExterneDaten_17[[#This Row],[ExtrapolationLU]],ExtrapolationLookup,2,FALSE),"")</f>
        <v/>
      </c>
    </row>
    <row r="9" spans="1:17" x14ac:dyDescent="0.25">
      <c r="B9" s="2" t="s">
        <v>8892</v>
      </c>
      <c r="C9" s="2" t="s">
        <v>1408</v>
      </c>
      <c r="D9" s="2"/>
      <c r="E9" s="2" t="s">
        <v>69</v>
      </c>
      <c r="F9" s="2"/>
      <c r="G9" s="2"/>
      <c r="H9" s="2"/>
      <c r="I9" s="2"/>
      <c r="J9" s="2"/>
      <c r="K9" s="2"/>
      <c r="L9" s="2" t="str">
        <f>IF(Tabelle_ExterneDaten_17[[#This Row],[CurrencyLU]]&lt;&gt;"",VLOOKUP(Tabelle_ExterneDaten_17[[#This Row],[CurrencyLU]],CurrencyLookup,2,FALSE),"")</f>
        <v>CHF</v>
      </c>
      <c r="M9" s="2" t="str">
        <f>IF(Tabelle_ExterneDaten_17[[#This Row],[DiscountCurveLU]]&lt;&gt;"",VLOOKUP(Tabelle_ExterneDaten_17[[#This Row],[DiscountCurveLU]],DiscountCurveLookup,2,FALSE),"")</f>
        <v/>
      </c>
      <c r="N9" s="2" t="str">
        <f>IF(Tabelle_ExterneDaten_17[[#This Row],[InterpolationVariableLU]]&lt;&gt;"",VLOOKUP(Tabelle_ExterneDaten_17[[#This Row],[InterpolationVariableLU]],InterpolationVariableLookup,2,FALSE),"")</f>
        <v/>
      </c>
      <c r="O9" s="2" t="str">
        <f>IF(Tabelle_ExterneDaten_17[[#This Row],[InterpolationMethodLU]]&lt;&gt;"",VLOOKUP(Tabelle_ExterneDaten_17[[#This Row],[InterpolationMethodLU]],InterpolationMethodLookup,2,FALSE),"")</f>
        <v/>
      </c>
      <c r="P9" s="2" t="str">
        <f>IF(Tabelle_ExterneDaten_17[[#This Row],[YieldCurveDayCounterLU]]&lt;&gt;"",VLOOKUP(Tabelle_ExterneDaten_17[[#This Row],[YieldCurveDayCounterLU]],YieldCurveDayCounterLookup,2,FALSE),"")</f>
        <v/>
      </c>
      <c r="Q9" s="2" t="str">
        <f>IF(Tabelle_ExterneDaten_17[[#This Row],[ExtrapolationLU]]&lt;&gt;"",VLOOKUP(Tabelle_ExterneDaten_17[[#This Row],[ExtrapolationLU]],ExtrapolationLookup,2,FALSE),"")</f>
        <v/>
      </c>
    </row>
    <row r="10" spans="1:17" x14ac:dyDescent="0.25">
      <c r="B10" s="2" t="s">
        <v>8893</v>
      </c>
      <c r="C10" s="2" t="s">
        <v>1408</v>
      </c>
      <c r="D10" s="2" t="s">
        <v>8968</v>
      </c>
      <c r="E10" s="2" t="s">
        <v>69</v>
      </c>
      <c r="F10" s="2"/>
      <c r="G10" s="2" t="s">
        <v>8954</v>
      </c>
      <c r="H10" s="2" t="s">
        <v>8957</v>
      </c>
      <c r="I10" s="2" t="s">
        <v>30</v>
      </c>
      <c r="J10" s="2">
        <v>9.9999999999999998E-13</v>
      </c>
      <c r="K10" s="2"/>
      <c r="L10" s="2" t="str">
        <f>IF(Tabelle_ExterneDaten_17[[#This Row],[CurrencyLU]]&lt;&gt;"",VLOOKUP(Tabelle_ExterneDaten_17[[#This Row],[CurrencyLU]],CurrencyLookup,2,FALSE),"")</f>
        <v>CHF</v>
      </c>
      <c r="M10" s="2" t="str">
        <f>IF(Tabelle_ExterneDaten_17[[#This Row],[DiscountCurveLU]]&lt;&gt;"",VLOOKUP(Tabelle_ExterneDaten_17[[#This Row],[DiscountCurveLU]],DiscountCurveLookup,2,FALSE),"")</f>
        <v/>
      </c>
      <c r="N10" s="2" t="str">
        <f>IF(Tabelle_ExterneDaten_17[[#This Row],[InterpolationVariableLU]]&lt;&gt;"",VLOOKUP(Tabelle_ExterneDaten_17[[#This Row],[InterpolationVariableLU]],InterpolationVariableLookup,2,FALSE),"")</f>
        <v>Discount</v>
      </c>
      <c r="O10" s="2" t="str">
        <f>IF(Tabelle_ExterneDaten_17[[#This Row],[InterpolationMethodLU]]&lt;&gt;"",VLOOKUP(Tabelle_ExterneDaten_17[[#This Row],[InterpolationMethodLU]],InterpolationMethodLookup,2,FALSE),"")</f>
        <v>LogLinear</v>
      </c>
      <c r="P10" s="2" t="str">
        <f>IF(Tabelle_ExterneDaten_17[[#This Row],[YieldCurveDayCounterLU]]&lt;&gt;"",VLOOKUP(Tabelle_ExterneDaten_17[[#This Row],[YieldCurveDayCounterLU]],YieldCurveDayCounterLookup,2,FALSE),"")</f>
        <v>A365</v>
      </c>
      <c r="Q10" s="2" t="str">
        <f>IF(Tabelle_ExterneDaten_17[[#This Row],[ExtrapolationLU]]&lt;&gt;"",VLOOKUP(Tabelle_ExterneDaten_17[[#This Row],[ExtrapolationLU]],ExtrapolationLookup,2,FALSE),"")</f>
        <v/>
      </c>
    </row>
    <row r="11" spans="1:17" x14ac:dyDescent="0.25">
      <c r="B11" s="2" t="s">
        <v>8894</v>
      </c>
      <c r="C11" s="2" t="s">
        <v>1408</v>
      </c>
      <c r="D11" s="2" t="s">
        <v>8969</v>
      </c>
      <c r="E11" s="2" t="s">
        <v>69</v>
      </c>
      <c r="F11" s="2"/>
      <c r="G11" s="2" t="s">
        <v>8954</v>
      </c>
      <c r="H11" s="2" t="s">
        <v>8957</v>
      </c>
      <c r="I11" s="2" t="s">
        <v>30</v>
      </c>
      <c r="J11" s="2">
        <v>9.9999999999999998E-13</v>
      </c>
      <c r="K11" s="2"/>
      <c r="L11" s="2" t="str">
        <f>IF(Tabelle_ExterneDaten_17[[#This Row],[CurrencyLU]]&lt;&gt;"",VLOOKUP(Tabelle_ExterneDaten_17[[#This Row],[CurrencyLU]],CurrencyLookup,2,FALSE),"")</f>
        <v>CHF</v>
      </c>
      <c r="M11" s="2" t="str">
        <f>IF(Tabelle_ExterneDaten_17[[#This Row],[DiscountCurveLU]]&lt;&gt;"",VLOOKUP(Tabelle_ExterneDaten_17[[#This Row],[DiscountCurveLU]],DiscountCurveLookup,2,FALSE),"")</f>
        <v/>
      </c>
      <c r="N11" s="2" t="str">
        <f>IF(Tabelle_ExterneDaten_17[[#This Row],[InterpolationVariableLU]]&lt;&gt;"",VLOOKUP(Tabelle_ExterneDaten_17[[#This Row],[InterpolationVariableLU]],InterpolationVariableLookup,2,FALSE),"")</f>
        <v>Discount</v>
      </c>
      <c r="O11" s="2" t="str">
        <f>IF(Tabelle_ExterneDaten_17[[#This Row],[InterpolationMethodLU]]&lt;&gt;"",VLOOKUP(Tabelle_ExterneDaten_17[[#This Row],[InterpolationMethodLU]],InterpolationMethodLookup,2,FALSE),"")</f>
        <v>LogLinear</v>
      </c>
      <c r="P11" s="2" t="str">
        <f>IF(Tabelle_ExterneDaten_17[[#This Row],[YieldCurveDayCounterLU]]&lt;&gt;"",VLOOKUP(Tabelle_ExterneDaten_17[[#This Row],[YieldCurveDayCounterLU]],YieldCurveDayCounterLookup,2,FALSE),"")</f>
        <v>A365</v>
      </c>
      <c r="Q11" s="2" t="str">
        <f>IF(Tabelle_ExterneDaten_17[[#This Row],[ExtrapolationLU]]&lt;&gt;"",VLOOKUP(Tabelle_ExterneDaten_17[[#This Row],[ExtrapolationLU]],ExtrapolationLookup,2,FALSE),"")</f>
        <v/>
      </c>
    </row>
    <row r="12" spans="1:17" x14ac:dyDescent="0.25">
      <c r="B12" s="2" t="s">
        <v>8898</v>
      </c>
      <c r="C12" s="2" t="s">
        <v>1408</v>
      </c>
      <c r="D12" s="2"/>
      <c r="E12" s="2" t="s">
        <v>79</v>
      </c>
      <c r="F12" s="2"/>
      <c r="G12" s="2"/>
      <c r="H12" s="2"/>
      <c r="I12" s="2"/>
      <c r="J12" s="2"/>
      <c r="K12" s="2"/>
      <c r="L12" s="2" t="str">
        <f>IF(Tabelle_ExterneDaten_17[[#This Row],[CurrencyLU]]&lt;&gt;"",VLOOKUP(Tabelle_ExterneDaten_17[[#This Row],[CurrencyLU]],CurrencyLookup,2,FALSE),"")</f>
        <v>EUR</v>
      </c>
      <c r="M12" s="2" t="str">
        <f>IF(Tabelle_ExterneDaten_17[[#This Row],[DiscountCurveLU]]&lt;&gt;"",VLOOKUP(Tabelle_ExterneDaten_17[[#This Row],[DiscountCurveLU]],DiscountCurveLookup,2,FALSE),"")</f>
        <v/>
      </c>
      <c r="N12" s="2" t="str">
        <f>IF(Tabelle_ExterneDaten_17[[#This Row],[InterpolationVariableLU]]&lt;&gt;"",VLOOKUP(Tabelle_ExterneDaten_17[[#This Row],[InterpolationVariableLU]],InterpolationVariableLookup,2,FALSE),"")</f>
        <v/>
      </c>
      <c r="O12" s="2" t="str">
        <f>IF(Tabelle_ExterneDaten_17[[#This Row],[InterpolationMethodLU]]&lt;&gt;"",VLOOKUP(Tabelle_ExterneDaten_17[[#This Row],[InterpolationMethodLU]],InterpolationMethodLookup,2,FALSE),"")</f>
        <v/>
      </c>
      <c r="P12" s="2" t="str">
        <f>IF(Tabelle_ExterneDaten_17[[#This Row],[YieldCurveDayCounterLU]]&lt;&gt;"",VLOOKUP(Tabelle_ExterneDaten_17[[#This Row],[YieldCurveDayCounterLU]],YieldCurveDayCounterLookup,2,FALSE),"")</f>
        <v/>
      </c>
      <c r="Q12" s="2" t="str">
        <f>IF(Tabelle_ExterneDaten_17[[#This Row],[ExtrapolationLU]]&lt;&gt;"",VLOOKUP(Tabelle_ExterneDaten_17[[#This Row],[ExtrapolationLU]],ExtrapolationLookup,2,FALSE),"")</f>
        <v/>
      </c>
    </row>
    <row r="13" spans="1:17" x14ac:dyDescent="0.25">
      <c r="B13" s="2" t="s">
        <v>8899</v>
      </c>
      <c r="C13" s="2" t="s">
        <v>1408</v>
      </c>
      <c r="D13" s="2" t="s">
        <v>8970</v>
      </c>
      <c r="E13" s="2" t="s">
        <v>79</v>
      </c>
      <c r="F13" s="2"/>
      <c r="G13" s="2" t="s">
        <v>8954</v>
      </c>
      <c r="H13" s="2" t="s">
        <v>8957</v>
      </c>
      <c r="I13" s="2" t="s">
        <v>30</v>
      </c>
      <c r="J13" s="2">
        <v>9.9999999999999998E-13</v>
      </c>
      <c r="K13" s="2"/>
      <c r="L13" s="2" t="str">
        <f>IF(Tabelle_ExterneDaten_17[[#This Row],[CurrencyLU]]&lt;&gt;"",VLOOKUP(Tabelle_ExterneDaten_17[[#This Row],[CurrencyLU]],CurrencyLookup,2,FALSE),"")</f>
        <v>EUR</v>
      </c>
      <c r="M13" s="2" t="str">
        <f>IF(Tabelle_ExterneDaten_17[[#This Row],[DiscountCurveLU]]&lt;&gt;"",VLOOKUP(Tabelle_ExterneDaten_17[[#This Row],[DiscountCurveLU]],DiscountCurveLookup,2,FALSE),"")</f>
        <v/>
      </c>
      <c r="N13" s="2" t="str">
        <f>IF(Tabelle_ExterneDaten_17[[#This Row],[InterpolationVariableLU]]&lt;&gt;"",VLOOKUP(Tabelle_ExterneDaten_17[[#This Row],[InterpolationVariableLU]],InterpolationVariableLookup,2,FALSE),"")</f>
        <v>Discount</v>
      </c>
      <c r="O13" s="2" t="str">
        <f>IF(Tabelle_ExterneDaten_17[[#This Row],[InterpolationMethodLU]]&lt;&gt;"",VLOOKUP(Tabelle_ExterneDaten_17[[#This Row],[InterpolationMethodLU]],InterpolationMethodLookup,2,FALSE),"")</f>
        <v>LogLinear</v>
      </c>
      <c r="P13" s="2" t="str">
        <f>IF(Tabelle_ExterneDaten_17[[#This Row],[YieldCurveDayCounterLU]]&lt;&gt;"",VLOOKUP(Tabelle_ExterneDaten_17[[#This Row],[YieldCurveDayCounterLU]],YieldCurveDayCounterLookup,2,FALSE),"")</f>
        <v>A365</v>
      </c>
      <c r="Q13" s="2" t="str">
        <f>IF(Tabelle_ExterneDaten_17[[#This Row],[ExtrapolationLU]]&lt;&gt;"",VLOOKUP(Tabelle_ExterneDaten_17[[#This Row],[ExtrapolationLU]],ExtrapolationLookup,2,FALSE),"")</f>
        <v/>
      </c>
    </row>
    <row r="14" spans="1:17" x14ac:dyDescent="0.25">
      <c r="B14" s="2" t="s">
        <v>8900</v>
      </c>
      <c r="C14" s="2" t="s">
        <v>1408</v>
      </c>
      <c r="D14" s="2"/>
      <c r="E14" s="2" t="s">
        <v>79</v>
      </c>
      <c r="F14" s="2"/>
      <c r="G14" s="2"/>
      <c r="H14" s="2"/>
      <c r="I14" s="2"/>
      <c r="J14" s="2"/>
      <c r="K14" s="2"/>
      <c r="L14" s="2" t="str">
        <f>IF(Tabelle_ExterneDaten_17[[#This Row],[CurrencyLU]]&lt;&gt;"",VLOOKUP(Tabelle_ExterneDaten_17[[#This Row],[CurrencyLU]],CurrencyLookup,2,FALSE),"")</f>
        <v>EUR</v>
      </c>
      <c r="M14" s="2" t="str">
        <f>IF(Tabelle_ExterneDaten_17[[#This Row],[DiscountCurveLU]]&lt;&gt;"",VLOOKUP(Tabelle_ExterneDaten_17[[#This Row],[DiscountCurveLU]],DiscountCurveLookup,2,FALSE),"")</f>
        <v/>
      </c>
      <c r="N14" s="2" t="str">
        <f>IF(Tabelle_ExterneDaten_17[[#This Row],[InterpolationVariableLU]]&lt;&gt;"",VLOOKUP(Tabelle_ExterneDaten_17[[#This Row],[InterpolationVariableLU]],InterpolationVariableLookup,2,FALSE),"")</f>
        <v/>
      </c>
      <c r="O14" s="2" t="str">
        <f>IF(Tabelle_ExterneDaten_17[[#This Row],[InterpolationMethodLU]]&lt;&gt;"",VLOOKUP(Tabelle_ExterneDaten_17[[#This Row],[InterpolationMethodLU]],InterpolationMethodLookup,2,FALSE),"")</f>
        <v/>
      </c>
      <c r="P14" s="2" t="str">
        <f>IF(Tabelle_ExterneDaten_17[[#This Row],[YieldCurveDayCounterLU]]&lt;&gt;"",VLOOKUP(Tabelle_ExterneDaten_17[[#This Row],[YieldCurveDayCounterLU]],YieldCurveDayCounterLookup,2,FALSE),"")</f>
        <v/>
      </c>
      <c r="Q14" s="2" t="str">
        <f>IF(Tabelle_ExterneDaten_17[[#This Row],[ExtrapolationLU]]&lt;&gt;"",VLOOKUP(Tabelle_ExterneDaten_17[[#This Row],[ExtrapolationLU]],ExtrapolationLookup,2,FALSE),"")</f>
        <v/>
      </c>
    </row>
    <row r="15" spans="1:17" x14ac:dyDescent="0.25">
      <c r="B15" s="2" t="s">
        <v>8901</v>
      </c>
      <c r="C15" s="2" t="s">
        <v>1408</v>
      </c>
      <c r="D15" s="2"/>
      <c r="E15" s="2" t="s">
        <v>79</v>
      </c>
      <c r="F15" s="2"/>
      <c r="G15" s="2"/>
      <c r="H15" s="2"/>
      <c r="I15" s="2"/>
      <c r="J15" s="2"/>
      <c r="K15" s="2"/>
      <c r="L15" s="2" t="str">
        <f>IF(Tabelle_ExterneDaten_17[[#This Row],[CurrencyLU]]&lt;&gt;"",VLOOKUP(Tabelle_ExterneDaten_17[[#This Row],[CurrencyLU]],CurrencyLookup,2,FALSE),"")</f>
        <v>EUR</v>
      </c>
      <c r="M15" s="2" t="str">
        <f>IF(Tabelle_ExterneDaten_17[[#This Row],[DiscountCurveLU]]&lt;&gt;"",VLOOKUP(Tabelle_ExterneDaten_17[[#This Row],[DiscountCurveLU]],DiscountCurveLookup,2,FALSE),"")</f>
        <v/>
      </c>
      <c r="N15" s="2" t="str">
        <f>IF(Tabelle_ExterneDaten_17[[#This Row],[InterpolationVariableLU]]&lt;&gt;"",VLOOKUP(Tabelle_ExterneDaten_17[[#This Row],[InterpolationVariableLU]],InterpolationVariableLookup,2,FALSE),"")</f>
        <v/>
      </c>
      <c r="O15" s="2" t="str">
        <f>IF(Tabelle_ExterneDaten_17[[#This Row],[InterpolationMethodLU]]&lt;&gt;"",VLOOKUP(Tabelle_ExterneDaten_17[[#This Row],[InterpolationMethodLU]],InterpolationMethodLookup,2,FALSE),"")</f>
        <v/>
      </c>
      <c r="P15" s="2" t="str">
        <f>IF(Tabelle_ExterneDaten_17[[#This Row],[YieldCurveDayCounterLU]]&lt;&gt;"",VLOOKUP(Tabelle_ExterneDaten_17[[#This Row],[YieldCurveDayCounterLU]],YieldCurveDayCounterLookup,2,FALSE),"")</f>
        <v/>
      </c>
      <c r="Q15" s="2" t="str">
        <f>IF(Tabelle_ExterneDaten_17[[#This Row],[ExtrapolationLU]]&lt;&gt;"",VLOOKUP(Tabelle_ExterneDaten_17[[#This Row],[ExtrapolationLU]],ExtrapolationLookup,2,FALSE),"")</f>
        <v/>
      </c>
    </row>
    <row r="16" spans="1:17" x14ac:dyDescent="0.25">
      <c r="B16" s="2" t="s">
        <v>8902</v>
      </c>
      <c r="C16" s="2" t="s">
        <v>1408</v>
      </c>
      <c r="D16" s="2"/>
      <c r="E16" s="2" t="s">
        <v>79</v>
      </c>
      <c r="F16" s="2"/>
      <c r="G16" s="2"/>
      <c r="H16" s="2"/>
      <c r="I16" s="2"/>
      <c r="J16" s="2"/>
      <c r="K16" s="2"/>
      <c r="L16" s="2" t="str">
        <f>IF(Tabelle_ExterneDaten_17[[#This Row],[CurrencyLU]]&lt;&gt;"",VLOOKUP(Tabelle_ExterneDaten_17[[#This Row],[CurrencyLU]],CurrencyLookup,2,FALSE),"")</f>
        <v>EUR</v>
      </c>
      <c r="M16" s="2" t="str">
        <f>IF(Tabelle_ExterneDaten_17[[#This Row],[DiscountCurveLU]]&lt;&gt;"",VLOOKUP(Tabelle_ExterneDaten_17[[#This Row],[DiscountCurveLU]],DiscountCurveLookup,2,FALSE),"")</f>
        <v/>
      </c>
      <c r="N16" s="2" t="str">
        <f>IF(Tabelle_ExterneDaten_17[[#This Row],[InterpolationVariableLU]]&lt;&gt;"",VLOOKUP(Tabelle_ExterneDaten_17[[#This Row],[InterpolationVariableLU]],InterpolationVariableLookup,2,FALSE),"")</f>
        <v/>
      </c>
      <c r="O16" s="2" t="str">
        <f>IF(Tabelle_ExterneDaten_17[[#This Row],[InterpolationMethodLU]]&lt;&gt;"",VLOOKUP(Tabelle_ExterneDaten_17[[#This Row],[InterpolationMethodLU]],InterpolationMethodLookup,2,FALSE),"")</f>
        <v/>
      </c>
      <c r="P16" s="2" t="str">
        <f>IF(Tabelle_ExterneDaten_17[[#This Row],[YieldCurveDayCounterLU]]&lt;&gt;"",VLOOKUP(Tabelle_ExterneDaten_17[[#This Row],[YieldCurveDayCounterLU]],YieldCurveDayCounterLookup,2,FALSE),"")</f>
        <v/>
      </c>
      <c r="Q16" s="2" t="str">
        <f>IF(Tabelle_ExterneDaten_17[[#This Row],[ExtrapolationLU]]&lt;&gt;"",VLOOKUP(Tabelle_ExterneDaten_17[[#This Row],[ExtrapolationLU]],ExtrapolationLookup,2,FALSE),"")</f>
        <v/>
      </c>
    </row>
    <row r="17" spans="2:17" x14ac:dyDescent="0.25">
      <c r="B17" s="2" t="s">
        <v>8903</v>
      </c>
      <c r="C17" s="2" t="s">
        <v>1408</v>
      </c>
      <c r="D17" s="2" t="s">
        <v>8971</v>
      </c>
      <c r="E17" s="2" t="s">
        <v>79</v>
      </c>
      <c r="F17" s="2"/>
      <c r="G17" s="2" t="s">
        <v>8954</v>
      </c>
      <c r="H17" s="2" t="s">
        <v>8957</v>
      </c>
      <c r="I17" s="2" t="s">
        <v>30</v>
      </c>
      <c r="J17" s="2">
        <v>9.9999999999999998E-13</v>
      </c>
      <c r="K17" s="2"/>
      <c r="L17" s="2" t="str">
        <f>IF(Tabelle_ExterneDaten_17[[#This Row],[CurrencyLU]]&lt;&gt;"",VLOOKUP(Tabelle_ExterneDaten_17[[#This Row],[CurrencyLU]],CurrencyLookup,2,FALSE),"")</f>
        <v>EUR</v>
      </c>
      <c r="M17" s="2" t="str">
        <f>IF(Tabelle_ExterneDaten_17[[#This Row],[DiscountCurveLU]]&lt;&gt;"",VLOOKUP(Tabelle_ExterneDaten_17[[#This Row],[DiscountCurveLU]],DiscountCurveLookup,2,FALSE),"")</f>
        <v/>
      </c>
      <c r="N17" s="2" t="str">
        <f>IF(Tabelle_ExterneDaten_17[[#This Row],[InterpolationVariableLU]]&lt;&gt;"",VLOOKUP(Tabelle_ExterneDaten_17[[#This Row],[InterpolationVariableLU]],InterpolationVariableLookup,2,FALSE),"")</f>
        <v>Discount</v>
      </c>
      <c r="O17" s="2" t="str">
        <f>IF(Tabelle_ExterneDaten_17[[#This Row],[InterpolationMethodLU]]&lt;&gt;"",VLOOKUP(Tabelle_ExterneDaten_17[[#This Row],[InterpolationMethodLU]],InterpolationMethodLookup,2,FALSE),"")</f>
        <v>LogLinear</v>
      </c>
      <c r="P17" s="2" t="str">
        <f>IF(Tabelle_ExterneDaten_17[[#This Row],[YieldCurveDayCounterLU]]&lt;&gt;"",VLOOKUP(Tabelle_ExterneDaten_17[[#This Row],[YieldCurveDayCounterLU]],YieldCurveDayCounterLookup,2,FALSE),"")</f>
        <v>A365</v>
      </c>
      <c r="Q17" s="2" t="str">
        <f>IF(Tabelle_ExterneDaten_17[[#This Row],[ExtrapolationLU]]&lt;&gt;"",VLOOKUP(Tabelle_ExterneDaten_17[[#This Row],[ExtrapolationLU]],ExtrapolationLookup,2,FALSE),"")</f>
        <v/>
      </c>
    </row>
    <row r="18" spans="2:17" x14ac:dyDescent="0.25">
      <c r="B18" s="2" t="s">
        <v>8905</v>
      </c>
      <c r="C18" s="2" t="s">
        <v>1408</v>
      </c>
      <c r="D18" s="2"/>
      <c r="E18" s="2" t="s">
        <v>86</v>
      </c>
      <c r="F18" s="2"/>
      <c r="G18" s="2"/>
      <c r="H18" s="2"/>
      <c r="I18" s="2"/>
      <c r="J18" s="2"/>
      <c r="K18" s="2"/>
      <c r="L18" s="2" t="str">
        <f>IF(Tabelle_ExterneDaten_17[[#This Row],[CurrencyLU]]&lt;&gt;"",VLOOKUP(Tabelle_ExterneDaten_17[[#This Row],[CurrencyLU]],CurrencyLookup,2,FALSE),"")</f>
        <v>GBP</v>
      </c>
      <c r="M18" s="2" t="str">
        <f>IF(Tabelle_ExterneDaten_17[[#This Row],[DiscountCurveLU]]&lt;&gt;"",VLOOKUP(Tabelle_ExterneDaten_17[[#This Row],[DiscountCurveLU]],DiscountCurveLookup,2,FALSE),"")</f>
        <v/>
      </c>
      <c r="N18" s="2" t="str">
        <f>IF(Tabelle_ExterneDaten_17[[#This Row],[InterpolationVariableLU]]&lt;&gt;"",VLOOKUP(Tabelle_ExterneDaten_17[[#This Row],[InterpolationVariableLU]],InterpolationVariableLookup,2,FALSE),"")</f>
        <v/>
      </c>
      <c r="O18" s="2" t="str">
        <f>IF(Tabelle_ExterneDaten_17[[#This Row],[InterpolationMethodLU]]&lt;&gt;"",VLOOKUP(Tabelle_ExterneDaten_17[[#This Row],[InterpolationMethodLU]],InterpolationMethodLookup,2,FALSE),"")</f>
        <v/>
      </c>
      <c r="P18" s="2" t="str">
        <f>IF(Tabelle_ExterneDaten_17[[#This Row],[YieldCurveDayCounterLU]]&lt;&gt;"",VLOOKUP(Tabelle_ExterneDaten_17[[#This Row],[YieldCurveDayCounterLU]],YieldCurveDayCounterLookup,2,FALSE),"")</f>
        <v/>
      </c>
      <c r="Q18" s="2" t="str">
        <f>IF(Tabelle_ExterneDaten_17[[#This Row],[ExtrapolationLU]]&lt;&gt;"",VLOOKUP(Tabelle_ExterneDaten_17[[#This Row],[ExtrapolationLU]],ExtrapolationLookup,2,FALSE),"")</f>
        <v/>
      </c>
    </row>
    <row r="19" spans="2:17" x14ac:dyDescent="0.25">
      <c r="B19" s="2" t="s">
        <v>8906</v>
      </c>
      <c r="C19" s="2" t="s">
        <v>1408</v>
      </c>
      <c r="D19" s="2"/>
      <c r="E19" s="2" t="s">
        <v>86</v>
      </c>
      <c r="F19" s="2"/>
      <c r="G19" s="2"/>
      <c r="H19" s="2"/>
      <c r="I19" s="2"/>
      <c r="J19" s="2"/>
      <c r="K19" s="2"/>
      <c r="L19" s="2" t="str">
        <f>IF(Tabelle_ExterneDaten_17[[#This Row],[CurrencyLU]]&lt;&gt;"",VLOOKUP(Tabelle_ExterneDaten_17[[#This Row],[CurrencyLU]],CurrencyLookup,2,FALSE),"")</f>
        <v>GBP</v>
      </c>
      <c r="M19" s="2" t="str">
        <f>IF(Tabelle_ExterneDaten_17[[#This Row],[DiscountCurveLU]]&lt;&gt;"",VLOOKUP(Tabelle_ExterneDaten_17[[#This Row],[DiscountCurveLU]],DiscountCurveLookup,2,FALSE),"")</f>
        <v/>
      </c>
      <c r="N19" s="2" t="str">
        <f>IF(Tabelle_ExterneDaten_17[[#This Row],[InterpolationVariableLU]]&lt;&gt;"",VLOOKUP(Tabelle_ExterneDaten_17[[#This Row],[InterpolationVariableLU]],InterpolationVariableLookup,2,FALSE),"")</f>
        <v/>
      </c>
      <c r="O19" s="2" t="str">
        <f>IF(Tabelle_ExterneDaten_17[[#This Row],[InterpolationMethodLU]]&lt;&gt;"",VLOOKUP(Tabelle_ExterneDaten_17[[#This Row],[InterpolationMethodLU]],InterpolationMethodLookup,2,FALSE),"")</f>
        <v/>
      </c>
      <c r="P19" s="2" t="str">
        <f>IF(Tabelle_ExterneDaten_17[[#This Row],[YieldCurveDayCounterLU]]&lt;&gt;"",VLOOKUP(Tabelle_ExterneDaten_17[[#This Row],[YieldCurveDayCounterLU]],YieldCurveDayCounterLookup,2,FALSE),"")</f>
        <v/>
      </c>
      <c r="Q19" s="2" t="str">
        <f>IF(Tabelle_ExterneDaten_17[[#This Row],[ExtrapolationLU]]&lt;&gt;"",VLOOKUP(Tabelle_ExterneDaten_17[[#This Row],[ExtrapolationLU]],ExtrapolationLookup,2,FALSE),"")</f>
        <v/>
      </c>
    </row>
    <row r="20" spans="2:17" x14ac:dyDescent="0.25">
      <c r="B20" s="2" t="s">
        <v>8907</v>
      </c>
      <c r="C20" s="2" t="s">
        <v>1408</v>
      </c>
      <c r="D20" s="2"/>
      <c r="E20" s="2" t="s">
        <v>86</v>
      </c>
      <c r="F20" s="2"/>
      <c r="G20" s="2"/>
      <c r="H20" s="2"/>
      <c r="I20" s="2"/>
      <c r="J20" s="2"/>
      <c r="K20" s="2"/>
      <c r="L20" s="2" t="str">
        <f>IF(Tabelle_ExterneDaten_17[[#This Row],[CurrencyLU]]&lt;&gt;"",VLOOKUP(Tabelle_ExterneDaten_17[[#This Row],[CurrencyLU]],CurrencyLookup,2,FALSE),"")</f>
        <v>GBP</v>
      </c>
      <c r="M20" s="2" t="str">
        <f>IF(Tabelle_ExterneDaten_17[[#This Row],[DiscountCurveLU]]&lt;&gt;"",VLOOKUP(Tabelle_ExterneDaten_17[[#This Row],[DiscountCurveLU]],DiscountCurveLookup,2,FALSE),"")</f>
        <v/>
      </c>
      <c r="N20" s="2" t="str">
        <f>IF(Tabelle_ExterneDaten_17[[#This Row],[InterpolationVariableLU]]&lt;&gt;"",VLOOKUP(Tabelle_ExterneDaten_17[[#This Row],[InterpolationVariableLU]],InterpolationVariableLookup,2,FALSE),"")</f>
        <v/>
      </c>
      <c r="O20" s="2" t="str">
        <f>IF(Tabelle_ExterneDaten_17[[#This Row],[InterpolationMethodLU]]&lt;&gt;"",VLOOKUP(Tabelle_ExterneDaten_17[[#This Row],[InterpolationMethodLU]],InterpolationMethodLookup,2,FALSE),"")</f>
        <v/>
      </c>
      <c r="P20" s="2" t="str">
        <f>IF(Tabelle_ExterneDaten_17[[#This Row],[YieldCurveDayCounterLU]]&lt;&gt;"",VLOOKUP(Tabelle_ExterneDaten_17[[#This Row],[YieldCurveDayCounterLU]],YieldCurveDayCounterLookup,2,FALSE),"")</f>
        <v/>
      </c>
      <c r="Q20" s="2" t="str">
        <f>IF(Tabelle_ExterneDaten_17[[#This Row],[ExtrapolationLU]]&lt;&gt;"",VLOOKUP(Tabelle_ExterneDaten_17[[#This Row],[ExtrapolationLU]],ExtrapolationLookup,2,FALSE),"")</f>
        <v/>
      </c>
    </row>
    <row r="21" spans="2:17" x14ac:dyDescent="0.25">
      <c r="B21" s="2" t="s">
        <v>8908</v>
      </c>
      <c r="C21" s="2" t="s">
        <v>1408</v>
      </c>
      <c r="D21" s="2" t="s">
        <v>8972</v>
      </c>
      <c r="E21" s="2" t="s">
        <v>86</v>
      </c>
      <c r="F21" s="2"/>
      <c r="G21" s="2" t="s">
        <v>8954</v>
      </c>
      <c r="H21" s="2" t="s">
        <v>8957</v>
      </c>
      <c r="I21" s="2" t="s">
        <v>30</v>
      </c>
      <c r="J21" s="2">
        <v>9.9999999999999998E-13</v>
      </c>
      <c r="K21" s="2"/>
      <c r="L21" s="2" t="str">
        <f>IF(Tabelle_ExterneDaten_17[[#This Row],[CurrencyLU]]&lt;&gt;"",VLOOKUP(Tabelle_ExterneDaten_17[[#This Row],[CurrencyLU]],CurrencyLookup,2,FALSE),"")</f>
        <v>GBP</v>
      </c>
      <c r="M21" s="2" t="str">
        <f>IF(Tabelle_ExterneDaten_17[[#This Row],[DiscountCurveLU]]&lt;&gt;"",VLOOKUP(Tabelle_ExterneDaten_17[[#This Row],[DiscountCurveLU]],DiscountCurveLookup,2,FALSE),"")</f>
        <v/>
      </c>
      <c r="N21" s="2" t="str">
        <f>IF(Tabelle_ExterneDaten_17[[#This Row],[InterpolationVariableLU]]&lt;&gt;"",VLOOKUP(Tabelle_ExterneDaten_17[[#This Row],[InterpolationVariableLU]],InterpolationVariableLookup,2,FALSE),"")</f>
        <v>Discount</v>
      </c>
      <c r="O21" s="2" t="str">
        <f>IF(Tabelle_ExterneDaten_17[[#This Row],[InterpolationMethodLU]]&lt;&gt;"",VLOOKUP(Tabelle_ExterneDaten_17[[#This Row],[InterpolationMethodLU]],InterpolationMethodLookup,2,FALSE),"")</f>
        <v>LogLinear</v>
      </c>
      <c r="P21" s="2" t="str">
        <f>IF(Tabelle_ExterneDaten_17[[#This Row],[YieldCurveDayCounterLU]]&lt;&gt;"",VLOOKUP(Tabelle_ExterneDaten_17[[#This Row],[YieldCurveDayCounterLU]],YieldCurveDayCounterLookup,2,FALSE),"")</f>
        <v>A365</v>
      </c>
      <c r="Q21" s="2" t="str">
        <f>IF(Tabelle_ExterneDaten_17[[#This Row],[ExtrapolationLU]]&lt;&gt;"",VLOOKUP(Tabelle_ExterneDaten_17[[#This Row],[ExtrapolationLU]],ExtrapolationLookup,2,FALSE),"")</f>
        <v/>
      </c>
    </row>
    <row r="22" spans="2:17" x14ac:dyDescent="0.25">
      <c r="B22" s="2" t="s">
        <v>8909</v>
      </c>
      <c r="C22" s="2" t="s">
        <v>1408</v>
      </c>
      <c r="D22" s="2" t="s">
        <v>8973</v>
      </c>
      <c r="E22" s="2" t="s">
        <v>86</v>
      </c>
      <c r="F22" s="2"/>
      <c r="G22" s="2" t="s">
        <v>8954</v>
      </c>
      <c r="H22" s="2" t="s">
        <v>8957</v>
      </c>
      <c r="I22" s="2" t="s">
        <v>30</v>
      </c>
      <c r="J22" s="2">
        <v>9.9999999999999998E-13</v>
      </c>
      <c r="K22" s="2"/>
      <c r="L22" s="2" t="str">
        <f>IF(Tabelle_ExterneDaten_17[[#This Row],[CurrencyLU]]&lt;&gt;"",VLOOKUP(Tabelle_ExterneDaten_17[[#This Row],[CurrencyLU]],CurrencyLookup,2,FALSE),"")</f>
        <v>GBP</v>
      </c>
      <c r="M22" s="2" t="str">
        <f>IF(Tabelle_ExterneDaten_17[[#This Row],[DiscountCurveLU]]&lt;&gt;"",VLOOKUP(Tabelle_ExterneDaten_17[[#This Row],[DiscountCurveLU]],DiscountCurveLookup,2,FALSE),"")</f>
        <v/>
      </c>
      <c r="N22" s="2" t="str">
        <f>IF(Tabelle_ExterneDaten_17[[#This Row],[InterpolationVariableLU]]&lt;&gt;"",VLOOKUP(Tabelle_ExterneDaten_17[[#This Row],[InterpolationVariableLU]],InterpolationVariableLookup,2,FALSE),"")</f>
        <v>Discount</v>
      </c>
      <c r="O22" s="2" t="str">
        <f>IF(Tabelle_ExterneDaten_17[[#This Row],[InterpolationMethodLU]]&lt;&gt;"",VLOOKUP(Tabelle_ExterneDaten_17[[#This Row],[InterpolationMethodLU]],InterpolationMethodLookup,2,FALSE),"")</f>
        <v>LogLinear</v>
      </c>
      <c r="P22" s="2" t="str">
        <f>IF(Tabelle_ExterneDaten_17[[#This Row],[YieldCurveDayCounterLU]]&lt;&gt;"",VLOOKUP(Tabelle_ExterneDaten_17[[#This Row],[YieldCurveDayCounterLU]],YieldCurveDayCounterLookup,2,FALSE),"")</f>
        <v>A365</v>
      </c>
      <c r="Q22" s="2" t="str">
        <f>IF(Tabelle_ExterneDaten_17[[#This Row],[ExtrapolationLU]]&lt;&gt;"",VLOOKUP(Tabelle_ExterneDaten_17[[#This Row],[ExtrapolationLU]],ExtrapolationLookup,2,FALSE),"")</f>
        <v/>
      </c>
    </row>
    <row r="23" spans="2:17" x14ac:dyDescent="0.25">
      <c r="B23" s="2" t="s">
        <v>8910</v>
      </c>
      <c r="C23" s="2" t="s">
        <v>1408</v>
      </c>
      <c r="D23" s="2" t="s">
        <v>8974</v>
      </c>
      <c r="E23" s="2" t="s">
        <v>97</v>
      </c>
      <c r="F23" s="2"/>
      <c r="G23" s="2" t="s">
        <v>8954</v>
      </c>
      <c r="H23" s="2" t="s">
        <v>8957</v>
      </c>
      <c r="I23" s="2" t="s">
        <v>30</v>
      </c>
      <c r="J23" s="2">
        <v>9.9999999999999998E-13</v>
      </c>
      <c r="K23" s="2"/>
      <c r="L23" s="2" t="str">
        <f>IF(Tabelle_ExterneDaten_17[[#This Row],[CurrencyLU]]&lt;&gt;"",VLOOKUP(Tabelle_ExterneDaten_17[[#This Row],[CurrencyLU]],CurrencyLookup,2,FALSE),"")</f>
        <v>JPY</v>
      </c>
      <c r="M23" s="2" t="str">
        <f>IF(Tabelle_ExterneDaten_17[[#This Row],[DiscountCurveLU]]&lt;&gt;"",VLOOKUP(Tabelle_ExterneDaten_17[[#This Row],[DiscountCurveLU]],DiscountCurveLookup,2,FALSE),"")</f>
        <v/>
      </c>
      <c r="N23" s="2" t="str">
        <f>IF(Tabelle_ExterneDaten_17[[#This Row],[InterpolationVariableLU]]&lt;&gt;"",VLOOKUP(Tabelle_ExterneDaten_17[[#This Row],[InterpolationVariableLU]],InterpolationVariableLookup,2,FALSE),"")</f>
        <v>Discount</v>
      </c>
      <c r="O23" s="2" t="str">
        <f>IF(Tabelle_ExterneDaten_17[[#This Row],[InterpolationMethodLU]]&lt;&gt;"",VLOOKUP(Tabelle_ExterneDaten_17[[#This Row],[InterpolationMethodLU]],InterpolationMethodLookup,2,FALSE),"")</f>
        <v>LogLinear</v>
      </c>
      <c r="P23" s="2" t="str">
        <f>IF(Tabelle_ExterneDaten_17[[#This Row],[YieldCurveDayCounterLU]]&lt;&gt;"",VLOOKUP(Tabelle_ExterneDaten_17[[#This Row],[YieldCurveDayCounterLU]],YieldCurveDayCounterLookup,2,FALSE),"")</f>
        <v>A365</v>
      </c>
      <c r="Q23" s="2" t="str">
        <f>IF(Tabelle_ExterneDaten_17[[#This Row],[ExtrapolationLU]]&lt;&gt;"",VLOOKUP(Tabelle_ExterneDaten_17[[#This Row],[ExtrapolationLU]],ExtrapolationLookup,2,FALSE),"")</f>
        <v/>
      </c>
    </row>
    <row r="24" spans="2:17" x14ac:dyDescent="0.25">
      <c r="B24" s="2" t="s">
        <v>8911</v>
      </c>
      <c r="C24" s="2" t="s">
        <v>1408</v>
      </c>
      <c r="D24" s="2"/>
      <c r="E24" s="2" t="s">
        <v>97</v>
      </c>
      <c r="F24" s="2"/>
      <c r="G24" s="2"/>
      <c r="H24" s="2"/>
      <c r="I24" s="2"/>
      <c r="J24" s="2"/>
      <c r="K24" s="2"/>
      <c r="L24" s="2" t="str">
        <f>IF(Tabelle_ExterneDaten_17[[#This Row],[CurrencyLU]]&lt;&gt;"",VLOOKUP(Tabelle_ExterneDaten_17[[#This Row],[CurrencyLU]],CurrencyLookup,2,FALSE),"")</f>
        <v>JPY</v>
      </c>
      <c r="M24" s="2" t="str">
        <f>IF(Tabelle_ExterneDaten_17[[#This Row],[DiscountCurveLU]]&lt;&gt;"",VLOOKUP(Tabelle_ExterneDaten_17[[#This Row],[DiscountCurveLU]],DiscountCurveLookup,2,FALSE),"")</f>
        <v/>
      </c>
      <c r="N24" s="2" t="str">
        <f>IF(Tabelle_ExterneDaten_17[[#This Row],[InterpolationVariableLU]]&lt;&gt;"",VLOOKUP(Tabelle_ExterneDaten_17[[#This Row],[InterpolationVariableLU]],InterpolationVariableLookup,2,FALSE),"")</f>
        <v/>
      </c>
      <c r="O24" s="2" t="str">
        <f>IF(Tabelle_ExterneDaten_17[[#This Row],[InterpolationMethodLU]]&lt;&gt;"",VLOOKUP(Tabelle_ExterneDaten_17[[#This Row],[InterpolationMethodLU]],InterpolationMethodLookup,2,FALSE),"")</f>
        <v/>
      </c>
      <c r="P24" s="2" t="str">
        <f>IF(Tabelle_ExterneDaten_17[[#This Row],[YieldCurveDayCounterLU]]&lt;&gt;"",VLOOKUP(Tabelle_ExterneDaten_17[[#This Row],[YieldCurveDayCounterLU]],YieldCurveDayCounterLookup,2,FALSE),"")</f>
        <v/>
      </c>
      <c r="Q24" s="2" t="str">
        <f>IF(Tabelle_ExterneDaten_17[[#This Row],[ExtrapolationLU]]&lt;&gt;"",VLOOKUP(Tabelle_ExterneDaten_17[[#This Row],[ExtrapolationLU]],ExtrapolationLookup,2,FALSE),"")</f>
        <v/>
      </c>
    </row>
    <row r="25" spans="2:17" x14ac:dyDescent="0.25">
      <c r="B25" s="2" t="s">
        <v>8912</v>
      </c>
      <c r="C25" s="2" t="s">
        <v>1408</v>
      </c>
      <c r="D25" s="2"/>
      <c r="E25" s="2" t="s">
        <v>97</v>
      </c>
      <c r="F25" s="2"/>
      <c r="G25" s="2"/>
      <c r="H25" s="2"/>
      <c r="I25" s="2"/>
      <c r="J25" s="2"/>
      <c r="K25" s="2"/>
      <c r="L25" s="2" t="str">
        <f>IF(Tabelle_ExterneDaten_17[[#This Row],[CurrencyLU]]&lt;&gt;"",VLOOKUP(Tabelle_ExterneDaten_17[[#This Row],[CurrencyLU]],CurrencyLookup,2,FALSE),"")</f>
        <v>JPY</v>
      </c>
      <c r="M25" s="2" t="str">
        <f>IF(Tabelle_ExterneDaten_17[[#This Row],[DiscountCurveLU]]&lt;&gt;"",VLOOKUP(Tabelle_ExterneDaten_17[[#This Row],[DiscountCurveLU]],DiscountCurveLookup,2,FALSE),"")</f>
        <v/>
      </c>
      <c r="N25" s="2" t="str">
        <f>IF(Tabelle_ExterneDaten_17[[#This Row],[InterpolationVariableLU]]&lt;&gt;"",VLOOKUP(Tabelle_ExterneDaten_17[[#This Row],[InterpolationVariableLU]],InterpolationVariableLookup,2,FALSE),"")</f>
        <v/>
      </c>
      <c r="O25" s="2" t="str">
        <f>IF(Tabelle_ExterneDaten_17[[#This Row],[InterpolationMethodLU]]&lt;&gt;"",VLOOKUP(Tabelle_ExterneDaten_17[[#This Row],[InterpolationMethodLU]],InterpolationMethodLookup,2,FALSE),"")</f>
        <v/>
      </c>
      <c r="P25" s="2" t="str">
        <f>IF(Tabelle_ExterneDaten_17[[#This Row],[YieldCurveDayCounterLU]]&lt;&gt;"",VLOOKUP(Tabelle_ExterneDaten_17[[#This Row],[YieldCurveDayCounterLU]],YieldCurveDayCounterLookup,2,FALSE),"")</f>
        <v/>
      </c>
      <c r="Q25" s="2" t="str">
        <f>IF(Tabelle_ExterneDaten_17[[#This Row],[ExtrapolationLU]]&lt;&gt;"",VLOOKUP(Tabelle_ExterneDaten_17[[#This Row],[ExtrapolationLU]],ExtrapolationLookup,2,FALSE),"")</f>
        <v/>
      </c>
    </row>
    <row r="26" spans="2:17" x14ac:dyDescent="0.25">
      <c r="B26" s="2" t="s">
        <v>8914</v>
      </c>
      <c r="C26" s="2" t="s">
        <v>1408</v>
      </c>
      <c r="D26" s="2"/>
      <c r="E26" s="2" t="s">
        <v>122</v>
      </c>
      <c r="F26" s="2"/>
      <c r="G26" s="2"/>
      <c r="H26" s="2"/>
      <c r="I26" s="2"/>
      <c r="J26" s="2"/>
      <c r="K26" s="2"/>
      <c r="L26" s="2" t="str">
        <f>IF(Tabelle_ExterneDaten_17[[#This Row],[CurrencyLU]]&lt;&gt;"",VLOOKUP(Tabelle_ExterneDaten_17[[#This Row],[CurrencyLU]],CurrencyLookup,2,FALSE),"")</f>
        <v>SEK</v>
      </c>
      <c r="M26" s="2" t="str">
        <f>IF(Tabelle_ExterneDaten_17[[#This Row],[DiscountCurveLU]]&lt;&gt;"",VLOOKUP(Tabelle_ExterneDaten_17[[#This Row],[DiscountCurveLU]],DiscountCurveLookup,2,FALSE),"")</f>
        <v/>
      </c>
      <c r="N26" s="2" t="str">
        <f>IF(Tabelle_ExterneDaten_17[[#This Row],[InterpolationVariableLU]]&lt;&gt;"",VLOOKUP(Tabelle_ExterneDaten_17[[#This Row],[InterpolationVariableLU]],InterpolationVariableLookup,2,FALSE),"")</f>
        <v/>
      </c>
      <c r="O26" s="2" t="str">
        <f>IF(Tabelle_ExterneDaten_17[[#This Row],[InterpolationMethodLU]]&lt;&gt;"",VLOOKUP(Tabelle_ExterneDaten_17[[#This Row],[InterpolationMethodLU]],InterpolationMethodLookup,2,FALSE),"")</f>
        <v/>
      </c>
      <c r="P26" s="2" t="str">
        <f>IF(Tabelle_ExterneDaten_17[[#This Row],[YieldCurveDayCounterLU]]&lt;&gt;"",VLOOKUP(Tabelle_ExterneDaten_17[[#This Row],[YieldCurveDayCounterLU]],YieldCurveDayCounterLookup,2,FALSE),"")</f>
        <v/>
      </c>
      <c r="Q26" s="2" t="str">
        <f>IF(Tabelle_ExterneDaten_17[[#This Row],[ExtrapolationLU]]&lt;&gt;"",VLOOKUP(Tabelle_ExterneDaten_17[[#This Row],[ExtrapolationLU]],ExtrapolationLookup,2,FALSE),"")</f>
        <v/>
      </c>
    </row>
    <row r="27" spans="2:17" x14ac:dyDescent="0.25">
      <c r="B27" s="2" t="s">
        <v>8915</v>
      </c>
      <c r="C27" s="2" t="s">
        <v>1408</v>
      </c>
      <c r="D27" s="2"/>
      <c r="E27" s="2" t="s">
        <v>122</v>
      </c>
      <c r="F27" s="2"/>
      <c r="G27" s="2"/>
      <c r="H27" s="2"/>
      <c r="I27" s="2"/>
      <c r="J27" s="2"/>
      <c r="K27" s="2"/>
      <c r="L27" s="2" t="str">
        <f>IF(Tabelle_ExterneDaten_17[[#This Row],[CurrencyLU]]&lt;&gt;"",VLOOKUP(Tabelle_ExterneDaten_17[[#This Row],[CurrencyLU]],CurrencyLookup,2,FALSE),"")</f>
        <v>SEK</v>
      </c>
      <c r="M27" s="2" t="str">
        <f>IF(Tabelle_ExterneDaten_17[[#This Row],[DiscountCurveLU]]&lt;&gt;"",VLOOKUP(Tabelle_ExterneDaten_17[[#This Row],[DiscountCurveLU]],DiscountCurveLookup,2,FALSE),"")</f>
        <v/>
      </c>
      <c r="N27" s="2" t="str">
        <f>IF(Tabelle_ExterneDaten_17[[#This Row],[InterpolationVariableLU]]&lt;&gt;"",VLOOKUP(Tabelle_ExterneDaten_17[[#This Row],[InterpolationVariableLU]],InterpolationVariableLookup,2,FALSE),"")</f>
        <v/>
      </c>
      <c r="O27" s="2" t="str">
        <f>IF(Tabelle_ExterneDaten_17[[#This Row],[InterpolationMethodLU]]&lt;&gt;"",VLOOKUP(Tabelle_ExterneDaten_17[[#This Row],[InterpolationMethodLU]],InterpolationMethodLookup,2,FALSE),"")</f>
        <v/>
      </c>
      <c r="P27" s="2" t="str">
        <f>IF(Tabelle_ExterneDaten_17[[#This Row],[YieldCurveDayCounterLU]]&lt;&gt;"",VLOOKUP(Tabelle_ExterneDaten_17[[#This Row],[YieldCurveDayCounterLU]],YieldCurveDayCounterLookup,2,FALSE),"")</f>
        <v/>
      </c>
      <c r="Q27" s="2" t="str">
        <f>IF(Tabelle_ExterneDaten_17[[#This Row],[ExtrapolationLU]]&lt;&gt;"",VLOOKUP(Tabelle_ExterneDaten_17[[#This Row],[ExtrapolationLU]],ExtrapolationLookup,2,FALSE),"")</f>
        <v/>
      </c>
    </row>
    <row r="28" spans="2:17" x14ac:dyDescent="0.25">
      <c r="B28" s="2" t="s">
        <v>8919</v>
      </c>
      <c r="C28" s="2" t="s">
        <v>1408</v>
      </c>
      <c r="D28" s="2" t="s">
        <v>8975</v>
      </c>
      <c r="E28" s="2" t="s">
        <v>158</v>
      </c>
      <c r="F28" s="2"/>
      <c r="G28" s="2" t="s">
        <v>8954</v>
      </c>
      <c r="H28" s="2" t="s">
        <v>8957</v>
      </c>
      <c r="I28" s="2" t="s">
        <v>30</v>
      </c>
      <c r="J28" s="2">
        <v>9.9999999999999998E-13</v>
      </c>
      <c r="K28" s="2"/>
      <c r="L28" s="2" t="str">
        <f>IF(Tabelle_ExterneDaten_17[[#This Row],[CurrencyLU]]&lt;&gt;"",VLOOKUP(Tabelle_ExterneDaten_17[[#This Row],[CurrencyLU]],CurrencyLookup,2,FALSE),"")</f>
        <v>USD</v>
      </c>
      <c r="M28" s="2" t="str">
        <f>IF(Tabelle_ExterneDaten_17[[#This Row],[DiscountCurveLU]]&lt;&gt;"",VLOOKUP(Tabelle_ExterneDaten_17[[#This Row],[DiscountCurveLU]],DiscountCurveLookup,2,FALSE),"")</f>
        <v/>
      </c>
      <c r="N28" s="2" t="str">
        <f>IF(Tabelle_ExterneDaten_17[[#This Row],[InterpolationVariableLU]]&lt;&gt;"",VLOOKUP(Tabelle_ExterneDaten_17[[#This Row],[InterpolationVariableLU]],InterpolationVariableLookup,2,FALSE),"")</f>
        <v>Discount</v>
      </c>
      <c r="O28" s="2" t="str">
        <f>IF(Tabelle_ExterneDaten_17[[#This Row],[InterpolationMethodLU]]&lt;&gt;"",VLOOKUP(Tabelle_ExterneDaten_17[[#This Row],[InterpolationMethodLU]],InterpolationMethodLookup,2,FALSE),"")</f>
        <v>LogLinear</v>
      </c>
      <c r="P28" s="2" t="str">
        <f>IF(Tabelle_ExterneDaten_17[[#This Row],[YieldCurveDayCounterLU]]&lt;&gt;"",VLOOKUP(Tabelle_ExterneDaten_17[[#This Row],[YieldCurveDayCounterLU]],YieldCurveDayCounterLookup,2,FALSE),"")</f>
        <v>A365</v>
      </c>
      <c r="Q28" s="2" t="str">
        <f>IF(Tabelle_ExterneDaten_17[[#This Row],[ExtrapolationLU]]&lt;&gt;"",VLOOKUP(Tabelle_ExterneDaten_17[[#This Row],[ExtrapolationLU]],ExtrapolationLookup,2,FALSE),"")</f>
        <v/>
      </c>
    </row>
    <row r="29" spans="2:17" x14ac:dyDescent="0.25">
      <c r="B29" s="2" t="s">
        <v>8920</v>
      </c>
      <c r="C29" s="2" t="s">
        <v>1408</v>
      </c>
      <c r="D29" s="2"/>
      <c r="E29" s="2" t="s">
        <v>158</v>
      </c>
      <c r="F29" s="2"/>
      <c r="G29" s="2"/>
      <c r="H29" s="2"/>
      <c r="I29" s="2"/>
      <c r="J29" s="2"/>
      <c r="K29" s="2"/>
      <c r="L29" s="2" t="str">
        <f>IF(Tabelle_ExterneDaten_17[[#This Row],[CurrencyLU]]&lt;&gt;"",VLOOKUP(Tabelle_ExterneDaten_17[[#This Row],[CurrencyLU]],CurrencyLookup,2,FALSE),"")</f>
        <v>USD</v>
      </c>
      <c r="M29" s="2" t="str">
        <f>IF(Tabelle_ExterneDaten_17[[#This Row],[DiscountCurveLU]]&lt;&gt;"",VLOOKUP(Tabelle_ExterneDaten_17[[#This Row],[DiscountCurveLU]],DiscountCurveLookup,2,FALSE),"")</f>
        <v/>
      </c>
      <c r="N29" s="2" t="str">
        <f>IF(Tabelle_ExterneDaten_17[[#This Row],[InterpolationVariableLU]]&lt;&gt;"",VLOOKUP(Tabelle_ExterneDaten_17[[#This Row],[InterpolationVariableLU]],InterpolationVariableLookup,2,FALSE),"")</f>
        <v/>
      </c>
      <c r="O29" s="2" t="str">
        <f>IF(Tabelle_ExterneDaten_17[[#This Row],[InterpolationMethodLU]]&lt;&gt;"",VLOOKUP(Tabelle_ExterneDaten_17[[#This Row],[InterpolationMethodLU]],InterpolationMethodLookup,2,FALSE),"")</f>
        <v/>
      </c>
      <c r="P29" s="2" t="str">
        <f>IF(Tabelle_ExterneDaten_17[[#This Row],[YieldCurveDayCounterLU]]&lt;&gt;"",VLOOKUP(Tabelle_ExterneDaten_17[[#This Row],[YieldCurveDayCounterLU]],YieldCurveDayCounterLookup,2,FALSE),"")</f>
        <v/>
      </c>
      <c r="Q29" s="2" t="str">
        <f>IF(Tabelle_ExterneDaten_17[[#This Row],[ExtrapolationLU]]&lt;&gt;"",VLOOKUP(Tabelle_ExterneDaten_17[[#This Row],[ExtrapolationLU]],ExtrapolationLookup,2,FALSE),"")</f>
        <v/>
      </c>
    </row>
    <row r="30" spans="2:17" x14ac:dyDescent="0.25">
      <c r="B30" s="2" t="s">
        <v>8921</v>
      </c>
      <c r="C30" s="2" t="s">
        <v>1408</v>
      </c>
      <c r="D30" s="2"/>
      <c r="E30" s="2" t="s">
        <v>158</v>
      </c>
      <c r="F30" s="2"/>
      <c r="G30" s="2"/>
      <c r="H30" s="2"/>
      <c r="I30" s="2"/>
      <c r="J30" s="2"/>
      <c r="K30" s="2"/>
      <c r="L30" s="2" t="str">
        <f>IF(Tabelle_ExterneDaten_17[[#This Row],[CurrencyLU]]&lt;&gt;"",VLOOKUP(Tabelle_ExterneDaten_17[[#This Row],[CurrencyLU]],CurrencyLookup,2,FALSE),"")</f>
        <v>USD</v>
      </c>
      <c r="M30" s="2" t="str">
        <f>IF(Tabelle_ExterneDaten_17[[#This Row],[DiscountCurveLU]]&lt;&gt;"",VLOOKUP(Tabelle_ExterneDaten_17[[#This Row],[DiscountCurveLU]],DiscountCurveLookup,2,FALSE),"")</f>
        <v/>
      </c>
      <c r="N30" s="2" t="str">
        <f>IF(Tabelle_ExterneDaten_17[[#This Row],[InterpolationVariableLU]]&lt;&gt;"",VLOOKUP(Tabelle_ExterneDaten_17[[#This Row],[InterpolationVariableLU]],InterpolationVariableLookup,2,FALSE),"")</f>
        <v/>
      </c>
      <c r="O30" s="2" t="str">
        <f>IF(Tabelle_ExterneDaten_17[[#This Row],[InterpolationMethodLU]]&lt;&gt;"",VLOOKUP(Tabelle_ExterneDaten_17[[#This Row],[InterpolationMethodLU]],InterpolationMethodLookup,2,FALSE),"")</f>
        <v/>
      </c>
      <c r="P30" s="2" t="str">
        <f>IF(Tabelle_ExterneDaten_17[[#This Row],[YieldCurveDayCounterLU]]&lt;&gt;"",VLOOKUP(Tabelle_ExterneDaten_17[[#This Row],[YieldCurveDayCounterLU]],YieldCurveDayCounterLookup,2,FALSE),"")</f>
        <v/>
      </c>
      <c r="Q30" s="2" t="str">
        <f>IF(Tabelle_ExterneDaten_17[[#This Row],[ExtrapolationLU]]&lt;&gt;"",VLOOKUP(Tabelle_ExterneDaten_17[[#This Row],[ExtrapolationLU]],ExtrapolationLookup,2,FALSE),"")</f>
        <v/>
      </c>
    </row>
    <row r="31" spans="2:17" x14ac:dyDescent="0.25">
      <c r="B31" s="2" t="s">
        <v>8922</v>
      </c>
      <c r="C31" s="2" t="s">
        <v>1408</v>
      </c>
      <c r="D31" s="2" t="s">
        <v>8976</v>
      </c>
      <c r="E31" s="2" t="s">
        <v>158</v>
      </c>
      <c r="F31" s="2"/>
      <c r="G31" s="2" t="s">
        <v>8954</v>
      </c>
      <c r="H31" s="2" t="s">
        <v>8957</v>
      </c>
      <c r="I31" s="2" t="s">
        <v>30</v>
      </c>
      <c r="J31" s="2">
        <v>9.9999999999999998E-13</v>
      </c>
      <c r="K31" s="2"/>
      <c r="L31" s="2" t="str">
        <f>IF(Tabelle_ExterneDaten_17[[#This Row],[CurrencyLU]]&lt;&gt;"",VLOOKUP(Tabelle_ExterneDaten_17[[#This Row],[CurrencyLU]],CurrencyLookup,2,FALSE),"")</f>
        <v>USD</v>
      </c>
      <c r="M31" s="2" t="str">
        <f>IF(Tabelle_ExterneDaten_17[[#This Row],[DiscountCurveLU]]&lt;&gt;"",VLOOKUP(Tabelle_ExterneDaten_17[[#This Row],[DiscountCurveLU]],DiscountCurveLookup,2,FALSE),"")</f>
        <v/>
      </c>
      <c r="N31" s="2" t="str">
        <f>IF(Tabelle_ExterneDaten_17[[#This Row],[InterpolationVariableLU]]&lt;&gt;"",VLOOKUP(Tabelle_ExterneDaten_17[[#This Row],[InterpolationVariableLU]],InterpolationVariableLookup,2,FALSE),"")</f>
        <v>Discount</v>
      </c>
      <c r="O31" s="2" t="str">
        <f>IF(Tabelle_ExterneDaten_17[[#This Row],[InterpolationMethodLU]]&lt;&gt;"",VLOOKUP(Tabelle_ExterneDaten_17[[#This Row],[InterpolationMethodLU]],InterpolationMethodLookup,2,FALSE),"")</f>
        <v>LogLinear</v>
      </c>
      <c r="P31" s="2" t="str">
        <f>IF(Tabelle_ExterneDaten_17[[#This Row],[YieldCurveDayCounterLU]]&lt;&gt;"",VLOOKUP(Tabelle_ExterneDaten_17[[#This Row],[YieldCurveDayCounterLU]],YieldCurveDayCounterLookup,2,FALSE),"")</f>
        <v>A365</v>
      </c>
      <c r="Q31" s="2" t="str">
        <f>IF(Tabelle_ExterneDaten_17[[#This Row],[ExtrapolationLU]]&lt;&gt;"",VLOOKUP(Tabelle_ExterneDaten_17[[#This Row],[ExtrapolationLU]],ExtrapolationLookup,2,FALSE),"")</f>
        <v/>
      </c>
    </row>
  </sheetData>
  <dataValidations count="6">
    <dataValidation type="list" allowBlank="1" showInputMessage="1" showErrorMessage="1" sqref="E2:E31" xr:uid="{B4E96A8A-B5C4-468E-8B27-312DCFC4FC14}">
      <formula1>OFFSET(CurrencyLookup,0,0,,1)</formula1>
    </dataValidation>
    <dataValidation type="list" allowBlank="1" showInputMessage="1" showErrorMessage="1" sqref="F2:F31" xr:uid="{69C7EF47-9EDB-4E1B-8DE5-16EBF04DF34F}">
      <formula1>OFFSET(DiscountCurveLookup,0,0,,1)</formula1>
    </dataValidation>
    <dataValidation type="list" allowBlank="1" showInputMessage="1" showErrorMessage="1" sqref="G2:G31" xr:uid="{C7EBEB96-B5CF-4464-87A6-D7DAF5FDB39F}">
      <formula1>OFFSET(InterpolationVariableLookup,0,0,,1)</formula1>
    </dataValidation>
    <dataValidation type="list" allowBlank="1" showInputMessage="1" showErrorMessage="1" sqref="H2:H31" xr:uid="{AA2111FA-91DD-4E6F-B3FA-D4E43CA6ED1D}">
      <formula1>OFFSET(InterpolationMethodLookup,0,0,,1)</formula1>
    </dataValidation>
    <dataValidation type="list" allowBlank="1" showInputMessage="1" showErrorMessage="1" sqref="I2:I31" xr:uid="{72B3A8CC-552D-4033-B1B8-E2274F19A958}">
      <formula1>OFFSET(YieldCurveDayCounterLookup,0,0,,1)</formula1>
    </dataValidation>
    <dataValidation type="list" allowBlank="1" showInputMessage="1" showErrorMessage="1" sqref="K2:K31" xr:uid="{D98C2468-EDC1-4D93-BA62-55EB954F69BC}">
      <formula1>OFFSET(ExtrapolationLookup,0,0,,1)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1AAD-15A5-44A2-A783-FA549346A3CC}">
  <dimension ref="A1:X7385"/>
  <sheetViews>
    <sheetView workbookViewId="0"/>
  </sheetViews>
  <sheetFormatPr baseColWidth="10" defaultRowHeight="15" x14ac:dyDescent="0.25"/>
  <sheetData>
    <row r="1" spans="1:24" x14ac:dyDescent="0.25">
      <c r="A1" t="str">
        <f>_xll.DBListFetch(B1,"",CurveIdLookup)</f>
        <v>Env:MSSQL, (last result:)Retrieved 30 records from: SELECT T1.CurveId,T1.CurveId lookup FROM ORE.dbo.CurveConfigurationYieldCurves T1 ORDER BY CurveId</v>
      </c>
      <c r="B1" s="1" t="s">
        <v>8980</v>
      </c>
      <c r="C1" t="str">
        <f>_xll.DBListFetch(D1,"",SegmentsTypeLookup)</f>
        <v>Env:MSSQL, (last result:)Retrieved 6 records from: SELECT value,value SegmentsType FROM ORE.dbo.TypesSegmentType ORDER BY value</v>
      </c>
      <c r="D1" s="1" t="s">
        <v>8981</v>
      </c>
      <c r="E1" t="str">
        <f>_xll.DBListFetch(F1,"",TypeLookup)</f>
        <v>Env:MSSQL, (last result:)Retrieved 16 records from: SELECT value,value Type FROM ORE.dbo.TypesSegmentTypeType ORDER BY value</v>
      </c>
      <c r="F1" s="1" t="s">
        <v>8982</v>
      </c>
      <c r="G1" t="str">
        <f>_xll.DBListFetch(H1,"",ConventionsLookup)</f>
        <v>Env:MSSQL, (last result:)Retrieved 85 records from: SELECT Id Conventions, Id FROM ORE.dbo.ConventionsCrossCurrencyBasis_x000D_
UNION_x000D_
SELECT Id, Id  FROM ORE.dbo.ConventionsFRA_x000D_
UNION_x000D_
SELECT Id, Id  FROM ORE.dbo.ConventionsOIS_x000D_
UNION_x000D_
SELECT Id, Id  FROM ORE.dbo.ConventionsSwap_x000D_
UNION_x000D_
SELECT Id, Id  FROM ORE.dbo.ConventionsTenorBasisSwap_x000D_
UNION_x000D_
SELECT Id, Id FROM ORE.dbo.ConventionsTenorBasisTwoSwap_x000D_
UNION_x000D_
SELECT Id, Id FROM ORE.dbo.ConventionsZero</v>
      </c>
      <c r="H1" s="1" t="s">
        <v>8983</v>
      </c>
      <c r="I1" t="str">
        <f>_xll.DBListFetch(J1,"",ProjectionCurveLookup)</f>
        <v>Env:MSSQL, (last result:)Retrieved 30 records from: SELECT T1.CurveId ProjectionCurve,T1.CurveId FROM ORE.dbo.CurveConfigurationYieldCurves T1 ORDER BY CurveId</v>
      </c>
      <c r="J1" s="1" t="s">
        <v>8984</v>
      </c>
      <c r="K1" t="str">
        <f>_xll.DBListFetch(L1,"",ProjectionCurveLongLookup)</f>
        <v>Env:MSSQL, (last result:)Retrieved 30 records from: SELECT T1.CurveId ProjectionCurveLong,T1.CurveId FROM ORE.dbo.CurveConfigurationYieldCurves T1 ORDER BY CurveId</v>
      </c>
      <c r="L1" s="1" t="s">
        <v>8985</v>
      </c>
      <c r="M1" t="str">
        <f>_xll.DBListFetch(N1,"",ProjectionCurveShortLookup)</f>
        <v>Env:MSSQL, (last result:)Retrieved 30 records from: SELECT T1.CurveId ProjectionCurveShort,T1.CurveId FROM ORE.dbo.CurveConfigurationYieldCurves T1 ORDER BY CurveId</v>
      </c>
      <c r="N1" s="1" t="s">
        <v>8986</v>
      </c>
      <c r="O1" t="str">
        <f>_xll.DBListFetch(P1,"",DiscountCurveLookup)</f>
        <v>Env:MSSQL, (last result:)Retrieved 30 records from: SELECT T1.CurveId DiscountCurve,T1.CurveId FROM ORE.dbo.CurveConfigurationYieldCurves T1 ORDER BY CurveId</v>
      </c>
      <c r="P1" s="1" t="s">
        <v>8987</v>
      </c>
      <c r="Q1" t="str">
        <f>_xll.DBListFetch(R1,"",SpotRateLookup)</f>
        <v>Env:MSSQL, (last result:)Retrieved 7384 records from: SELECT T1.Quote SpotRate,T1.Quote FROM ORE.dbo.MdatMarketDataDefinitions T1 ORDER BY Quote</v>
      </c>
      <c r="R1" s="1" t="s">
        <v>8988</v>
      </c>
      <c r="S1" t="str">
        <f>_xll.DBListFetch(T1,"",ProjectionCurveDomesticLookup)</f>
        <v>Env:MSSQL, (last result:)Retrieved 30 records from: SELECT T1.CurveId ProjectionCurveDomestic,T1.CurveId FROM ORE.dbo.CurveConfigurationYieldCurves T1 ORDER BY CurveId</v>
      </c>
      <c r="T1" s="1" t="s">
        <v>8989</v>
      </c>
      <c r="U1" t="str">
        <f>_xll.DBListFetch(V1,"",ProjectionCurveForeignLookup)</f>
        <v>Env:MSSQL, (last result:)Retrieved 30 records from: SELECT T1.CurveId ProjectionCurveForeign,T1.CurveId FROM ORE.dbo.CurveConfigurationYieldCurves T1 ORDER BY CurveId</v>
      </c>
      <c r="V1" s="1" t="s">
        <v>8990</v>
      </c>
      <c r="W1" t="str">
        <f>_xll.DBListFetch(X1,"",ReferenceCurveLookup)</f>
        <v>Env:MSSQL, (last result:)Retrieved 30 records from: SELECT T1.CurveId ReferenceCurve,T1.CurveId FROM ORE.dbo.CurveConfigurationYieldCurves T1 ORDER BY CurveId</v>
      </c>
      <c r="X1" s="1" t="s">
        <v>8991</v>
      </c>
    </row>
    <row r="2" spans="1:24" x14ac:dyDescent="0.25">
      <c r="A2" t="s">
        <v>8885</v>
      </c>
      <c r="B2" t="s">
        <v>8885</v>
      </c>
      <c r="C2" t="s">
        <v>8993</v>
      </c>
      <c r="D2" t="s">
        <v>8993</v>
      </c>
      <c r="E2" t="s">
        <v>8999</v>
      </c>
      <c r="F2" t="s">
        <v>8999</v>
      </c>
      <c r="G2" t="s">
        <v>9010</v>
      </c>
      <c r="H2" t="s">
        <v>9010</v>
      </c>
      <c r="I2" t="s">
        <v>8885</v>
      </c>
      <c r="J2" t="s">
        <v>8885</v>
      </c>
      <c r="K2" t="s">
        <v>8885</v>
      </c>
      <c r="L2" t="s">
        <v>8885</v>
      </c>
      <c r="M2" t="s">
        <v>8885</v>
      </c>
      <c r="N2" t="s">
        <v>8885</v>
      </c>
      <c r="O2" t="s">
        <v>8885</v>
      </c>
      <c r="P2" t="s">
        <v>8885</v>
      </c>
      <c r="Q2" t="s">
        <v>1501</v>
      </c>
      <c r="R2" t="s">
        <v>1501</v>
      </c>
      <c r="S2" t="s">
        <v>8885</v>
      </c>
      <c r="T2" t="s">
        <v>8885</v>
      </c>
      <c r="U2" t="s">
        <v>8885</v>
      </c>
      <c r="V2" t="s">
        <v>8885</v>
      </c>
      <c r="W2" t="s">
        <v>8885</v>
      </c>
      <c r="X2" t="s">
        <v>8885</v>
      </c>
    </row>
    <row r="3" spans="1:24" x14ac:dyDescent="0.25">
      <c r="A3" t="s">
        <v>8886</v>
      </c>
      <c r="B3" t="s">
        <v>8886</v>
      </c>
      <c r="C3" t="s">
        <v>8994</v>
      </c>
      <c r="D3" t="s">
        <v>8994</v>
      </c>
      <c r="E3" t="s">
        <v>1446</v>
      </c>
      <c r="F3" t="s">
        <v>1446</v>
      </c>
      <c r="G3" t="s">
        <v>9011</v>
      </c>
      <c r="H3" t="s">
        <v>9011</v>
      </c>
      <c r="I3" t="s">
        <v>8886</v>
      </c>
      <c r="J3" t="s">
        <v>8886</v>
      </c>
      <c r="K3" t="s">
        <v>8886</v>
      </c>
      <c r="L3" t="s">
        <v>8886</v>
      </c>
      <c r="M3" t="s">
        <v>8886</v>
      </c>
      <c r="N3" t="s">
        <v>8886</v>
      </c>
      <c r="O3" t="s">
        <v>8886</v>
      </c>
      <c r="P3" t="s">
        <v>8886</v>
      </c>
      <c r="Q3" t="s">
        <v>1502</v>
      </c>
      <c r="R3" t="s">
        <v>1502</v>
      </c>
      <c r="S3" t="s">
        <v>8886</v>
      </c>
      <c r="T3" t="s">
        <v>8886</v>
      </c>
      <c r="U3" t="s">
        <v>8886</v>
      </c>
      <c r="V3" t="s">
        <v>8886</v>
      </c>
      <c r="W3" t="s">
        <v>8886</v>
      </c>
      <c r="X3" t="s">
        <v>8886</v>
      </c>
    </row>
    <row r="4" spans="1:24" x14ac:dyDescent="0.25">
      <c r="A4" t="s">
        <v>8887</v>
      </c>
      <c r="B4" t="s">
        <v>8887</v>
      </c>
      <c r="C4" t="s">
        <v>8995</v>
      </c>
      <c r="D4" t="s">
        <v>8995</v>
      </c>
      <c r="E4" t="s">
        <v>9000</v>
      </c>
      <c r="F4" t="s">
        <v>9000</v>
      </c>
      <c r="G4" t="s">
        <v>9012</v>
      </c>
      <c r="H4" t="s">
        <v>9012</v>
      </c>
      <c r="I4" t="s">
        <v>8887</v>
      </c>
      <c r="J4" t="s">
        <v>8887</v>
      </c>
      <c r="K4" t="s">
        <v>8887</v>
      </c>
      <c r="L4" t="s">
        <v>8887</v>
      </c>
      <c r="M4" t="s">
        <v>8887</v>
      </c>
      <c r="N4" t="s">
        <v>8887</v>
      </c>
      <c r="O4" t="s">
        <v>8887</v>
      </c>
      <c r="P4" t="s">
        <v>8887</v>
      </c>
      <c r="Q4" t="s">
        <v>1503</v>
      </c>
      <c r="R4" t="s">
        <v>1503</v>
      </c>
      <c r="S4" t="s">
        <v>8887</v>
      </c>
      <c r="T4" t="s">
        <v>8887</v>
      </c>
      <c r="U4" t="s">
        <v>8887</v>
      </c>
      <c r="V4" t="s">
        <v>8887</v>
      </c>
      <c r="W4" t="s">
        <v>8887</v>
      </c>
      <c r="X4" t="s">
        <v>8887</v>
      </c>
    </row>
    <row r="5" spans="1:24" x14ac:dyDescent="0.25">
      <c r="A5" t="s">
        <v>8888</v>
      </c>
      <c r="B5" t="s">
        <v>8888</v>
      </c>
      <c r="C5" t="s">
        <v>8996</v>
      </c>
      <c r="D5" t="s">
        <v>8996</v>
      </c>
      <c r="E5" t="s">
        <v>9001</v>
      </c>
      <c r="F5" t="s">
        <v>9001</v>
      </c>
      <c r="G5" t="s">
        <v>9013</v>
      </c>
      <c r="H5" t="s">
        <v>9013</v>
      </c>
      <c r="I5" t="s">
        <v>8888</v>
      </c>
      <c r="J5" t="s">
        <v>8888</v>
      </c>
      <c r="K5" t="s">
        <v>8888</v>
      </c>
      <c r="L5" t="s">
        <v>8888</v>
      </c>
      <c r="M5" t="s">
        <v>8888</v>
      </c>
      <c r="N5" t="s">
        <v>8888</v>
      </c>
      <c r="O5" t="s">
        <v>8888</v>
      </c>
      <c r="P5" t="s">
        <v>8888</v>
      </c>
      <c r="Q5" t="s">
        <v>1504</v>
      </c>
      <c r="R5" t="s">
        <v>1504</v>
      </c>
      <c r="S5" t="s">
        <v>8888</v>
      </c>
      <c r="T5" t="s">
        <v>8888</v>
      </c>
      <c r="U5" t="s">
        <v>8888</v>
      </c>
      <c r="V5" t="s">
        <v>8888</v>
      </c>
      <c r="W5" t="s">
        <v>8888</v>
      </c>
      <c r="X5" t="s">
        <v>8888</v>
      </c>
    </row>
    <row r="6" spans="1:24" x14ac:dyDescent="0.25">
      <c r="A6" t="s">
        <v>8889</v>
      </c>
      <c r="B6" t="s">
        <v>8889</v>
      </c>
      <c r="C6" t="s">
        <v>8997</v>
      </c>
      <c r="D6" t="s">
        <v>8997</v>
      </c>
      <c r="E6" t="s">
        <v>8954</v>
      </c>
      <c r="F6" t="s">
        <v>8954</v>
      </c>
      <c r="G6" t="s">
        <v>9014</v>
      </c>
      <c r="H6" t="s">
        <v>9014</v>
      </c>
      <c r="I6" t="s">
        <v>8889</v>
      </c>
      <c r="J6" t="s">
        <v>8889</v>
      </c>
      <c r="K6" t="s">
        <v>8889</v>
      </c>
      <c r="L6" t="s">
        <v>8889</v>
      </c>
      <c r="M6" t="s">
        <v>8889</v>
      </c>
      <c r="N6" t="s">
        <v>8889</v>
      </c>
      <c r="O6" t="s">
        <v>8889</v>
      </c>
      <c r="P6" t="s">
        <v>8889</v>
      </c>
      <c r="Q6" t="s">
        <v>1505</v>
      </c>
      <c r="R6" t="s">
        <v>1505</v>
      </c>
      <c r="S6" t="s">
        <v>8889</v>
      </c>
      <c r="T6" t="s">
        <v>8889</v>
      </c>
      <c r="U6" t="s">
        <v>8889</v>
      </c>
      <c r="V6" t="s">
        <v>8889</v>
      </c>
      <c r="W6" t="s">
        <v>8889</v>
      </c>
      <c r="X6" t="s">
        <v>8889</v>
      </c>
    </row>
    <row r="7" spans="1:24" x14ac:dyDescent="0.25">
      <c r="A7" t="s">
        <v>8890</v>
      </c>
      <c r="B7" t="s">
        <v>8890</v>
      </c>
      <c r="C7" t="s">
        <v>8998</v>
      </c>
      <c r="D7" t="s">
        <v>8998</v>
      </c>
      <c r="E7" t="s">
        <v>9002</v>
      </c>
      <c r="F7" t="s">
        <v>9002</v>
      </c>
      <c r="G7" t="s">
        <v>9015</v>
      </c>
      <c r="H7" t="s">
        <v>9015</v>
      </c>
      <c r="I7" t="s">
        <v>8890</v>
      </c>
      <c r="J7" t="s">
        <v>8890</v>
      </c>
      <c r="K7" t="s">
        <v>8890</v>
      </c>
      <c r="L7" t="s">
        <v>8890</v>
      </c>
      <c r="M7" t="s">
        <v>8890</v>
      </c>
      <c r="N7" t="s">
        <v>8890</v>
      </c>
      <c r="O7" t="s">
        <v>8890</v>
      </c>
      <c r="P7" t="s">
        <v>8890</v>
      </c>
      <c r="Q7" t="s">
        <v>1506</v>
      </c>
      <c r="R7" t="s">
        <v>1506</v>
      </c>
      <c r="S7" t="s">
        <v>8890</v>
      </c>
      <c r="T7" t="s">
        <v>8890</v>
      </c>
      <c r="U7" t="s">
        <v>8890</v>
      </c>
      <c r="V7" t="s">
        <v>8890</v>
      </c>
      <c r="W7" t="s">
        <v>8890</v>
      </c>
      <c r="X7" t="s">
        <v>8890</v>
      </c>
    </row>
    <row r="8" spans="1:24" x14ac:dyDescent="0.25">
      <c r="A8" t="s">
        <v>8891</v>
      </c>
      <c r="B8" t="s">
        <v>8891</v>
      </c>
      <c r="E8" t="s">
        <v>9003</v>
      </c>
      <c r="F8" t="s">
        <v>9003</v>
      </c>
      <c r="G8" t="s">
        <v>9016</v>
      </c>
      <c r="H8" t="s">
        <v>9016</v>
      </c>
      <c r="I8" t="s">
        <v>8891</v>
      </c>
      <c r="J8" t="s">
        <v>8891</v>
      </c>
      <c r="K8" t="s">
        <v>8891</v>
      </c>
      <c r="L8" t="s">
        <v>8891</v>
      </c>
      <c r="M8" t="s">
        <v>8891</v>
      </c>
      <c r="N8" t="s">
        <v>8891</v>
      </c>
      <c r="O8" t="s">
        <v>8891</v>
      </c>
      <c r="P8" t="s">
        <v>8891</v>
      </c>
      <c r="Q8" t="s">
        <v>1507</v>
      </c>
      <c r="R8" t="s">
        <v>1507</v>
      </c>
      <c r="S8" t="s">
        <v>8891</v>
      </c>
      <c r="T8" t="s">
        <v>8891</v>
      </c>
      <c r="U8" t="s">
        <v>8891</v>
      </c>
      <c r="V8" t="s">
        <v>8891</v>
      </c>
      <c r="W8" t="s">
        <v>8891</v>
      </c>
      <c r="X8" t="s">
        <v>8891</v>
      </c>
    </row>
    <row r="9" spans="1:24" x14ac:dyDescent="0.25">
      <c r="A9" t="s">
        <v>8892</v>
      </c>
      <c r="B9" t="s">
        <v>8892</v>
      </c>
      <c r="E9" t="s">
        <v>9004</v>
      </c>
      <c r="F9" t="s">
        <v>9004</v>
      </c>
      <c r="G9" t="s">
        <v>9017</v>
      </c>
      <c r="H9" t="s">
        <v>9017</v>
      </c>
      <c r="I9" t="s">
        <v>8892</v>
      </c>
      <c r="J9" t="s">
        <v>8892</v>
      </c>
      <c r="K9" t="s">
        <v>8892</v>
      </c>
      <c r="L9" t="s">
        <v>8892</v>
      </c>
      <c r="M9" t="s">
        <v>8892</v>
      </c>
      <c r="N9" t="s">
        <v>8892</v>
      </c>
      <c r="O9" t="s">
        <v>8892</v>
      </c>
      <c r="P9" t="s">
        <v>8892</v>
      </c>
      <c r="Q9" t="s">
        <v>1508</v>
      </c>
      <c r="R9" t="s">
        <v>1508</v>
      </c>
      <c r="S9" t="s">
        <v>8892</v>
      </c>
      <c r="T9" t="s">
        <v>8892</v>
      </c>
      <c r="U9" t="s">
        <v>8892</v>
      </c>
      <c r="V9" t="s">
        <v>8892</v>
      </c>
      <c r="W9" t="s">
        <v>8892</v>
      </c>
      <c r="X9" t="s">
        <v>8892</v>
      </c>
    </row>
    <row r="10" spans="1:24" x14ac:dyDescent="0.25">
      <c r="A10" t="s">
        <v>8893</v>
      </c>
      <c r="B10" t="s">
        <v>8893</v>
      </c>
      <c r="E10" t="s">
        <v>1447</v>
      </c>
      <c r="F10" t="s">
        <v>1447</v>
      </c>
      <c r="G10" t="s">
        <v>9018</v>
      </c>
      <c r="H10" t="s">
        <v>9018</v>
      </c>
      <c r="I10" t="s">
        <v>8893</v>
      </c>
      <c r="J10" t="s">
        <v>8893</v>
      </c>
      <c r="K10" t="s">
        <v>8893</v>
      </c>
      <c r="L10" t="s">
        <v>8893</v>
      </c>
      <c r="M10" t="s">
        <v>8893</v>
      </c>
      <c r="N10" t="s">
        <v>8893</v>
      </c>
      <c r="O10" t="s">
        <v>8893</v>
      </c>
      <c r="P10" t="s">
        <v>8893</v>
      </c>
      <c r="Q10" t="s">
        <v>1509</v>
      </c>
      <c r="R10" t="s">
        <v>1509</v>
      </c>
      <c r="S10" t="s">
        <v>8893</v>
      </c>
      <c r="T10" t="s">
        <v>8893</v>
      </c>
      <c r="U10" t="s">
        <v>8893</v>
      </c>
      <c r="V10" t="s">
        <v>8893</v>
      </c>
      <c r="W10" t="s">
        <v>8893</v>
      </c>
      <c r="X10" t="s">
        <v>8893</v>
      </c>
    </row>
    <row r="11" spans="1:24" x14ac:dyDescent="0.25">
      <c r="A11" t="s">
        <v>8894</v>
      </c>
      <c r="B11" t="s">
        <v>8894</v>
      </c>
      <c r="E11" t="s">
        <v>9005</v>
      </c>
      <c r="F11" t="s">
        <v>9005</v>
      </c>
      <c r="G11" t="s">
        <v>9019</v>
      </c>
      <c r="H11" t="s">
        <v>9019</v>
      </c>
      <c r="I11" t="s">
        <v>8894</v>
      </c>
      <c r="J11" t="s">
        <v>8894</v>
      </c>
      <c r="K11" t="s">
        <v>8894</v>
      </c>
      <c r="L11" t="s">
        <v>8894</v>
      </c>
      <c r="M11" t="s">
        <v>8894</v>
      </c>
      <c r="N11" t="s">
        <v>8894</v>
      </c>
      <c r="O11" t="s">
        <v>8894</v>
      </c>
      <c r="P11" t="s">
        <v>8894</v>
      </c>
      <c r="Q11" t="s">
        <v>1510</v>
      </c>
      <c r="R11" t="s">
        <v>1510</v>
      </c>
      <c r="S11" t="s">
        <v>8894</v>
      </c>
      <c r="T11" t="s">
        <v>8894</v>
      </c>
      <c r="U11" t="s">
        <v>8894</v>
      </c>
      <c r="V11" t="s">
        <v>8894</v>
      </c>
      <c r="W11" t="s">
        <v>8894</v>
      </c>
      <c r="X11" t="s">
        <v>8894</v>
      </c>
    </row>
    <row r="12" spans="1:24" x14ac:dyDescent="0.25">
      <c r="A12" t="s">
        <v>8898</v>
      </c>
      <c r="B12" t="s">
        <v>8898</v>
      </c>
      <c r="E12" t="s">
        <v>1448</v>
      </c>
      <c r="F12" t="s">
        <v>1448</v>
      </c>
      <c r="G12" t="s">
        <v>9020</v>
      </c>
      <c r="H12" t="s">
        <v>9020</v>
      </c>
      <c r="I12" t="s">
        <v>8898</v>
      </c>
      <c r="J12" t="s">
        <v>8898</v>
      </c>
      <c r="K12" t="s">
        <v>8898</v>
      </c>
      <c r="L12" t="s">
        <v>8898</v>
      </c>
      <c r="M12" t="s">
        <v>8898</v>
      </c>
      <c r="N12" t="s">
        <v>8898</v>
      </c>
      <c r="O12" t="s">
        <v>8898</v>
      </c>
      <c r="P12" t="s">
        <v>8898</v>
      </c>
      <c r="Q12" t="s">
        <v>1511</v>
      </c>
      <c r="R12" t="s">
        <v>1511</v>
      </c>
      <c r="S12" t="s">
        <v>8898</v>
      </c>
      <c r="T12" t="s">
        <v>8898</v>
      </c>
      <c r="U12" t="s">
        <v>8898</v>
      </c>
      <c r="V12" t="s">
        <v>8898</v>
      </c>
      <c r="W12" t="s">
        <v>8898</v>
      </c>
      <c r="X12" t="s">
        <v>8898</v>
      </c>
    </row>
    <row r="13" spans="1:24" x14ac:dyDescent="0.25">
      <c r="A13" t="s">
        <v>8899</v>
      </c>
      <c r="B13" t="s">
        <v>8899</v>
      </c>
      <c r="E13" t="s">
        <v>9006</v>
      </c>
      <c r="F13" t="s">
        <v>9006</v>
      </c>
      <c r="G13" t="s">
        <v>9021</v>
      </c>
      <c r="H13" t="s">
        <v>9021</v>
      </c>
      <c r="I13" t="s">
        <v>8899</v>
      </c>
      <c r="J13" t="s">
        <v>8899</v>
      </c>
      <c r="K13" t="s">
        <v>8899</v>
      </c>
      <c r="L13" t="s">
        <v>8899</v>
      </c>
      <c r="M13" t="s">
        <v>8899</v>
      </c>
      <c r="N13" t="s">
        <v>8899</v>
      </c>
      <c r="O13" t="s">
        <v>8899</v>
      </c>
      <c r="P13" t="s">
        <v>8899</v>
      </c>
      <c r="Q13" t="s">
        <v>1512</v>
      </c>
      <c r="R13" t="s">
        <v>1512</v>
      </c>
      <c r="S13" t="s">
        <v>8899</v>
      </c>
      <c r="T13" t="s">
        <v>8899</v>
      </c>
      <c r="U13" t="s">
        <v>8899</v>
      </c>
      <c r="V13" t="s">
        <v>8899</v>
      </c>
      <c r="W13" t="s">
        <v>8899</v>
      </c>
      <c r="X13" t="s">
        <v>8899</v>
      </c>
    </row>
    <row r="14" spans="1:24" x14ac:dyDescent="0.25">
      <c r="A14" t="s">
        <v>8900</v>
      </c>
      <c r="B14" t="s">
        <v>8900</v>
      </c>
      <c r="E14" t="s">
        <v>9007</v>
      </c>
      <c r="F14" t="s">
        <v>9007</v>
      </c>
      <c r="G14" t="s">
        <v>9022</v>
      </c>
      <c r="H14" t="s">
        <v>9022</v>
      </c>
      <c r="I14" t="s">
        <v>8900</v>
      </c>
      <c r="J14" t="s">
        <v>8900</v>
      </c>
      <c r="K14" t="s">
        <v>8900</v>
      </c>
      <c r="L14" t="s">
        <v>8900</v>
      </c>
      <c r="M14" t="s">
        <v>8900</v>
      </c>
      <c r="N14" t="s">
        <v>8900</v>
      </c>
      <c r="O14" t="s">
        <v>8900</v>
      </c>
      <c r="P14" t="s">
        <v>8900</v>
      </c>
      <c r="Q14" t="s">
        <v>1513</v>
      </c>
      <c r="R14" t="s">
        <v>1513</v>
      </c>
      <c r="S14" t="s">
        <v>8900</v>
      </c>
      <c r="T14" t="s">
        <v>8900</v>
      </c>
      <c r="U14" t="s">
        <v>8900</v>
      </c>
      <c r="V14" t="s">
        <v>8900</v>
      </c>
      <c r="W14" t="s">
        <v>8900</v>
      </c>
      <c r="X14" t="s">
        <v>8900</v>
      </c>
    </row>
    <row r="15" spans="1:24" x14ac:dyDescent="0.25">
      <c r="A15" t="s">
        <v>8901</v>
      </c>
      <c r="B15" t="s">
        <v>8901</v>
      </c>
      <c r="E15" t="s">
        <v>9008</v>
      </c>
      <c r="F15" t="s">
        <v>9008</v>
      </c>
      <c r="G15" t="s">
        <v>9023</v>
      </c>
      <c r="H15" t="s">
        <v>9023</v>
      </c>
      <c r="I15" t="s">
        <v>8901</v>
      </c>
      <c r="J15" t="s">
        <v>8901</v>
      </c>
      <c r="K15" t="s">
        <v>8901</v>
      </c>
      <c r="L15" t="s">
        <v>8901</v>
      </c>
      <c r="M15" t="s">
        <v>8901</v>
      </c>
      <c r="N15" t="s">
        <v>8901</v>
      </c>
      <c r="O15" t="s">
        <v>8901</v>
      </c>
      <c r="P15" t="s">
        <v>8901</v>
      </c>
      <c r="Q15" t="s">
        <v>1514</v>
      </c>
      <c r="R15" t="s">
        <v>1514</v>
      </c>
      <c r="S15" t="s">
        <v>8901</v>
      </c>
      <c r="T15" t="s">
        <v>8901</v>
      </c>
      <c r="U15" t="s">
        <v>8901</v>
      </c>
      <c r="V15" t="s">
        <v>8901</v>
      </c>
      <c r="W15" t="s">
        <v>8901</v>
      </c>
      <c r="X15" t="s">
        <v>8901</v>
      </c>
    </row>
    <row r="16" spans="1:24" x14ac:dyDescent="0.25">
      <c r="A16" t="s">
        <v>8902</v>
      </c>
      <c r="B16" t="s">
        <v>8902</v>
      </c>
      <c r="E16" t="s">
        <v>8955</v>
      </c>
      <c r="F16" t="s">
        <v>8955</v>
      </c>
      <c r="G16" t="s">
        <v>9024</v>
      </c>
      <c r="H16" t="s">
        <v>9024</v>
      </c>
      <c r="I16" t="s">
        <v>8902</v>
      </c>
      <c r="J16" t="s">
        <v>8902</v>
      </c>
      <c r="K16" t="s">
        <v>8902</v>
      </c>
      <c r="L16" t="s">
        <v>8902</v>
      </c>
      <c r="M16" t="s">
        <v>8902</v>
      </c>
      <c r="N16" t="s">
        <v>8902</v>
      </c>
      <c r="O16" t="s">
        <v>8902</v>
      </c>
      <c r="P16" t="s">
        <v>8902</v>
      </c>
      <c r="Q16" t="s">
        <v>1515</v>
      </c>
      <c r="R16" t="s">
        <v>1515</v>
      </c>
      <c r="S16" t="s">
        <v>8902</v>
      </c>
      <c r="T16" t="s">
        <v>8902</v>
      </c>
      <c r="U16" t="s">
        <v>8902</v>
      </c>
      <c r="V16" t="s">
        <v>8902</v>
      </c>
      <c r="W16" t="s">
        <v>8902</v>
      </c>
      <c r="X16" t="s">
        <v>8902</v>
      </c>
    </row>
    <row r="17" spans="1:24" x14ac:dyDescent="0.25">
      <c r="A17" t="s">
        <v>8903</v>
      </c>
      <c r="B17" t="s">
        <v>8903</v>
      </c>
      <c r="E17" t="s">
        <v>9009</v>
      </c>
      <c r="F17" t="s">
        <v>9009</v>
      </c>
      <c r="G17" t="s">
        <v>9025</v>
      </c>
      <c r="H17" t="s">
        <v>9025</v>
      </c>
      <c r="I17" t="s">
        <v>8903</v>
      </c>
      <c r="J17" t="s">
        <v>8903</v>
      </c>
      <c r="K17" t="s">
        <v>8903</v>
      </c>
      <c r="L17" t="s">
        <v>8903</v>
      </c>
      <c r="M17" t="s">
        <v>8903</v>
      </c>
      <c r="N17" t="s">
        <v>8903</v>
      </c>
      <c r="O17" t="s">
        <v>8903</v>
      </c>
      <c r="P17" t="s">
        <v>8903</v>
      </c>
      <c r="Q17" t="s">
        <v>1516</v>
      </c>
      <c r="R17" t="s">
        <v>1516</v>
      </c>
      <c r="S17" t="s">
        <v>8903</v>
      </c>
      <c r="T17" t="s">
        <v>8903</v>
      </c>
      <c r="U17" t="s">
        <v>8903</v>
      </c>
      <c r="V17" t="s">
        <v>8903</v>
      </c>
      <c r="W17" t="s">
        <v>8903</v>
      </c>
      <c r="X17" t="s">
        <v>8903</v>
      </c>
    </row>
    <row r="18" spans="1:24" x14ac:dyDescent="0.25">
      <c r="A18" t="s">
        <v>8905</v>
      </c>
      <c r="B18" t="s">
        <v>8905</v>
      </c>
      <c r="G18" t="s">
        <v>9026</v>
      </c>
      <c r="H18" t="s">
        <v>9026</v>
      </c>
      <c r="I18" t="s">
        <v>8905</v>
      </c>
      <c r="J18" t="s">
        <v>8905</v>
      </c>
      <c r="K18" t="s">
        <v>8905</v>
      </c>
      <c r="L18" t="s">
        <v>8905</v>
      </c>
      <c r="M18" t="s">
        <v>8905</v>
      </c>
      <c r="N18" t="s">
        <v>8905</v>
      </c>
      <c r="O18" t="s">
        <v>8905</v>
      </c>
      <c r="P18" t="s">
        <v>8905</v>
      </c>
      <c r="Q18" t="s">
        <v>1517</v>
      </c>
      <c r="R18" t="s">
        <v>1517</v>
      </c>
      <c r="S18" t="s">
        <v>8905</v>
      </c>
      <c r="T18" t="s">
        <v>8905</v>
      </c>
      <c r="U18" t="s">
        <v>8905</v>
      </c>
      <c r="V18" t="s">
        <v>8905</v>
      </c>
      <c r="W18" t="s">
        <v>8905</v>
      </c>
      <c r="X18" t="s">
        <v>8905</v>
      </c>
    </row>
    <row r="19" spans="1:24" x14ac:dyDescent="0.25">
      <c r="A19" t="s">
        <v>8906</v>
      </c>
      <c r="B19" t="s">
        <v>8906</v>
      </c>
      <c r="G19" t="s">
        <v>9027</v>
      </c>
      <c r="H19" t="s">
        <v>9027</v>
      </c>
      <c r="I19" t="s">
        <v>8906</v>
      </c>
      <c r="J19" t="s">
        <v>8906</v>
      </c>
      <c r="K19" t="s">
        <v>8906</v>
      </c>
      <c r="L19" t="s">
        <v>8906</v>
      </c>
      <c r="M19" t="s">
        <v>8906</v>
      </c>
      <c r="N19" t="s">
        <v>8906</v>
      </c>
      <c r="O19" t="s">
        <v>8906</v>
      </c>
      <c r="P19" t="s">
        <v>8906</v>
      </c>
      <c r="Q19" t="s">
        <v>1518</v>
      </c>
      <c r="R19" t="s">
        <v>1518</v>
      </c>
      <c r="S19" t="s">
        <v>8906</v>
      </c>
      <c r="T19" t="s">
        <v>8906</v>
      </c>
      <c r="U19" t="s">
        <v>8906</v>
      </c>
      <c r="V19" t="s">
        <v>8906</v>
      </c>
      <c r="W19" t="s">
        <v>8906</v>
      </c>
      <c r="X19" t="s">
        <v>8906</v>
      </c>
    </row>
    <row r="20" spans="1:24" x14ac:dyDescent="0.25">
      <c r="A20" t="s">
        <v>8907</v>
      </c>
      <c r="B20" t="s">
        <v>8907</v>
      </c>
      <c r="G20" t="s">
        <v>9028</v>
      </c>
      <c r="H20" t="s">
        <v>9028</v>
      </c>
      <c r="I20" t="s">
        <v>8907</v>
      </c>
      <c r="J20" t="s">
        <v>8907</v>
      </c>
      <c r="K20" t="s">
        <v>8907</v>
      </c>
      <c r="L20" t="s">
        <v>8907</v>
      </c>
      <c r="M20" t="s">
        <v>8907</v>
      </c>
      <c r="N20" t="s">
        <v>8907</v>
      </c>
      <c r="O20" t="s">
        <v>8907</v>
      </c>
      <c r="P20" t="s">
        <v>8907</v>
      </c>
      <c r="Q20" t="s">
        <v>1519</v>
      </c>
      <c r="R20" t="s">
        <v>1519</v>
      </c>
      <c r="S20" t="s">
        <v>8907</v>
      </c>
      <c r="T20" t="s">
        <v>8907</v>
      </c>
      <c r="U20" t="s">
        <v>8907</v>
      </c>
      <c r="V20" t="s">
        <v>8907</v>
      </c>
      <c r="W20" t="s">
        <v>8907</v>
      </c>
      <c r="X20" t="s">
        <v>8907</v>
      </c>
    </row>
    <row r="21" spans="1:24" x14ac:dyDescent="0.25">
      <c r="A21" t="s">
        <v>8908</v>
      </c>
      <c r="B21" t="s">
        <v>8908</v>
      </c>
      <c r="G21" t="s">
        <v>9029</v>
      </c>
      <c r="H21" t="s">
        <v>9029</v>
      </c>
      <c r="I21" t="s">
        <v>8908</v>
      </c>
      <c r="J21" t="s">
        <v>8908</v>
      </c>
      <c r="K21" t="s">
        <v>8908</v>
      </c>
      <c r="L21" t="s">
        <v>8908</v>
      </c>
      <c r="M21" t="s">
        <v>8908</v>
      </c>
      <c r="N21" t="s">
        <v>8908</v>
      </c>
      <c r="O21" t="s">
        <v>8908</v>
      </c>
      <c r="P21" t="s">
        <v>8908</v>
      </c>
      <c r="Q21" t="s">
        <v>1520</v>
      </c>
      <c r="R21" t="s">
        <v>1520</v>
      </c>
      <c r="S21" t="s">
        <v>8908</v>
      </c>
      <c r="T21" t="s">
        <v>8908</v>
      </c>
      <c r="U21" t="s">
        <v>8908</v>
      </c>
      <c r="V21" t="s">
        <v>8908</v>
      </c>
      <c r="W21" t="s">
        <v>8908</v>
      </c>
      <c r="X21" t="s">
        <v>8908</v>
      </c>
    </row>
    <row r="22" spans="1:24" x14ac:dyDescent="0.25">
      <c r="A22" t="s">
        <v>8909</v>
      </c>
      <c r="B22" t="s">
        <v>8909</v>
      </c>
      <c r="G22" t="s">
        <v>9030</v>
      </c>
      <c r="H22" t="s">
        <v>9030</v>
      </c>
      <c r="I22" t="s">
        <v>8909</v>
      </c>
      <c r="J22" t="s">
        <v>8909</v>
      </c>
      <c r="K22" t="s">
        <v>8909</v>
      </c>
      <c r="L22" t="s">
        <v>8909</v>
      </c>
      <c r="M22" t="s">
        <v>8909</v>
      </c>
      <c r="N22" t="s">
        <v>8909</v>
      </c>
      <c r="O22" t="s">
        <v>8909</v>
      </c>
      <c r="P22" t="s">
        <v>8909</v>
      </c>
      <c r="Q22" t="s">
        <v>1521</v>
      </c>
      <c r="R22" t="s">
        <v>1521</v>
      </c>
      <c r="S22" t="s">
        <v>8909</v>
      </c>
      <c r="T22" t="s">
        <v>8909</v>
      </c>
      <c r="U22" t="s">
        <v>8909</v>
      </c>
      <c r="V22" t="s">
        <v>8909</v>
      </c>
      <c r="W22" t="s">
        <v>8909</v>
      </c>
      <c r="X22" t="s">
        <v>8909</v>
      </c>
    </row>
    <row r="23" spans="1:24" x14ac:dyDescent="0.25">
      <c r="A23" t="s">
        <v>8910</v>
      </c>
      <c r="B23" t="s">
        <v>8910</v>
      </c>
      <c r="G23" t="s">
        <v>9031</v>
      </c>
      <c r="H23" t="s">
        <v>9031</v>
      </c>
      <c r="I23" t="s">
        <v>8910</v>
      </c>
      <c r="J23" t="s">
        <v>8910</v>
      </c>
      <c r="K23" t="s">
        <v>8910</v>
      </c>
      <c r="L23" t="s">
        <v>8910</v>
      </c>
      <c r="M23" t="s">
        <v>8910</v>
      </c>
      <c r="N23" t="s">
        <v>8910</v>
      </c>
      <c r="O23" t="s">
        <v>8910</v>
      </c>
      <c r="P23" t="s">
        <v>8910</v>
      </c>
      <c r="Q23" t="s">
        <v>1522</v>
      </c>
      <c r="R23" t="s">
        <v>1522</v>
      </c>
      <c r="S23" t="s">
        <v>8910</v>
      </c>
      <c r="T23" t="s">
        <v>8910</v>
      </c>
      <c r="U23" t="s">
        <v>8910</v>
      </c>
      <c r="V23" t="s">
        <v>8910</v>
      </c>
      <c r="W23" t="s">
        <v>8910</v>
      </c>
      <c r="X23" t="s">
        <v>8910</v>
      </c>
    </row>
    <row r="24" spans="1:24" x14ac:dyDescent="0.25">
      <c r="A24" t="s">
        <v>8911</v>
      </c>
      <c r="B24" t="s">
        <v>8911</v>
      </c>
      <c r="G24" t="s">
        <v>9032</v>
      </c>
      <c r="H24" t="s">
        <v>9032</v>
      </c>
      <c r="I24" t="s">
        <v>8911</v>
      </c>
      <c r="J24" t="s">
        <v>8911</v>
      </c>
      <c r="K24" t="s">
        <v>8911</v>
      </c>
      <c r="L24" t="s">
        <v>8911</v>
      </c>
      <c r="M24" t="s">
        <v>8911</v>
      </c>
      <c r="N24" t="s">
        <v>8911</v>
      </c>
      <c r="O24" t="s">
        <v>8911</v>
      </c>
      <c r="P24" t="s">
        <v>8911</v>
      </c>
      <c r="Q24" t="s">
        <v>1523</v>
      </c>
      <c r="R24" t="s">
        <v>1523</v>
      </c>
      <c r="S24" t="s">
        <v>8911</v>
      </c>
      <c r="T24" t="s">
        <v>8911</v>
      </c>
      <c r="U24" t="s">
        <v>8911</v>
      </c>
      <c r="V24" t="s">
        <v>8911</v>
      </c>
      <c r="W24" t="s">
        <v>8911</v>
      </c>
      <c r="X24" t="s">
        <v>8911</v>
      </c>
    </row>
    <row r="25" spans="1:24" x14ac:dyDescent="0.25">
      <c r="A25" t="s">
        <v>8912</v>
      </c>
      <c r="B25" t="s">
        <v>8912</v>
      </c>
      <c r="G25" t="s">
        <v>9033</v>
      </c>
      <c r="H25" t="s">
        <v>9033</v>
      </c>
      <c r="I25" t="s">
        <v>8912</v>
      </c>
      <c r="J25" t="s">
        <v>8912</v>
      </c>
      <c r="K25" t="s">
        <v>8912</v>
      </c>
      <c r="L25" t="s">
        <v>8912</v>
      </c>
      <c r="M25" t="s">
        <v>8912</v>
      </c>
      <c r="N25" t="s">
        <v>8912</v>
      </c>
      <c r="O25" t="s">
        <v>8912</v>
      </c>
      <c r="P25" t="s">
        <v>8912</v>
      </c>
      <c r="Q25" t="s">
        <v>1524</v>
      </c>
      <c r="R25" t="s">
        <v>1524</v>
      </c>
      <c r="S25" t="s">
        <v>8912</v>
      </c>
      <c r="T25" t="s">
        <v>8912</v>
      </c>
      <c r="U25" t="s">
        <v>8912</v>
      </c>
      <c r="V25" t="s">
        <v>8912</v>
      </c>
      <c r="W25" t="s">
        <v>8912</v>
      </c>
      <c r="X25" t="s">
        <v>8912</v>
      </c>
    </row>
    <row r="26" spans="1:24" x14ac:dyDescent="0.25">
      <c r="A26" t="s">
        <v>8914</v>
      </c>
      <c r="B26" t="s">
        <v>8914</v>
      </c>
      <c r="G26" t="s">
        <v>9034</v>
      </c>
      <c r="H26" t="s">
        <v>9034</v>
      </c>
      <c r="I26" t="s">
        <v>8914</v>
      </c>
      <c r="J26" t="s">
        <v>8914</v>
      </c>
      <c r="K26" t="s">
        <v>8914</v>
      </c>
      <c r="L26" t="s">
        <v>8914</v>
      </c>
      <c r="M26" t="s">
        <v>8914</v>
      </c>
      <c r="N26" t="s">
        <v>8914</v>
      </c>
      <c r="O26" t="s">
        <v>8914</v>
      </c>
      <c r="P26" t="s">
        <v>8914</v>
      </c>
      <c r="Q26" t="s">
        <v>1525</v>
      </c>
      <c r="R26" t="s">
        <v>1525</v>
      </c>
      <c r="S26" t="s">
        <v>8914</v>
      </c>
      <c r="T26" t="s">
        <v>8914</v>
      </c>
      <c r="U26" t="s">
        <v>8914</v>
      </c>
      <c r="V26" t="s">
        <v>8914</v>
      </c>
      <c r="W26" t="s">
        <v>8914</v>
      </c>
      <c r="X26" t="s">
        <v>8914</v>
      </c>
    </row>
    <row r="27" spans="1:24" x14ac:dyDescent="0.25">
      <c r="A27" t="s">
        <v>8915</v>
      </c>
      <c r="B27" t="s">
        <v>8915</v>
      </c>
      <c r="G27" t="s">
        <v>9035</v>
      </c>
      <c r="H27" t="s">
        <v>9035</v>
      </c>
      <c r="I27" t="s">
        <v>8915</v>
      </c>
      <c r="J27" t="s">
        <v>8915</v>
      </c>
      <c r="K27" t="s">
        <v>8915</v>
      </c>
      <c r="L27" t="s">
        <v>8915</v>
      </c>
      <c r="M27" t="s">
        <v>8915</v>
      </c>
      <c r="N27" t="s">
        <v>8915</v>
      </c>
      <c r="O27" t="s">
        <v>8915</v>
      </c>
      <c r="P27" t="s">
        <v>8915</v>
      </c>
      <c r="Q27" t="s">
        <v>1526</v>
      </c>
      <c r="R27" t="s">
        <v>1526</v>
      </c>
      <c r="S27" t="s">
        <v>8915</v>
      </c>
      <c r="T27" t="s">
        <v>8915</v>
      </c>
      <c r="U27" t="s">
        <v>8915</v>
      </c>
      <c r="V27" t="s">
        <v>8915</v>
      </c>
      <c r="W27" t="s">
        <v>8915</v>
      </c>
      <c r="X27" t="s">
        <v>8915</v>
      </c>
    </row>
    <row r="28" spans="1:24" x14ac:dyDescent="0.25">
      <c r="A28" t="s">
        <v>8919</v>
      </c>
      <c r="B28" t="s">
        <v>8919</v>
      </c>
      <c r="G28" t="s">
        <v>9036</v>
      </c>
      <c r="H28" t="s">
        <v>9036</v>
      </c>
      <c r="I28" t="s">
        <v>8919</v>
      </c>
      <c r="J28" t="s">
        <v>8919</v>
      </c>
      <c r="K28" t="s">
        <v>8919</v>
      </c>
      <c r="L28" t="s">
        <v>8919</v>
      </c>
      <c r="M28" t="s">
        <v>8919</v>
      </c>
      <c r="N28" t="s">
        <v>8919</v>
      </c>
      <c r="O28" t="s">
        <v>8919</v>
      </c>
      <c r="P28" t="s">
        <v>8919</v>
      </c>
      <c r="Q28" t="s">
        <v>1527</v>
      </c>
      <c r="R28" t="s">
        <v>1527</v>
      </c>
      <c r="S28" t="s">
        <v>8919</v>
      </c>
      <c r="T28" t="s">
        <v>8919</v>
      </c>
      <c r="U28" t="s">
        <v>8919</v>
      </c>
      <c r="V28" t="s">
        <v>8919</v>
      </c>
      <c r="W28" t="s">
        <v>8919</v>
      </c>
      <c r="X28" t="s">
        <v>8919</v>
      </c>
    </row>
    <row r="29" spans="1:24" x14ac:dyDescent="0.25">
      <c r="A29" t="s">
        <v>8920</v>
      </c>
      <c r="B29" t="s">
        <v>8920</v>
      </c>
      <c r="G29" t="s">
        <v>9037</v>
      </c>
      <c r="H29" t="s">
        <v>9037</v>
      </c>
      <c r="I29" t="s">
        <v>8920</v>
      </c>
      <c r="J29" t="s">
        <v>8920</v>
      </c>
      <c r="K29" t="s">
        <v>8920</v>
      </c>
      <c r="L29" t="s">
        <v>8920</v>
      </c>
      <c r="M29" t="s">
        <v>8920</v>
      </c>
      <c r="N29" t="s">
        <v>8920</v>
      </c>
      <c r="O29" t="s">
        <v>8920</v>
      </c>
      <c r="P29" t="s">
        <v>8920</v>
      </c>
      <c r="Q29" t="s">
        <v>1528</v>
      </c>
      <c r="R29" t="s">
        <v>1528</v>
      </c>
      <c r="S29" t="s">
        <v>8920</v>
      </c>
      <c r="T29" t="s">
        <v>8920</v>
      </c>
      <c r="U29" t="s">
        <v>8920</v>
      </c>
      <c r="V29" t="s">
        <v>8920</v>
      </c>
      <c r="W29" t="s">
        <v>8920</v>
      </c>
      <c r="X29" t="s">
        <v>8920</v>
      </c>
    </row>
    <row r="30" spans="1:24" x14ac:dyDescent="0.25">
      <c r="A30" t="s">
        <v>8921</v>
      </c>
      <c r="B30" t="s">
        <v>8921</v>
      </c>
      <c r="G30" t="s">
        <v>9038</v>
      </c>
      <c r="H30" t="s">
        <v>9038</v>
      </c>
      <c r="I30" t="s">
        <v>8921</v>
      </c>
      <c r="J30" t="s">
        <v>8921</v>
      </c>
      <c r="K30" t="s">
        <v>8921</v>
      </c>
      <c r="L30" t="s">
        <v>8921</v>
      </c>
      <c r="M30" t="s">
        <v>8921</v>
      </c>
      <c r="N30" t="s">
        <v>8921</v>
      </c>
      <c r="O30" t="s">
        <v>8921</v>
      </c>
      <c r="P30" t="s">
        <v>8921</v>
      </c>
      <c r="Q30" t="s">
        <v>1529</v>
      </c>
      <c r="R30" t="s">
        <v>1529</v>
      </c>
      <c r="S30" t="s">
        <v>8921</v>
      </c>
      <c r="T30" t="s">
        <v>8921</v>
      </c>
      <c r="U30" t="s">
        <v>8921</v>
      </c>
      <c r="V30" t="s">
        <v>8921</v>
      </c>
      <c r="W30" t="s">
        <v>8921</v>
      </c>
      <c r="X30" t="s">
        <v>8921</v>
      </c>
    </row>
    <row r="31" spans="1:24" x14ac:dyDescent="0.25">
      <c r="A31" t="s">
        <v>8922</v>
      </c>
      <c r="B31" t="s">
        <v>8922</v>
      </c>
      <c r="G31" t="s">
        <v>9039</v>
      </c>
      <c r="H31" t="s">
        <v>9039</v>
      </c>
      <c r="I31" t="s">
        <v>8922</v>
      </c>
      <c r="J31" t="s">
        <v>8922</v>
      </c>
      <c r="K31" t="s">
        <v>8922</v>
      </c>
      <c r="L31" t="s">
        <v>8922</v>
      </c>
      <c r="M31" t="s">
        <v>8922</v>
      </c>
      <c r="N31" t="s">
        <v>8922</v>
      </c>
      <c r="O31" t="s">
        <v>8922</v>
      </c>
      <c r="P31" t="s">
        <v>8922</v>
      </c>
      <c r="Q31" t="s">
        <v>1530</v>
      </c>
      <c r="R31" t="s">
        <v>1530</v>
      </c>
      <c r="S31" t="s">
        <v>8922</v>
      </c>
      <c r="T31" t="s">
        <v>8922</v>
      </c>
      <c r="U31" t="s">
        <v>8922</v>
      </c>
      <c r="V31" t="s">
        <v>8922</v>
      </c>
      <c r="W31" t="s">
        <v>8922</v>
      </c>
      <c r="X31" t="s">
        <v>8922</v>
      </c>
    </row>
    <row r="32" spans="1:24" x14ac:dyDescent="0.25">
      <c r="G32" t="s">
        <v>9040</v>
      </c>
      <c r="H32" t="s">
        <v>9040</v>
      </c>
      <c r="Q32" t="s">
        <v>1531</v>
      </c>
      <c r="R32" t="s">
        <v>1531</v>
      </c>
    </row>
    <row r="33" spans="7:18" x14ac:dyDescent="0.25">
      <c r="G33" t="s">
        <v>9041</v>
      </c>
      <c r="H33" t="s">
        <v>9041</v>
      </c>
      <c r="Q33" t="s">
        <v>1532</v>
      </c>
      <c r="R33" t="s">
        <v>1532</v>
      </c>
    </row>
    <row r="34" spans="7:18" x14ac:dyDescent="0.25">
      <c r="G34" t="s">
        <v>9042</v>
      </c>
      <c r="H34" t="s">
        <v>9042</v>
      </c>
      <c r="Q34" t="s">
        <v>1533</v>
      </c>
      <c r="R34" t="s">
        <v>1533</v>
      </c>
    </row>
    <row r="35" spans="7:18" x14ac:dyDescent="0.25">
      <c r="G35" t="s">
        <v>9043</v>
      </c>
      <c r="H35" t="s">
        <v>9043</v>
      </c>
      <c r="Q35" t="s">
        <v>1534</v>
      </c>
      <c r="R35" t="s">
        <v>1534</v>
      </c>
    </row>
    <row r="36" spans="7:18" x14ac:dyDescent="0.25">
      <c r="G36" t="s">
        <v>9044</v>
      </c>
      <c r="H36" t="s">
        <v>9044</v>
      </c>
      <c r="Q36" t="s">
        <v>1535</v>
      </c>
      <c r="R36" t="s">
        <v>1535</v>
      </c>
    </row>
    <row r="37" spans="7:18" x14ac:dyDescent="0.25">
      <c r="G37" t="s">
        <v>9045</v>
      </c>
      <c r="H37" t="s">
        <v>9045</v>
      </c>
      <c r="Q37" t="s">
        <v>1536</v>
      </c>
      <c r="R37" t="s">
        <v>1536</v>
      </c>
    </row>
    <row r="38" spans="7:18" x14ac:dyDescent="0.25">
      <c r="G38" t="s">
        <v>9046</v>
      </c>
      <c r="H38" t="s">
        <v>9046</v>
      </c>
      <c r="Q38" t="s">
        <v>1537</v>
      </c>
      <c r="R38" t="s">
        <v>1537</v>
      </c>
    </row>
    <row r="39" spans="7:18" x14ac:dyDescent="0.25">
      <c r="G39" t="s">
        <v>9047</v>
      </c>
      <c r="H39" t="s">
        <v>9047</v>
      </c>
      <c r="Q39" t="s">
        <v>1538</v>
      </c>
      <c r="R39" t="s">
        <v>1538</v>
      </c>
    </row>
    <row r="40" spans="7:18" x14ac:dyDescent="0.25">
      <c r="G40" t="s">
        <v>9048</v>
      </c>
      <c r="H40" t="s">
        <v>9048</v>
      </c>
      <c r="Q40" t="s">
        <v>1539</v>
      </c>
      <c r="R40" t="s">
        <v>1539</v>
      </c>
    </row>
    <row r="41" spans="7:18" x14ac:dyDescent="0.25">
      <c r="G41" t="s">
        <v>9049</v>
      </c>
      <c r="H41" t="s">
        <v>9049</v>
      </c>
      <c r="Q41" t="s">
        <v>1540</v>
      </c>
      <c r="R41" t="s">
        <v>1540</v>
      </c>
    </row>
    <row r="42" spans="7:18" x14ac:dyDescent="0.25">
      <c r="G42" t="s">
        <v>9050</v>
      </c>
      <c r="H42" t="s">
        <v>9050</v>
      </c>
      <c r="Q42" t="s">
        <v>1541</v>
      </c>
      <c r="R42" t="s">
        <v>1541</v>
      </c>
    </row>
    <row r="43" spans="7:18" x14ac:dyDescent="0.25">
      <c r="G43" t="s">
        <v>9051</v>
      </c>
      <c r="H43" t="s">
        <v>9051</v>
      </c>
      <c r="Q43" t="s">
        <v>1542</v>
      </c>
      <c r="R43" t="s">
        <v>1542</v>
      </c>
    </row>
    <row r="44" spans="7:18" x14ac:dyDescent="0.25">
      <c r="G44" t="s">
        <v>9052</v>
      </c>
      <c r="H44" t="s">
        <v>9052</v>
      </c>
      <c r="Q44" t="s">
        <v>1543</v>
      </c>
      <c r="R44" t="s">
        <v>1543</v>
      </c>
    </row>
    <row r="45" spans="7:18" x14ac:dyDescent="0.25">
      <c r="G45" t="s">
        <v>9053</v>
      </c>
      <c r="H45" t="s">
        <v>9053</v>
      </c>
      <c r="Q45" t="s">
        <v>1544</v>
      </c>
      <c r="R45" t="s">
        <v>1544</v>
      </c>
    </row>
    <row r="46" spans="7:18" x14ac:dyDescent="0.25">
      <c r="G46" t="s">
        <v>9054</v>
      </c>
      <c r="H46" t="s">
        <v>9054</v>
      </c>
      <c r="Q46" t="s">
        <v>1545</v>
      </c>
      <c r="R46" t="s">
        <v>1545</v>
      </c>
    </row>
    <row r="47" spans="7:18" x14ac:dyDescent="0.25">
      <c r="G47" t="s">
        <v>9055</v>
      </c>
      <c r="H47" t="s">
        <v>9055</v>
      </c>
      <c r="Q47" t="s">
        <v>1546</v>
      </c>
      <c r="R47" t="s">
        <v>1546</v>
      </c>
    </row>
    <row r="48" spans="7:18" x14ac:dyDescent="0.25">
      <c r="G48" t="s">
        <v>9056</v>
      </c>
      <c r="H48" t="s">
        <v>9056</v>
      </c>
      <c r="Q48" t="s">
        <v>1547</v>
      </c>
      <c r="R48" t="s">
        <v>1547</v>
      </c>
    </row>
    <row r="49" spans="7:18" x14ac:dyDescent="0.25">
      <c r="G49" t="s">
        <v>9057</v>
      </c>
      <c r="H49" t="s">
        <v>9057</v>
      </c>
      <c r="Q49" t="s">
        <v>1548</v>
      </c>
      <c r="R49" t="s">
        <v>1548</v>
      </c>
    </row>
    <row r="50" spans="7:18" x14ac:dyDescent="0.25">
      <c r="G50" t="s">
        <v>9058</v>
      </c>
      <c r="H50" t="s">
        <v>9058</v>
      </c>
      <c r="Q50" t="s">
        <v>1549</v>
      </c>
      <c r="R50" t="s">
        <v>1549</v>
      </c>
    </row>
    <row r="51" spans="7:18" x14ac:dyDescent="0.25">
      <c r="G51" t="s">
        <v>9059</v>
      </c>
      <c r="H51" t="s">
        <v>9059</v>
      </c>
      <c r="Q51" t="s">
        <v>1550</v>
      </c>
      <c r="R51" t="s">
        <v>1550</v>
      </c>
    </row>
    <row r="52" spans="7:18" x14ac:dyDescent="0.25">
      <c r="G52" t="s">
        <v>9060</v>
      </c>
      <c r="H52" t="s">
        <v>9060</v>
      </c>
      <c r="Q52" t="s">
        <v>1551</v>
      </c>
      <c r="R52" t="s">
        <v>1551</v>
      </c>
    </row>
    <row r="53" spans="7:18" x14ac:dyDescent="0.25">
      <c r="G53" t="s">
        <v>9061</v>
      </c>
      <c r="H53" t="s">
        <v>9061</v>
      </c>
      <c r="Q53" t="s">
        <v>1552</v>
      </c>
      <c r="R53" t="s">
        <v>1552</v>
      </c>
    </row>
    <row r="54" spans="7:18" x14ac:dyDescent="0.25">
      <c r="G54" t="s">
        <v>9062</v>
      </c>
      <c r="H54" t="s">
        <v>9062</v>
      </c>
      <c r="Q54" t="s">
        <v>1553</v>
      </c>
      <c r="R54" t="s">
        <v>1553</v>
      </c>
    </row>
    <row r="55" spans="7:18" x14ac:dyDescent="0.25">
      <c r="G55" t="s">
        <v>9063</v>
      </c>
      <c r="H55" t="s">
        <v>9063</v>
      </c>
      <c r="Q55" t="s">
        <v>1554</v>
      </c>
      <c r="R55" t="s">
        <v>1554</v>
      </c>
    </row>
    <row r="56" spans="7:18" x14ac:dyDescent="0.25">
      <c r="G56" t="s">
        <v>9064</v>
      </c>
      <c r="H56" t="s">
        <v>9064</v>
      </c>
      <c r="Q56" t="s">
        <v>1555</v>
      </c>
      <c r="R56" t="s">
        <v>1555</v>
      </c>
    </row>
    <row r="57" spans="7:18" x14ac:dyDescent="0.25">
      <c r="G57" t="s">
        <v>9065</v>
      </c>
      <c r="H57" t="s">
        <v>9065</v>
      </c>
      <c r="Q57" t="s">
        <v>1556</v>
      </c>
      <c r="R57" t="s">
        <v>1556</v>
      </c>
    </row>
    <row r="58" spans="7:18" x14ac:dyDescent="0.25">
      <c r="G58" t="s">
        <v>9066</v>
      </c>
      <c r="H58" t="s">
        <v>9066</v>
      </c>
      <c r="Q58" t="s">
        <v>1557</v>
      </c>
      <c r="R58" t="s">
        <v>1557</v>
      </c>
    </row>
    <row r="59" spans="7:18" x14ac:dyDescent="0.25">
      <c r="G59" t="s">
        <v>9067</v>
      </c>
      <c r="H59" t="s">
        <v>9067</v>
      </c>
      <c r="Q59" t="s">
        <v>1558</v>
      </c>
      <c r="R59" t="s">
        <v>1558</v>
      </c>
    </row>
    <row r="60" spans="7:18" x14ac:dyDescent="0.25">
      <c r="G60" t="s">
        <v>9068</v>
      </c>
      <c r="H60" t="s">
        <v>9068</v>
      </c>
      <c r="Q60" t="s">
        <v>1559</v>
      </c>
      <c r="R60" t="s">
        <v>1559</v>
      </c>
    </row>
    <row r="61" spans="7:18" x14ac:dyDescent="0.25">
      <c r="G61" t="s">
        <v>9069</v>
      </c>
      <c r="H61" t="s">
        <v>9069</v>
      </c>
      <c r="Q61" t="s">
        <v>1560</v>
      </c>
      <c r="R61" t="s">
        <v>1560</v>
      </c>
    </row>
    <row r="62" spans="7:18" x14ac:dyDescent="0.25">
      <c r="G62" t="s">
        <v>9070</v>
      </c>
      <c r="H62" t="s">
        <v>9070</v>
      </c>
      <c r="Q62" t="s">
        <v>1561</v>
      </c>
      <c r="R62" t="s">
        <v>1561</v>
      </c>
    </row>
    <row r="63" spans="7:18" x14ac:dyDescent="0.25">
      <c r="G63" t="s">
        <v>9071</v>
      </c>
      <c r="H63" t="s">
        <v>9071</v>
      </c>
      <c r="Q63" t="s">
        <v>1562</v>
      </c>
      <c r="R63" t="s">
        <v>1562</v>
      </c>
    </row>
    <row r="64" spans="7:18" x14ac:dyDescent="0.25">
      <c r="G64" t="s">
        <v>9072</v>
      </c>
      <c r="H64" t="s">
        <v>9072</v>
      </c>
      <c r="Q64" t="s">
        <v>1563</v>
      </c>
      <c r="R64" t="s">
        <v>1563</v>
      </c>
    </row>
    <row r="65" spans="7:18" x14ac:dyDescent="0.25">
      <c r="G65" t="s">
        <v>9073</v>
      </c>
      <c r="H65" t="s">
        <v>9073</v>
      </c>
      <c r="Q65" t="s">
        <v>1564</v>
      </c>
      <c r="R65" t="s">
        <v>1564</v>
      </c>
    </row>
    <row r="66" spans="7:18" x14ac:dyDescent="0.25">
      <c r="G66" t="s">
        <v>9074</v>
      </c>
      <c r="H66" t="s">
        <v>9074</v>
      </c>
      <c r="Q66" t="s">
        <v>1565</v>
      </c>
      <c r="R66" t="s">
        <v>1565</v>
      </c>
    </row>
    <row r="67" spans="7:18" x14ac:dyDescent="0.25">
      <c r="G67" t="s">
        <v>9075</v>
      </c>
      <c r="H67" t="s">
        <v>9075</v>
      </c>
      <c r="Q67" t="s">
        <v>1566</v>
      </c>
      <c r="R67" t="s">
        <v>1566</v>
      </c>
    </row>
    <row r="68" spans="7:18" x14ac:dyDescent="0.25">
      <c r="G68" t="s">
        <v>9076</v>
      </c>
      <c r="H68" t="s">
        <v>9076</v>
      </c>
      <c r="Q68" t="s">
        <v>1567</v>
      </c>
      <c r="R68" t="s">
        <v>1567</v>
      </c>
    </row>
    <row r="69" spans="7:18" x14ac:dyDescent="0.25">
      <c r="G69" t="s">
        <v>9077</v>
      </c>
      <c r="H69" t="s">
        <v>9077</v>
      </c>
      <c r="Q69" t="s">
        <v>1568</v>
      </c>
      <c r="R69" t="s">
        <v>1568</v>
      </c>
    </row>
    <row r="70" spans="7:18" x14ac:dyDescent="0.25">
      <c r="G70" t="s">
        <v>9078</v>
      </c>
      <c r="H70" t="s">
        <v>9078</v>
      </c>
      <c r="Q70" t="s">
        <v>1569</v>
      </c>
      <c r="R70" t="s">
        <v>1569</v>
      </c>
    </row>
    <row r="71" spans="7:18" x14ac:dyDescent="0.25">
      <c r="G71" t="s">
        <v>9079</v>
      </c>
      <c r="H71" t="s">
        <v>9079</v>
      </c>
      <c r="Q71" t="s">
        <v>1570</v>
      </c>
      <c r="R71" t="s">
        <v>1570</v>
      </c>
    </row>
    <row r="72" spans="7:18" x14ac:dyDescent="0.25">
      <c r="G72" t="s">
        <v>9080</v>
      </c>
      <c r="H72" t="s">
        <v>9080</v>
      </c>
      <c r="Q72" t="s">
        <v>1571</v>
      </c>
      <c r="R72" t="s">
        <v>1571</v>
      </c>
    </row>
    <row r="73" spans="7:18" x14ac:dyDescent="0.25">
      <c r="G73" t="s">
        <v>9081</v>
      </c>
      <c r="H73" t="s">
        <v>9081</v>
      </c>
      <c r="Q73" t="s">
        <v>1572</v>
      </c>
      <c r="R73" t="s">
        <v>1572</v>
      </c>
    </row>
    <row r="74" spans="7:18" x14ac:dyDescent="0.25">
      <c r="G74" t="s">
        <v>9082</v>
      </c>
      <c r="H74" t="s">
        <v>9082</v>
      </c>
      <c r="Q74" t="s">
        <v>1573</v>
      </c>
      <c r="R74" t="s">
        <v>1573</v>
      </c>
    </row>
    <row r="75" spans="7:18" x14ac:dyDescent="0.25">
      <c r="G75" t="s">
        <v>9083</v>
      </c>
      <c r="H75" t="s">
        <v>9083</v>
      </c>
      <c r="Q75" t="s">
        <v>1574</v>
      </c>
      <c r="R75" t="s">
        <v>1574</v>
      </c>
    </row>
    <row r="76" spans="7:18" x14ac:dyDescent="0.25">
      <c r="G76" t="s">
        <v>9084</v>
      </c>
      <c r="H76" t="s">
        <v>9084</v>
      </c>
      <c r="Q76" t="s">
        <v>1575</v>
      </c>
      <c r="R76" t="s">
        <v>1575</v>
      </c>
    </row>
    <row r="77" spans="7:18" x14ac:dyDescent="0.25">
      <c r="G77" t="s">
        <v>9085</v>
      </c>
      <c r="H77" t="s">
        <v>9085</v>
      </c>
      <c r="Q77" t="s">
        <v>1576</v>
      </c>
      <c r="R77" t="s">
        <v>1576</v>
      </c>
    </row>
    <row r="78" spans="7:18" x14ac:dyDescent="0.25">
      <c r="G78" t="s">
        <v>9086</v>
      </c>
      <c r="H78" t="s">
        <v>9086</v>
      </c>
      <c r="Q78" t="s">
        <v>1577</v>
      </c>
      <c r="R78" t="s">
        <v>1577</v>
      </c>
    </row>
    <row r="79" spans="7:18" x14ac:dyDescent="0.25">
      <c r="G79" t="s">
        <v>9087</v>
      </c>
      <c r="H79" t="s">
        <v>9087</v>
      </c>
      <c r="Q79" t="s">
        <v>1578</v>
      </c>
      <c r="R79" t="s">
        <v>1578</v>
      </c>
    </row>
    <row r="80" spans="7:18" x14ac:dyDescent="0.25">
      <c r="G80" t="s">
        <v>9088</v>
      </c>
      <c r="H80" t="s">
        <v>9088</v>
      </c>
      <c r="Q80" t="s">
        <v>1579</v>
      </c>
      <c r="R80" t="s">
        <v>1579</v>
      </c>
    </row>
    <row r="81" spans="7:18" x14ac:dyDescent="0.25">
      <c r="G81" t="s">
        <v>9089</v>
      </c>
      <c r="H81" t="s">
        <v>9089</v>
      </c>
      <c r="Q81" t="s">
        <v>1580</v>
      </c>
      <c r="R81" t="s">
        <v>1580</v>
      </c>
    </row>
    <row r="82" spans="7:18" x14ac:dyDescent="0.25">
      <c r="G82" t="s">
        <v>9090</v>
      </c>
      <c r="H82" t="s">
        <v>9090</v>
      </c>
      <c r="Q82" t="s">
        <v>1581</v>
      </c>
      <c r="R82" t="s">
        <v>1581</v>
      </c>
    </row>
    <row r="83" spans="7:18" x14ac:dyDescent="0.25">
      <c r="G83" t="s">
        <v>9091</v>
      </c>
      <c r="H83" t="s">
        <v>9091</v>
      </c>
      <c r="Q83" t="s">
        <v>1582</v>
      </c>
      <c r="R83" t="s">
        <v>1582</v>
      </c>
    </row>
    <row r="84" spans="7:18" x14ac:dyDescent="0.25">
      <c r="G84" t="s">
        <v>9092</v>
      </c>
      <c r="H84" t="s">
        <v>9092</v>
      </c>
      <c r="Q84" t="s">
        <v>1583</v>
      </c>
      <c r="R84" t="s">
        <v>1583</v>
      </c>
    </row>
    <row r="85" spans="7:18" x14ac:dyDescent="0.25">
      <c r="G85" t="s">
        <v>9093</v>
      </c>
      <c r="H85" t="s">
        <v>9093</v>
      </c>
      <c r="Q85" t="s">
        <v>1584</v>
      </c>
      <c r="R85" t="s">
        <v>1584</v>
      </c>
    </row>
    <row r="86" spans="7:18" x14ac:dyDescent="0.25">
      <c r="G86" t="s">
        <v>9094</v>
      </c>
      <c r="H86" t="s">
        <v>9094</v>
      </c>
      <c r="Q86" t="s">
        <v>1585</v>
      </c>
      <c r="R86" t="s">
        <v>1585</v>
      </c>
    </row>
    <row r="87" spans="7:18" x14ac:dyDescent="0.25">
      <c r="Q87" t="s">
        <v>1586</v>
      </c>
      <c r="R87" t="s">
        <v>1586</v>
      </c>
    </row>
    <row r="88" spans="7:18" x14ac:dyDescent="0.25">
      <c r="Q88" t="s">
        <v>1587</v>
      </c>
      <c r="R88" t="s">
        <v>1587</v>
      </c>
    </row>
    <row r="89" spans="7:18" x14ac:dyDescent="0.25">
      <c r="Q89" t="s">
        <v>1588</v>
      </c>
      <c r="R89" t="s">
        <v>1588</v>
      </c>
    </row>
    <row r="90" spans="7:18" x14ac:dyDescent="0.25">
      <c r="Q90" t="s">
        <v>1589</v>
      </c>
      <c r="R90" t="s">
        <v>1589</v>
      </c>
    </row>
    <row r="91" spans="7:18" x14ac:dyDescent="0.25">
      <c r="Q91" t="s">
        <v>1590</v>
      </c>
      <c r="R91" t="s">
        <v>1590</v>
      </c>
    </row>
    <row r="92" spans="7:18" x14ac:dyDescent="0.25">
      <c r="Q92" t="s">
        <v>1591</v>
      </c>
      <c r="R92" t="s">
        <v>1591</v>
      </c>
    </row>
    <row r="93" spans="7:18" x14ac:dyDescent="0.25">
      <c r="Q93" t="s">
        <v>1592</v>
      </c>
      <c r="R93" t="s">
        <v>1592</v>
      </c>
    </row>
    <row r="94" spans="7:18" x14ac:dyDescent="0.25">
      <c r="Q94" t="s">
        <v>1593</v>
      </c>
      <c r="R94" t="s">
        <v>1593</v>
      </c>
    </row>
    <row r="95" spans="7:18" x14ac:dyDescent="0.25">
      <c r="Q95" t="s">
        <v>1594</v>
      </c>
      <c r="R95" t="s">
        <v>1594</v>
      </c>
    </row>
    <row r="96" spans="7:18" x14ac:dyDescent="0.25">
      <c r="Q96" t="s">
        <v>1595</v>
      </c>
      <c r="R96" t="s">
        <v>1595</v>
      </c>
    </row>
    <row r="97" spans="17:18" x14ac:dyDescent="0.25">
      <c r="Q97" t="s">
        <v>1596</v>
      </c>
      <c r="R97" t="s">
        <v>1596</v>
      </c>
    </row>
    <row r="98" spans="17:18" x14ac:dyDescent="0.25">
      <c r="Q98" t="s">
        <v>1597</v>
      </c>
      <c r="R98" t="s">
        <v>1597</v>
      </c>
    </row>
    <row r="99" spans="17:18" x14ac:dyDescent="0.25">
      <c r="Q99" t="s">
        <v>1598</v>
      </c>
      <c r="R99" t="s">
        <v>1598</v>
      </c>
    </row>
    <row r="100" spans="17:18" x14ac:dyDescent="0.25">
      <c r="Q100" t="s">
        <v>1599</v>
      </c>
      <c r="R100" t="s">
        <v>1599</v>
      </c>
    </row>
    <row r="101" spans="17:18" x14ac:dyDescent="0.25">
      <c r="Q101" t="s">
        <v>1600</v>
      </c>
      <c r="R101" t="s">
        <v>1600</v>
      </c>
    </row>
    <row r="102" spans="17:18" x14ac:dyDescent="0.25">
      <c r="Q102" t="s">
        <v>1601</v>
      </c>
      <c r="R102" t="s">
        <v>1601</v>
      </c>
    </row>
    <row r="103" spans="17:18" x14ac:dyDescent="0.25">
      <c r="Q103" t="s">
        <v>1602</v>
      </c>
      <c r="R103" t="s">
        <v>1602</v>
      </c>
    </row>
    <row r="104" spans="17:18" x14ac:dyDescent="0.25">
      <c r="Q104" t="s">
        <v>1603</v>
      </c>
      <c r="R104" t="s">
        <v>1603</v>
      </c>
    </row>
    <row r="105" spans="17:18" x14ac:dyDescent="0.25">
      <c r="Q105" t="s">
        <v>1604</v>
      </c>
      <c r="R105" t="s">
        <v>1604</v>
      </c>
    </row>
    <row r="106" spans="17:18" x14ac:dyDescent="0.25">
      <c r="Q106" t="s">
        <v>1605</v>
      </c>
      <c r="R106" t="s">
        <v>1605</v>
      </c>
    </row>
    <row r="107" spans="17:18" x14ac:dyDescent="0.25">
      <c r="Q107" t="s">
        <v>1606</v>
      </c>
      <c r="R107" t="s">
        <v>1606</v>
      </c>
    </row>
    <row r="108" spans="17:18" x14ac:dyDescent="0.25">
      <c r="Q108" t="s">
        <v>1607</v>
      </c>
      <c r="R108" t="s">
        <v>1607</v>
      </c>
    </row>
    <row r="109" spans="17:18" x14ac:dyDescent="0.25">
      <c r="Q109" t="s">
        <v>1608</v>
      </c>
      <c r="R109" t="s">
        <v>1608</v>
      </c>
    </row>
    <row r="110" spans="17:18" x14ac:dyDescent="0.25">
      <c r="Q110" t="s">
        <v>1609</v>
      </c>
      <c r="R110" t="s">
        <v>1609</v>
      </c>
    </row>
    <row r="111" spans="17:18" x14ac:dyDescent="0.25">
      <c r="Q111" t="s">
        <v>1610</v>
      </c>
      <c r="R111" t="s">
        <v>1610</v>
      </c>
    </row>
    <row r="112" spans="17:18" x14ac:dyDescent="0.25">
      <c r="Q112" t="s">
        <v>1611</v>
      </c>
      <c r="R112" t="s">
        <v>1611</v>
      </c>
    </row>
    <row r="113" spans="17:18" x14ac:dyDescent="0.25">
      <c r="Q113" t="s">
        <v>1612</v>
      </c>
      <c r="R113" t="s">
        <v>1612</v>
      </c>
    </row>
    <row r="114" spans="17:18" x14ac:dyDescent="0.25">
      <c r="Q114" t="s">
        <v>1613</v>
      </c>
      <c r="R114" t="s">
        <v>1613</v>
      </c>
    </row>
    <row r="115" spans="17:18" x14ac:dyDescent="0.25">
      <c r="Q115" t="s">
        <v>1614</v>
      </c>
      <c r="R115" t="s">
        <v>1614</v>
      </c>
    </row>
    <row r="116" spans="17:18" x14ac:dyDescent="0.25">
      <c r="Q116" t="s">
        <v>1615</v>
      </c>
      <c r="R116" t="s">
        <v>1615</v>
      </c>
    </row>
    <row r="117" spans="17:18" x14ac:dyDescent="0.25">
      <c r="Q117" t="s">
        <v>1616</v>
      </c>
      <c r="R117" t="s">
        <v>1616</v>
      </c>
    </row>
    <row r="118" spans="17:18" x14ac:dyDescent="0.25">
      <c r="Q118" t="s">
        <v>1617</v>
      </c>
      <c r="R118" t="s">
        <v>1617</v>
      </c>
    </row>
    <row r="119" spans="17:18" x14ac:dyDescent="0.25">
      <c r="Q119" t="s">
        <v>1618</v>
      </c>
      <c r="R119" t="s">
        <v>1618</v>
      </c>
    </row>
    <row r="120" spans="17:18" x14ac:dyDescent="0.25">
      <c r="Q120" t="s">
        <v>1619</v>
      </c>
      <c r="R120" t="s">
        <v>1619</v>
      </c>
    </row>
    <row r="121" spans="17:18" x14ac:dyDescent="0.25">
      <c r="Q121" t="s">
        <v>1620</v>
      </c>
      <c r="R121" t="s">
        <v>1620</v>
      </c>
    </row>
    <row r="122" spans="17:18" x14ac:dyDescent="0.25">
      <c r="Q122" t="s">
        <v>1621</v>
      </c>
      <c r="R122" t="s">
        <v>1621</v>
      </c>
    </row>
    <row r="123" spans="17:18" x14ac:dyDescent="0.25">
      <c r="Q123" t="s">
        <v>1622</v>
      </c>
      <c r="R123" t="s">
        <v>1622</v>
      </c>
    </row>
    <row r="124" spans="17:18" x14ac:dyDescent="0.25">
      <c r="Q124" t="s">
        <v>1623</v>
      </c>
      <c r="R124" t="s">
        <v>1623</v>
      </c>
    </row>
    <row r="125" spans="17:18" x14ac:dyDescent="0.25">
      <c r="Q125" t="s">
        <v>1624</v>
      </c>
      <c r="R125" t="s">
        <v>1624</v>
      </c>
    </row>
    <row r="126" spans="17:18" x14ac:dyDescent="0.25">
      <c r="Q126" t="s">
        <v>1625</v>
      </c>
      <c r="R126" t="s">
        <v>1625</v>
      </c>
    </row>
    <row r="127" spans="17:18" x14ac:dyDescent="0.25">
      <c r="Q127" t="s">
        <v>1626</v>
      </c>
      <c r="R127" t="s">
        <v>1626</v>
      </c>
    </row>
    <row r="128" spans="17:18" x14ac:dyDescent="0.25">
      <c r="Q128" t="s">
        <v>1627</v>
      </c>
      <c r="R128" t="s">
        <v>1627</v>
      </c>
    </row>
    <row r="129" spans="17:18" x14ac:dyDescent="0.25">
      <c r="Q129" t="s">
        <v>1628</v>
      </c>
      <c r="R129" t="s">
        <v>1628</v>
      </c>
    </row>
    <row r="130" spans="17:18" x14ac:dyDescent="0.25">
      <c r="Q130" t="s">
        <v>1629</v>
      </c>
      <c r="R130" t="s">
        <v>1629</v>
      </c>
    </row>
    <row r="131" spans="17:18" x14ac:dyDescent="0.25">
      <c r="Q131" t="s">
        <v>1630</v>
      </c>
      <c r="R131" t="s">
        <v>1630</v>
      </c>
    </row>
    <row r="132" spans="17:18" x14ac:dyDescent="0.25">
      <c r="Q132" t="s">
        <v>1631</v>
      </c>
      <c r="R132" t="s">
        <v>1631</v>
      </c>
    </row>
    <row r="133" spans="17:18" x14ac:dyDescent="0.25">
      <c r="Q133" t="s">
        <v>1632</v>
      </c>
      <c r="R133" t="s">
        <v>1632</v>
      </c>
    </row>
    <row r="134" spans="17:18" x14ac:dyDescent="0.25">
      <c r="Q134" t="s">
        <v>1633</v>
      </c>
      <c r="R134" t="s">
        <v>1633</v>
      </c>
    </row>
    <row r="135" spans="17:18" x14ac:dyDescent="0.25">
      <c r="Q135" t="s">
        <v>1634</v>
      </c>
      <c r="R135" t="s">
        <v>1634</v>
      </c>
    </row>
    <row r="136" spans="17:18" x14ac:dyDescent="0.25">
      <c r="Q136" t="s">
        <v>1635</v>
      </c>
      <c r="R136" t="s">
        <v>1635</v>
      </c>
    </row>
    <row r="137" spans="17:18" x14ac:dyDescent="0.25">
      <c r="Q137" t="s">
        <v>1636</v>
      </c>
      <c r="R137" t="s">
        <v>1636</v>
      </c>
    </row>
    <row r="138" spans="17:18" x14ac:dyDescent="0.25">
      <c r="Q138" t="s">
        <v>1637</v>
      </c>
      <c r="R138" t="s">
        <v>1637</v>
      </c>
    </row>
    <row r="139" spans="17:18" x14ac:dyDescent="0.25">
      <c r="Q139" t="s">
        <v>1638</v>
      </c>
      <c r="R139" t="s">
        <v>1638</v>
      </c>
    </row>
    <row r="140" spans="17:18" x14ac:dyDescent="0.25">
      <c r="Q140" t="s">
        <v>1639</v>
      </c>
      <c r="R140" t="s">
        <v>1639</v>
      </c>
    </row>
    <row r="141" spans="17:18" x14ac:dyDescent="0.25">
      <c r="Q141" t="s">
        <v>1640</v>
      </c>
      <c r="R141" t="s">
        <v>1640</v>
      </c>
    </row>
    <row r="142" spans="17:18" x14ac:dyDescent="0.25">
      <c r="Q142" t="s">
        <v>1641</v>
      </c>
      <c r="R142" t="s">
        <v>1641</v>
      </c>
    </row>
    <row r="143" spans="17:18" x14ac:dyDescent="0.25">
      <c r="Q143" t="s">
        <v>1642</v>
      </c>
      <c r="R143" t="s">
        <v>1642</v>
      </c>
    </row>
    <row r="144" spans="17:18" x14ac:dyDescent="0.25">
      <c r="Q144" t="s">
        <v>1643</v>
      </c>
      <c r="R144" t="s">
        <v>1643</v>
      </c>
    </row>
    <row r="145" spans="17:18" x14ac:dyDescent="0.25">
      <c r="Q145" t="s">
        <v>1644</v>
      </c>
      <c r="R145" t="s">
        <v>1644</v>
      </c>
    </row>
    <row r="146" spans="17:18" x14ac:dyDescent="0.25">
      <c r="Q146" t="s">
        <v>1645</v>
      </c>
      <c r="R146" t="s">
        <v>1645</v>
      </c>
    </row>
    <row r="147" spans="17:18" x14ac:dyDescent="0.25">
      <c r="Q147" t="s">
        <v>1646</v>
      </c>
      <c r="R147" t="s">
        <v>1646</v>
      </c>
    </row>
    <row r="148" spans="17:18" x14ac:dyDescent="0.25">
      <c r="Q148" t="s">
        <v>1647</v>
      </c>
      <c r="R148" t="s">
        <v>1647</v>
      </c>
    </row>
    <row r="149" spans="17:18" x14ac:dyDescent="0.25">
      <c r="Q149" t="s">
        <v>1648</v>
      </c>
      <c r="R149" t="s">
        <v>1648</v>
      </c>
    </row>
    <row r="150" spans="17:18" x14ac:dyDescent="0.25">
      <c r="Q150" t="s">
        <v>1649</v>
      </c>
      <c r="R150" t="s">
        <v>1649</v>
      </c>
    </row>
    <row r="151" spans="17:18" x14ac:dyDescent="0.25">
      <c r="Q151" t="s">
        <v>1650</v>
      </c>
      <c r="R151" t="s">
        <v>1650</v>
      </c>
    </row>
    <row r="152" spans="17:18" x14ac:dyDescent="0.25">
      <c r="Q152" t="s">
        <v>1651</v>
      </c>
      <c r="R152" t="s">
        <v>1651</v>
      </c>
    </row>
    <row r="153" spans="17:18" x14ac:dyDescent="0.25">
      <c r="Q153" t="s">
        <v>1652</v>
      </c>
      <c r="R153" t="s">
        <v>1652</v>
      </c>
    </row>
    <row r="154" spans="17:18" x14ac:dyDescent="0.25">
      <c r="Q154" t="s">
        <v>1653</v>
      </c>
      <c r="R154" t="s">
        <v>1653</v>
      </c>
    </row>
    <row r="155" spans="17:18" x14ac:dyDescent="0.25">
      <c r="Q155" t="s">
        <v>1654</v>
      </c>
      <c r="R155" t="s">
        <v>1654</v>
      </c>
    </row>
    <row r="156" spans="17:18" x14ac:dyDescent="0.25">
      <c r="Q156" t="s">
        <v>1655</v>
      </c>
      <c r="R156" t="s">
        <v>1655</v>
      </c>
    </row>
    <row r="157" spans="17:18" x14ac:dyDescent="0.25">
      <c r="Q157" t="s">
        <v>1656</v>
      </c>
      <c r="R157" t="s">
        <v>1656</v>
      </c>
    </row>
    <row r="158" spans="17:18" x14ac:dyDescent="0.25">
      <c r="Q158" t="s">
        <v>1657</v>
      </c>
      <c r="R158" t="s">
        <v>1657</v>
      </c>
    </row>
    <row r="159" spans="17:18" x14ac:dyDescent="0.25">
      <c r="Q159" t="s">
        <v>1658</v>
      </c>
      <c r="R159" t="s">
        <v>1658</v>
      </c>
    </row>
    <row r="160" spans="17:18" x14ac:dyDescent="0.25">
      <c r="Q160" t="s">
        <v>1659</v>
      </c>
      <c r="R160" t="s">
        <v>1659</v>
      </c>
    </row>
    <row r="161" spans="17:18" x14ac:dyDescent="0.25">
      <c r="Q161" t="s">
        <v>1660</v>
      </c>
      <c r="R161" t="s">
        <v>1660</v>
      </c>
    </row>
    <row r="162" spans="17:18" x14ac:dyDescent="0.25">
      <c r="Q162" t="s">
        <v>1661</v>
      </c>
      <c r="R162" t="s">
        <v>1661</v>
      </c>
    </row>
    <row r="163" spans="17:18" x14ac:dyDescent="0.25">
      <c r="Q163" t="s">
        <v>1662</v>
      </c>
      <c r="R163" t="s">
        <v>1662</v>
      </c>
    </row>
    <row r="164" spans="17:18" x14ac:dyDescent="0.25">
      <c r="Q164" t="s">
        <v>1663</v>
      </c>
      <c r="R164" t="s">
        <v>1663</v>
      </c>
    </row>
    <row r="165" spans="17:18" x14ac:dyDescent="0.25">
      <c r="Q165" t="s">
        <v>1664</v>
      </c>
      <c r="R165" t="s">
        <v>1664</v>
      </c>
    </row>
    <row r="166" spans="17:18" x14ac:dyDescent="0.25">
      <c r="Q166" t="s">
        <v>1665</v>
      </c>
      <c r="R166" t="s">
        <v>1665</v>
      </c>
    </row>
    <row r="167" spans="17:18" x14ac:dyDescent="0.25">
      <c r="Q167" t="s">
        <v>1666</v>
      </c>
      <c r="R167" t="s">
        <v>1666</v>
      </c>
    </row>
    <row r="168" spans="17:18" x14ac:dyDescent="0.25">
      <c r="Q168" t="s">
        <v>1667</v>
      </c>
      <c r="R168" t="s">
        <v>1667</v>
      </c>
    </row>
    <row r="169" spans="17:18" x14ac:dyDescent="0.25">
      <c r="Q169" t="s">
        <v>1668</v>
      </c>
      <c r="R169" t="s">
        <v>1668</v>
      </c>
    </row>
    <row r="170" spans="17:18" x14ac:dyDescent="0.25">
      <c r="Q170" t="s">
        <v>1669</v>
      </c>
      <c r="R170" t="s">
        <v>1669</v>
      </c>
    </row>
    <row r="171" spans="17:18" x14ac:dyDescent="0.25">
      <c r="Q171" t="s">
        <v>1670</v>
      </c>
      <c r="R171" t="s">
        <v>1670</v>
      </c>
    </row>
    <row r="172" spans="17:18" x14ac:dyDescent="0.25">
      <c r="Q172" t="s">
        <v>1671</v>
      </c>
      <c r="R172" t="s">
        <v>1671</v>
      </c>
    </row>
    <row r="173" spans="17:18" x14ac:dyDescent="0.25">
      <c r="Q173" t="s">
        <v>1672</v>
      </c>
      <c r="R173" t="s">
        <v>1672</v>
      </c>
    </row>
    <row r="174" spans="17:18" x14ac:dyDescent="0.25">
      <c r="Q174" t="s">
        <v>1673</v>
      </c>
      <c r="R174" t="s">
        <v>1673</v>
      </c>
    </row>
    <row r="175" spans="17:18" x14ac:dyDescent="0.25">
      <c r="Q175" t="s">
        <v>1674</v>
      </c>
      <c r="R175" t="s">
        <v>1674</v>
      </c>
    </row>
    <row r="176" spans="17:18" x14ac:dyDescent="0.25">
      <c r="Q176" t="s">
        <v>1675</v>
      </c>
      <c r="R176" t="s">
        <v>1675</v>
      </c>
    </row>
    <row r="177" spans="17:18" x14ac:dyDescent="0.25">
      <c r="Q177" t="s">
        <v>1676</v>
      </c>
      <c r="R177" t="s">
        <v>1676</v>
      </c>
    </row>
    <row r="178" spans="17:18" x14ac:dyDescent="0.25">
      <c r="Q178" t="s">
        <v>1677</v>
      </c>
      <c r="R178" t="s">
        <v>1677</v>
      </c>
    </row>
    <row r="179" spans="17:18" x14ac:dyDescent="0.25">
      <c r="Q179" t="s">
        <v>1678</v>
      </c>
      <c r="R179" t="s">
        <v>1678</v>
      </c>
    </row>
    <row r="180" spans="17:18" x14ac:dyDescent="0.25">
      <c r="Q180" t="s">
        <v>1679</v>
      </c>
      <c r="R180" t="s">
        <v>1679</v>
      </c>
    </row>
    <row r="181" spans="17:18" x14ac:dyDescent="0.25">
      <c r="Q181" t="s">
        <v>1680</v>
      </c>
      <c r="R181" t="s">
        <v>1680</v>
      </c>
    </row>
    <row r="182" spans="17:18" x14ac:dyDescent="0.25">
      <c r="Q182" t="s">
        <v>1681</v>
      </c>
      <c r="R182" t="s">
        <v>1681</v>
      </c>
    </row>
    <row r="183" spans="17:18" x14ac:dyDescent="0.25">
      <c r="Q183" t="s">
        <v>1682</v>
      </c>
      <c r="R183" t="s">
        <v>1682</v>
      </c>
    </row>
    <row r="184" spans="17:18" x14ac:dyDescent="0.25">
      <c r="Q184" t="s">
        <v>1683</v>
      </c>
      <c r="R184" t="s">
        <v>1683</v>
      </c>
    </row>
    <row r="185" spans="17:18" x14ac:dyDescent="0.25">
      <c r="Q185" t="s">
        <v>1684</v>
      </c>
      <c r="R185" t="s">
        <v>1684</v>
      </c>
    </row>
    <row r="186" spans="17:18" x14ac:dyDescent="0.25">
      <c r="Q186" t="s">
        <v>1685</v>
      </c>
      <c r="R186" t="s">
        <v>1685</v>
      </c>
    </row>
    <row r="187" spans="17:18" x14ac:dyDescent="0.25">
      <c r="Q187" t="s">
        <v>1686</v>
      </c>
      <c r="R187" t="s">
        <v>1686</v>
      </c>
    </row>
    <row r="188" spans="17:18" x14ac:dyDescent="0.25">
      <c r="Q188" t="s">
        <v>1687</v>
      </c>
      <c r="R188" t="s">
        <v>1687</v>
      </c>
    </row>
    <row r="189" spans="17:18" x14ac:dyDescent="0.25">
      <c r="Q189" t="s">
        <v>1688</v>
      </c>
      <c r="R189" t="s">
        <v>1688</v>
      </c>
    </row>
    <row r="190" spans="17:18" x14ac:dyDescent="0.25">
      <c r="Q190" t="s">
        <v>1689</v>
      </c>
      <c r="R190" t="s">
        <v>1689</v>
      </c>
    </row>
    <row r="191" spans="17:18" x14ac:dyDescent="0.25">
      <c r="Q191" t="s">
        <v>1690</v>
      </c>
      <c r="R191" t="s">
        <v>1690</v>
      </c>
    </row>
    <row r="192" spans="17:18" x14ac:dyDescent="0.25">
      <c r="Q192" t="s">
        <v>1691</v>
      </c>
      <c r="R192" t="s">
        <v>1691</v>
      </c>
    </row>
    <row r="193" spans="17:18" x14ac:dyDescent="0.25">
      <c r="Q193" t="s">
        <v>1692</v>
      </c>
      <c r="R193" t="s">
        <v>1692</v>
      </c>
    </row>
    <row r="194" spans="17:18" x14ac:dyDescent="0.25">
      <c r="Q194" t="s">
        <v>1693</v>
      </c>
      <c r="R194" t="s">
        <v>1693</v>
      </c>
    </row>
    <row r="195" spans="17:18" x14ac:dyDescent="0.25">
      <c r="Q195" t="s">
        <v>1694</v>
      </c>
      <c r="R195" t="s">
        <v>1694</v>
      </c>
    </row>
    <row r="196" spans="17:18" x14ac:dyDescent="0.25">
      <c r="Q196" t="s">
        <v>1695</v>
      </c>
      <c r="R196" t="s">
        <v>1695</v>
      </c>
    </row>
    <row r="197" spans="17:18" x14ac:dyDescent="0.25">
      <c r="Q197" t="s">
        <v>1696</v>
      </c>
      <c r="R197" t="s">
        <v>1696</v>
      </c>
    </row>
    <row r="198" spans="17:18" x14ac:dyDescent="0.25">
      <c r="Q198" t="s">
        <v>1697</v>
      </c>
      <c r="R198" t="s">
        <v>1697</v>
      </c>
    </row>
    <row r="199" spans="17:18" x14ac:dyDescent="0.25">
      <c r="Q199" t="s">
        <v>1698</v>
      </c>
      <c r="R199" t="s">
        <v>1698</v>
      </c>
    </row>
    <row r="200" spans="17:18" x14ac:dyDescent="0.25">
      <c r="Q200" t="s">
        <v>1699</v>
      </c>
      <c r="R200" t="s">
        <v>1699</v>
      </c>
    </row>
    <row r="201" spans="17:18" x14ac:dyDescent="0.25">
      <c r="Q201" t="s">
        <v>1700</v>
      </c>
      <c r="R201" t="s">
        <v>1700</v>
      </c>
    </row>
    <row r="202" spans="17:18" x14ac:dyDescent="0.25">
      <c r="Q202" t="s">
        <v>1701</v>
      </c>
      <c r="R202" t="s">
        <v>1701</v>
      </c>
    </row>
    <row r="203" spans="17:18" x14ac:dyDescent="0.25">
      <c r="Q203" t="s">
        <v>1702</v>
      </c>
      <c r="R203" t="s">
        <v>1702</v>
      </c>
    </row>
    <row r="204" spans="17:18" x14ac:dyDescent="0.25">
      <c r="Q204" t="s">
        <v>1703</v>
      </c>
      <c r="R204" t="s">
        <v>1703</v>
      </c>
    </row>
    <row r="205" spans="17:18" x14ac:dyDescent="0.25">
      <c r="Q205" t="s">
        <v>1704</v>
      </c>
      <c r="R205" t="s">
        <v>1704</v>
      </c>
    </row>
    <row r="206" spans="17:18" x14ac:dyDescent="0.25">
      <c r="Q206" t="s">
        <v>1705</v>
      </c>
      <c r="R206" t="s">
        <v>1705</v>
      </c>
    </row>
    <row r="207" spans="17:18" x14ac:dyDescent="0.25">
      <c r="Q207" t="s">
        <v>1706</v>
      </c>
      <c r="R207" t="s">
        <v>1706</v>
      </c>
    </row>
    <row r="208" spans="17:18" x14ac:dyDescent="0.25">
      <c r="Q208" t="s">
        <v>1707</v>
      </c>
      <c r="R208" t="s">
        <v>1707</v>
      </c>
    </row>
    <row r="209" spans="17:18" x14ac:dyDescent="0.25">
      <c r="Q209" t="s">
        <v>1708</v>
      </c>
      <c r="R209" t="s">
        <v>1708</v>
      </c>
    </row>
    <row r="210" spans="17:18" x14ac:dyDescent="0.25">
      <c r="Q210" t="s">
        <v>1709</v>
      </c>
      <c r="R210" t="s">
        <v>1709</v>
      </c>
    </row>
    <row r="211" spans="17:18" x14ac:dyDescent="0.25">
      <c r="Q211" t="s">
        <v>1710</v>
      </c>
      <c r="R211" t="s">
        <v>1710</v>
      </c>
    </row>
    <row r="212" spans="17:18" x14ac:dyDescent="0.25">
      <c r="Q212" t="s">
        <v>1711</v>
      </c>
      <c r="R212" t="s">
        <v>1711</v>
      </c>
    </row>
    <row r="213" spans="17:18" x14ac:dyDescent="0.25">
      <c r="Q213" t="s">
        <v>1712</v>
      </c>
      <c r="R213" t="s">
        <v>1712</v>
      </c>
    </row>
    <row r="214" spans="17:18" x14ac:dyDescent="0.25">
      <c r="Q214" t="s">
        <v>1713</v>
      </c>
      <c r="R214" t="s">
        <v>1713</v>
      </c>
    </row>
    <row r="215" spans="17:18" x14ac:dyDescent="0.25">
      <c r="Q215" t="s">
        <v>1714</v>
      </c>
      <c r="R215" t="s">
        <v>1714</v>
      </c>
    </row>
    <row r="216" spans="17:18" x14ac:dyDescent="0.25">
      <c r="Q216" t="s">
        <v>1715</v>
      </c>
      <c r="R216" t="s">
        <v>1715</v>
      </c>
    </row>
    <row r="217" spans="17:18" x14ac:dyDescent="0.25">
      <c r="Q217" t="s">
        <v>1716</v>
      </c>
      <c r="R217" t="s">
        <v>1716</v>
      </c>
    </row>
    <row r="218" spans="17:18" x14ac:dyDescent="0.25">
      <c r="Q218" t="s">
        <v>1717</v>
      </c>
      <c r="R218" t="s">
        <v>1717</v>
      </c>
    </row>
    <row r="219" spans="17:18" x14ac:dyDescent="0.25">
      <c r="Q219" t="s">
        <v>1718</v>
      </c>
      <c r="R219" t="s">
        <v>1718</v>
      </c>
    </row>
    <row r="220" spans="17:18" x14ac:dyDescent="0.25">
      <c r="Q220" t="s">
        <v>1719</v>
      </c>
      <c r="R220" t="s">
        <v>1719</v>
      </c>
    </row>
    <row r="221" spans="17:18" x14ac:dyDescent="0.25">
      <c r="Q221" t="s">
        <v>1720</v>
      </c>
      <c r="R221" t="s">
        <v>1720</v>
      </c>
    </row>
    <row r="222" spans="17:18" x14ac:dyDescent="0.25">
      <c r="Q222" t="s">
        <v>1721</v>
      </c>
      <c r="R222" t="s">
        <v>1721</v>
      </c>
    </row>
    <row r="223" spans="17:18" x14ac:dyDescent="0.25">
      <c r="Q223" t="s">
        <v>1722</v>
      </c>
      <c r="R223" t="s">
        <v>1722</v>
      </c>
    </row>
    <row r="224" spans="17:18" x14ac:dyDescent="0.25">
      <c r="Q224" t="s">
        <v>1723</v>
      </c>
      <c r="R224" t="s">
        <v>1723</v>
      </c>
    </row>
    <row r="225" spans="17:18" x14ac:dyDescent="0.25">
      <c r="Q225" t="s">
        <v>1724</v>
      </c>
      <c r="R225" t="s">
        <v>1724</v>
      </c>
    </row>
    <row r="226" spans="17:18" x14ac:dyDescent="0.25">
      <c r="Q226" t="s">
        <v>1725</v>
      </c>
      <c r="R226" t="s">
        <v>1725</v>
      </c>
    </row>
    <row r="227" spans="17:18" x14ac:dyDescent="0.25">
      <c r="Q227" t="s">
        <v>1726</v>
      </c>
      <c r="R227" t="s">
        <v>1726</v>
      </c>
    </row>
    <row r="228" spans="17:18" x14ac:dyDescent="0.25">
      <c r="Q228" t="s">
        <v>1727</v>
      </c>
      <c r="R228" t="s">
        <v>1727</v>
      </c>
    </row>
    <row r="229" spans="17:18" x14ac:dyDescent="0.25">
      <c r="Q229" t="s">
        <v>1728</v>
      </c>
      <c r="R229" t="s">
        <v>1728</v>
      </c>
    </row>
    <row r="230" spans="17:18" x14ac:dyDescent="0.25">
      <c r="Q230" t="s">
        <v>1729</v>
      </c>
      <c r="R230" t="s">
        <v>1729</v>
      </c>
    </row>
    <row r="231" spans="17:18" x14ac:dyDescent="0.25">
      <c r="Q231" t="s">
        <v>1730</v>
      </c>
      <c r="R231" t="s">
        <v>1730</v>
      </c>
    </row>
    <row r="232" spans="17:18" x14ac:dyDescent="0.25">
      <c r="Q232" t="s">
        <v>1731</v>
      </c>
      <c r="R232" t="s">
        <v>1731</v>
      </c>
    </row>
    <row r="233" spans="17:18" x14ac:dyDescent="0.25">
      <c r="Q233" t="s">
        <v>1732</v>
      </c>
      <c r="R233" t="s">
        <v>1732</v>
      </c>
    </row>
    <row r="234" spans="17:18" x14ac:dyDescent="0.25">
      <c r="Q234" t="s">
        <v>1733</v>
      </c>
      <c r="R234" t="s">
        <v>1733</v>
      </c>
    </row>
    <row r="235" spans="17:18" x14ac:dyDescent="0.25">
      <c r="Q235" t="s">
        <v>1734</v>
      </c>
      <c r="R235" t="s">
        <v>1734</v>
      </c>
    </row>
    <row r="236" spans="17:18" x14ac:dyDescent="0.25">
      <c r="Q236" t="s">
        <v>1735</v>
      </c>
      <c r="R236" t="s">
        <v>1735</v>
      </c>
    </row>
    <row r="237" spans="17:18" x14ac:dyDescent="0.25">
      <c r="Q237" t="s">
        <v>1736</v>
      </c>
      <c r="R237" t="s">
        <v>1736</v>
      </c>
    </row>
    <row r="238" spans="17:18" x14ac:dyDescent="0.25">
      <c r="Q238" t="s">
        <v>1737</v>
      </c>
      <c r="R238" t="s">
        <v>1737</v>
      </c>
    </row>
    <row r="239" spans="17:18" x14ac:dyDescent="0.25">
      <c r="Q239" t="s">
        <v>1738</v>
      </c>
      <c r="R239" t="s">
        <v>1738</v>
      </c>
    </row>
    <row r="240" spans="17:18" x14ac:dyDescent="0.25">
      <c r="Q240" t="s">
        <v>1739</v>
      </c>
      <c r="R240" t="s">
        <v>1739</v>
      </c>
    </row>
    <row r="241" spans="17:18" x14ac:dyDescent="0.25">
      <c r="Q241" t="s">
        <v>1740</v>
      </c>
      <c r="R241" t="s">
        <v>1740</v>
      </c>
    </row>
    <row r="242" spans="17:18" x14ac:dyDescent="0.25">
      <c r="Q242" t="s">
        <v>1741</v>
      </c>
      <c r="R242" t="s">
        <v>1741</v>
      </c>
    </row>
    <row r="243" spans="17:18" x14ac:dyDescent="0.25">
      <c r="Q243" t="s">
        <v>1742</v>
      </c>
      <c r="R243" t="s">
        <v>1742</v>
      </c>
    </row>
    <row r="244" spans="17:18" x14ac:dyDescent="0.25">
      <c r="Q244" t="s">
        <v>1743</v>
      </c>
      <c r="R244" t="s">
        <v>1743</v>
      </c>
    </row>
    <row r="245" spans="17:18" x14ac:dyDescent="0.25">
      <c r="Q245" t="s">
        <v>1744</v>
      </c>
      <c r="R245" t="s">
        <v>1744</v>
      </c>
    </row>
    <row r="246" spans="17:18" x14ac:dyDescent="0.25">
      <c r="Q246" t="s">
        <v>1745</v>
      </c>
      <c r="R246" t="s">
        <v>1745</v>
      </c>
    </row>
    <row r="247" spans="17:18" x14ac:dyDescent="0.25">
      <c r="Q247" t="s">
        <v>1746</v>
      </c>
      <c r="R247" t="s">
        <v>1746</v>
      </c>
    </row>
    <row r="248" spans="17:18" x14ac:dyDescent="0.25">
      <c r="Q248" t="s">
        <v>1747</v>
      </c>
      <c r="R248" t="s">
        <v>1747</v>
      </c>
    </row>
    <row r="249" spans="17:18" x14ac:dyDescent="0.25">
      <c r="Q249" t="s">
        <v>1748</v>
      </c>
      <c r="R249" t="s">
        <v>1748</v>
      </c>
    </row>
    <row r="250" spans="17:18" x14ac:dyDescent="0.25">
      <c r="Q250" t="s">
        <v>1749</v>
      </c>
      <c r="R250" t="s">
        <v>1749</v>
      </c>
    </row>
    <row r="251" spans="17:18" x14ac:dyDescent="0.25">
      <c r="Q251" t="s">
        <v>1750</v>
      </c>
      <c r="R251" t="s">
        <v>1750</v>
      </c>
    </row>
    <row r="252" spans="17:18" x14ac:dyDescent="0.25">
      <c r="Q252" t="s">
        <v>1751</v>
      </c>
      <c r="R252" t="s">
        <v>1751</v>
      </c>
    </row>
    <row r="253" spans="17:18" x14ac:dyDescent="0.25">
      <c r="Q253" t="s">
        <v>1752</v>
      </c>
      <c r="R253" t="s">
        <v>1752</v>
      </c>
    </row>
    <row r="254" spans="17:18" x14ac:dyDescent="0.25">
      <c r="Q254" t="s">
        <v>1753</v>
      </c>
      <c r="R254" t="s">
        <v>1753</v>
      </c>
    </row>
    <row r="255" spans="17:18" x14ac:dyDescent="0.25">
      <c r="Q255" t="s">
        <v>1754</v>
      </c>
      <c r="R255" t="s">
        <v>1754</v>
      </c>
    </row>
    <row r="256" spans="17:18" x14ac:dyDescent="0.25">
      <c r="Q256" t="s">
        <v>1755</v>
      </c>
      <c r="R256" t="s">
        <v>1755</v>
      </c>
    </row>
    <row r="257" spans="17:18" x14ac:dyDescent="0.25">
      <c r="Q257" t="s">
        <v>1756</v>
      </c>
      <c r="R257" t="s">
        <v>1756</v>
      </c>
    </row>
    <row r="258" spans="17:18" x14ac:dyDescent="0.25">
      <c r="Q258" t="s">
        <v>1757</v>
      </c>
      <c r="R258" t="s">
        <v>1757</v>
      </c>
    </row>
    <row r="259" spans="17:18" x14ac:dyDescent="0.25">
      <c r="Q259" t="s">
        <v>1758</v>
      </c>
      <c r="R259" t="s">
        <v>1758</v>
      </c>
    </row>
    <row r="260" spans="17:18" x14ac:dyDescent="0.25">
      <c r="Q260" t="s">
        <v>1759</v>
      </c>
      <c r="R260" t="s">
        <v>1759</v>
      </c>
    </row>
    <row r="261" spans="17:18" x14ac:dyDescent="0.25">
      <c r="Q261" t="s">
        <v>1760</v>
      </c>
      <c r="R261" t="s">
        <v>1760</v>
      </c>
    </row>
    <row r="262" spans="17:18" x14ac:dyDescent="0.25">
      <c r="Q262" t="s">
        <v>1761</v>
      </c>
      <c r="R262" t="s">
        <v>1761</v>
      </c>
    </row>
    <row r="263" spans="17:18" x14ac:dyDescent="0.25">
      <c r="Q263" t="s">
        <v>1762</v>
      </c>
      <c r="R263" t="s">
        <v>1762</v>
      </c>
    </row>
    <row r="264" spans="17:18" x14ac:dyDescent="0.25">
      <c r="Q264" t="s">
        <v>1763</v>
      </c>
      <c r="R264" t="s">
        <v>1763</v>
      </c>
    </row>
    <row r="265" spans="17:18" x14ac:dyDescent="0.25">
      <c r="Q265" t="s">
        <v>1764</v>
      </c>
      <c r="R265" t="s">
        <v>1764</v>
      </c>
    </row>
    <row r="266" spans="17:18" x14ac:dyDescent="0.25">
      <c r="Q266" t="s">
        <v>1765</v>
      </c>
      <c r="R266" t="s">
        <v>1765</v>
      </c>
    </row>
    <row r="267" spans="17:18" x14ac:dyDescent="0.25">
      <c r="Q267" t="s">
        <v>1766</v>
      </c>
      <c r="R267" t="s">
        <v>1766</v>
      </c>
    </row>
    <row r="268" spans="17:18" x14ac:dyDescent="0.25">
      <c r="Q268" t="s">
        <v>1767</v>
      </c>
      <c r="R268" t="s">
        <v>1767</v>
      </c>
    </row>
    <row r="269" spans="17:18" x14ac:dyDescent="0.25">
      <c r="Q269" t="s">
        <v>1768</v>
      </c>
      <c r="R269" t="s">
        <v>1768</v>
      </c>
    </row>
    <row r="270" spans="17:18" x14ac:dyDescent="0.25">
      <c r="Q270" t="s">
        <v>1769</v>
      </c>
      <c r="R270" t="s">
        <v>1769</v>
      </c>
    </row>
    <row r="271" spans="17:18" x14ac:dyDescent="0.25">
      <c r="Q271" t="s">
        <v>1770</v>
      </c>
      <c r="R271" t="s">
        <v>1770</v>
      </c>
    </row>
    <row r="272" spans="17:18" x14ac:dyDescent="0.25">
      <c r="Q272" t="s">
        <v>1771</v>
      </c>
      <c r="R272" t="s">
        <v>1771</v>
      </c>
    </row>
    <row r="273" spans="17:18" x14ac:dyDescent="0.25">
      <c r="Q273" t="s">
        <v>1772</v>
      </c>
      <c r="R273" t="s">
        <v>1772</v>
      </c>
    </row>
    <row r="274" spans="17:18" x14ac:dyDescent="0.25">
      <c r="Q274" t="s">
        <v>1773</v>
      </c>
      <c r="R274" t="s">
        <v>1773</v>
      </c>
    </row>
    <row r="275" spans="17:18" x14ac:dyDescent="0.25">
      <c r="Q275" t="s">
        <v>1774</v>
      </c>
      <c r="R275" t="s">
        <v>1774</v>
      </c>
    </row>
    <row r="276" spans="17:18" x14ac:dyDescent="0.25">
      <c r="Q276" t="s">
        <v>1775</v>
      </c>
      <c r="R276" t="s">
        <v>1775</v>
      </c>
    </row>
    <row r="277" spans="17:18" x14ac:dyDescent="0.25">
      <c r="Q277" t="s">
        <v>1776</v>
      </c>
      <c r="R277" t="s">
        <v>1776</v>
      </c>
    </row>
    <row r="278" spans="17:18" x14ac:dyDescent="0.25">
      <c r="Q278" t="s">
        <v>1777</v>
      </c>
      <c r="R278" t="s">
        <v>1777</v>
      </c>
    </row>
    <row r="279" spans="17:18" x14ac:dyDescent="0.25">
      <c r="Q279" t="s">
        <v>1778</v>
      </c>
      <c r="R279" t="s">
        <v>1778</v>
      </c>
    </row>
    <row r="280" spans="17:18" x14ac:dyDescent="0.25">
      <c r="Q280" t="s">
        <v>1779</v>
      </c>
      <c r="R280" t="s">
        <v>1779</v>
      </c>
    </row>
    <row r="281" spans="17:18" x14ac:dyDescent="0.25">
      <c r="Q281" t="s">
        <v>1780</v>
      </c>
      <c r="R281" t="s">
        <v>1780</v>
      </c>
    </row>
    <row r="282" spans="17:18" x14ac:dyDescent="0.25">
      <c r="Q282" t="s">
        <v>1781</v>
      </c>
      <c r="R282" t="s">
        <v>1781</v>
      </c>
    </row>
    <row r="283" spans="17:18" x14ac:dyDescent="0.25">
      <c r="Q283" t="s">
        <v>1782</v>
      </c>
      <c r="R283" t="s">
        <v>1782</v>
      </c>
    </row>
    <row r="284" spans="17:18" x14ac:dyDescent="0.25">
      <c r="Q284" t="s">
        <v>1783</v>
      </c>
      <c r="R284" t="s">
        <v>1783</v>
      </c>
    </row>
    <row r="285" spans="17:18" x14ac:dyDescent="0.25">
      <c r="Q285" t="s">
        <v>1784</v>
      </c>
      <c r="R285" t="s">
        <v>1784</v>
      </c>
    </row>
    <row r="286" spans="17:18" x14ac:dyDescent="0.25">
      <c r="Q286" t="s">
        <v>1785</v>
      </c>
      <c r="R286" t="s">
        <v>1785</v>
      </c>
    </row>
    <row r="287" spans="17:18" x14ac:dyDescent="0.25">
      <c r="Q287" t="s">
        <v>1786</v>
      </c>
      <c r="R287" t="s">
        <v>1786</v>
      </c>
    </row>
    <row r="288" spans="17:18" x14ac:dyDescent="0.25">
      <c r="Q288" t="s">
        <v>1787</v>
      </c>
      <c r="R288" t="s">
        <v>1787</v>
      </c>
    </row>
    <row r="289" spans="17:18" x14ac:dyDescent="0.25">
      <c r="Q289" t="s">
        <v>1788</v>
      </c>
      <c r="R289" t="s">
        <v>1788</v>
      </c>
    </row>
    <row r="290" spans="17:18" x14ac:dyDescent="0.25">
      <c r="Q290" t="s">
        <v>1789</v>
      </c>
      <c r="R290" t="s">
        <v>1789</v>
      </c>
    </row>
    <row r="291" spans="17:18" x14ac:dyDescent="0.25">
      <c r="Q291" t="s">
        <v>1790</v>
      </c>
      <c r="R291" t="s">
        <v>1790</v>
      </c>
    </row>
    <row r="292" spans="17:18" x14ac:dyDescent="0.25">
      <c r="Q292" t="s">
        <v>1791</v>
      </c>
      <c r="R292" t="s">
        <v>1791</v>
      </c>
    </row>
    <row r="293" spans="17:18" x14ac:dyDescent="0.25">
      <c r="Q293" t="s">
        <v>1792</v>
      </c>
      <c r="R293" t="s">
        <v>1792</v>
      </c>
    </row>
    <row r="294" spans="17:18" x14ac:dyDescent="0.25">
      <c r="Q294" t="s">
        <v>1793</v>
      </c>
      <c r="R294" t="s">
        <v>1793</v>
      </c>
    </row>
    <row r="295" spans="17:18" x14ac:dyDescent="0.25">
      <c r="Q295" t="s">
        <v>1794</v>
      </c>
      <c r="R295" t="s">
        <v>1794</v>
      </c>
    </row>
    <row r="296" spans="17:18" x14ac:dyDescent="0.25">
      <c r="Q296" t="s">
        <v>1795</v>
      </c>
      <c r="R296" t="s">
        <v>1795</v>
      </c>
    </row>
    <row r="297" spans="17:18" x14ac:dyDescent="0.25">
      <c r="Q297" t="s">
        <v>1796</v>
      </c>
      <c r="R297" t="s">
        <v>1796</v>
      </c>
    </row>
    <row r="298" spans="17:18" x14ac:dyDescent="0.25">
      <c r="Q298" t="s">
        <v>1797</v>
      </c>
      <c r="R298" t="s">
        <v>1797</v>
      </c>
    </row>
    <row r="299" spans="17:18" x14ac:dyDescent="0.25">
      <c r="Q299" t="s">
        <v>1798</v>
      </c>
      <c r="R299" t="s">
        <v>1798</v>
      </c>
    </row>
    <row r="300" spans="17:18" x14ac:dyDescent="0.25">
      <c r="Q300" t="s">
        <v>1799</v>
      </c>
      <c r="R300" t="s">
        <v>1799</v>
      </c>
    </row>
    <row r="301" spans="17:18" x14ac:dyDescent="0.25">
      <c r="Q301" t="s">
        <v>1800</v>
      </c>
      <c r="R301" t="s">
        <v>1800</v>
      </c>
    </row>
    <row r="302" spans="17:18" x14ac:dyDescent="0.25">
      <c r="Q302" t="s">
        <v>1801</v>
      </c>
      <c r="R302" t="s">
        <v>1801</v>
      </c>
    </row>
    <row r="303" spans="17:18" x14ac:dyDescent="0.25">
      <c r="Q303" t="s">
        <v>1802</v>
      </c>
      <c r="R303" t="s">
        <v>1802</v>
      </c>
    </row>
    <row r="304" spans="17:18" x14ac:dyDescent="0.25">
      <c r="Q304" t="s">
        <v>1803</v>
      </c>
      <c r="R304" t="s">
        <v>1803</v>
      </c>
    </row>
    <row r="305" spans="17:18" x14ac:dyDescent="0.25">
      <c r="Q305" t="s">
        <v>1804</v>
      </c>
      <c r="R305" t="s">
        <v>1804</v>
      </c>
    </row>
    <row r="306" spans="17:18" x14ac:dyDescent="0.25">
      <c r="Q306" t="s">
        <v>1805</v>
      </c>
      <c r="R306" t="s">
        <v>1805</v>
      </c>
    </row>
    <row r="307" spans="17:18" x14ac:dyDescent="0.25">
      <c r="Q307" t="s">
        <v>1806</v>
      </c>
      <c r="R307" t="s">
        <v>1806</v>
      </c>
    </row>
    <row r="308" spans="17:18" x14ac:dyDescent="0.25">
      <c r="Q308" t="s">
        <v>1807</v>
      </c>
      <c r="R308" t="s">
        <v>1807</v>
      </c>
    </row>
    <row r="309" spans="17:18" x14ac:dyDescent="0.25">
      <c r="Q309" t="s">
        <v>1808</v>
      </c>
      <c r="R309" t="s">
        <v>1808</v>
      </c>
    </row>
    <row r="310" spans="17:18" x14ac:dyDescent="0.25">
      <c r="Q310" t="s">
        <v>1809</v>
      </c>
      <c r="R310" t="s">
        <v>1809</v>
      </c>
    </row>
    <row r="311" spans="17:18" x14ac:dyDescent="0.25">
      <c r="Q311" t="s">
        <v>1810</v>
      </c>
      <c r="R311" t="s">
        <v>1810</v>
      </c>
    </row>
    <row r="312" spans="17:18" x14ac:dyDescent="0.25">
      <c r="Q312" t="s">
        <v>1811</v>
      </c>
      <c r="R312" t="s">
        <v>1811</v>
      </c>
    </row>
    <row r="313" spans="17:18" x14ac:dyDescent="0.25">
      <c r="Q313" t="s">
        <v>1812</v>
      </c>
      <c r="R313" t="s">
        <v>1812</v>
      </c>
    </row>
    <row r="314" spans="17:18" x14ac:dyDescent="0.25">
      <c r="Q314" t="s">
        <v>1813</v>
      </c>
      <c r="R314" t="s">
        <v>1813</v>
      </c>
    </row>
    <row r="315" spans="17:18" x14ac:dyDescent="0.25">
      <c r="Q315" t="s">
        <v>1814</v>
      </c>
      <c r="R315" t="s">
        <v>1814</v>
      </c>
    </row>
    <row r="316" spans="17:18" x14ac:dyDescent="0.25">
      <c r="Q316" t="s">
        <v>1815</v>
      </c>
      <c r="R316" t="s">
        <v>1815</v>
      </c>
    </row>
    <row r="317" spans="17:18" x14ac:dyDescent="0.25">
      <c r="Q317" t="s">
        <v>1816</v>
      </c>
      <c r="R317" t="s">
        <v>1816</v>
      </c>
    </row>
    <row r="318" spans="17:18" x14ac:dyDescent="0.25">
      <c r="Q318" t="s">
        <v>1817</v>
      </c>
      <c r="R318" t="s">
        <v>1817</v>
      </c>
    </row>
    <row r="319" spans="17:18" x14ac:dyDescent="0.25">
      <c r="Q319" t="s">
        <v>1818</v>
      </c>
      <c r="R319" t="s">
        <v>1818</v>
      </c>
    </row>
    <row r="320" spans="17:18" x14ac:dyDescent="0.25">
      <c r="Q320" t="s">
        <v>1819</v>
      </c>
      <c r="R320" t="s">
        <v>1819</v>
      </c>
    </row>
    <row r="321" spans="17:18" x14ac:dyDescent="0.25">
      <c r="Q321" t="s">
        <v>1820</v>
      </c>
      <c r="R321" t="s">
        <v>1820</v>
      </c>
    </row>
    <row r="322" spans="17:18" x14ac:dyDescent="0.25">
      <c r="Q322" t="s">
        <v>1821</v>
      </c>
      <c r="R322" t="s">
        <v>1821</v>
      </c>
    </row>
    <row r="323" spans="17:18" x14ac:dyDescent="0.25">
      <c r="Q323" t="s">
        <v>1822</v>
      </c>
      <c r="R323" t="s">
        <v>1822</v>
      </c>
    </row>
    <row r="324" spans="17:18" x14ac:dyDescent="0.25">
      <c r="Q324" t="s">
        <v>1823</v>
      </c>
      <c r="R324" t="s">
        <v>1823</v>
      </c>
    </row>
    <row r="325" spans="17:18" x14ac:dyDescent="0.25">
      <c r="Q325" t="s">
        <v>1824</v>
      </c>
      <c r="R325" t="s">
        <v>1824</v>
      </c>
    </row>
    <row r="326" spans="17:18" x14ac:dyDescent="0.25">
      <c r="Q326" t="s">
        <v>1825</v>
      </c>
      <c r="R326" t="s">
        <v>1825</v>
      </c>
    </row>
    <row r="327" spans="17:18" x14ac:dyDescent="0.25">
      <c r="Q327" t="s">
        <v>1826</v>
      </c>
      <c r="R327" t="s">
        <v>1826</v>
      </c>
    </row>
    <row r="328" spans="17:18" x14ac:dyDescent="0.25">
      <c r="Q328" t="s">
        <v>1827</v>
      </c>
      <c r="R328" t="s">
        <v>1827</v>
      </c>
    </row>
    <row r="329" spans="17:18" x14ac:dyDescent="0.25">
      <c r="Q329" t="s">
        <v>1828</v>
      </c>
      <c r="R329" t="s">
        <v>1828</v>
      </c>
    </row>
    <row r="330" spans="17:18" x14ac:dyDescent="0.25">
      <c r="Q330" t="s">
        <v>1829</v>
      </c>
      <c r="R330" t="s">
        <v>1829</v>
      </c>
    </row>
    <row r="331" spans="17:18" x14ac:dyDescent="0.25">
      <c r="Q331" t="s">
        <v>1830</v>
      </c>
      <c r="R331" t="s">
        <v>1830</v>
      </c>
    </row>
    <row r="332" spans="17:18" x14ac:dyDescent="0.25">
      <c r="Q332" t="s">
        <v>1831</v>
      </c>
      <c r="R332" t="s">
        <v>1831</v>
      </c>
    </row>
    <row r="333" spans="17:18" x14ac:dyDescent="0.25">
      <c r="Q333" t="s">
        <v>1832</v>
      </c>
      <c r="R333" t="s">
        <v>1832</v>
      </c>
    </row>
    <row r="334" spans="17:18" x14ac:dyDescent="0.25">
      <c r="Q334" t="s">
        <v>1833</v>
      </c>
      <c r="R334" t="s">
        <v>1833</v>
      </c>
    </row>
    <row r="335" spans="17:18" x14ac:dyDescent="0.25">
      <c r="Q335" t="s">
        <v>1834</v>
      </c>
      <c r="R335" t="s">
        <v>1834</v>
      </c>
    </row>
    <row r="336" spans="17:18" x14ac:dyDescent="0.25">
      <c r="Q336" t="s">
        <v>1835</v>
      </c>
      <c r="R336" t="s">
        <v>1835</v>
      </c>
    </row>
    <row r="337" spans="17:18" x14ac:dyDescent="0.25">
      <c r="Q337" t="s">
        <v>1836</v>
      </c>
      <c r="R337" t="s">
        <v>1836</v>
      </c>
    </row>
    <row r="338" spans="17:18" x14ac:dyDescent="0.25">
      <c r="Q338" t="s">
        <v>1837</v>
      </c>
      <c r="R338" t="s">
        <v>1837</v>
      </c>
    </row>
    <row r="339" spans="17:18" x14ac:dyDescent="0.25">
      <c r="Q339" t="s">
        <v>1838</v>
      </c>
      <c r="R339" t="s">
        <v>1838</v>
      </c>
    </row>
    <row r="340" spans="17:18" x14ac:dyDescent="0.25">
      <c r="Q340" t="s">
        <v>1839</v>
      </c>
      <c r="R340" t="s">
        <v>1839</v>
      </c>
    </row>
    <row r="341" spans="17:18" x14ac:dyDescent="0.25">
      <c r="Q341" t="s">
        <v>1840</v>
      </c>
      <c r="R341" t="s">
        <v>1840</v>
      </c>
    </row>
    <row r="342" spans="17:18" x14ac:dyDescent="0.25">
      <c r="Q342" t="s">
        <v>1841</v>
      </c>
      <c r="R342" t="s">
        <v>1841</v>
      </c>
    </row>
    <row r="343" spans="17:18" x14ac:dyDescent="0.25">
      <c r="Q343" t="s">
        <v>1842</v>
      </c>
      <c r="R343" t="s">
        <v>1842</v>
      </c>
    </row>
    <row r="344" spans="17:18" x14ac:dyDescent="0.25">
      <c r="Q344" t="s">
        <v>1843</v>
      </c>
      <c r="R344" t="s">
        <v>1843</v>
      </c>
    </row>
    <row r="345" spans="17:18" x14ac:dyDescent="0.25">
      <c r="Q345" t="s">
        <v>1844</v>
      </c>
      <c r="R345" t="s">
        <v>1844</v>
      </c>
    </row>
    <row r="346" spans="17:18" x14ac:dyDescent="0.25">
      <c r="Q346" t="s">
        <v>1845</v>
      </c>
      <c r="R346" t="s">
        <v>1845</v>
      </c>
    </row>
    <row r="347" spans="17:18" x14ac:dyDescent="0.25">
      <c r="Q347" t="s">
        <v>1846</v>
      </c>
      <c r="R347" t="s">
        <v>1846</v>
      </c>
    </row>
    <row r="348" spans="17:18" x14ac:dyDescent="0.25">
      <c r="Q348" t="s">
        <v>1847</v>
      </c>
      <c r="R348" t="s">
        <v>1847</v>
      </c>
    </row>
    <row r="349" spans="17:18" x14ac:dyDescent="0.25">
      <c r="Q349" t="s">
        <v>1848</v>
      </c>
      <c r="R349" t="s">
        <v>1848</v>
      </c>
    </row>
    <row r="350" spans="17:18" x14ac:dyDescent="0.25">
      <c r="Q350" t="s">
        <v>1849</v>
      </c>
      <c r="R350" t="s">
        <v>1849</v>
      </c>
    </row>
    <row r="351" spans="17:18" x14ac:dyDescent="0.25">
      <c r="Q351" t="s">
        <v>1850</v>
      </c>
      <c r="R351" t="s">
        <v>1850</v>
      </c>
    </row>
    <row r="352" spans="17:18" x14ac:dyDescent="0.25">
      <c r="Q352" t="s">
        <v>1851</v>
      </c>
      <c r="R352" t="s">
        <v>1851</v>
      </c>
    </row>
    <row r="353" spans="17:18" x14ac:dyDescent="0.25">
      <c r="Q353" t="s">
        <v>1852</v>
      </c>
      <c r="R353" t="s">
        <v>1852</v>
      </c>
    </row>
    <row r="354" spans="17:18" x14ac:dyDescent="0.25">
      <c r="Q354" t="s">
        <v>1853</v>
      </c>
      <c r="R354" t="s">
        <v>1853</v>
      </c>
    </row>
    <row r="355" spans="17:18" x14ac:dyDescent="0.25">
      <c r="Q355" t="s">
        <v>1854</v>
      </c>
      <c r="R355" t="s">
        <v>1854</v>
      </c>
    </row>
    <row r="356" spans="17:18" x14ac:dyDescent="0.25">
      <c r="Q356" t="s">
        <v>1855</v>
      </c>
      <c r="R356" t="s">
        <v>1855</v>
      </c>
    </row>
    <row r="357" spans="17:18" x14ac:dyDescent="0.25">
      <c r="Q357" t="s">
        <v>1856</v>
      </c>
      <c r="R357" t="s">
        <v>1856</v>
      </c>
    </row>
    <row r="358" spans="17:18" x14ac:dyDescent="0.25">
      <c r="Q358" t="s">
        <v>1857</v>
      </c>
      <c r="R358" t="s">
        <v>1857</v>
      </c>
    </row>
    <row r="359" spans="17:18" x14ac:dyDescent="0.25">
      <c r="Q359" t="s">
        <v>1858</v>
      </c>
      <c r="R359" t="s">
        <v>1858</v>
      </c>
    </row>
    <row r="360" spans="17:18" x14ac:dyDescent="0.25">
      <c r="Q360" t="s">
        <v>1859</v>
      </c>
      <c r="R360" t="s">
        <v>1859</v>
      </c>
    </row>
    <row r="361" spans="17:18" x14ac:dyDescent="0.25">
      <c r="Q361" t="s">
        <v>1860</v>
      </c>
      <c r="R361" t="s">
        <v>1860</v>
      </c>
    </row>
    <row r="362" spans="17:18" x14ac:dyDescent="0.25">
      <c r="Q362" t="s">
        <v>1861</v>
      </c>
      <c r="R362" t="s">
        <v>1861</v>
      </c>
    </row>
    <row r="363" spans="17:18" x14ac:dyDescent="0.25">
      <c r="Q363" t="s">
        <v>1862</v>
      </c>
      <c r="R363" t="s">
        <v>1862</v>
      </c>
    </row>
    <row r="364" spans="17:18" x14ac:dyDescent="0.25">
      <c r="Q364" t="s">
        <v>1863</v>
      </c>
      <c r="R364" t="s">
        <v>1863</v>
      </c>
    </row>
    <row r="365" spans="17:18" x14ac:dyDescent="0.25">
      <c r="Q365" t="s">
        <v>1864</v>
      </c>
      <c r="R365" t="s">
        <v>1864</v>
      </c>
    </row>
    <row r="366" spans="17:18" x14ac:dyDescent="0.25">
      <c r="Q366" t="s">
        <v>1865</v>
      </c>
      <c r="R366" t="s">
        <v>1865</v>
      </c>
    </row>
    <row r="367" spans="17:18" x14ac:dyDescent="0.25">
      <c r="Q367" t="s">
        <v>1866</v>
      </c>
      <c r="R367" t="s">
        <v>1866</v>
      </c>
    </row>
    <row r="368" spans="17:18" x14ac:dyDescent="0.25">
      <c r="Q368" t="s">
        <v>1867</v>
      </c>
      <c r="R368" t="s">
        <v>1867</v>
      </c>
    </row>
    <row r="369" spans="17:18" x14ac:dyDescent="0.25">
      <c r="Q369" t="s">
        <v>1868</v>
      </c>
      <c r="R369" t="s">
        <v>1868</v>
      </c>
    </row>
    <row r="370" spans="17:18" x14ac:dyDescent="0.25">
      <c r="Q370" t="s">
        <v>1869</v>
      </c>
      <c r="R370" t="s">
        <v>1869</v>
      </c>
    </row>
    <row r="371" spans="17:18" x14ac:dyDescent="0.25">
      <c r="Q371" t="s">
        <v>1870</v>
      </c>
      <c r="R371" t="s">
        <v>1870</v>
      </c>
    </row>
    <row r="372" spans="17:18" x14ac:dyDescent="0.25">
      <c r="Q372" t="s">
        <v>1871</v>
      </c>
      <c r="R372" t="s">
        <v>1871</v>
      </c>
    </row>
    <row r="373" spans="17:18" x14ac:dyDescent="0.25">
      <c r="Q373" t="s">
        <v>1872</v>
      </c>
      <c r="R373" t="s">
        <v>1872</v>
      </c>
    </row>
    <row r="374" spans="17:18" x14ac:dyDescent="0.25">
      <c r="Q374" t="s">
        <v>1873</v>
      </c>
      <c r="R374" t="s">
        <v>1873</v>
      </c>
    </row>
    <row r="375" spans="17:18" x14ac:dyDescent="0.25">
      <c r="Q375" t="s">
        <v>1874</v>
      </c>
      <c r="R375" t="s">
        <v>1874</v>
      </c>
    </row>
    <row r="376" spans="17:18" x14ac:dyDescent="0.25">
      <c r="Q376" t="s">
        <v>1875</v>
      </c>
      <c r="R376" t="s">
        <v>1875</v>
      </c>
    </row>
    <row r="377" spans="17:18" x14ac:dyDescent="0.25">
      <c r="Q377" t="s">
        <v>1876</v>
      </c>
      <c r="R377" t="s">
        <v>1876</v>
      </c>
    </row>
    <row r="378" spans="17:18" x14ac:dyDescent="0.25">
      <c r="Q378" t="s">
        <v>1877</v>
      </c>
      <c r="R378" t="s">
        <v>1877</v>
      </c>
    </row>
    <row r="379" spans="17:18" x14ac:dyDescent="0.25">
      <c r="Q379" t="s">
        <v>1878</v>
      </c>
      <c r="R379" t="s">
        <v>1878</v>
      </c>
    </row>
    <row r="380" spans="17:18" x14ac:dyDescent="0.25">
      <c r="Q380" t="s">
        <v>1879</v>
      </c>
      <c r="R380" t="s">
        <v>1879</v>
      </c>
    </row>
    <row r="381" spans="17:18" x14ac:dyDescent="0.25">
      <c r="Q381" t="s">
        <v>1880</v>
      </c>
      <c r="R381" t="s">
        <v>1880</v>
      </c>
    </row>
    <row r="382" spans="17:18" x14ac:dyDescent="0.25">
      <c r="Q382" t="s">
        <v>1881</v>
      </c>
      <c r="R382" t="s">
        <v>1881</v>
      </c>
    </row>
    <row r="383" spans="17:18" x14ac:dyDescent="0.25">
      <c r="Q383" t="s">
        <v>1882</v>
      </c>
      <c r="R383" t="s">
        <v>1882</v>
      </c>
    </row>
    <row r="384" spans="17:18" x14ac:dyDescent="0.25">
      <c r="Q384" t="s">
        <v>1883</v>
      </c>
      <c r="R384" t="s">
        <v>1883</v>
      </c>
    </row>
    <row r="385" spans="17:18" x14ac:dyDescent="0.25">
      <c r="Q385" t="s">
        <v>1884</v>
      </c>
      <c r="R385" t="s">
        <v>1884</v>
      </c>
    </row>
    <row r="386" spans="17:18" x14ac:dyDescent="0.25">
      <c r="Q386" t="s">
        <v>1885</v>
      </c>
      <c r="R386" t="s">
        <v>1885</v>
      </c>
    </row>
    <row r="387" spans="17:18" x14ac:dyDescent="0.25">
      <c r="Q387" t="s">
        <v>1886</v>
      </c>
      <c r="R387" t="s">
        <v>1886</v>
      </c>
    </row>
    <row r="388" spans="17:18" x14ac:dyDescent="0.25">
      <c r="Q388" t="s">
        <v>1887</v>
      </c>
      <c r="R388" t="s">
        <v>1887</v>
      </c>
    </row>
    <row r="389" spans="17:18" x14ac:dyDescent="0.25">
      <c r="Q389" t="s">
        <v>1888</v>
      </c>
      <c r="R389" t="s">
        <v>1888</v>
      </c>
    </row>
    <row r="390" spans="17:18" x14ac:dyDescent="0.25">
      <c r="Q390" t="s">
        <v>1889</v>
      </c>
      <c r="R390" t="s">
        <v>1889</v>
      </c>
    </row>
    <row r="391" spans="17:18" x14ac:dyDescent="0.25">
      <c r="Q391" t="s">
        <v>1890</v>
      </c>
      <c r="R391" t="s">
        <v>1890</v>
      </c>
    </row>
    <row r="392" spans="17:18" x14ac:dyDescent="0.25">
      <c r="Q392" t="s">
        <v>1891</v>
      </c>
      <c r="R392" t="s">
        <v>1891</v>
      </c>
    </row>
    <row r="393" spans="17:18" x14ac:dyDescent="0.25">
      <c r="Q393" t="s">
        <v>1892</v>
      </c>
      <c r="R393" t="s">
        <v>1892</v>
      </c>
    </row>
    <row r="394" spans="17:18" x14ac:dyDescent="0.25">
      <c r="Q394" t="s">
        <v>1893</v>
      </c>
      <c r="R394" t="s">
        <v>1893</v>
      </c>
    </row>
    <row r="395" spans="17:18" x14ac:dyDescent="0.25">
      <c r="Q395" t="s">
        <v>1894</v>
      </c>
      <c r="R395" t="s">
        <v>1894</v>
      </c>
    </row>
    <row r="396" spans="17:18" x14ac:dyDescent="0.25">
      <c r="Q396" t="s">
        <v>1895</v>
      </c>
      <c r="R396" t="s">
        <v>1895</v>
      </c>
    </row>
    <row r="397" spans="17:18" x14ac:dyDescent="0.25">
      <c r="Q397" t="s">
        <v>1896</v>
      </c>
      <c r="R397" t="s">
        <v>1896</v>
      </c>
    </row>
    <row r="398" spans="17:18" x14ac:dyDescent="0.25">
      <c r="Q398" t="s">
        <v>1897</v>
      </c>
      <c r="R398" t="s">
        <v>1897</v>
      </c>
    </row>
    <row r="399" spans="17:18" x14ac:dyDescent="0.25">
      <c r="Q399" t="s">
        <v>1898</v>
      </c>
      <c r="R399" t="s">
        <v>1898</v>
      </c>
    </row>
    <row r="400" spans="17:18" x14ac:dyDescent="0.25">
      <c r="Q400" t="s">
        <v>1899</v>
      </c>
      <c r="R400" t="s">
        <v>1899</v>
      </c>
    </row>
    <row r="401" spans="17:18" x14ac:dyDescent="0.25">
      <c r="Q401" t="s">
        <v>1900</v>
      </c>
      <c r="R401" t="s">
        <v>1900</v>
      </c>
    </row>
    <row r="402" spans="17:18" x14ac:dyDescent="0.25">
      <c r="Q402" t="s">
        <v>1901</v>
      </c>
      <c r="R402" t="s">
        <v>1901</v>
      </c>
    </row>
    <row r="403" spans="17:18" x14ac:dyDescent="0.25">
      <c r="Q403" t="s">
        <v>1902</v>
      </c>
      <c r="R403" t="s">
        <v>1902</v>
      </c>
    </row>
    <row r="404" spans="17:18" x14ac:dyDescent="0.25">
      <c r="Q404" t="s">
        <v>1903</v>
      </c>
      <c r="R404" t="s">
        <v>1903</v>
      </c>
    </row>
    <row r="405" spans="17:18" x14ac:dyDescent="0.25">
      <c r="Q405" t="s">
        <v>1904</v>
      </c>
      <c r="R405" t="s">
        <v>1904</v>
      </c>
    </row>
    <row r="406" spans="17:18" x14ac:dyDescent="0.25">
      <c r="Q406" t="s">
        <v>1905</v>
      </c>
      <c r="R406" t="s">
        <v>1905</v>
      </c>
    </row>
    <row r="407" spans="17:18" x14ac:dyDescent="0.25">
      <c r="Q407" t="s">
        <v>1906</v>
      </c>
      <c r="R407" t="s">
        <v>1906</v>
      </c>
    </row>
    <row r="408" spans="17:18" x14ac:dyDescent="0.25">
      <c r="Q408" t="s">
        <v>1907</v>
      </c>
      <c r="R408" t="s">
        <v>1907</v>
      </c>
    </row>
    <row r="409" spans="17:18" x14ac:dyDescent="0.25">
      <c r="Q409" t="s">
        <v>1908</v>
      </c>
      <c r="R409" t="s">
        <v>1908</v>
      </c>
    </row>
    <row r="410" spans="17:18" x14ac:dyDescent="0.25">
      <c r="Q410" t="s">
        <v>1909</v>
      </c>
      <c r="R410" t="s">
        <v>1909</v>
      </c>
    </row>
    <row r="411" spans="17:18" x14ac:dyDescent="0.25">
      <c r="Q411" t="s">
        <v>1910</v>
      </c>
      <c r="R411" t="s">
        <v>1910</v>
      </c>
    </row>
    <row r="412" spans="17:18" x14ac:dyDescent="0.25">
      <c r="Q412" t="s">
        <v>1911</v>
      </c>
      <c r="R412" t="s">
        <v>1911</v>
      </c>
    </row>
    <row r="413" spans="17:18" x14ac:dyDescent="0.25">
      <c r="Q413" t="s">
        <v>1912</v>
      </c>
      <c r="R413" t="s">
        <v>1912</v>
      </c>
    </row>
    <row r="414" spans="17:18" x14ac:dyDescent="0.25">
      <c r="Q414" t="s">
        <v>1913</v>
      </c>
      <c r="R414" t="s">
        <v>1913</v>
      </c>
    </row>
    <row r="415" spans="17:18" x14ac:dyDescent="0.25">
      <c r="Q415" t="s">
        <v>1914</v>
      </c>
      <c r="R415" t="s">
        <v>1914</v>
      </c>
    </row>
    <row r="416" spans="17:18" x14ac:dyDescent="0.25">
      <c r="Q416" t="s">
        <v>1915</v>
      </c>
      <c r="R416" t="s">
        <v>1915</v>
      </c>
    </row>
    <row r="417" spans="17:18" x14ac:dyDescent="0.25">
      <c r="Q417" t="s">
        <v>1916</v>
      </c>
      <c r="R417" t="s">
        <v>1916</v>
      </c>
    </row>
    <row r="418" spans="17:18" x14ac:dyDescent="0.25">
      <c r="Q418" t="s">
        <v>1917</v>
      </c>
      <c r="R418" t="s">
        <v>1917</v>
      </c>
    </row>
    <row r="419" spans="17:18" x14ac:dyDescent="0.25">
      <c r="Q419" t="s">
        <v>1918</v>
      </c>
      <c r="R419" t="s">
        <v>1918</v>
      </c>
    </row>
    <row r="420" spans="17:18" x14ac:dyDescent="0.25">
      <c r="Q420" t="s">
        <v>1919</v>
      </c>
      <c r="R420" t="s">
        <v>1919</v>
      </c>
    </row>
    <row r="421" spans="17:18" x14ac:dyDescent="0.25">
      <c r="Q421" t="s">
        <v>1920</v>
      </c>
      <c r="R421" t="s">
        <v>1920</v>
      </c>
    </row>
    <row r="422" spans="17:18" x14ac:dyDescent="0.25">
      <c r="Q422" t="s">
        <v>1921</v>
      </c>
      <c r="R422" t="s">
        <v>1921</v>
      </c>
    </row>
    <row r="423" spans="17:18" x14ac:dyDescent="0.25">
      <c r="Q423" t="s">
        <v>1922</v>
      </c>
      <c r="R423" t="s">
        <v>1922</v>
      </c>
    </row>
    <row r="424" spans="17:18" x14ac:dyDescent="0.25">
      <c r="Q424" t="s">
        <v>1923</v>
      </c>
      <c r="R424" t="s">
        <v>1923</v>
      </c>
    </row>
    <row r="425" spans="17:18" x14ac:dyDescent="0.25">
      <c r="Q425" t="s">
        <v>1924</v>
      </c>
      <c r="R425" t="s">
        <v>1924</v>
      </c>
    </row>
    <row r="426" spans="17:18" x14ac:dyDescent="0.25">
      <c r="Q426" t="s">
        <v>1925</v>
      </c>
      <c r="R426" t="s">
        <v>1925</v>
      </c>
    </row>
    <row r="427" spans="17:18" x14ac:dyDescent="0.25">
      <c r="Q427" t="s">
        <v>1926</v>
      </c>
      <c r="R427" t="s">
        <v>1926</v>
      </c>
    </row>
    <row r="428" spans="17:18" x14ac:dyDescent="0.25">
      <c r="Q428" t="s">
        <v>1927</v>
      </c>
      <c r="R428" t="s">
        <v>1927</v>
      </c>
    </row>
    <row r="429" spans="17:18" x14ac:dyDescent="0.25">
      <c r="Q429" t="s">
        <v>1928</v>
      </c>
      <c r="R429" t="s">
        <v>1928</v>
      </c>
    </row>
    <row r="430" spans="17:18" x14ac:dyDescent="0.25">
      <c r="Q430" t="s">
        <v>1929</v>
      </c>
      <c r="R430" t="s">
        <v>1929</v>
      </c>
    </row>
    <row r="431" spans="17:18" x14ac:dyDescent="0.25">
      <c r="Q431" t="s">
        <v>1930</v>
      </c>
      <c r="R431" t="s">
        <v>1930</v>
      </c>
    </row>
    <row r="432" spans="17:18" x14ac:dyDescent="0.25">
      <c r="Q432" t="s">
        <v>1931</v>
      </c>
      <c r="R432" t="s">
        <v>1931</v>
      </c>
    </row>
    <row r="433" spans="17:18" x14ac:dyDescent="0.25">
      <c r="Q433" t="s">
        <v>1932</v>
      </c>
      <c r="R433" t="s">
        <v>1932</v>
      </c>
    </row>
    <row r="434" spans="17:18" x14ac:dyDescent="0.25">
      <c r="Q434" t="s">
        <v>1933</v>
      </c>
      <c r="R434" t="s">
        <v>1933</v>
      </c>
    </row>
    <row r="435" spans="17:18" x14ac:dyDescent="0.25">
      <c r="Q435" t="s">
        <v>1934</v>
      </c>
      <c r="R435" t="s">
        <v>1934</v>
      </c>
    </row>
    <row r="436" spans="17:18" x14ac:dyDescent="0.25">
      <c r="Q436" t="s">
        <v>1935</v>
      </c>
      <c r="R436" t="s">
        <v>1935</v>
      </c>
    </row>
    <row r="437" spans="17:18" x14ac:dyDescent="0.25">
      <c r="Q437" t="s">
        <v>1936</v>
      </c>
      <c r="R437" t="s">
        <v>1936</v>
      </c>
    </row>
    <row r="438" spans="17:18" x14ac:dyDescent="0.25">
      <c r="Q438" t="s">
        <v>1937</v>
      </c>
      <c r="R438" t="s">
        <v>1937</v>
      </c>
    </row>
    <row r="439" spans="17:18" x14ac:dyDescent="0.25">
      <c r="Q439" t="s">
        <v>1938</v>
      </c>
      <c r="R439" t="s">
        <v>1938</v>
      </c>
    </row>
    <row r="440" spans="17:18" x14ac:dyDescent="0.25">
      <c r="Q440" t="s">
        <v>1939</v>
      </c>
      <c r="R440" t="s">
        <v>1939</v>
      </c>
    </row>
    <row r="441" spans="17:18" x14ac:dyDescent="0.25">
      <c r="Q441" t="s">
        <v>1940</v>
      </c>
      <c r="R441" t="s">
        <v>1940</v>
      </c>
    </row>
    <row r="442" spans="17:18" x14ac:dyDescent="0.25">
      <c r="Q442" t="s">
        <v>1941</v>
      </c>
      <c r="R442" t="s">
        <v>1941</v>
      </c>
    </row>
    <row r="443" spans="17:18" x14ac:dyDescent="0.25">
      <c r="Q443" t="s">
        <v>1942</v>
      </c>
      <c r="R443" t="s">
        <v>1942</v>
      </c>
    </row>
    <row r="444" spans="17:18" x14ac:dyDescent="0.25">
      <c r="Q444" t="s">
        <v>1943</v>
      </c>
      <c r="R444" t="s">
        <v>1943</v>
      </c>
    </row>
    <row r="445" spans="17:18" x14ac:dyDescent="0.25">
      <c r="Q445" t="s">
        <v>1944</v>
      </c>
      <c r="R445" t="s">
        <v>1944</v>
      </c>
    </row>
    <row r="446" spans="17:18" x14ac:dyDescent="0.25">
      <c r="Q446" t="s">
        <v>1945</v>
      </c>
      <c r="R446" t="s">
        <v>1945</v>
      </c>
    </row>
    <row r="447" spans="17:18" x14ac:dyDescent="0.25">
      <c r="Q447" t="s">
        <v>1946</v>
      </c>
      <c r="R447" t="s">
        <v>1946</v>
      </c>
    </row>
    <row r="448" spans="17:18" x14ac:dyDescent="0.25">
      <c r="Q448" t="s">
        <v>1947</v>
      </c>
      <c r="R448" t="s">
        <v>1947</v>
      </c>
    </row>
    <row r="449" spans="17:18" x14ac:dyDescent="0.25">
      <c r="Q449" t="s">
        <v>1948</v>
      </c>
      <c r="R449" t="s">
        <v>1948</v>
      </c>
    </row>
    <row r="450" spans="17:18" x14ac:dyDescent="0.25">
      <c r="Q450" t="s">
        <v>1949</v>
      </c>
      <c r="R450" t="s">
        <v>1949</v>
      </c>
    </row>
    <row r="451" spans="17:18" x14ac:dyDescent="0.25">
      <c r="Q451" t="s">
        <v>1950</v>
      </c>
      <c r="R451" t="s">
        <v>1950</v>
      </c>
    </row>
    <row r="452" spans="17:18" x14ac:dyDescent="0.25">
      <c r="Q452" t="s">
        <v>1951</v>
      </c>
      <c r="R452" t="s">
        <v>1951</v>
      </c>
    </row>
    <row r="453" spans="17:18" x14ac:dyDescent="0.25">
      <c r="Q453" t="s">
        <v>1952</v>
      </c>
      <c r="R453" t="s">
        <v>1952</v>
      </c>
    </row>
    <row r="454" spans="17:18" x14ac:dyDescent="0.25">
      <c r="Q454" t="s">
        <v>1953</v>
      </c>
      <c r="R454" t="s">
        <v>1953</v>
      </c>
    </row>
    <row r="455" spans="17:18" x14ac:dyDescent="0.25">
      <c r="Q455" t="s">
        <v>1954</v>
      </c>
      <c r="R455" t="s">
        <v>1954</v>
      </c>
    </row>
    <row r="456" spans="17:18" x14ac:dyDescent="0.25">
      <c r="Q456" t="s">
        <v>1955</v>
      </c>
      <c r="R456" t="s">
        <v>1955</v>
      </c>
    </row>
    <row r="457" spans="17:18" x14ac:dyDescent="0.25">
      <c r="Q457" t="s">
        <v>1956</v>
      </c>
      <c r="R457" t="s">
        <v>1956</v>
      </c>
    </row>
    <row r="458" spans="17:18" x14ac:dyDescent="0.25">
      <c r="Q458" t="s">
        <v>1957</v>
      </c>
      <c r="R458" t="s">
        <v>1957</v>
      </c>
    </row>
    <row r="459" spans="17:18" x14ac:dyDescent="0.25">
      <c r="Q459" t="s">
        <v>1958</v>
      </c>
      <c r="R459" t="s">
        <v>1958</v>
      </c>
    </row>
    <row r="460" spans="17:18" x14ac:dyDescent="0.25">
      <c r="Q460" t="s">
        <v>1959</v>
      </c>
      <c r="R460" t="s">
        <v>1959</v>
      </c>
    </row>
    <row r="461" spans="17:18" x14ac:dyDescent="0.25">
      <c r="Q461" t="s">
        <v>1960</v>
      </c>
      <c r="R461" t="s">
        <v>1960</v>
      </c>
    </row>
    <row r="462" spans="17:18" x14ac:dyDescent="0.25">
      <c r="Q462" t="s">
        <v>1961</v>
      </c>
      <c r="R462" t="s">
        <v>1961</v>
      </c>
    </row>
    <row r="463" spans="17:18" x14ac:dyDescent="0.25">
      <c r="Q463" t="s">
        <v>1962</v>
      </c>
      <c r="R463" t="s">
        <v>1962</v>
      </c>
    </row>
    <row r="464" spans="17:18" x14ac:dyDescent="0.25">
      <c r="Q464" t="s">
        <v>1963</v>
      </c>
      <c r="R464" t="s">
        <v>1963</v>
      </c>
    </row>
    <row r="465" spans="17:18" x14ac:dyDescent="0.25">
      <c r="Q465" t="s">
        <v>1964</v>
      </c>
      <c r="R465" t="s">
        <v>1964</v>
      </c>
    </row>
    <row r="466" spans="17:18" x14ac:dyDescent="0.25">
      <c r="Q466" t="s">
        <v>1965</v>
      </c>
      <c r="R466" t="s">
        <v>1965</v>
      </c>
    </row>
    <row r="467" spans="17:18" x14ac:dyDescent="0.25">
      <c r="Q467" t="s">
        <v>1966</v>
      </c>
      <c r="R467" t="s">
        <v>1966</v>
      </c>
    </row>
    <row r="468" spans="17:18" x14ac:dyDescent="0.25">
      <c r="Q468" t="s">
        <v>1967</v>
      </c>
      <c r="R468" t="s">
        <v>1967</v>
      </c>
    </row>
    <row r="469" spans="17:18" x14ac:dyDescent="0.25">
      <c r="Q469" t="s">
        <v>1968</v>
      </c>
      <c r="R469" t="s">
        <v>1968</v>
      </c>
    </row>
    <row r="470" spans="17:18" x14ac:dyDescent="0.25">
      <c r="Q470" t="s">
        <v>1969</v>
      </c>
      <c r="R470" t="s">
        <v>1969</v>
      </c>
    </row>
    <row r="471" spans="17:18" x14ac:dyDescent="0.25">
      <c r="Q471" t="s">
        <v>1970</v>
      </c>
      <c r="R471" t="s">
        <v>1970</v>
      </c>
    </row>
    <row r="472" spans="17:18" x14ac:dyDescent="0.25">
      <c r="Q472" t="s">
        <v>1971</v>
      </c>
      <c r="R472" t="s">
        <v>1971</v>
      </c>
    </row>
    <row r="473" spans="17:18" x14ac:dyDescent="0.25">
      <c r="Q473" t="s">
        <v>1972</v>
      </c>
      <c r="R473" t="s">
        <v>1972</v>
      </c>
    </row>
    <row r="474" spans="17:18" x14ac:dyDescent="0.25">
      <c r="Q474" t="s">
        <v>1973</v>
      </c>
      <c r="R474" t="s">
        <v>1973</v>
      </c>
    </row>
    <row r="475" spans="17:18" x14ac:dyDescent="0.25">
      <c r="Q475" t="s">
        <v>1974</v>
      </c>
      <c r="R475" t="s">
        <v>1974</v>
      </c>
    </row>
    <row r="476" spans="17:18" x14ac:dyDescent="0.25">
      <c r="Q476" t="s">
        <v>1975</v>
      </c>
      <c r="R476" t="s">
        <v>1975</v>
      </c>
    </row>
    <row r="477" spans="17:18" x14ac:dyDescent="0.25">
      <c r="Q477" t="s">
        <v>1976</v>
      </c>
      <c r="R477" t="s">
        <v>1976</v>
      </c>
    </row>
    <row r="478" spans="17:18" x14ac:dyDescent="0.25">
      <c r="Q478" t="s">
        <v>1977</v>
      </c>
      <c r="R478" t="s">
        <v>1977</v>
      </c>
    </row>
    <row r="479" spans="17:18" x14ac:dyDescent="0.25">
      <c r="Q479" t="s">
        <v>1978</v>
      </c>
      <c r="R479" t="s">
        <v>1978</v>
      </c>
    </row>
    <row r="480" spans="17:18" x14ac:dyDescent="0.25">
      <c r="Q480" t="s">
        <v>1979</v>
      </c>
      <c r="R480" t="s">
        <v>1979</v>
      </c>
    </row>
    <row r="481" spans="17:18" x14ac:dyDescent="0.25">
      <c r="Q481" t="s">
        <v>1980</v>
      </c>
      <c r="R481" t="s">
        <v>1980</v>
      </c>
    </row>
    <row r="482" spans="17:18" x14ac:dyDescent="0.25">
      <c r="Q482" t="s">
        <v>1981</v>
      </c>
      <c r="R482" t="s">
        <v>1981</v>
      </c>
    </row>
    <row r="483" spans="17:18" x14ac:dyDescent="0.25">
      <c r="Q483" t="s">
        <v>1982</v>
      </c>
      <c r="R483" t="s">
        <v>1982</v>
      </c>
    </row>
    <row r="484" spans="17:18" x14ac:dyDescent="0.25">
      <c r="Q484" t="s">
        <v>1983</v>
      </c>
      <c r="R484" t="s">
        <v>1983</v>
      </c>
    </row>
    <row r="485" spans="17:18" x14ac:dyDescent="0.25">
      <c r="Q485" t="s">
        <v>1984</v>
      </c>
      <c r="R485" t="s">
        <v>1984</v>
      </c>
    </row>
    <row r="486" spans="17:18" x14ac:dyDescent="0.25">
      <c r="Q486" t="s">
        <v>1985</v>
      </c>
      <c r="R486" t="s">
        <v>1985</v>
      </c>
    </row>
    <row r="487" spans="17:18" x14ac:dyDescent="0.25">
      <c r="Q487" t="s">
        <v>1986</v>
      </c>
      <c r="R487" t="s">
        <v>1986</v>
      </c>
    </row>
    <row r="488" spans="17:18" x14ac:dyDescent="0.25">
      <c r="Q488" t="s">
        <v>1987</v>
      </c>
      <c r="R488" t="s">
        <v>1987</v>
      </c>
    </row>
    <row r="489" spans="17:18" x14ac:dyDescent="0.25">
      <c r="Q489" t="s">
        <v>1988</v>
      </c>
      <c r="R489" t="s">
        <v>1988</v>
      </c>
    </row>
    <row r="490" spans="17:18" x14ac:dyDescent="0.25">
      <c r="Q490" t="s">
        <v>1989</v>
      </c>
      <c r="R490" t="s">
        <v>1989</v>
      </c>
    </row>
    <row r="491" spans="17:18" x14ac:dyDescent="0.25">
      <c r="Q491" t="s">
        <v>1990</v>
      </c>
      <c r="R491" t="s">
        <v>1990</v>
      </c>
    </row>
    <row r="492" spans="17:18" x14ac:dyDescent="0.25">
      <c r="Q492" t="s">
        <v>1991</v>
      </c>
      <c r="R492" t="s">
        <v>1991</v>
      </c>
    </row>
    <row r="493" spans="17:18" x14ac:dyDescent="0.25">
      <c r="Q493" t="s">
        <v>1992</v>
      </c>
      <c r="R493" t="s">
        <v>1992</v>
      </c>
    </row>
    <row r="494" spans="17:18" x14ac:dyDescent="0.25">
      <c r="Q494" t="s">
        <v>1993</v>
      </c>
      <c r="R494" t="s">
        <v>1993</v>
      </c>
    </row>
    <row r="495" spans="17:18" x14ac:dyDescent="0.25">
      <c r="Q495" t="s">
        <v>1994</v>
      </c>
      <c r="R495" t="s">
        <v>1994</v>
      </c>
    </row>
    <row r="496" spans="17:18" x14ac:dyDescent="0.25">
      <c r="Q496" t="s">
        <v>1995</v>
      </c>
      <c r="R496" t="s">
        <v>1995</v>
      </c>
    </row>
    <row r="497" spans="17:18" x14ac:dyDescent="0.25">
      <c r="Q497" t="s">
        <v>1996</v>
      </c>
      <c r="R497" t="s">
        <v>1996</v>
      </c>
    </row>
    <row r="498" spans="17:18" x14ac:dyDescent="0.25">
      <c r="Q498" t="s">
        <v>1997</v>
      </c>
      <c r="R498" t="s">
        <v>1997</v>
      </c>
    </row>
    <row r="499" spans="17:18" x14ac:dyDescent="0.25">
      <c r="Q499" t="s">
        <v>1998</v>
      </c>
      <c r="R499" t="s">
        <v>1998</v>
      </c>
    </row>
    <row r="500" spans="17:18" x14ac:dyDescent="0.25">
      <c r="Q500" t="s">
        <v>1999</v>
      </c>
      <c r="R500" t="s">
        <v>1999</v>
      </c>
    </row>
    <row r="501" spans="17:18" x14ac:dyDescent="0.25">
      <c r="Q501" t="s">
        <v>2000</v>
      </c>
      <c r="R501" t="s">
        <v>2000</v>
      </c>
    </row>
    <row r="502" spans="17:18" x14ac:dyDescent="0.25">
      <c r="Q502" t="s">
        <v>2001</v>
      </c>
      <c r="R502" t="s">
        <v>2001</v>
      </c>
    </row>
    <row r="503" spans="17:18" x14ac:dyDescent="0.25">
      <c r="Q503" t="s">
        <v>2002</v>
      </c>
      <c r="R503" t="s">
        <v>2002</v>
      </c>
    </row>
    <row r="504" spans="17:18" x14ac:dyDescent="0.25">
      <c r="Q504" t="s">
        <v>2003</v>
      </c>
      <c r="R504" t="s">
        <v>2003</v>
      </c>
    </row>
    <row r="505" spans="17:18" x14ac:dyDescent="0.25">
      <c r="Q505" t="s">
        <v>2004</v>
      </c>
      <c r="R505" t="s">
        <v>2004</v>
      </c>
    </row>
    <row r="506" spans="17:18" x14ac:dyDescent="0.25">
      <c r="Q506" t="s">
        <v>2005</v>
      </c>
      <c r="R506" t="s">
        <v>2005</v>
      </c>
    </row>
    <row r="507" spans="17:18" x14ac:dyDescent="0.25">
      <c r="Q507" t="s">
        <v>2006</v>
      </c>
      <c r="R507" t="s">
        <v>2006</v>
      </c>
    </row>
    <row r="508" spans="17:18" x14ac:dyDescent="0.25">
      <c r="Q508" t="s">
        <v>2007</v>
      </c>
      <c r="R508" t="s">
        <v>2007</v>
      </c>
    </row>
    <row r="509" spans="17:18" x14ac:dyDescent="0.25">
      <c r="Q509" t="s">
        <v>2008</v>
      </c>
      <c r="R509" t="s">
        <v>2008</v>
      </c>
    </row>
    <row r="510" spans="17:18" x14ac:dyDescent="0.25">
      <c r="Q510" t="s">
        <v>2009</v>
      </c>
      <c r="R510" t="s">
        <v>2009</v>
      </c>
    </row>
    <row r="511" spans="17:18" x14ac:dyDescent="0.25">
      <c r="Q511" t="s">
        <v>2010</v>
      </c>
      <c r="R511" t="s">
        <v>2010</v>
      </c>
    </row>
    <row r="512" spans="17:18" x14ac:dyDescent="0.25">
      <c r="Q512" t="s">
        <v>2011</v>
      </c>
      <c r="R512" t="s">
        <v>2011</v>
      </c>
    </row>
    <row r="513" spans="17:18" x14ac:dyDescent="0.25">
      <c r="Q513" t="s">
        <v>2012</v>
      </c>
      <c r="R513" t="s">
        <v>2012</v>
      </c>
    </row>
    <row r="514" spans="17:18" x14ac:dyDescent="0.25">
      <c r="Q514" t="s">
        <v>2013</v>
      </c>
      <c r="R514" t="s">
        <v>2013</v>
      </c>
    </row>
    <row r="515" spans="17:18" x14ac:dyDescent="0.25">
      <c r="Q515" t="s">
        <v>2014</v>
      </c>
      <c r="R515" t="s">
        <v>2014</v>
      </c>
    </row>
    <row r="516" spans="17:18" x14ac:dyDescent="0.25">
      <c r="Q516" t="s">
        <v>2015</v>
      </c>
      <c r="R516" t="s">
        <v>2015</v>
      </c>
    </row>
    <row r="517" spans="17:18" x14ac:dyDescent="0.25">
      <c r="Q517" t="s">
        <v>2016</v>
      </c>
      <c r="R517" t="s">
        <v>2016</v>
      </c>
    </row>
    <row r="518" spans="17:18" x14ac:dyDescent="0.25">
      <c r="Q518" t="s">
        <v>2017</v>
      </c>
      <c r="R518" t="s">
        <v>2017</v>
      </c>
    </row>
    <row r="519" spans="17:18" x14ac:dyDescent="0.25">
      <c r="Q519" t="s">
        <v>2018</v>
      </c>
      <c r="R519" t="s">
        <v>2018</v>
      </c>
    </row>
    <row r="520" spans="17:18" x14ac:dyDescent="0.25">
      <c r="Q520" t="s">
        <v>2019</v>
      </c>
      <c r="R520" t="s">
        <v>2019</v>
      </c>
    </row>
    <row r="521" spans="17:18" x14ac:dyDescent="0.25">
      <c r="Q521" t="s">
        <v>2020</v>
      </c>
      <c r="R521" t="s">
        <v>2020</v>
      </c>
    </row>
    <row r="522" spans="17:18" x14ac:dyDescent="0.25">
      <c r="Q522" t="s">
        <v>2021</v>
      </c>
      <c r="R522" t="s">
        <v>2021</v>
      </c>
    </row>
    <row r="523" spans="17:18" x14ac:dyDescent="0.25">
      <c r="Q523" t="s">
        <v>2022</v>
      </c>
      <c r="R523" t="s">
        <v>2022</v>
      </c>
    </row>
    <row r="524" spans="17:18" x14ac:dyDescent="0.25">
      <c r="Q524" t="s">
        <v>2023</v>
      </c>
      <c r="R524" t="s">
        <v>2023</v>
      </c>
    </row>
    <row r="525" spans="17:18" x14ac:dyDescent="0.25">
      <c r="Q525" t="s">
        <v>2024</v>
      </c>
      <c r="R525" t="s">
        <v>2024</v>
      </c>
    </row>
    <row r="526" spans="17:18" x14ac:dyDescent="0.25">
      <c r="Q526" t="s">
        <v>2025</v>
      </c>
      <c r="R526" t="s">
        <v>2025</v>
      </c>
    </row>
    <row r="527" spans="17:18" x14ac:dyDescent="0.25">
      <c r="Q527" t="s">
        <v>2026</v>
      </c>
      <c r="R527" t="s">
        <v>2026</v>
      </c>
    </row>
    <row r="528" spans="17:18" x14ac:dyDescent="0.25">
      <c r="Q528" t="s">
        <v>2027</v>
      </c>
      <c r="R528" t="s">
        <v>2027</v>
      </c>
    </row>
    <row r="529" spans="17:18" x14ac:dyDescent="0.25">
      <c r="Q529" t="s">
        <v>2028</v>
      </c>
      <c r="R529" t="s">
        <v>2028</v>
      </c>
    </row>
    <row r="530" spans="17:18" x14ac:dyDescent="0.25">
      <c r="Q530" t="s">
        <v>2029</v>
      </c>
      <c r="R530" t="s">
        <v>2029</v>
      </c>
    </row>
    <row r="531" spans="17:18" x14ac:dyDescent="0.25">
      <c r="Q531" t="s">
        <v>2030</v>
      </c>
      <c r="R531" t="s">
        <v>2030</v>
      </c>
    </row>
    <row r="532" spans="17:18" x14ac:dyDescent="0.25">
      <c r="Q532" t="s">
        <v>2031</v>
      </c>
      <c r="R532" t="s">
        <v>2031</v>
      </c>
    </row>
    <row r="533" spans="17:18" x14ac:dyDescent="0.25">
      <c r="Q533" t="s">
        <v>2032</v>
      </c>
      <c r="R533" t="s">
        <v>2032</v>
      </c>
    </row>
    <row r="534" spans="17:18" x14ac:dyDescent="0.25">
      <c r="Q534" t="s">
        <v>2033</v>
      </c>
      <c r="R534" t="s">
        <v>2033</v>
      </c>
    </row>
    <row r="535" spans="17:18" x14ac:dyDescent="0.25">
      <c r="Q535" t="s">
        <v>2034</v>
      </c>
      <c r="R535" t="s">
        <v>2034</v>
      </c>
    </row>
    <row r="536" spans="17:18" x14ac:dyDescent="0.25">
      <c r="Q536" t="s">
        <v>2035</v>
      </c>
      <c r="R536" t="s">
        <v>2035</v>
      </c>
    </row>
    <row r="537" spans="17:18" x14ac:dyDescent="0.25">
      <c r="Q537" t="s">
        <v>2036</v>
      </c>
      <c r="R537" t="s">
        <v>2036</v>
      </c>
    </row>
    <row r="538" spans="17:18" x14ac:dyDescent="0.25">
      <c r="Q538" t="s">
        <v>2037</v>
      </c>
      <c r="R538" t="s">
        <v>2037</v>
      </c>
    </row>
    <row r="539" spans="17:18" x14ac:dyDescent="0.25">
      <c r="Q539" t="s">
        <v>2038</v>
      </c>
      <c r="R539" t="s">
        <v>2038</v>
      </c>
    </row>
    <row r="540" spans="17:18" x14ac:dyDescent="0.25">
      <c r="Q540" t="s">
        <v>2039</v>
      </c>
      <c r="R540" t="s">
        <v>2039</v>
      </c>
    </row>
    <row r="541" spans="17:18" x14ac:dyDescent="0.25">
      <c r="Q541" t="s">
        <v>2040</v>
      </c>
      <c r="R541" t="s">
        <v>2040</v>
      </c>
    </row>
    <row r="542" spans="17:18" x14ac:dyDescent="0.25">
      <c r="Q542" t="s">
        <v>2041</v>
      </c>
      <c r="R542" t="s">
        <v>2041</v>
      </c>
    </row>
    <row r="543" spans="17:18" x14ac:dyDescent="0.25">
      <c r="Q543" t="s">
        <v>2042</v>
      </c>
      <c r="R543" t="s">
        <v>2042</v>
      </c>
    </row>
    <row r="544" spans="17:18" x14ac:dyDescent="0.25">
      <c r="Q544" t="s">
        <v>2043</v>
      </c>
      <c r="R544" t="s">
        <v>2043</v>
      </c>
    </row>
    <row r="545" spans="17:18" x14ac:dyDescent="0.25">
      <c r="Q545" t="s">
        <v>2044</v>
      </c>
      <c r="R545" t="s">
        <v>2044</v>
      </c>
    </row>
    <row r="546" spans="17:18" x14ac:dyDescent="0.25">
      <c r="Q546" t="s">
        <v>2045</v>
      </c>
      <c r="R546" t="s">
        <v>2045</v>
      </c>
    </row>
    <row r="547" spans="17:18" x14ac:dyDescent="0.25">
      <c r="Q547" t="s">
        <v>2046</v>
      </c>
      <c r="R547" t="s">
        <v>2046</v>
      </c>
    </row>
    <row r="548" spans="17:18" x14ac:dyDescent="0.25">
      <c r="Q548" t="s">
        <v>2047</v>
      </c>
      <c r="R548" t="s">
        <v>2047</v>
      </c>
    </row>
    <row r="549" spans="17:18" x14ac:dyDescent="0.25">
      <c r="Q549" t="s">
        <v>2048</v>
      </c>
      <c r="R549" t="s">
        <v>2048</v>
      </c>
    </row>
    <row r="550" spans="17:18" x14ac:dyDescent="0.25">
      <c r="Q550" t="s">
        <v>2049</v>
      </c>
      <c r="R550" t="s">
        <v>2049</v>
      </c>
    </row>
    <row r="551" spans="17:18" x14ac:dyDescent="0.25">
      <c r="Q551" t="s">
        <v>2050</v>
      </c>
      <c r="R551" t="s">
        <v>2050</v>
      </c>
    </row>
    <row r="552" spans="17:18" x14ac:dyDescent="0.25">
      <c r="Q552" t="s">
        <v>2051</v>
      </c>
      <c r="R552" t="s">
        <v>2051</v>
      </c>
    </row>
    <row r="553" spans="17:18" x14ac:dyDescent="0.25">
      <c r="Q553" t="s">
        <v>2052</v>
      </c>
      <c r="R553" t="s">
        <v>2052</v>
      </c>
    </row>
    <row r="554" spans="17:18" x14ac:dyDescent="0.25">
      <c r="Q554" t="s">
        <v>2053</v>
      </c>
      <c r="R554" t="s">
        <v>2053</v>
      </c>
    </row>
    <row r="555" spans="17:18" x14ac:dyDescent="0.25">
      <c r="Q555" t="s">
        <v>2054</v>
      </c>
      <c r="R555" t="s">
        <v>2054</v>
      </c>
    </row>
    <row r="556" spans="17:18" x14ac:dyDescent="0.25">
      <c r="Q556" t="s">
        <v>2055</v>
      </c>
      <c r="R556" t="s">
        <v>2055</v>
      </c>
    </row>
    <row r="557" spans="17:18" x14ac:dyDescent="0.25">
      <c r="Q557" t="s">
        <v>2056</v>
      </c>
      <c r="R557" t="s">
        <v>2056</v>
      </c>
    </row>
    <row r="558" spans="17:18" x14ac:dyDescent="0.25">
      <c r="Q558" t="s">
        <v>2057</v>
      </c>
      <c r="R558" t="s">
        <v>2057</v>
      </c>
    </row>
    <row r="559" spans="17:18" x14ac:dyDescent="0.25">
      <c r="Q559" t="s">
        <v>2058</v>
      </c>
      <c r="R559" t="s">
        <v>2058</v>
      </c>
    </row>
    <row r="560" spans="17:18" x14ac:dyDescent="0.25">
      <c r="Q560" t="s">
        <v>2059</v>
      </c>
      <c r="R560" t="s">
        <v>2059</v>
      </c>
    </row>
    <row r="561" spans="17:18" x14ac:dyDescent="0.25">
      <c r="Q561" t="s">
        <v>2060</v>
      </c>
      <c r="R561" t="s">
        <v>2060</v>
      </c>
    </row>
    <row r="562" spans="17:18" x14ac:dyDescent="0.25">
      <c r="Q562" t="s">
        <v>2061</v>
      </c>
      <c r="R562" t="s">
        <v>2061</v>
      </c>
    </row>
    <row r="563" spans="17:18" x14ac:dyDescent="0.25">
      <c r="Q563" t="s">
        <v>2062</v>
      </c>
      <c r="R563" t="s">
        <v>2062</v>
      </c>
    </row>
    <row r="564" spans="17:18" x14ac:dyDescent="0.25">
      <c r="Q564" t="s">
        <v>2063</v>
      </c>
      <c r="R564" t="s">
        <v>2063</v>
      </c>
    </row>
    <row r="565" spans="17:18" x14ac:dyDescent="0.25">
      <c r="Q565" t="s">
        <v>2064</v>
      </c>
      <c r="R565" t="s">
        <v>2064</v>
      </c>
    </row>
    <row r="566" spans="17:18" x14ac:dyDescent="0.25">
      <c r="Q566" t="s">
        <v>2065</v>
      </c>
      <c r="R566" t="s">
        <v>2065</v>
      </c>
    </row>
    <row r="567" spans="17:18" x14ac:dyDescent="0.25">
      <c r="Q567" t="s">
        <v>2066</v>
      </c>
      <c r="R567" t="s">
        <v>2066</v>
      </c>
    </row>
    <row r="568" spans="17:18" x14ac:dyDescent="0.25">
      <c r="Q568" t="s">
        <v>2067</v>
      </c>
      <c r="R568" t="s">
        <v>2067</v>
      </c>
    </row>
    <row r="569" spans="17:18" x14ac:dyDescent="0.25">
      <c r="Q569" t="s">
        <v>2068</v>
      </c>
      <c r="R569" t="s">
        <v>2068</v>
      </c>
    </row>
    <row r="570" spans="17:18" x14ac:dyDescent="0.25">
      <c r="Q570" t="s">
        <v>2069</v>
      </c>
      <c r="R570" t="s">
        <v>2069</v>
      </c>
    </row>
    <row r="571" spans="17:18" x14ac:dyDescent="0.25">
      <c r="Q571" t="s">
        <v>2070</v>
      </c>
      <c r="R571" t="s">
        <v>2070</v>
      </c>
    </row>
    <row r="572" spans="17:18" x14ac:dyDescent="0.25">
      <c r="Q572" t="s">
        <v>2071</v>
      </c>
      <c r="R572" t="s">
        <v>2071</v>
      </c>
    </row>
    <row r="573" spans="17:18" x14ac:dyDescent="0.25">
      <c r="Q573" t="s">
        <v>2072</v>
      </c>
      <c r="R573" t="s">
        <v>2072</v>
      </c>
    </row>
    <row r="574" spans="17:18" x14ac:dyDescent="0.25">
      <c r="Q574" t="s">
        <v>2073</v>
      </c>
      <c r="R574" t="s">
        <v>2073</v>
      </c>
    </row>
    <row r="575" spans="17:18" x14ac:dyDescent="0.25">
      <c r="Q575" t="s">
        <v>2074</v>
      </c>
      <c r="R575" t="s">
        <v>2074</v>
      </c>
    </row>
    <row r="576" spans="17:18" x14ac:dyDescent="0.25">
      <c r="Q576" t="s">
        <v>2075</v>
      </c>
      <c r="R576" t="s">
        <v>2075</v>
      </c>
    </row>
    <row r="577" spans="17:18" x14ac:dyDescent="0.25">
      <c r="Q577" t="s">
        <v>2076</v>
      </c>
      <c r="R577" t="s">
        <v>2076</v>
      </c>
    </row>
    <row r="578" spans="17:18" x14ac:dyDescent="0.25">
      <c r="Q578" t="s">
        <v>2077</v>
      </c>
      <c r="R578" t="s">
        <v>2077</v>
      </c>
    </row>
    <row r="579" spans="17:18" x14ac:dyDescent="0.25">
      <c r="Q579" t="s">
        <v>2078</v>
      </c>
      <c r="R579" t="s">
        <v>2078</v>
      </c>
    </row>
    <row r="580" spans="17:18" x14ac:dyDescent="0.25">
      <c r="Q580" t="s">
        <v>2079</v>
      </c>
      <c r="R580" t="s">
        <v>2079</v>
      </c>
    </row>
    <row r="581" spans="17:18" x14ac:dyDescent="0.25">
      <c r="Q581" t="s">
        <v>2080</v>
      </c>
      <c r="R581" t="s">
        <v>2080</v>
      </c>
    </row>
    <row r="582" spans="17:18" x14ac:dyDescent="0.25">
      <c r="Q582" t="s">
        <v>2081</v>
      </c>
      <c r="R582" t="s">
        <v>2081</v>
      </c>
    </row>
    <row r="583" spans="17:18" x14ac:dyDescent="0.25">
      <c r="Q583" t="s">
        <v>2082</v>
      </c>
      <c r="R583" t="s">
        <v>2082</v>
      </c>
    </row>
    <row r="584" spans="17:18" x14ac:dyDescent="0.25">
      <c r="Q584" t="s">
        <v>2083</v>
      </c>
      <c r="R584" t="s">
        <v>2083</v>
      </c>
    </row>
    <row r="585" spans="17:18" x14ac:dyDescent="0.25">
      <c r="Q585" t="s">
        <v>2084</v>
      </c>
      <c r="R585" t="s">
        <v>2084</v>
      </c>
    </row>
    <row r="586" spans="17:18" x14ac:dyDescent="0.25">
      <c r="Q586" t="s">
        <v>2085</v>
      </c>
      <c r="R586" t="s">
        <v>2085</v>
      </c>
    </row>
    <row r="587" spans="17:18" x14ac:dyDescent="0.25">
      <c r="Q587" t="s">
        <v>2086</v>
      </c>
      <c r="R587" t="s">
        <v>2086</v>
      </c>
    </row>
    <row r="588" spans="17:18" x14ac:dyDescent="0.25">
      <c r="Q588" t="s">
        <v>2087</v>
      </c>
      <c r="R588" t="s">
        <v>2087</v>
      </c>
    </row>
    <row r="589" spans="17:18" x14ac:dyDescent="0.25">
      <c r="Q589" t="s">
        <v>2088</v>
      </c>
      <c r="R589" t="s">
        <v>2088</v>
      </c>
    </row>
    <row r="590" spans="17:18" x14ac:dyDescent="0.25">
      <c r="Q590" t="s">
        <v>2089</v>
      </c>
      <c r="R590" t="s">
        <v>2089</v>
      </c>
    </row>
    <row r="591" spans="17:18" x14ac:dyDescent="0.25">
      <c r="Q591" t="s">
        <v>2090</v>
      </c>
      <c r="R591" t="s">
        <v>2090</v>
      </c>
    </row>
    <row r="592" spans="17:18" x14ac:dyDescent="0.25">
      <c r="Q592" t="s">
        <v>2091</v>
      </c>
      <c r="R592" t="s">
        <v>2091</v>
      </c>
    </row>
    <row r="593" spans="17:18" x14ac:dyDescent="0.25">
      <c r="Q593" t="s">
        <v>2092</v>
      </c>
      <c r="R593" t="s">
        <v>2092</v>
      </c>
    </row>
    <row r="594" spans="17:18" x14ac:dyDescent="0.25">
      <c r="Q594" t="s">
        <v>2093</v>
      </c>
      <c r="R594" t="s">
        <v>2093</v>
      </c>
    </row>
    <row r="595" spans="17:18" x14ac:dyDescent="0.25">
      <c r="Q595" t="s">
        <v>2094</v>
      </c>
      <c r="R595" t="s">
        <v>2094</v>
      </c>
    </row>
    <row r="596" spans="17:18" x14ac:dyDescent="0.25">
      <c r="Q596" t="s">
        <v>2095</v>
      </c>
      <c r="R596" t="s">
        <v>2095</v>
      </c>
    </row>
    <row r="597" spans="17:18" x14ac:dyDescent="0.25">
      <c r="Q597" t="s">
        <v>2096</v>
      </c>
      <c r="R597" t="s">
        <v>2096</v>
      </c>
    </row>
    <row r="598" spans="17:18" x14ac:dyDescent="0.25">
      <c r="Q598" t="s">
        <v>2097</v>
      </c>
      <c r="R598" t="s">
        <v>2097</v>
      </c>
    </row>
    <row r="599" spans="17:18" x14ac:dyDescent="0.25">
      <c r="Q599" t="s">
        <v>2098</v>
      </c>
      <c r="R599" t="s">
        <v>2098</v>
      </c>
    </row>
    <row r="600" spans="17:18" x14ac:dyDescent="0.25">
      <c r="Q600" t="s">
        <v>2099</v>
      </c>
      <c r="R600" t="s">
        <v>2099</v>
      </c>
    </row>
    <row r="601" spans="17:18" x14ac:dyDescent="0.25">
      <c r="Q601" t="s">
        <v>2100</v>
      </c>
      <c r="R601" t="s">
        <v>2100</v>
      </c>
    </row>
    <row r="602" spans="17:18" x14ac:dyDescent="0.25">
      <c r="Q602" t="s">
        <v>2101</v>
      </c>
      <c r="R602" t="s">
        <v>2101</v>
      </c>
    </row>
    <row r="603" spans="17:18" x14ac:dyDescent="0.25">
      <c r="Q603" t="s">
        <v>2102</v>
      </c>
      <c r="R603" t="s">
        <v>2102</v>
      </c>
    </row>
    <row r="604" spans="17:18" x14ac:dyDescent="0.25">
      <c r="Q604" t="s">
        <v>2103</v>
      </c>
      <c r="R604" t="s">
        <v>2103</v>
      </c>
    </row>
    <row r="605" spans="17:18" x14ac:dyDescent="0.25">
      <c r="Q605" t="s">
        <v>2104</v>
      </c>
      <c r="R605" t="s">
        <v>2104</v>
      </c>
    </row>
    <row r="606" spans="17:18" x14ac:dyDescent="0.25">
      <c r="Q606" t="s">
        <v>2105</v>
      </c>
      <c r="R606" t="s">
        <v>2105</v>
      </c>
    </row>
    <row r="607" spans="17:18" x14ac:dyDescent="0.25">
      <c r="Q607" t="s">
        <v>2106</v>
      </c>
      <c r="R607" t="s">
        <v>2106</v>
      </c>
    </row>
    <row r="608" spans="17:18" x14ac:dyDescent="0.25">
      <c r="Q608" t="s">
        <v>2107</v>
      </c>
      <c r="R608" t="s">
        <v>2107</v>
      </c>
    </row>
    <row r="609" spans="17:18" x14ac:dyDescent="0.25">
      <c r="Q609" t="s">
        <v>2108</v>
      </c>
      <c r="R609" t="s">
        <v>2108</v>
      </c>
    </row>
    <row r="610" spans="17:18" x14ac:dyDescent="0.25">
      <c r="Q610" t="s">
        <v>2109</v>
      </c>
      <c r="R610" t="s">
        <v>2109</v>
      </c>
    </row>
    <row r="611" spans="17:18" x14ac:dyDescent="0.25">
      <c r="Q611" t="s">
        <v>2110</v>
      </c>
      <c r="R611" t="s">
        <v>2110</v>
      </c>
    </row>
    <row r="612" spans="17:18" x14ac:dyDescent="0.25">
      <c r="Q612" t="s">
        <v>2111</v>
      </c>
      <c r="R612" t="s">
        <v>2111</v>
      </c>
    </row>
    <row r="613" spans="17:18" x14ac:dyDescent="0.25">
      <c r="Q613" t="s">
        <v>2112</v>
      </c>
      <c r="R613" t="s">
        <v>2112</v>
      </c>
    </row>
    <row r="614" spans="17:18" x14ac:dyDescent="0.25">
      <c r="Q614" t="s">
        <v>2113</v>
      </c>
      <c r="R614" t="s">
        <v>2113</v>
      </c>
    </row>
    <row r="615" spans="17:18" x14ac:dyDescent="0.25">
      <c r="Q615" t="s">
        <v>2114</v>
      </c>
      <c r="R615" t="s">
        <v>2114</v>
      </c>
    </row>
    <row r="616" spans="17:18" x14ac:dyDescent="0.25">
      <c r="Q616" t="s">
        <v>2115</v>
      </c>
      <c r="R616" t="s">
        <v>2115</v>
      </c>
    </row>
    <row r="617" spans="17:18" x14ac:dyDescent="0.25">
      <c r="Q617" t="s">
        <v>2116</v>
      </c>
      <c r="R617" t="s">
        <v>2116</v>
      </c>
    </row>
    <row r="618" spans="17:18" x14ac:dyDescent="0.25">
      <c r="Q618" t="s">
        <v>2117</v>
      </c>
      <c r="R618" t="s">
        <v>2117</v>
      </c>
    </row>
    <row r="619" spans="17:18" x14ac:dyDescent="0.25">
      <c r="Q619" t="s">
        <v>2118</v>
      </c>
      <c r="R619" t="s">
        <v>2118</v>
      </c>
    </row>
    <row r="620" spans="17:18" x14ac:dyDescent="0.25">
      <c r="Q620" t="s">
        <v>2119</v>
      </c>
      <c r="R620" t="s">
        <v>2119</v>
      </c>
    </row>
    <row r="621" spans="17:18" x14ac:dyDescent="0.25">
      <c r="Q621" t="s">
        <v>2120</v>
      </c>
      <c r="R621" t="s">
        <v>2120</v>
      </c>
    </row>
    <row r="622" spans="17:18" x14ac:dyDescent="0.25">
      <c r="Q622" t="s">
        <v>2121</v>
      </c>
      <c r="R622" t="s">
        <v>2121</v>
      </c>
    </row>
    <row r="623" spans="17:18" x14ac:dyDescent="0.25">
      <c r="Q623" t="s">
        <v>2122</v>
      </c>
      <c r="R623" t="s">
        <v>2122</v>
      </c>
    </row>
    <row r="624" spans="17:18" x14ac:dyDescent="0.25">
      <c r="Q624" t="s">
        <v>2123</v>
      </c>
      <c r="R624" t="s">
        <v>2123</v>
      </c>
    </row>
    <row r="625" spans="17:18" x14ac:dyDescent="0.25">
      <c r="Q625" t="s">
        <v>2124</v>
      </c>
      <c r="R625" t="s">
        <v>2124</v>
      </c>
    </row>
    <row r="626" spans="17:18" x14ac:dyDescent="0.25">
      <c r="Q626" t="s">
        <v>2125</v>
      </c>
      <c r="R626" t="s">
        <v>2125</v>
      </c>
    </row>
    <row r="627" spans="17:18" x14ac:dyDescent="0.25">
      <c r="Q627" t="s">
        <v>2126</v>
      </c>
      <c r="R627" t="s">
        <v>2126</v>
      </c>
    </row>
    <row r="628" spans="17:18" x14ac:dyDescent="0.25">
      <c r="Q628" t="s">
        <v>2127</v>
      </c>
      <c r="R628" t="s">
        <v>2127</v>
      </c>
    </row>
    <row r="629" spans="17:18" x14ac:dyDescent="0.25">
      <c r="Q629" t="s">
        <v>2128</v>
      </c>
      <c r="R629" t="s">
        <v>2128</v>
      </c>
    </row>
    <row r="630" spans="17:18" x14ac:dyDescent="0.25">
      <c r="Q630" t="s">
        <v>2129</v>
      </c>
      <c r="R630" t="s">
        <v>2129</v>
      </c>
    </row>
    <row r="631" spans="17:18" x14ac:dyDescent="0.25">
      <c r="Q631" t="s">
        <v>2130</v>
      </c>
      <c r="R631" t="s">
        <v>2130</v>
      </c>
    </row>
    <row r="632" spans="17:18" x14ac:dyDescent="0.25">
      <c r="Q632" t="s">
        <v>2131</v>
      </c>
      <c r="R632" t="s">
        <v>2131</v>
      </c>
    </row>
    <row r="633" spans="17:18" x14ac:dyDescent="0.25">
      <c r="Q633" t="s">
        <v>2132</v>
      </c>
      <c r="R633" t="s">
        <v>2132</v>
      </c>
    </row>
    <row r="634" spans="17:18" x14ac:dyDescent="0.25">
      <c r="Q634" t="s">
        <v>2133</v>
      </c>
      <c r="R634" t="s">
        <v>2133</v>
      </c>
    </row>
    <row r="635" spans="17:18" x14ac:dyDescent="0.25">
      <c r="Q635" t="s">
        <v>2134</v>
      </c>
      <c r="R635" t="s">
        <v>2134</v>
      </c>
    </row>
    <row r="636" spans="17:18" x14ac:dyDescent="0.25">
      <c r="Q636" t="s">
        <v>2135</v>
      </c>
      <c r="R636" t="s">
        <v>2135</v>
      </c>
    </row>
    <row r="637" spans="17:18" x14ac:dyDescent="0.25">
      <c r="Q637" t="s">
        <v>2136</v>
      </c>
      <c r="R637" t="s">
        <v>2136</v>
      </c>
    </row>
    <row r="638" spans="17:18" x14ac:dyDescent="0.25">
      <c r="Q638" t="s">
        <v>2137</v>
      </c>
      <c r="R638" t="s">
        <v>2137</v>
      </c>
    </row>
    <row r="639" spans="17:18" x14ac:dyDescent="0.25">
      <c r="Q639" t="s">
        <v>2138</v>
      </c>
      <c r="R639" t="s">
        <v>2138</v>
      </c>
    </row>
    <row r="640" spans="17:18" x14ac:dyDescent="0.25">
      <c r="Q640" t="s">
        <v>2139</v>
      </c>
      <c r="R640" t="s">
        <v>2139</v>
      </c>
    </row>
    <row r="641" spans="17:18" x14ac:dyDescent="0.25">
      <c r="Q641" t="s">
        <v>2140</v>
      </c>
      <c r="R641" t="s">
        <v>2140</v>
      </c>
    </row>
    <row r="642" spans="17:18" x14ac:dyDescent="0.25">
      <c r="Q642" t="s">
        <v>2141</v>
      </c>
      <c r="R642" t="s">
        <v>2141</v>
      </c>
    </row>
    <row r="643" spans="17:18" x14ac:dyDescent="0.25">
      <c r="Q643" t="s">
        <v>2142</v>
      </c>
      <c r="R643" t="s">
        <v>2142</v>
      </c>
    </row>
    <row r="644" spans="17:18" x14ac:dyDescent="0.25">
      <c r="Q644" t="s">
        <v>2143</v>
      </c>
      <c r="R644" t="s">
        <v>2143</v>
      </c>
    </row>
    <row r="645" spans="17:18" x14ac:dyDescent="0.25">
      <c r="Q645" t="s">
        <v>2144</v>
      </c>
      <c r="R645" t="s">
        <v>2144</v>
      </c>
    </row>
    <row r="646" spans="17:18" x14ac:dyDescent="0.25">
      <c r="Q646" t="s">
        <v>2145</v>
      </c>
      <c r="R646" t="s">
        <v>2145</v>
      </c>
    </row>
    <row r="647" spans="17:18" x14ac:dyDescent="0.25">
      <c r="Q647" t="s">
        <v>2146</v>
      </c>
      <c r="R647" t="s">
        <v>2146</v>
      </c>
    </row>
    <row r="648" spans="17:18" x14ac:dyDescent="0.25">
      <c r="Q648" t="s">
        <v>2147</v>
      </c>
      <c r="R648" t="s">
        <v>2147</v>
      </c>
    </row>
    <row r="649" spans="17:18" x14ac:dyDescent="0.25">
      <c r="Q649" t="s">
        <v>2148</v>
      </c>
      <c r="R649" t="s">
        <v>2148</v>
      </c>
    </row>
    <row r="650" spans="17:18" x14ac:dyDescent="0.25">
      <c r="Q650" t="s">
        <v>2149</v>
      </c>
      <c r="R650" t="s">
        <v>2149</v>
      </c>
    </row>
    <row r="651" spans="17:18" x14ac:dyDescent="0.25">
      <c r="Q651" t="s">
        <v>2150</v>
      </c>
      <c r="R651" t="s">
        <v>2150</v>
      </c>
    </row>
    <row r="652" spans="17:18" x14ac:dyDescent="0.25">
      <c r="Q652" t="s">
        <v>2151</v>
      </c>
      <c r="R652" t="s">
        <v>2151</v>
      </c>
    </row>
    <row r="653" spans="17:18" x14ac:dyDescent="0.25">
      <c r="Q653" t="s">
        <v>2152</v>
      </c>
      <c r="R653" t="s">
        <v>2152</v>
      </c>
    </row>
    <row r="654" spans="17:18" x14ac:dyDescent="0.25">
      <c r="Q654" t="s">
        <v>2153</v>
      </c>
      <c r="R654" t="s">
        <v>2153</v>
      </c>
    </row>
    <row r="655" spans="17:18" x14ac:dyDescent="0.25">
      <c r="Q655" t="s">
        <v>2154</v>
      </c>
      <c r="R655" t="s">
        <v>2154</v>
      </c>
    </row>
    <row r="656" spans="17:18" x14ac:dyDescent="0.25">
      <c r="Q656" t="s">
        <v>2155</v>
      </c>
      <c r="R656" t="s">
        <v>2155</v>
      </c>
    </row>
    <row r="657" spans="17:18" x14ac:dyDescent="0.25">
      <c r="Q657" t="s">
        <v>2156</v>
      </c>
      <c r="R657" t="s">
        <v>2156</v>
      </c>
    </row>
    <row r="658" spans="17:18" x14ac:dyDescent="0.25">
      <c r="Q658" t="s">
        <v>2157</v>
      </c>
      <c r="R658" t="s">
        <v>2157</v>
      </c>
    </row>
    <row r="659" spans="17:18" x14ac:dyDescent="0.25">
      <c r="Q659" t="s">
        <v>2158</v>
      </c>
      <c r="R659" t="s">
        <v>2158</v>
      </c>
    </row>
    <row r="660" spans="17:18" x14ac:dyDescent="0.25">
      <c r="Q660" t="s">
        <v>2159</v>
      </c>
      <c r="R660" t="s">
        <v>2159</v>
      </c>
    </row>
    <row r="661" spans="17:18" x14ac:dyDescent="0.25">
      <c r="Q661" t="s">
        <v>2160</v>
      </c>
      <c r="R661" t="s">
        <v>2160</v>
      </c>
    </row>
    <row r="662" spans="17:18" x14ac:dyDescent="0.25">
      <c r="Q662" t="s">
        <v>2161</v>
      </c>
      <c r="R662" t="s">
        <v>2161</v>
      </c>
    </row>
    <row r="663" spans="17:18" x14ac:dyDescent="0.25">
      <c r="Q663" t="s">
        <v>2162</v>
      </c>
      <c r="R663" t="s">
        <v>2162</v>
      </c>
    </row>
    <row r="664" spans="17:18" x14ac:dyDescent="0.25">
      <c r="Q664" t="s">
        <v>2163</v>
      </c>
      <c r="R664" t="s">
        <v>2163</v>
      </c>
    </row>
    <row r="665" spans="17:18" x14ac:dyDescent="0.25">
      <c r="Q665" t="s">
        <v>2164</v>
      </c>
      <c r="R665" t="s">
        <v>2164</v>
      </c>
    </row>
    <row r="666" spans="17:18" x14ac:dyDescent="0.25">
      <c r="Q666" t="s">
        <v>2165</v>
      </c>
      <c r="R666" t="s">
        <v>2165</v>
      </c>
    </row>
    <row r="667" spans="17:18" x14ac:dyDescent="0.25">
      <c r="Q667" t="s">
        <v>2166</v>
      </c>
      <c r="R667" t="s">
        <v>2166</v>
      </c>
    </row>
    <row r="668" spans="17:18" x14ac:dyDescent="0.25">
      <c r="Q668" t="s">
        <v>2167</v>
      </c>
      <c r="R668" t="s">
        <v>2167</v>
      </c>
    </row>
    <row r="669" spans="17:18" x14ac:dyDescent="0.25">
      <c r="Q669" t="s">
        <v>2168</v>
      </c>
      <c r="R669" t="s">
        <v>2168</v>
      </c>
    </row>
    <row r="670" spans="17:18" x14ac:dyDescent="0.25">
      <c r="Q670" t="s">
        <v>2169</v>
      </c>
      <c r="R670" t="s">
        <v>2169</v>
      </c>
    </row>
    <row r="671" spans="17:18" x14ac:dyDescent="0.25">
      <c r="Q671" t="s">
        <v>2170</v>
      </c>
      <c r="R671" t="s">
        <v>2170</v>
      </c>
    </row>
    <row r="672" spans="17:18" x14ac:dyDescent="0.25">
      <c r="Q672" t="s">
        <v>2171</v>
      </c>
      <c r="R672" t="s">
        <v>2171</v>
      </c>
    </row>
    <row r="673" spans="17:18" x14ac:dyDescent="0.25">
      <c r="Q673" t="s">
        <v>2172</v>
      </c>
      <c r="R673" t="s">
        <v>2172</v>
      </c>
    </row>
    <row r="674" spans="17:18" x14ac:dyDescent="0.25">
      <c r="Q674" t="s">
        <v>2173</v>
      </c>
      <c r="R674" t="s">
        <v>2173</v>
      </c>
    </row>
    <row r="675" spans="17:18" x14ac:dyDescent="0.25">
      <c r="Q675" t="s">
        <v>2174</v>
      </c>
      <c r="R675" t="s">
        <v>2174</v>
      </c>
    </row>
    <row r="676" spans="17:18" x14ac:dyDescent="0.25">
      <c r="Q676" t="s">
        <v>2175</v>
      </c>
      <c r="R676" t="s">
        <v>2175</v>
      </c>
    </row>
    <row r="677" spans="17:18" x14ac:dyDescent="0.25">
      <c r="Q677" t="s">
        <v>2176</v>
      </c>
      <c r="R677" t="s">
        <v>2176</v>
      </c>
    </row>
    <row r="678" spans="17:18" x14ac:dyDescent="0.25">
      <c r="Q678" t="s">
        <v>2177</v>
      </c>
      <c r="R678" t="s">
        <v>2177</v>
      </c>
    </row>
    <row r="679" spans="17:18" x14ac:dyDescent="0.25">
      <c r="Q679" t="s">
        <v>2178</v>
      </c>
      <c r="R679" t="s">
        <v>2178</v>
      </c>
    </row>
    <row r="680" spans="17:18" x14ac:dyDescent="0.25">
      <c r="Q680" t="s">
        <v>2179</v>
      </c>
      <c r="R680" t="s">
        <v>2179</v>
      </c>
    </row>
    <row r="681" spans="17:18" x14ac:dyDescent="0.25">
      <c r="Q681" t="s">
        <v>2180</v>
      </c>
      <c r="R681" t="s">
        <v>2180</v>
      </c>
    </row>
    <row r="682" spans="17:18" x14ac:dyDescent="0.25">
      <c r="Q682" t="s">
        <v>2181</v>
      </c>
      <c r="R682" t="s">
        <v>2181</v>
      </c>
    </row>
    <row r="683" spans="17:18" x14ac:dyDescent="0.25">
      <c r="Q683" t="s">
        <v>2182</v>
      </c>
      <c r="R683" t="s">
        <v>2182</v>
      </c>
    </row>
    <row r="684" spans="17:18" x14ac:dyDescent="0.25">
      <c r="Q684" t="s">
        <v>2183</v>
      </c>
      <c r="R684" t="s">
        <v>2183</v>
      </c>
    </row>
    <row r="685" spans="17:18" x14ac:dyDescent="0.25">
      <c r="Q685" t="s">
        <v>2184</v>
      </c>
      <c r="R685" t="s">
        <v>2184</v>
      </c>
    </row>
    <row r="686" spans="17:18" x14ac:dyDescent="0.25">
      <c r="Q686" t="s">
        <v>2185</v>
      </c>
      <c r="R686" t="s">
        <v>2185</v>
      </c>
    </row>
    <row r="687" spans="17:18" x14ac:dyDescent="0.25">
      <c r="Q687" t="s">
        <v>2186</v>
      </c>
      <c r="R687" t="s">
        <v>2186</v>
      </c>
    </row>
    <row r="688" spans="17:18" x14ac:dyDescent="0.25">
      <c r="Q688" t="s">
        <v>2187</v>
      </c>
      <c r="R688" t="s">
        <v>2187</v>
      </c>
    </row>
    <row r="689" spans="17:18" x14ac:dyDescent="0.25">
      <c r="Q689" t="s">
        <v>2188</v>
      </c>
      <c r="R689" t="s">
        <v>2188</v>
      </c>
    </row>
    <row r="690" spans="17:18" x14ac:dyDescent="0.25">
      <c r="Q690" t="s">
        <v>2189</v>
      </c>
      <c r="R690" t="s">
        <v>2189</v>
      </c>
    </row>
    <row r="691" spans="17:18" x14ac:dyDescent="0.25">
      <c r="Q691" t="s">
        <v>2190</v>
      </c>
      <c r="R691" t="s">
        <v>2190</v>
      </c>
    </row>
    <row r="692" spans="17:18" x14ac:dyDescent="0.25">
      <c r="Q692" t="s">
        <v>2191</v>
      </c>
      <c r="R692" t="s">
        <v>2191</v>
      </c>
    </row>
    <row r="693" spans="17:18" x14ac:dyDescent="0.25">
      <c r="Q693" t="s">
        <v>2192</v>
      </c>
      <c r="R693" t="s">
        <v>2192</v>
      </c>
    </row>
    <row r="694" spans="17:18" x14ac:dyDescent="0.25">
      <c r="Q694" t="s">
        <v>2193</v>
      </c>
      <c r="R694" t="s">
        <v>2193</v>
      </c>
    </row>
    <row r="695" spans="17:18" x14ac:dyDescent="0.25">
      <c r="Q695" t="s">
        <v>2194</v>
      </c>
      <c r="R695" t="s">
        <v>2194</v>
      </c>
    </row>
    <row r="696" spans="17:18" x14ac:dyDescent="0.25">
      <c r="Q696" t="s">
        <v>2195</v>
      </c>
      <c r="R696" t="s">
        <v>2195</v>
      </c>
    </row>
    <row r="697" spans="17:18" x14ac:dyDescent="0.25">
      <c r="Q697" t="s">
        <v>2196</v>
      </c>
      <c r="R697" t="s">
        <v>2196</v>
      </c>
    </row>
    <row r="698" spans="17:18" x14ac:dyDescent="0.25">
      <c r="Q698" t="s">
        <v>2197</v>
      </c>
      <c r="R698" t="s">
        <v>2197</v>
      </c>
    </row>
    <row r="699" spans="17:18" x14ac:dyDescent="0.25">
      <c r="Q699" t="s">
        <v>2198</v>
      </c>
      <c r="R699" t="s">
        <v>2198</v>
      </c>
    </row>
    <row r="700" spans="17:18" x14ac:dyDescent="0.25">
      <c r="Q700" t="s">
        <v>2199</v>
      </c>
      <c r="R700" t="s">
        <v>2199</v>
      </c>
    </row>
    <row r="701" spans="17:18" x14ac:dyDescent="0.25">
      <c r="Q701" t="s">
        <v>2200</v>
      </c>
      <c r="R701" t="s">
        <v>2200</v>
      </c>
    </row>
    <row r="702" spans="17:18" x14ac:dyDescent="0.25">
      <c r="Q702" t="s">
        <v>2201</v>
      </c>
      <c r="R702" t="s">
        <v>2201</v>
      </c>
    </row>
    <row r="703" spans="17:18" x14ac:dyDescent="0.25">
      <c r="Q703" t="s">
        <v>2202</v>
      </c>
      <c r="R703" t="s">
        <v>2202</v>
      </c>
    </row>
    <row r="704" spans="17:18" x14ac:dyDescent="0.25">
      <c r="Q704" t="s">
        <v>2203</v>
      </c>
      <c r="R704" t="s">
        <v>2203</v>
      </c>
    </row>
    <row r="705" spans="17:18" x14ac:dyDescent="0.25">
      <c r="Q705" t="s">
        <v>2204</v>
      </c>
      <c r="R705" t="s">
        <v>2204</v>
      </c>
    </row>
    <row r="706" spans="17:18" x14ac:dyDescent="0.25">
      <c r="Q706" t="s">
        <v>2205</v>
      </c>
      <c r="R706" t="s">
        <v>2205</v>
      </c>
    </row>
    <row r="707" spans="17:18" x14ac:dyDescent="0.25">
      <c r="Q707" t="s">
        <v>2206</v>
      </c>
      <c r="R707" t="s">
        <v>2206</v>
      </c>
    </row>
    <row r="708" spans="17:18" x14ac:dyDescent="0.25">
      <c r="Q708" t="s">
        <v>2207</v>
      </c>
      <c r="R708" t="s">
        <v>2207</v>
      </c>
    </row>
    <row r="709" spans="17:18" x14ac:dyDescent="0.25">
      <c r="Q709" t="s">
        <v>2208</v>
      </c>
      <c r="R709" t="s">
        <v>2208</v>
      </c>
    </row>
    <row r="710" spans="17:18" x14ac:dyDescent="0.25">
      <c r="Q710" t="s">
        <v>2209</v>
      </c>
      <c r="R710" t="s">
        <v>2209</v>
      </c>
    </row>
    <row r="711" spans="17:18" x14ac:dyDescent="0.25">
      <c r="Q711" t="s">
        <v>2210</v>
      </c>
      <c r="R711" t="s">
        <v>2210</v>
      </c>
    </row>
    <row r="712" spans="17:18" x14ac:dyDescent="0.25">
      <c r="Q712" t="s">
        <v>2211</v>
      </c>
      <c r="R712" t="s">
        <v>2211</v>
      </c>
    </row>
    <row r="713" spans="17:18" x14ac:dyDescent="0.25">
      <c r="Q713" t="s">
        <v>2212</v>
      </c>
      <c r="R713" t="s">
        <v>2212</v>
      </c>
    </row>
    <row r="714" spans="17:18" x14ac:dyDescent="0.25">
      <c r="Q714" t="s">
        <v>2213</v>
      </c>
      <c r="R714" t="s">
        <v>2213</v>
      </c>
    </row>
    <row r="715" spans="17:18" x14ac:dyDescent="0.25">
      <c r="Q715" t="s">
        <v>2214</v>
      </c>
      <c r="R715" t="s">
        <v>2214</v>
      </c>
    </row>
    <row r="716" spans="17:18" x14ac:dyDescent="0.25">
      <c r="Q716" t="s">
        <v>2215</v>
      </c>
      <c r="R716" t="s">
        <v>2215</v>
      </c>
    </row>
    <row r="717" spans="17:18" x14ac:dyDescent="0.25">
      <c r="Q717" t="s">
        <v>2216</v>
      </c>
      <c r="R717" t="s">
        <v>2216</v>
      </c>
    </row>
    <row r="718" spans="17:18" x14ac:dyDescent="0.25">
      <c r="Q718" t="s">
        <v>2217</v>
      </c>
      <c r="R718" t="s">
        <v>2217</v>
      </c>
    </row>
    <row r="719" spans="17:18" x14ac:dyDescent="0.25">
      <c r="Q719" t="s">
        <v>2218</v>
      </c>
      <c r="R719" t="s">
        <v>2218</v>
      </c>
    </row>
    <row r="720" spans="17:18" x14ac:dyDescent="0.25">
      <c r="Q720" t="s">
        <v>2219</v>
      </c>
      <c r="R720" t="s">
        <v>2219</v>
      </c>
    </row>
    <row r="721" spans="17:18" x14ac:dyDescent="0.25">
      <c r="Q721" t="s">
        <v>2220</v>
      </c>
      <c r="R721" t="s">
        <v>2220</v>
      </c>
    </row>
    <row r="722" spans="17:18" x14ac:dyDescent="0.25">
      <c r="Q722" t="s">
        <v>2221</v>
      </c>
      <c r="R722" t="s">
        <v>2221</v>
      </c>
    </row>
    <row r="723" spans="17:18" x14ac:dyDescent="0.25">
      <c r="Q723" t="s">
        <v>2222</v>
      </c>
      <c r="R723" t="s">
        <v>2222</v>
      </c>
    </row>
    <row r="724" spans="17:18" x14ac:dyDescent="0.25">
      <c r="Q724" t="s">
        <v>2223</v>
      </c>
      <c r="R724" t="s">
        <v>2223</v>
      </c>
    </row>
    <row r="725" spans="17:18" x14ac:dyDescent="0.25">
      <c r="Q725" t="s">
        <v>2224</v>
      </c>
      <c r="R725" t="s">
        <v>2224</v>
      </c>
    </row>
    <row r="726" spans="17:18" x14ac:dyDescent="0.25">
      <c r="Q726" t="s">
        <v>2225</v>
      </c>
      <c r="R726" t="s">
        <v>2225</v>
      </c>
    </row>
    <row r="727" spans="17:18" x14ac:dyDescent="0.25">
      <c r="Q727" t="s">
        <v>2226</v>
      </c>
      <c r="R727" t="s">
        <v>2226</v>
      </c>
    </row>
    <row r="728" spans="17:18" x14ac:dyDescent="0.25">
      <c r="Q728" t="s">
        <v>2227</v>
      </c>
      <c r="R728" t="s">
        <v>2227</v>
      </c>
    </row>
    <row r="729" spans="17:18" x14ac:dyDescent="0.25">
      <c r="Q729" t="s">
        <v>2228</v>
      </c>
      <c r="R729" t="s">
        <v>2228</v>
      </c>
    </row>
    <row r="730" spans="17:18" x14ac:dyDescent="0.25">
      <c r="Q730" t="s">
        <v>2229</v>
      </c>
      <c r="R730" t="s">
        <v>2229</v>
      </c>
    </row>
    <row r="731" spans="17:18" x14ac:dyDescent="0.25">
      <c r="Q731" t="s">
        <v>2230</v>
      </c>
      <c r="R731" t="s">
        <v>2230</v>
      </c>
    </row>
    <row r="732" spans="17:18" x14ac:dyDescent="0.25">
      <c r="Q732" t="s">
        <v>2231</v>
      </c>
      <c r="R732" t="s">
        <v>2231</v>
      </c>
    </row>
    <row r="733" spans="17:18" x14ac:dyDescent="0.25">
      <c r="Q733" t="s">
        <v>2232</v>
      </c>
      <c r="R733" t="s">
        <v>2232</v>
      </c>
    </row>
    <row r="734" spans="17:18" x14ac:dyDescent="0.25">
      <c r="Q734" t="s">
        <v>2233</v>
      </c>
      <c r="R734" t="s">
        <v>2233</v>
      </c>
    </row>
    <row r="735" spans="17:18" x14ac:dyDescent="0.25">
      <c r="Q735" t="s">
        <v>2234</v>
      </c>
      <c r="R735" t="s">
        <v>2234</v>
      </c>
    </row>
    <row r="736" spans="17:18" x14ac:dyDescent="0.25">
      <c r="Q736" t="s">
        <v>2235</v>
      </c>
      <c r="R736" t="s">
        <v>2235</v>
      </c>
    </row>
    <row r="737" spans="17:18" x14ac:dyDescent="0.25">
      <c r="Q737" t="s">
        <v>2236</v>
      </c>
      <c r="R737" t="s">
        <v>2236</v>
      </c>
    </row>
    <row r="738" spans="17:18" x14ac:dyDescent="0.25">
      <c r="Q738" t="s">
        <v>2237</v>
      </c>
      <c r="R738" t="s">
        <v>2237</v>
      </c>
    </row>
    <row r="739" spans="17:18" x14ac:dyDescent="0.25">
      <c r="Q739" t="s">
        <v>2238</v>
      </c>
      <c r="R739" t="s">
        <v>2238</v>
      </c>
    </row>
    <row r="740" spans="17:18" x14ac:dyDescent="0.25">
      <c r="Q740" t="s">
        <v>2239</v>
      </c>
      <c r="R740" t="s">
        <v>2239</v>
      </c>
    </row>
    <row r="741" spans="17:18" x14ac:dyDescent="0.25">
      <c r="Q741" t="s">
        <v>2240</v>
      </c>
      <c r="R741" t="s">
        <v>2240</v>
      </c>
    </row>
    <row r="742" spans="17:18" x14ac:dyDescent="0.25">
      <c r="Q742" t="s">
        <v>2241</v>
      </c>
      <c r="R742" t="s">
        <v>2241</v>
      </c>
    </row>
    <row r="743" spans="17:18" x14ac:dyDescent="0.25">
      <c r="Q743" t="s">
        <v>2242</v>
      </c>
      <c r="R743" t="s">
        <v>2242</v>
      </c>
    </row>
    <row r="744" spans="17:18" x14ac:dyDescent="0.25">
      <c r="Q744" t="s">
        <v>2243</v>
      </c>
      <c r="R744" t="s">
        <v>2243</v>
      </c>
    </row>
    <row r="745" spans="17:18" x14ac:dyDescent="0.25">
      <c r="Q745" t="s">
        <v>2244</v>
      </c>
      <c r="R745" t="s">
        <v>2244</v>
      </c>
    </row>
    <row r="746" spans="17:18" x14ac:dyDescent="0.25">
      <c r="Q746" t="s">
        <v>2245</v>
      </c>
      <c r="R746" t="s">
        <v>2245</v>
      </c>
    </row>
    <row r="747" spans="17:18" x14ac:dyDescent="0.25">
      <c r="Q747" t="s">
        <v>2246</v>
      </c>
      <c r="R747" t="s">
        <v>2246</v>
      </c>
    </row>
    <row r="748" spans="17:18" x14ac:dyDescent="0.25">
      <c r="Q748" t="s">
        <v>2247</v>
      </c>
      <c r="R748" t="s">
        <v>2247</v>
      </c>
    </row>
    <row r="749" spans="17:18" x14ac:dyDescent="0.25">
      <c r="Q749" t="s">
        <v>2248</v>
      </c>
      <c r="R749" t="s">
        <v>2248</v>
      </c>
    </row>
    <row r="750" spans="17:18" x14ac:dyDescent="0.25">
      <c r="Q750" t="s">
        <v>2249</v>
      </c>
      <c r="R750" t="s">
        <v>2249</v>
      </c>
    </row>
    <row r="751" spans="17:18" x14ac:dyDescent="0.25">
      <c r="Q751" t="s">
        <v>2250</v>
      </c>
      <c r="R751" t="s">
        <v>2250</v>
      </c>
    </row>
    <row r="752" spans="17:18" x14ac:dyDescent="0.25">
      <c r="Q752" t="s">
        <v>2251</v>
      </c>
      <c r="R752" t="s">
        <v>2251</v>
      </c>
    </row>
    <row r="753" spans="17:18" x14ac:dyDescent="0.25">
      <c r="Q753" t="s">
        <v>2252</v>
      </c>
      <c r="R753" t="s">
        <v>2252</v>
      </c>
    </row>
    <row r="754" spans="17:18" x14ac:dyDescent="0.25">
      <c r="Q754" t="s">
        <v>2253</v>
      </c>
      <c r="R754" t="s">
        <v>2253</v>
      </c>
    </row>
    <row r="755" spans="17:18" x14ac:dyDescent="0.25">
      <c r="Q755" t="s">
        <v>2254</v>
      </c>
      <c r="R755" t="s">
        <v>2254</v>
      </c>
    </row>
    <row r="756" spans="17:18" x14ac:dyDescent="0.25">
      <c r="Q756" t="s">
        <v>2255</v>
      </c>
      <c r="R756" t="s">
        <v>2255</v>
      </c>
    </row>
    <row r="757" spans="17:18" x14ac:dyDescent="0.25">
      <c r="Q757" t="s">
        <v>2256</v>
      </c>
      <c r="R757" t="s">
        <v>2256</v>
      </c>
    </row>
    <row r="758" spans="17:18" x14ac:dyDescent="0.25">
      <c r="Q758" t="s">
        <v>2257</v>
      </c>
      <c r="R758" t="s">
        <v>2257</v>
      </c>
    </row>
    <row r="759" spans="17:18" x14ac:dyDescent="0.25">
      <c r="Q759" t="s">
        <v>2258</v>
      </c>
      <c r="R759" t="s">
        <v>2258</v>
      </c>
    </row>
    <row r="760" spans="17:18" x14ac:dyDescent="0.25">
      <c r="Q760" t="s">
        <v>2259</v>
      </c>
      <c r="R760" t="s">
        <v>2259</v>
      </c>
    </row>
    <row r="761" spans="17:18" x14ac:dyDescent="0.25">
      <c r="Q761" t="s">
        <v>2260</v>
      </c>
      <c r="R761" t="s">
        <v>2260</v>
      </c>
    </row>
    <row r="762" spans="17:18" x14ac:dyDescent="0.25">
      <c r="Q762" t="s">
        <v>2261</v>
      </c>
      <c r="R762" t="s">
        <v>2261</v>
      </c>
    </row>
    <row r="763" spans="17:18" x14ac:dyDescent="0.25">
      <c r="Q763" t="s">
        <v>2262</v>
      </c>
      <c r="R763" t="s">
        <v>2262</v>
      </c>
    </row>
    <row r="764" spans="17:18" x14ac:dyDescent="0.25">
      <c r="Q764" t="s">
        <v>2263</v>
      </c>
      <c r="R764" t="s">
        <v>2263</v>
      </c>
    </row>
    <row r="765" spans="17:18" x14ac:dyDescent="0.25">
      <c r="Q765" t="s">
        <v>2264</v>
      </c>
      <c r="R765" t="s">
        <v>2264</v>
      </c>
    </row>
    <row r="766" spans="17:18" x14ac:dyDescent="0.25">
      <c r="Q766" t="s">
        <v>2265</v>
      </c>
      <c r="R766" t="s">
        <v>2265</v>
      </c>
    </row>
    <row r="767" spans="17:18" x14ac:dyDescent="0.25">
      <c r="Q767" t="s">
        <v>2266</v>
      </c>
      <c r="R767" t="s">
        <v>2266</v>
      </c>
    </row>
    <row r="768" spans="17:18" x14ac:dyDescent="0.25">
      <c r="Q768" t="s">
        <v>2267</v>
      </c>
      <c r="R768" t="s">
        <v>2267</v>
      </c>
    </row>
    <row r="769" spans="17:18" x14ac:dyDescent="0.25">
      <c r="Q769" t="s">
        <v>2268</v>
      </c>
      <c r="R769" t="s">
        <v>2268</v>
      </c>
    </row>
    <row r="770" spans="17:18" x14ac:dyDescent="0.25">
      <c r="Q770" t="s">
        <v>2269</v>
      </c>
      <c r="R770" t="s">
        <v>2269</v>
      </c>
    </row>
    <row r="771" spans="17:18" x14ac:dyDescent="0.25">
      <c r="Q771" t="s">
        <v>2270</v>
      </c>
      <c r="R771" t="s">
        <v>2270</v>
      </c>
    </row>
    <row r="772" spans="17:18" x14ac:dyDescent="0.25">
      <c r="Q772" t="s">
        <v>2271</v>
      </c>
      <c r="R772" t="s">
        <v>2271</v>
      </c>
    </row>
    <row r="773" spans="17:18" x14ac:dyDescent="0.25">
      <c r="Q773" t="s">
        <v>2272</v>
      </c>
      <c r="R773" t="s">
        <v>2272</v>
      </c>
    </row>
    <row r="774" spans="17:18" x14ac:dyDescent="0.25">
      <c r="Q774" t="s">
        <v>2273</v>
      </c>
      <c r="R774" t="s">
        <v>2273</v>
      </c>
    </row>
    <row r="775" spans="17:18" x14ac:dyDescent="0.25">
      <c r="Q775" t="s">
        <v>2274</v>
      </c>
      <c r="R775" t="s">
        <v>2274</v>
      </c>
    </row>
    <row r="776" spans="17:18" x14ac:dyDescent="0.25">
      <c r="Q776" t="s">
        <v>2275</v>
      </c>
      <c r="R776" t="s">
        <v>2275</v>
      </c>
    </row>
    <row r="777" spans="17:18" x14ac:dyDescent="0.25">
      <c r="Q777" t="s">
        <v>2276</v>
      </c>
      <c r="R777" t="s">
        <v>2276</v>
      </c>
    </row>
    <row r="778" spans="17:18" x14ac:dyDescent="0.25">
      <c r="Q778" t="s">
        <v>2277</v>
      </c>
      <c r="R778" t="s">
        <v>2277</v>
      </c>
    </row>
    <row r="779" spans="17:18" x14ac:dyDescent="0.25">
      <c r="Q779" t="s">
        <v>2278</v>
      </c>
      <c r="R779" t="s">
        <v>2278</v>
      </c>
    </row>
    <row r="780" spans="17:18" x14ac:dyDescent="0.25">
      <c r="Q780" t="s">
        <v>2279</v>
      </c>
      <c r="R780" t="s">
        <v>2279</v>
      </c>
    </row>
    <row r="781" spans="17:18" x14ac:dyDescent="0.25">
      <c r="Q781" t="s">
        <v>2280</v>
      </c>
      <c r="R781" t="s">
        <v>2280</v>
      </c>
    </row>
    <row r="782" spans="17:18" x14ac:dyDescent="0.25">
      <c r="Q782" t="s">
        <v>2281</v>
      </c>
      <c r="R782" t="s">
        <v>2281</v>
      </c>
    </row>
    <row r="783" spans="17:18" x14ac:dyDescent="0.25">
      <c r="Q783" t="s">
        <v>2282</v>
      </c>
      <c r="R783" t="s">
        <v>2282</v>
      </c>
    </row>
    <row r="784" spans="17:18" x14ac:dyDescent="0.25">
      <c r="Q784" t="s">
        <v>2283</v>
      </c>
      <c r="R784" t="s">
        <v>2283</v>
      </c>
    </row>
    <row r="785" spans="17:18" x14ac:dyDescent="0.25">
      <c r="Q785" t="s">
        <v>2284</v>
      </c>
      <c r="R785" t="s">
        <v>2284</v>
      </c>
    </row>
    <row r="786" spans="17:18" x14ac:dyDescent="0.25">
      <c r="Q786" t="s">
        <v>2285</v>
      </c>
      <c r="R786" t="s">
        <v>2285</v>
      </c>
    </row>
    <row r="787" spans="17:18" x14ac:dyDescent="0.25">
      <c r="Q787" t="s">
        <v>2286</v>
      </c>
      <c r="R787" t="s">
        <v>2286</v>
      </c>
    </row>
    <row r="788" spans="17:18" x14ac:dyDescent="0.25">
      <c r="Q788" t="s">
        <v>2287</v>
      </c>
      <c r="R788" t="s">
        <v>2287</v>
      </c>
    </row>
    <row r="789" spans="17:18" x14ac:dyDescent="0.25">
      <c r="Q789" t="s">
        <v>2288</v>
      </c>
      <c r="R789" t="s">
        <v>2288</v>
      </c>
    </row>
    <row r="790" spans="17:18" x14ac:dyDescent="0.25">
      <c r="Q790" t="s">
        <v>2289</v>
      </c>
      <c r="R790" t="s">
        <v>2289</v>
      </c>
    </row>
    <row r="791" spans="17:18" x14ac:dyDescent="0.25">
      <c r="Q791" t="s">
        <v>2290</v>
      </c>
      <c r="R791" t="s">
        <v>2290</v>
      </c>
    </row>
    <row r="792" spans="17:18" x14ac:dyDescent="0.25">
      <c r="Q792" t="s">
        <v>2291</v>
      </c>
      <c r="R792" t="s">
        <v>2291</v>
      </c>
    </row>
    <row r="793" spans="17:18" x14ac:dyDescent="0.25">
      <c r="Q793" t="s">
        <v>2292</v>
      </c>
      <c r="R793" t="s">
        <v>2292</v>
      </c>
    </row>
    <row r="794" spans="17:18" x14ac:dyDescent="0.25">
      <c r="Q794" t="s">
        <v>2293</v>
      </c>
      <c r="R794" t="s">
        <v>2293</v>
      </c>
    </row>
    <row r="795" spans="17:18" x14ac:dyDescent="0.25">
      <c r="Q795" t="s">
        <v>2294</v>
      </c>
      <c r="R795" t="s">
        <v>2294</v>
      </c>
    </row>
    <row r="796" spans="17:18" x14ac:dyDescent="0.25">
      <c r="Q796" t="s">
        <v>2295</v>
      </c>
      <c r="R796" t="s">
        <v>2295</v>
      </c>
    </row>
    <row r="797" spans="17:18" x14ac:dyDescent="0.25">
      <c r="Q797" t="s">
        <v>2296</v>
      </c>
      <c r="R797" t="s">
        <v>2296</v>
      </c>
    </row>
    <row r="798" spans="17:18" x14ac:dyDescent="0.25">
      <c r="Q798" t="s">
        <v>2297</v>
      </c>
      <c r="R798" t="s">
        <v>2297</v>
      </c>
    </row>
    <row r="799" spans="17:18" x14ac:dyDescent="0.25">
      <c r="Q799" t="s">
        <v>2298</v>
      </c>
      <c r="R799" t="s">
        <v>2298</v>
      </c>
    </row>
    <row r="800" spans="17:18" x14ac:dyDescent="0.25">
      <c r="Q800" t="s">
        <v>2299</v>
      </c>
      <c r="R800" t="s">
        <v>2299</v>
      </c>
    </row>
    <row r="801" spans="17:18" x14ac:dyDescent="0.25">
      <c r="Q801" t="s">
        <v>2300</v>
      </c>
      <c r="R801" t="s">
        <v>2300</v>
      </c>
    </row>
    <row r="802" spans="17:18" x14ac:dyDescent="0.25">
      <c r="Q802" t="s">
        <v>2301</v>
      </c>
      <c r="R802" t="s">
        <v>2301</v>
      </c>
    </row>
    <row r="803" spans="17:18" x14ac:dyDescent="0.25">
      <c r="Q803" t="s">
        <v>2302</v>
      </c>
      <c r="R803" t="s">
        <v>2302</v>
      </c>
    </row>
    <row r="804" spans="17:18" x14ac:dyDescent="0.25">
      <c r="Q804" t="s">
        <v>2303</v>
      </c>
      <c r="R804" t="s">
        <v>2303</v>
      </c>
    </row>
    <row r="805" spans="17:18" x14ac:dyDescent="0.25">
      <c r="Q805" t="s">
        <v>2304</v>
      </c>
      <c r="R805" t="s">
        <v>2304</v>
      </c>
    </row>
    <row r="806" spans="17:18" x14ac:dyDescent="0.25">
      <c r="Q806" t="s">
        <v>2305</v>
      </c>
      <c r="R806" t="s">
        <v>2305</v>
      </c>
    </row>
    <row r="807" spans="17:18" x14ac:dyDescent="0.25">
      <c r="Q807" t="s">
        <v>2306</v>
      </c>
      <c r="R807" t="s">
        <v>2306</v>
      </c>
    </row>
    <row r="808" spans="17:18" x14ac:dyDescent="0.25">
      <c r="Q808" t="s">
        <v>2307</v>
      </c>
      <c r="R808" t="s">
        <v>2307</v>
      </c>
    </row>
    <row r="809" spans="17:18" x14ac:dyDescent="0.25">
      <c r="Q809" t="s">
        <v>2308</v>
      </c>
      <c r="R809" t="s">
        <v>2308</v>
      </c>
    </row>
    <row r="810" spans="17:18" x14ac:dyDescent="0.25">
      <c r="Q810" t="s">
        <v>2309</v>
      </c>
      <c r="R810" t="s">
        <v>2309</v>
      </c>
    </row>
    <row r="811" spans="17:18" x14ac:dyDescent="0.25">
      <c r="Q811" t="s">
        <v>2310</v>
      </c>
      <c r="R811" t="s">
        <v>2310</v>
      </c>
    </row>
    <row r="812" spans="17:18" x14ac:dyDescent="0.25">
      <c r="Q812" t="s">
        <v>2311</v>
      </c>
      <c r="R812" t="s">
        <v>2311</v>
      </c>
    </row>
    <row r="813" spans="17:18" x14ac:dyDescent="0.25">
      <c r="Q813" t="s">
        <v>2312</v>
      </c>
      <c r="R813" t="s">
        <v>2312</v>
      </c>
    </row>
    <row r="814" spans="17:18" x14ac:dyDescent="0.25">
      <c r="Q814" t="s">
        <v>2313</v>
      </c>
      <c r="R814" t="s">
        <v>2313</v>
      </c>
    </row>
    <row r="815" spans="17:18" x14ac:dyDescent="0.25">
      <c r="Q815" t="s">
        <v>2314</v>
      </c>
      <c r="R815" t="s">
        <v>2314</v>
      </c>
    </row>
    <row r="816" spans="17:18" x14ac:dyDescent="0.25">
      <c r="Q816" t="s">
        <v>2315</v>
      </c>
      <c r="R816" t="s">
        <v>2315</v>
      </c>
    </row>
    <row r="817" spans="17:18" x14ac:dyDescent="0.25">
      <c r="Q817" t="s">
        <v>2316</v>
      </c>
      <c r="R817" t="s">
        <v>2316</v>
      </c>
    </row>
    <row r="818" spans="17:18" x14ac:dyDescent="0.25">
      <c r="Q818" t="s">
        <v>2317</v>
      </c>
      <c r="R818" t="s">
        <v>2317</v>
      </c>
    </row>
    <row r="819" spans="17:18" x14ac:dyDescent="0.25">
      <c r="Q819" t="s">
        <v>2318</v>
      </c>
      <c r="R819" t="s">
        <v>2318</v>
      </c>
    </row>
    <row r="820" spans="17:18" x14ac:dyDescent="0.25">
      <c r="Q820" t="s">
        <v>2319</v>
      </c>
      <c r="R820" t="s">
        <v>2319</v>
      </c>
    </row>
    <row r="821" spans="17:18" x14ac:dyDescent="0.25">
      <c r="Q821" t="s">
        <v>2320</v>
      </c>
      <c r="R821" t="s">
        <v>2320</v>
      </c>
    </row>
    <row r="822" spans="17:18" x14ac:dyDescent="0.25">
      <c r="Q822" t="s">
        <v>2321</v>
      </c>
      <c r="R822" t="s">
        <v>2321</v>
      </c>
    </row>
    <row r="823" spans="17:18" x14ac:dyDescent="0.25">
      <c r="Q823" t="s">
        <v>2322</v>
      </c>
      <c r="R823" t="s">
        <v>2322</v>
      </c>
    </row>
    <row r="824" spans="17:18" x14ac:dyDescent="0.25">
      <c r="Q824" t="s">
        <v>2323</v>
      </c>
      <c r="R824" t="s">
        <v>2323</v>
      </c>
    </row>
    <row r="825" spans="17:18" x14ac:dyDescent="0.25">
      <c r="Q825" t="s">
        <v>2324</v>
      </c>
      <c r="R825" t="s">
        <v>2324</v>
      </c>
    </row>
    <row r="826" spans="17:18" x14ac:dyDescent="0.25">
      <c r="Q826" t="s">
        <v>2325</v>
      </c>
      <c r="R826" t="s">
        <v>2325</v>
      </c>
    </row>
    <row r="827" spans="17:18" x14ac:dyDescent="0.25">
      <c r="Q827" t="s">
        <v>2326</v>
      </c>
      <c r="R827" t="s">
        <v>2326</v>
      </c>
    </row>
    <row r="828" spans="17:18" x14ac:dyDescent="0.25">
      <c r="Q828" t="s">
        <v>2327</v>
      </c>
      <c r="R828" t="s">
        <v>2327</v>
      </c>
    </row>
    <row r="829" spans="17:18" x14ac:dyDescent="0.25">
      <c r="Q829" t="s">
        <v>2328</v>
      </c>
      <c r="R829" t="s">
        <v>2328</v>
      </c>
    </row>
    <row r="830" spans="17:18" x14ac:dyDescent="0.25">
      <c r="Q830" t="s">
        <v>2329</v>
      </c>
      <c r="R830" t="s">
        <v>2329</v>
      </c>
    </row>
    <row r="831" spans="17:18" x14ac:dyDescent="0.25">
      <c r="Q831" t="s">
        <v>2330</v>
      </c>
      <c r="R831" t="s">
        <v>2330</v>
      </c>
    </row>
    <row r="832" spans="17:18" x14ac:dyDescent="0.25">
      <c r="Q832" t="s">
        <v>2331</v>
      </c>
      <c r="R832" t="s">
        <v>2331</v>
      </c>
    </row>
    <row r="833" spans="17:18" x14ac:dyDescent="0.25">
      <c r="Q833" t="s">
        <v>2332</v>
      </c>
      <c r="R833" t="s">
        <v>2332</v>
      </c>
    </row>
    <row r="834" spans="17:18" x14ac:dyDescent="0.25">
      <c r="Q834" t="s">
        <v>2333</v>
      </c>
      <c r="R834" t="s">
        <v>2333</v>
      </c>
    </row>
    <row r="835" spans="17:18" x14ac:dyDescent="0.25">
      <c r="Q835" t="s">
        <v>2334</v>
      </c>
      <c r="R835" t="s">
        <v>2334</v>
      </c>
    </row>
    <row r="836" spans="17:18" x14ac:dyDescent="0.25">
      <c r="Q836" t="s">
        <v>2335</v>
      </c>
      <c r="R836" t="s">
        <v>2335</v>
      </c>
    </row>
    <row r="837" spans="17:18" x14ac:dyDescent="0.25">
      <c r="Q837" t="s">
        <v>2336</v>
      </c>
      <c r="R837" t="s">
        <v>2336</v>
      </c>
    </row>
    <row r="838" spans="17:18" x14ac:dyDescent="0.25">
      <c r="Q838" t="s">
        <v>2337</v>
      </c>
      <c r="R838" t="s">
        <v>2337</v>
      </c>
    </row>
    <row r="839" spans="17:18" x14ac:dyDescent="0.25">
      <c r="Q839" t="s">
        <v>2338</v>
      </c>
      <c r="R839" t="s">
        <v>2338</v>
      </c>
    </row>
    <row r="840" spans="17:18" x14ac:dyDescent="0.25">
      <c r="Q840" t="s">
        <v>2339</v>
      </c>
      <c r="R840" t="s">
        <v>2339</v>
      </c>
    </row>
    <row r="841" spans="17:18" x14ac:dyDescent="0.25">
      <c r="Q841" t="s">
        <v>2340</v>
      </c>
      <c r="R841" t="s">
        <v>2340</v>
      </c>
    </row>
    <row r="842" spans="17:18" x14ac:dyDescent="0.25">
      <c r="Q842" t="s">
        <v>2341</v>
      </c>
      <c r="R842" t="s">
        <v>2341</v>
      </c>
    </row>
    <row r="843" spans="17:18" x14ac:dyDescent="0.25">
      <c r="Q843" t="s">
        <v>2342</v>
      </c>
      <c r="R843" t="s">
        <v>2342</v>
      </c>
    </row>
    <row r="844" spans="17:18" x14ac:dyDescent="0.25">
      <c r="Q844" t="s">
        <v>2343</v>
      </c>
      <c r="R844" t="s">
        <v>2343</v>
      </c>
    </row>
    <row r="845" spans="17:18" x14ac:dyDescent="0.25">
      <c r="Q845" t="s">
        <v>2344</v>
      </c>
      <c r="R845" t="s">
        <v>2344</v>
      </c>
    </row>
    <row r="846" spans="17:18" x14ac:dyDescent="0.25">
      <c r="Q846" t="s">
        <v>2345</v>
      </c>
      <c r="R846" t="s">
        <v>2345</v>
      </c>
    </row>
    <row r="847" spans="17:18" x14ac:dyDescent="0.25">
      <c r="Q847" t="s">
        <v>2346</v>
      </c>
      <c r="R847" t="s">
        <v>2346</v>
      </c>
    </row>
    <row r="848" spans="17:18" x14ac:dyDescent="0.25">
      <c r="Q848" t="s">
        <v>2347</v>
      </c>
      <c r="R848" t="s">
        <v>2347</v>
      </c>
    </row>
    <row r="849" spans="17:18" x14ac:dyDescent="0.25">
      <c r="Q849" t="s">
        <v>2348</v>
      </c>
      <c r="R849" t="s">
        <v>2348</v>
      </c>
    </row>
    <row r="850" spans="17:18" x14ac:dyDescent="0.25">
      <c r="Q850" t="s">
        <v>2349</v>
      </c>
      <c r="R850" t="s">
        <v>2349</v>
      </c>
    </row>
    <row r="851" spans="17:18" x14ac:dyDescent="0.25">
      <c r="Q851" t="s">
        <v>2350</v>
      </c>
      <c r="R851" t="s">
        <v>2350</v>
      </c>
    </row>
    <row r="852" spans="17:18" x14ac:dyDescent="0.25">
      <c r="Q852" t="s">
        <v>2351</v>
      </c>
      <c r="R852" t="s">
        <v>2351</v>
      </c>
    </row>
    <row r="853" spans="17:18" x14ac:dyDescent="0.25">
      <c r="Q853" t="s">
        <v>2352</v>
      </c>
      <c r="R853" t="s">
        <v>2352</v>
      </c>
    </row>
    <row r="854" spans="17:18" x14ac:dyDescent="0.25">
      <c r="Q854" t="s">
        <v>2353</v>
      </c>
      <c r="R854" t="s">
        <v>2353</v>
      </c>
    </row>
    <row r="855" spans="17:18" x14ac:dyDescent="0.25">
      <c r="Q855" t="s">
        <v>2354</v>
      </c>
      <c r="R855" t="s">
        <v>2354</v>
      </c>
    </row>
    <row r="856" spans="17:18" x14ac:dyDescent="0.25">
      <c r="Q856" t="s">
        <v>2355</v>
      </c>
      <c r="R856" t="s">
        <v>2355</v>
      </c>
    </row>
    <row r="857" spans="17:18" x14ac:dyDescent="0.25">
      <c r="Q857" t="s">
        <v>2356</v>
      </c>
      <c r="R857" t="s">
        <v>2356</v>
      </c>
    </row>
    <row r="858" spans="17:18" x14ac:dyDescent="0.25">
      <c r="Q858" t="s">
        <v>2357</v>
      </c>
      <c r="R858" t="s">
        <v>2357</v>
      </c>
    </row>
    <row r="859" spans="17:18" x14ac:dyDescent="0.25">
      <c r="Q859" t="s">
        <v>2358</v>
      </c>
      <c r="R859" t="s">
        <v>2358</v>
      </c>
    </row>
    <row r="860" spans="17:18" x14ac:dyDescent="0.25">
      <c r="Q860" t="s">
        <v>2359</v>
      </c>
      <c r="R860" t="s">
        <v>2359</v>
      </c>
    </row>
    <row r="861" spans="17:18" x14ac:dyDescent="0.25">
      <c r="Q861" t="s">
        <v>2360</v>
      </c>
      <c r="R861" t="s">
        <v>2360</v>
      </c>
    </row>
    <row r="862" spans="17:18" x14ac:dyDescent="0.25">
      <c r="Q862" t="s">
        <v>2361</v>
      </c>
      <c r="R862" t="s">
        <v>2361</v>
      </c>
    </row>
    <row r="863" spans="17:18" x14ac:dyDescent="0.25">
      <c r="Q863" t="s">
        <v>2362</v>
      </c>
      <c r="R863" t="s">
        <v>2362</v>
      </c>
    </row>
    <row r="864" spans="17:18" x14ac:dyDescent="0.25">
      <c r="Q864" t="s">
        <v>2363</v>
      </c>
      <c r="R864" t="s">
        <v>2363</v>
      </c>
    </row>
    <row r="865" spans="17:18" x14ac:dyDescent="0.25">
      <c r="Q865" t="s">
        <v>2364</v>
      </c>
      <c r="R865" t="s">
        <v>2364</v>
      </c>
    </row>
    <row r="866" spans="17:18" x14ac:dyDescent="0.25">
      <c r="Q866" t="s">
        <v>2365</v>
      </c>
      <c r="R866" t="s">
        <v>2365</v>
      </c>
    </row>
    <row r="867" spans="17:18" x14ac:dyDescent="0.25">
      <c r="Q867" t="s">
        <v>2366</v>
      </c>
      <c r="R867" t="s">
        <v>2366</v>
      </c>
    </row>
    <row r="868" spans="17:18" x14ac:dyDescent="0.25">
      <c r="Q868" t="s">
        <v>2367</v>
      </c>
      <c r="R868" t="s">
        <v>2367</v>
      </c>
    </row>
    <row r="869" spans="17:18" x14ac:dyDescent="0.25">
      <c r="Q869" t="s">
        <v>2368</v>
      </c>
      <c r="R869" t="s">
        <v>2368</v>
      </c>
    </row>
    <row r="870" spans="17:18" x14ac:dyDescent="0.25">
      <c r="Q870" t="s">
        <v>2369</v>
      </c>
      <c r="R870" t="s">
        <v>2369</v>
      </c>
    </row>
    <row r="871" spans="17:18" x14ac:dyDescent="0.25">
      <c r="Q871" t="s">
        <v>2370</v>
      </c>
      <c r="R871" t="s">
        <v>2370</v>
      </c>
    </row>
    <row r="872" spans="17:18" x14ac:dyDescent="0.25">
      <c r="Q872" t="s">
        <v>2371</v>
      </c>
      <c r="R872" t="s">
        <v>2371</v>
      </c>
    </row>
    <row r="873" spans="17:18" x14ac:dyDescent="0.25">
      <c r="Q873" t="s">
        <v>2372</v>
      </c>
      <c r="R873" t="s">
        <v>2372</v>
      </c>
    </row>
    <row r="874" spans="17:18" x14ac:dyDescent="0.25">
      <c r="Q874" t="s">
        <v>2373</v>
      </c>
      <c r="R874" t="s">
        <v>2373</v>
      </c>
    </row>
    <row r="875" spans="17:18" x14ac:dyDescent="0.25">
      <c r="Q875" t="s">
        <v>2374</v>
      </c>
      <c r="R875" t="s">
        <v>2374</v>
      </c>
    </row>
    <row r="876" spans="17:18" x14ac:dyDescent="0.25">
      <c r="Q876" t="s">
        <v>2375</v>
      </c>
      <c r="R876" t="s">
        <v>2375</v>
      </c>
    </row>
    <row r="877" spans="17:18" x14ac:dyDescent="0.25">
      <c r="Q877" t="s">
        <v>2376</v>
      </c>
      <c r="R877" t="s">
        <v>2376</v>
      </c>
    </row>
    <row r="878" spans="17:18" x14ac:dyDescent="0.25">
      <c r="Q878" t="s">
        <v>2377</v>
      </c>
      <c r="R878" t="s">
        <v>2377</v>
      </c>
    </row>
    <row r="879" spans="17:18" x14ac:dyDescent="0.25">
      <c r="Q879" t="s">
        <v>2378</v>
      </c>
      <c r="R879" t="s">
        <v>2378</v>
      </c>
    </row>
    <row r="880" spans="17:18" x14ac:dyDescent="0.25">
      <c r="Q880" t="s">
        <v>2379</v>
      </c>
      <c r="R880" t="s">
        <v>2379</v>
      </c>
    </row>
    <row r="881" spans="17:18" x14ac:dyDescent="0.25">
      <c r="Q881" t="s">
        <v>2380</v>
      </c>
      <c r="R881" t="s">
        <v>2380</v>
      </c>
    </row>
    <row r="882" spans="17:18" x14ac:dyDescent="0.25">
      <c r="Q882" t="s">
        <v>2381</v>
      </c>
      <c r="R882" t="s">
        <v>2381</v>
      </c>
    </row>
    <row r="883" spans="17:18" x14ac:dyDescent="0.25">
      <c r="Q883" t="s">
        <v>2382</v>
      </c>
      <c r="R883" t="s">
        <v>2382</v>
      </c>
    </row>
    <row r="884" spans="17:18" x14ac:dyDescent="0.25">
      <c r="Q884" t="s">
        <v>2383</v>
      </c>
      <c r="R884" t="s">
        <v>2383</v>
      </c>
    </row>
    <row r="885" spans="17:18" x14ac:dyDescent="0.25">
      <c r="Q885" t="s">
        <v>2384</v>
      </c>
      <c r="R885" t="s">
        <v>2384</v>
      </c>
    </row>
    <row r="886" spans="17:18" x14ac:dyDescent="0.25">
      <c r="Q886" t="s">
        <v>2385</v>
      </c>
      <c r="R886" t="s">
        <v>2385</v>
      </c>
    </row>
    <row r="887" spans="17:18" x14ac:dyDescent="0.25">
      <c r="Q887" t="s">
        <v>2386</v>
      </c>
      <c r="R887" t="s">
        <v>2386</v>
      </c>
    </row>
    <row r="888" spans="17:18" x14ac:dyDescent="0.25">
      <c r="Q888" t="s">
        <v>2387</v>
      </c>
      <c r="R888" t="s">
        <v>2387</v>
      </c>
    </row>
    <row r="889" spans="17:18" x14ac:dyDescent="0.25">
      <c r="Q889" t="s">
        <v>2388</v>
      </c>
      <c r="R889" t="s">
        <v>2388</v>
      </c>
    </row>
    <row r="890" spans="17:18" x14ac:dyDescent="0.25">
      <c r="Q890" t="s">
        <v>2389</v>
      </c>
      <c r="R890" t="s">
        <v>2389</v>
      </c>
    </row>
    <row r="891" spans="17:18" x14ac:dyDescent="0.25">
      <c r="Q891" t="s">
        <v>2390</v>
      </c>
      <c r="R891" t="s">
        <v>2390</v>
      </c>
    </row>
    <row r="892" spans="17:18" x14ac:dyDescent="0.25">
      <c r="Q892" t="s">
        <v>2391</v>
      </c>
      <c r="R892" t="s">
        <v>2391</v>
      </c>
    </row>
    <row r="893" spans="17:18" x14ac:dyDescent="0.25">
      <c r="Q893" t="s">
        <v>2392</v>
      </c>
      <c r="R893" t="s">
        <v>2392</v>
      </c>
    </row>
    <row r="894" spans="17:18" x14ac:dyDescent="0.25">
      <c r="Q894" t="s">
        <v>2393</v>
      </c>
      <c r="R894" t="s">
        <v>2393</v>
      </c>
    </row>
    <row r="895" spans="17:18" x14ac:dyDescent="0.25">
      <c r="Q895" t="s">
        <v>2394</v>
      </c>
      <c r="R895" t="s">
        <v>2394</v>
      </c>
    </row>
    <row r="896" spans="17:18" x14ac:dyDescent="0.25">
      <c r="Q896" t="s">
        <v>2395</v>
      </c>
      <c r="R896" t="s">
        <v>2395</v>
      </c>
    </row>
    <row r="897" spans="17:18" x14ac:dyDescent="0.25">
      <c r="Q897" t="s">
        <v>2396</v>
      </c>
      <c r="R897" t="s">
        <v>2396</v>
      </c>
    </row>
    <row r="898" spans="17:18" x14ac:dyDescent="0.25">
      <c r="Q898" t="s">
        <v>2397</v>
      </c>
      <c r="R898" t="s">
        <v>2397</v>
      </c>
    </row>
    <row r="899" spans="17:18" x14ac:dyDescent="0.25">
      <c r="Q899" t="s">
        <v>2398</v>
      </c>
      <c r="R899" t="s">
        <v>2398</v>
      </c>
    </row>
    <row r="900" spans="17:18" x14ac:dyDescent="0.25">
      <c r="Q900" t="s">
        <v>2399</v>
      </c>
      <c r="R900" t="s">
        <v>2399</v>
      </c>
    </row>
    <row r="901" spans="17:18" x14ac:dyDescent="0.25">
      <c r="Q901" t="s">
        <v>2400</v>
      </c>
      <c r="R901" t="s">
        <v>2400</v>
      </c>
    </row>
    <row r="902" spans="17:18" x14ac:dyDescent="0.25">
      <c r="Q902" t="s">
        <v>2401</v>
      </c>
      <c r="R902" t="s">
        <v>2401</v>
      </c>
    </row>
    <row r="903" spans="17:18" x14ac:dyDescent="0.25">
      <c r="Q903" t="s">
        <v>2402</v>
      </c>
      <c r="R903" t="s">
        <v>2402</v>
      </c>
    </row>
    <row r="904" spans="17:18" x14ac:dyDescent="0.25">
      <c r="Q904" t="s">
        <v>2403</v>
      </c>
      <c r="R904" t="s">
        <v>2403</v>
      </c>
    </row>
    <row r="905" spans="17:18" x14ac:dyDescent="0.25">
      <c r="Q905" t="s">
        <v>2404</v>
      </c>
      <c r="R905" t="s">
        <v>2404</v>
      </c>
    </row>
    <row r="906" spans="17:18" x14ac:dyDescent="0.25">
      <c r="Q906" t="s">
        <v>2405</v>
      </c>
      <c r="R906" t="s">
        <v>2405</v>
      </c>
    </row>
    <row r="907" spans="17:18" x14ac:dyDescent="0.25">
      <c r="Q907" t="s">
        <v>2406</v>
      </c>
      <c r="R907" t="s">
        <v>2406</v>
      </c>
    </row>
    <row r="908" spans="17:18" x14ac:dyDescent="0.25">
      <c r="Q908" t="s">
        <v>2407</v>
      </c>
      <c r="R908" t="s">
        <v>2407</v>
      </c>
    </row>
    <row r="909" spans="17:18" x14ac:dyDescent="0.25">
      <c r="Q909" t="s">
        <v>2408</v>
      </c>
      <c r="R909" t="s">
        <v>2408</v>
      </c>
    </row>
    <row r="910" spans="17:18" x14ac:dyDescent="0.25">
      <c r="Q910" t="s">
        <v>2409</v>
      </c>
      <c r="R910" t="s">
        <v>2409</v>
      </c>
    </row>
    <row r="911" spans="17:18" x14ac:dyDescent="0.25">
      <c r="Q911" t="s">
        <v>2410</v>
      </c>
      <c r="R911" t="s">
        <v>2410</v>
      </c>
    </row>
    <row r="912" spans="17:18" x14ac:dyDescent="0.25">
      <c r="Q912" t="s">
        <v>2411</v>
      </c>
      <c r="R912" t="s">
        <v>2411</v>
      </c>
    </row>
    <row r="913" spans="17:18" x14ac:dyDescent="0.25">
      <c r="Q913" t="s">
        <v>2412</v>
      </c>
      <c r="R913" t="s">
        <v>2412</v>
      </c>
    </row>
    <row r="914" spans="17:18" x14ac:dyDescent="0.25">
      <c r="Q914" t="s">
        <v>2413</v>
      </c>
      <c r="R914" t="s">
        <v>2413</v>
      </c>
    </row>
    <row r="915" spans="17:18" x14ac:dyDescent="0.25">
      <c r="Q915" t="s">
        <v>2414</v>
      </c>
      <c r="R915" t="s">
        <v>2414</v>
      </c>
    </row>
    <row r="916" spans="17:18" x14ac:dyDescent="0.25">
      <c r="Q916" t="s">
        <v>2415</v>
      </c>
      <c r="R916" t="s">
        <v>2415</v>
      </c>
    </row>
    <row r="917" spans="17:18" x14ac:dyDescent="0.25">
      <c r="Q917" t="s">
        <v>2416</v>
      </c>
      <c r="R917" t="s">
        <v>2416</v>
      </c>
    </row>
    <row r="918" spans="17:18" x14ac:dyDescent="0.25">
      <c r="Q918" t="s">
        <v>2417</v>
      </c>
      <c r="R918" t="s">
        <v>2417</v>
      </c>
    </row>
    <row r="919" spans="17:18" x14ac:dyDescent="0.25">
      <c r="Q919" t="s">
        <v>2418</v>
      </c>
      <c r="R919" t="s">
        <v>2418</v>
      </c>
    </row>
    <row r="920" spans="17:18" x14ac:dyDescent="0.25">
      <c r="Q920" t="s">
        <v>2419</v>
      </c>
      <c r="R920" t="s">
        <v>2419</v>
      </c>
    </row>
    <row r="921" spans="17:18" x14ac:dyDescent="0.25">
      <c r="Q921" t="s">
        <v>2420</v>
      </c>
      <c r="R921" t="s">
        <v>2420</v>
      </c>
    </row>
    <row r="922" spans="17:18" x14ac:dyDescent="0.25">
      <c r="Q922" t="s">
        <v>2421</v>
      </c>
      <c r="R922" t="s">
        <v>2421</v>
      </c>
    </row>
    <row r="923" spans="17:18" x14ac:dyDescent="0.25">
      <c r="Q923" t="s">
        <v>2422</v>
      </c>
      <c r="R923" t="s">
        <v>2422</v>
      </c>
    </row>
    <row r="924" spans="17:18" x14ac:dyDescent="0.25">
      <c r="Q924" t="s">
        <v>2423</v>
      </c>
      <c r="R924" t="s">
        <v>2423</v>
      </c>
    </row>
    <row r="925" spans="17:18" x14ac:dyDescent="0.25">
      <c r="Q925" t="s">
        <v>2424</v>
      </c>
      <c r="R925" t="s">
        <v>2424</v>
      </c>
    </row>
    <row r="926" spans="17:18" x14ac:dyDescent="0.25">
      <c r="Q926" t="s">
        <v>2425</v>
      </c>
      <c r="R926" t="s">
        <v>2425</v>
      </c>
    </row>
    <row r="927" spans="17:18" x14ac:dyDescent="0.25">
      <c r="Q927" t="s">
        <v>2426</v>
      </c>
      <c r="R927" t="s">
        <v>2426</v>
      </c>
    </row>
    <row r="928" spans="17:18" x14ac:dyDescent="0.25">
      <c r="Q928" t="s">
        <v>2427</v>
      </c>
      <c r="R928" t="s">
        <v>2427</v>
      </c>
    </row>
    <row r="929" spans="17:18" x14ac:dyDescent="0.25">
      <c r="Q929" t="s">
        <v>2428</v>
      </c>
      <c r="R929" t="s">
        <v>2428</v>
      </c>
    </row>
    <row r="930" spans="17:18" x14ac:dyDescent="0.25">
      <c r="Q930" t="s">
        <v>2429</v>
      </c>
      <c r="R930" t="s">
        <v>2429</v>
      </c>
    </row>
    <row r="931" spans="17:18" x14ac:dyDescent="0.25">
      <c r="Q931" t="s">
        <v>2430</v>
      </c>
      <c r="R931" t="s">
        <v>2430</v>
      </c>
    </row>
    <row r="932" spans="17:18" x14ac:dyDescent="0.25">
      <c r="Q932" t="s">
        <v>2431</v>
      </c>
      <c r="R932" t="s">
        <v>2431</v>
      </c>
    </row>
    <row r="933" spans="17:18" x14ac:dyDescent="0.25">
      <c r="Q933" t="s">
        <v>2432</v>
      </c>
      <c r="R933" t="s">
        <v>2432</v>
      </c>
    </row>
    <row r="934" spans="17:18" x14ac:dyDescent="0.25">
      <c r="Q934" t="s">
        <v>2433</v>
      </c>
      <c r="R934" t="s">
        <v>2433</v>
      </c>
    </row>
    <row r="935" spans="17:18" x14ac:dyDescent="0.25">
      <c r="Q935" t="s">
        <v>2434</v>
      </c>
      <c r="R935" t="s">
        <v>2434</v>
      </c>
    </row>
    <row r="936" spans="17:18" x14ac:dyDescent="0.25">
      <c r="Q936" t="s">
        <v>2435</v>
      </c>
      <c r="R936" t="s">
        <v>2435</v>
      </c>
    </row>
    <row r="937" spans="17:18" x14ac:dyDescent="0.25">
      <c r="Q937" t="s">
        <v>2436</v>
      </c>
      <c r="R937" t="s">
        <v>2436</v>
      </c>
    </row>
    <row r="938" spans="17:18" x14ac:dyDescent="0.25">
      <c r="Q938" t="s">
        <v>2437</v>
      </c>
      <c r="R938" t="s">
        <v>2437</v>
      </c>
    </row>
    <row r="939" spans="17:18" x14ac:dyDescent="0.25">
      <c r="Q939" t="s">
        <v>2438</v>
      </c>
      <c r="R939" t="s">
        <v>2438</v>
      </c>
    </row>
    <row r="940" spans="17:18" x14ac:dyDescent="0.25">
      <c r="Q940" t="s">
        <v>2439</v>
      </c>
      <c r="R940" t="s">
        <v>2439</v>
      </c>
    </row>
    <row r="941" spans="17:18" x14ac:dyDescent="0.25">
      <c r="Q941" t="s">
        <v>2440</v>
      </c>
      <c r="R941" t="s">
        <v>2440</v>
      </c>
    </row>
    <row r="942" spans="17:18" x14ac:dyDescent="0.25">
      <c r="Q942" t="s">
        <v>2441</v>
      </c>
      <c r="R942" t="s">
        <v>2441</v>
      </c>
    </row>
    <row r="943" spans="17:18" x14ac:dyDescent="0.25">
      <c r="Q943" t="s">
        <v>2442</v>
      </c>
      <c r="R943" t="s">
        <v>2442</v>
      </c>
    </row>
    <row r="944" spans="17:18" x14ac:dyDescent="0.25">
      <c r="Q944" t="s">
        <v>2443</v>
      </c>
      <c r="R944" t="s">
        <v>2443</v>
      </c>
    </row>
    <row r="945" spans="17:18" x14ac:dyDescent="0.25">
      <c r="Q945" t="s">
        <v>2444</v>
      </c>
      <c r="R945" t="s">
        <v>2444</v>
      </c>
    </row>
    <row r="946" spans="17:18" x14ac:dyDescent="0.25">
      <c r="Q946" t="s">
        <v>2445</v>
      </c>
      <c r="R946" t="s">
        <v>2445</v>
      </c>
    </row>
    <row r="947" spans="17:18" x14ac:dyDescent="0.25">
      <c r="Q947" t="s">
        <v>2446</v>
      </c>
      <c r="R947" t="s">
        <v>2446</v>
      </c>
    </row>
    <row r="948" spans="17:18" x14ac:dyDescent="0.25">
      <c r="Q948" t="s">
        <v>2447</v>
      </c>
      <c r="R948" t="s">
        <v>2447</v>
      </c>
    </row>
    <row r="949" spans="17:18" x14ac:dyDescent="0.25">
      <c r="Q949" t="s">
        <v>2448</v>
      </c>
      <c r="R949" t="s">
        <v>2448</v>
      </c>
    </row>
    <row r="950" spans="17:18" x14ac:dyDescent="0.25">
      <c r="Q950" t="s">
        <v>2449</v>
      </c>
      <c r="R950" t="s">
        <v>2449</v>
      </c>
    </row>
    <row r="951" spans="17:18" x14ac:dyDescent="0.25">
      <c r="Q951" t="s">
        <v>2450</v>
      </c>
      <c r="R951" t="s">
        <v>2450</v>
      </c>
    </row>
    <row r="952" spans="17:18" x14ac:dyDescent="0.25">
      <c r="Q952" t="s">
        <v>2451</v>
      </c>
      <c r="R952" t="s">
        <v>2451</v>
      </c>
    </row>
    <row r="953" spans="17:18" x14ac:dyDescent="0.25">
      <c r="Q953" t="s">
        <v>2452</v>
      </c>
      <c r="R953" t="s">
        <v>2452</v>
      </c>
    </row>
    <row r="954" spans="17:18" x14ac:dyDescent="0.25">
      <c r="Q954" t="s">
        <v>2453</v>
      </c>
      <c r="R954" t="s">
        <v>2453</v>
      </c>
    </row>
    <row r="955" spans="17:18" x14ac:dyDescent="0.25">
      <c r="Q955" t="s">
        <v>2454</v>
      </c>
      <c r="R955" t="s">
        <v>2454</v>
      </c>
    </row>
    <row r="956" spans="17:18" x14ac:dyDescent="0.25">
      <c r="Q956" t="s">
        <v>2455</v>
      </c>
      <c r="R956" t="s">
        <v>2455</v>
      </c>
    </row>
    <row r="957" spans="17:18" x14ac:dyDescent="0.25">
      <c r="Q957" t="s">
        <v>2456</v>
      </c>
      <c r="R957" t="s">
        <v>2456</v>
      </c>
    </row>
    <row r="958" spans="17:18" x14ac:dyDescent="0.25">
      <c r="Q958" t="s">
        <v>2457</v>
      </c>
      <c r="R958" t="s">
        <v>2457</v>
      </c>
    </row>
    <row r="959" spans="17:18" x14ac:dyDescent="0.25">
      <c r="Q959" t="s">
        <v>2458</v>
      </c>
      <c r="R959" t="s">
        <v>2458</v>
      </c>
    </row>
    <row r="960" spans="17:18" x14ac:dyDescent="0.25">
      <c r="Q960" t="s">
        <v>2459</v>
      </c>
      <c r="R960" t="s">
        <v>2459</v>
      </c>
    </row>
    <row r="961" spans="17:18" x14ac:dyDescent="0.25">
      <c r="Q961" t="s">
        <v>2460</v>
      </c>
      <c r="R961" t="s">
        <v>2460</v>
      </c>
    </row>
    <row r="962" spans="17:18" x14ac:dyDescent="0.25">
      <c r="Q962" t="s">
        <v>2461</v>
      </c>
      <c r="R962" t="s">
        <v>2461</v>
      </c>
    </row>
    <row r="963" spans="17:18" x14ac:dyDescent="0.25">
      <c r="Q963" t="s">
        <v>2462</v>
      </c>
      <c r="R963" t="s">
        <v>2462</v>
      </c>
    </row>
    <row r="964" spans="17:18" x14ac:dyDescent="0.25">
      <c r="Q964" t="s">
        <v>2463</v>
      </c>
      <c r="R964" t="s">
        <v>2463</v>
      </c>
    </row>
    <row r="965" spans="17:18" x14ac:dyDescent="0.25">
      <c r="Q965" t="s">
        <v>2464</v>
      </c>
      <c r="R965" t="s">
        <v>2464</v>
      </c>
    </row>
    <row r="966" spans="17:18" x14ac:dyDescent="0.25">
      <c r="Q966" t="s">
        <v>2465</v>
      </c>
      <c r="R966" t="s">
        <v>2465</v>
      </c>
    </row>
    <row r="967" spans="17:18" x14ac:dyDescent="0.25">
      <c r="Q967" t="s">
        <v>2466</v>
      </c>
      <c r="R967" t="s">
        <v>2466</v>
      </c>
    </row>
    <row r="968" spans="17:18" x14ac:dyDescent="0.25">
      <c r="Q968" t="s">
        <v>2467</v>
      </c>
      <c r="R968" t="s">
        <v>2467</v>
      </c>
    </row>
    <row r="969" spans="17:18" x14ac:dyDescent="0.25">
      <c r="Q969" t="s">
        <v>2468</v>
      </c>
      <c r="R969" t="s">
        <v>2468</v>
      </c>
    </row>
    <row r="970" spans="17:18" x14ac:dyDescent="0.25">
      <c r="Q970" t="s">
        <v>2469</v>
      </c>
      <c r="R970" t="s">
        <v>2469</v>
      </c>
    </row>
    <row r="971" spans="17:18" x14ac:dyDescent="0.25">
      <c r="Q971" t="s">
        <v>2470</v>
      </c>
      <c r="R971" t="s">
        <v>2470</v>
      </c>
    </row>
    <row r="972" spans="17:18" x14ac:dyDescent="0.25">
      <c r="Q972" t="s">
        <v>2471</v>
      </c>
      <c r="R972" t="s">
        <v>2471</v>
      </c>
    </row>
    <row r="973" spans="17:18" x14ac:dyDescent="0.25">
      <c r="Q973" t="s">
        <v>2472</v>
      </c>
      <c r="R973" t="s">
        <v>2472</v>
      </c>
    </row>
    <row r="974" spans="17:18" x14ac:dyDescent="0.25">
      <c r="Q974" t="s">
        <v>2473</v>
      </c>
      <c r="R974" t="s">
        <v>2473</v>
      </c>
    </row>
    <row r="975" spans="17:18" x14ac:dyDescent="0.25">
      <c r="Q975" t="s">
        <v>2474</v>
      </c>
      <c r="R975" t="s">
        <v>2474</v>
      </c>
    </row>
    <row r="976" spans="17:18" x14ac:dyDescent="0.25">
      <c r="Q976" t="s">
        <v>2475</v>
      </c>
      <c r="R976" t="s">
        <v>2475</v>
      </c>
    </row>
    <row r="977" spans="17:18" x14ac:dyDescent="0.25">
      <c r="Q977" t="s">
        <v>2476</v>
      </c>
      <c r="R977" t="s">
        <v>2476</v>
      </c>
    </row>
    <row r="978" spans="17:18" x14ac:dyDescent="0.25">
      <c r="Q978" t="s">
        <v>2477</v>
      </c>
      <c r="R978" t="s">
        <v>2477</v>
      </c>
    </row>
    <row r="979" spans="17:18" x14ac:dyDescent="0.25">
      <c r="Q979" t="s">
        <v>2478</v>
      </c>
      <c r="R979" t="s">
        <v>2478</v>
      </c>
    </row>
    <row r="980" spans="17:18" x14ac:dyDescent="0.25">
      <c r="Q980" t="s">
        <v>2479</v>
      </c>
      <c r="R980" t="s">
        <v>2479</v>
      </c>
    </row>
    <row r="981" spans="17:18" x14ac:dyDescent="0.25">
      <c r="Q981" t="s">
        <v>2480</v>
      </c>
      <c r="R981" t="s">
        <v>2480</v>
      </c>
    </row>
    <row r="982" spans="17:18" x14ac:dyDescent="0.25">
      <c r="Q982" t="s">
        <v>2481</v>
      </c>
      <c r="R982" t="s">
        <v>2481</v>
      </c>
    </row>
    <row r="983" spans="17:18" x14ac:dyDescent="0.25">
      <c r="Q983" t="s">
        <v>2482</v>
      </c>
      <c r="R983" t="s">
        <v>2482</v>
      </c>
    </row>
    <row r="984" spans="17:18" x14ac:dyDescent="0.25">
      <c r="Q984" t="s">
        <v>2483</v>
      </c>
      <c r="R984" t="s">
        <v>2483</v>
      </c>
    </row>
    <row r="985" spans="17:18" x14ac:dyDescent="0.25">
      <c r="Q985" t="s">
        <v>2484</v>
      </c>
      <c r="R985" t="s">
        <v>2484</v>
      </c>
    </row>
    <row r="986" spans="17:18" x14ac:dyDescent="0.25">
      <c r="Q986" t="s">
        <v>2485</v>
      </c>
      <c r="R986" t="s">
        <v>2485</v>
      </c>
    </row>
    <row r="987" spans="17:18" x14ac:dyDescent="0.25">
      <c r="Q987" t="s">
        <v>2486</v>
      </c>
      <c r="R987" t="s">
        <v>2486</v>
      </c>
    </row>
    <row r="988" spans="17:18" x14ac:dyDescent="0.25">
      <c r="Q988" t="s">
        <v>2487</v>
      </c>
      <c r="R988" t="s">
        <v>2487</v>
      </c>
    </row>
    <row r="989" spans="17:18" x14ac:dyDescent="0.25">
      <c r="Q989" t="s">
        <v>2488</v>
      </c>
      <c r="R989" t="s">
        <v>2488</v>
      </c>
    </row>
    <row r="990" spans="17:18" x14ac:dyDescent="0.25">
      <c r="Q990" t="s">
        <v>2489</v>
      </c>
      <c r="R990" t="s">
        <v>2489</v>
      </c>
    </row>
    <row r="991" spans="17:18" x14ac:dyDescent="0.25">
      <c r="Q991" t="s">
        <v>2490</v>
      </c>
      <c r="R991" t="s">
        <v>2490</v>
      </c>
    </row>
    <row r="992" spans="17:18" x14ac:dyDescent="0.25">
      <c r="Q992" t="s">
        <v>2491</v>
      </c>
      <c r="R992" t="s">
        <v>2491</v>
      </c>
    </row>
    <row r="993" spans="17:18" x14ac:dyDescent="0.25">
      <c r="Q993" t="s">
        <v>2492</v>
      </c>
      <c r="R993" t="s">
        <v>2492</v>
      </c>
    </row>
    <row r="994" spans="17:18" x14ac:dyDescent="0.25">
      <c r="Q994" t="s">
        <v>2493</v>
      </c>
      <c r="R994" t="s">
        <v>2493</v>
      </c>
    </row>
    <row r="995" spans="17:18" x14ac:dyDescent="0.25">
      <c r="Q995" t="s">
        <v>2494</v>
      </c>
      <c r="R995" t="s">
        <v>2494</v>
      </c>
    </row>
    <row r="996" spans="17:18" x14ac:dyDescent="0.25">
      <c r="Q996" t="s">
        <v>2495</v>
      </c>
      <c r="R996" t="s">
        <v>2495</v>
      </c>
    </row>
    <row r="997" spans="17:18" x14ac:dyDescent="0.25">
      <c r="Q997" t="s">
        <v>2496</v>
      </c>
      <c r="R997" t="s">
        <v>2496</v>
      </c>
    </row>
    <row r="998" spans="17:18" x14ac:dyDescent="0.25">
      <c r="Q998" t="s">
        <v>2497</v>
      </c>
      <c r="R998" t="s">
        <v>2497</v>
      </c>
    </row>
    <row r="999" spans="17:18" x14ac:dyDescent="0.25">
      <c r="Q999" t="s">
        <v>2498</v>
      </c>
      <c r="R999" t="s">
        <v>2498</v>
      </c>
    </row>
    <row r="1000" spans="17:18" x14ac:dyDescent="0.25">
      <c r="Q1000" t="s">
        <v>2499</v>
      </c>
      <c r="R1000" t="s">
        <v>2499</v>
      </c>
    </row>
    <row r="1001" spans="17:18" x14ac:dyDescent="0.25">
      <c r="Q1001" t="s">
        <v>2500</v>
      </c>
      <c r="R1001" t="s">
        <v>2500</v>
      </c>
    </row>
    <row r="1002" spans="17:18" x14ac:dyDescent="0.25">
      <c r="Q1002" t="s">
        <v>2501</v>
      </c>
      <c r="R1002" t="s">
        <v>2501</v>
      </c>
    </row>
    <row r="1003" spans="17:18" x14ac:dyDescent="0.25">
      <c r="Q1003" t="s">
        <v>2502</v>
      </c>
      <c r="R1003" t="s">
        <v>2502</v>
      </c>
    </row>
    <row r="1004" spans="17:18" x14ac:dyDescent="0.25">
      <c r="Q1004" t="s">
        <v>2503</v>
      </c>
      <c r="R1004" t="s">
        <v>2503</v>
      </c>
    </row>
    <row r="1005" spans="17:18" x14ac:dyDescent="0.25">
      <c r="Q1005" t="s">
        <v>2504</v>
      </c>
      <c r="R1005" t="s">
        <v>2504</v>
      </c>
    </row>
    <row r="1006" spans="17:18" x14ac:dyDescent="0.25">
      <c r="Q1006" t="s">
        <v>2505</v>
      </c>
      <c r="R1006" t="s">
        <v>2505</v>
      </c>
    </row>
    <row r="1007" spans="17:18" x14ac:dyDescent="0.25">
      <c r="Q1007" t="s">
        <v>2506</v>
      </c>
      <c r="R1007" t="s">
        <v>2506</v>
      </c>
    </row>
    <row r="1008" spans="17:18" x14ac:dyDescent="0.25">
      <c r="Q1008" t="s">
        <v>2507</v>
      </c>
      <c r="R1008" t="s">
        <v>2507</v>
      </c>
    </row>
    <row r="1009" spans="17:18" x14ac:dyDescent="0.25">
      <c r="Q1009" t="s">
        <v>2508</v>
      </c>
      <c r="R1009" t="s">
        <v>2508</v>
      </c>
    </row>
    <row r="1010" spans="17:18" x14ac:dyDescent="0.25">
      <c r="Q1010" t="s">
        <v>2509</v>
      </c>
      <c r="R1010" t="s">
        <v>2509</v>
      </c>
    </row>
    <row r="1011" spans="17:18" x14ac:dyDescent="0.25">
      <c r="Q1011" t="s">
        <v>2510</v>
      </c>
      <c r="R1011" t="s">
        <v>2510</v>
      </c>
    </row>
    <row r="1012" spans="17:18" x14ac:dyDescent="0.25">
      <c r="Q1012" t="s">
        <v>2511</v>
      </c>
      <c r="R1012" t="s">
        <v>2511</v>
      </c>
    </row>
    <row r="1013" spans="17:18" x14ac:dyDescent="0.25">
      <c r="Q1013" t="s">
        <v>2512</v>
      </c>
      <c r="R1013" t="s">
        <v>2512</v>
      </c>
    </row>
    <row r="1014" spans="17:18" x14ac:dyDescent="0.25">
      <c r="Q1014" t="s">
        <v>2513</v>
      </c>
      <c r="R1014" t="s">
        <v>2513</v>
      </c>
    </row>
    <row r="1015" spans="17:18" x14ac:dyDescent="0.25">
      <c r="Q1015" t="s">
        <v>2514</v>
      </c>
      <c r="R1015" t="s">
        <v>2514</v>
      </c>
    </row>
    <row r="1016" spans="17:18" x14ac:dyDescent="0.25">
      <c r="Q1016" t="s">
        <v>2515</v>
      </c>
      <c r="R1016" t="s">
        <v>2515</v>
      </c>
    </row>
    <row r="1017" spans="17:18" x14ac:dyDescent="0.25">
      <c r="Q1017" t="s">
        <v>2516</v>
      </c>
      <c r="R1017" t="s">
        <v>2516</v>
      </c>
    </row>
    <row r="1018" spans="17:18" x14ac:dyDescent="0.25">
      <c r="Q1018" t="s">
        <v>2517</v>
      </c>
      <c r="R1018" t="s">
        <v>2517</v>
      </c>
    </row>
    <row r="1019" spans="17:18" x14ac:dyDescent="0.25">
      <c r="Q1019" t="s">
        <v>2518</v>
      </c>
      <c r="R1019" t="s">
        <v>2518</v>
      </c>
    </row>
    <row r="1020" spans="17:18" x14ac:dyDescent="0.25">
      <c r="Q1020" t="s">
        <v>2519</v>
      </c>
      <c r="R1020" t="s">
        <v>2519</v>
      </c>
    </row>
    <row r="1021" spans="17:18" x14ac:dyDescent="0.25">
      <c r="Q1021" t="s">
        <v>2520</v>
      </c>
      <c r="R1021" t="s">
        <v>2520</v>
      </c>
    </row>
    <row r="1022" spans="17:18" x14ac:dyDescent="0.25">
      <c r="Q1022" t="s">
        <v>2521</v>
      </c>
      <c r="R1022" t="s">
        <v>2521</v>
      </c>
    </row>
    <row r="1023" spans="17:18" x14ac:dyDescent="0.25">
      <c r="Q1023" t="s">
        <v>2522</v>
      </c>
      <c r="R1023" t="s">
        <v>2522</v>
      </c>
    </row>
    <row r="1024" spans="17:18" x14ac:dyDescent="0.25">
      <c r="Q1024" t="s">
        <v>2523</v>
      </c>
      <c r="R1024" t="s">
        <v>2523</v>
      </c>
    </row>
    <row r="1025" spans="17:18" x14ac:dyDescent="0.25">
      <c r="Q1025" t="s">
        <v>2524</v>
      </c>
      <c r="R1025" t="s">
        <v>2524</v>
      </c>
    </row>
    <row r="1026" spans="17:18" x14ac:dyDescent="0.25">
      <c r="Q1026" t="s">
        <v>2525</v>
      </c>
      <c r="R1026" t="s">
        <v>2525</v>
      </c>
    </row>
    <row r="1027" spans="17:18" x14ac:dyDescent="0.25">
      <c r="Q1027" t="s">
        <v>2526</v>
      </c>
      <c r="R1027" t="s">
        <v>2526</v>
      </c>
    </row>
    <row r="1028" spans="17:18" x14ac:dyDescent="0.25">
      <c r="Q1028" t="s">
        <v>2527</v>
      </c>
      <c r="R1028" t="s">
        <v>2527</v>
      </c>
    </row>
    <row r="1029" spans="17:18" x14ac:dyDescent="0.25">
      <c r="Q1029" t="s">
        <v>2528</v>
      </c>
      <c r="R1029" t="s">
        <v>2528</v>
      </c>
    </row>
    <row r="1030" spans="17:18" x14ac:dyDescent="0.25">
      <c r="Q1030" t="s">
        <v>2529</v>
      </c>
      <c r="R1030" t="s">
        <v>2529</v>
      </c>
    </row>
    <row r="1031" spans="17:18" x14ac:dyDescent="0.25">
      <c r="Q1031" t="s">
        <v>2530</v>
      </c>
      <c r="R1031" t="s">
        <v>2530</v>
      </c>
    </row>
    <row r="1032" spans="17:18" x14ac:dyDescent="0.25">
      <c r="Q1032" t="s">
        <v>2531</v>
      </c>
      <c r="R1032" t="s">
        <v>2531</v>
      </c>
    </row>
    <row r="1033" spans="17:18" x14ac:dyDescent="0.25">
      <c r="Q1033" t="s">
        <v>2532</v>
      </c>
      <c r="R1033" t="s">
        <v>2532</v>
      </c>
    </row>
    <row r="1034" spans="17:18" x14ac:dyDescent="0.25">
      <c r="Q1034" t="s">
        <v>2533</v>
      </c>
      <c r="R1034" t="s">
        <v>2533</v>
      </c>
    </row>
    <row r="1035" spans="17:18" x14ac:dyDescent="0.25">
      <c r="Q1035" t="s">
        <v>2534</v>
      </c>
      <c r="R1035" t="s">
        <v>2534</v>
      </c>
    </row>
    <row r="1036" spans="17:18" x14ac:dyDescent="0.25">
      <c r="Q1036" t="s">
        <v>2535</v>
      </c>
      <c r="R1036" t="s">
        <v>2535</v>
      </c>
    </row>
    <row r="1037" spans="17:18" x14ac:dyDescent="0.25">
      <c r="Q1037" t="s">
        <v>2536</v>
      </c>
      <c r="R1037" t="s">
        <v>2536</v>
      </c>
    </row>
    <row r="1038" spans="17:18" x14ac:dyDescent="0.25">
      <c r="Q1038" t="s">
        <v>2537</v>
      </c>
      <c r="R1038" t="s">
        <v>2537</v>
      </c>
    </row>
    <row r="1039" spans="17:18" x14ac:dyDescent="0.25">
      <c r="Q1039" t="s">
        <v>2538</v>
      </c>
      <c r="R1039" t="s">
        <v>2538</v>
      </c>
    </row>
    <row r="1040" spans="17:18" x14ac:dyDescent="0.25">
      <c r="Q1040" t="s">
        <v>2539</v>
      </c>
      <c r="R1040" t="s">
        <v>2539</v>
      </c>
    </row>
    <row r="1041" spans="17:18" x14ac:dyDescent="0.25">
      <c r="Q1041" t="s">
        <v>2540</v>
      </c>
      <c r="R1041" t="s">
        <v>2540</v>
      </c>
    </row>
    <row r="1042" spans="17:18" x14ac:dyDescent="0.25">
      <c r="Q1042" t="s">
        <v>2541</v>
      </c>
      <c r="R1042" t="s">
        <v>2541</v>
      </c>
    </row>
    <row r="1043" spans="17:18" x14ac:dyDescent="0.25">
      <c r="Q1043" t="s">
        <v>2542</v>
      </c>
      <c r="R1043" t="s">
        <v>2542</v>
      </c>
    </row>
    <row r="1044" spans="17:18" x14ac:dyDescent="0.25">
      <c r="Q1044" t="s">
        <v>2543</v>
      </c>
      <c r="R1044" t="s">
        <v>2543</v>
      </c>
    </row>
    <row r="1045" spans="17:18" x14ac:dyDescent="0.25">
      <c r="Q1045" t="s">
        <v>2544</v>
      </c>
      <c r="R1045" t="s">
        <v>2544</v>
      </c>
    </row>
    <row r="1046" spans="17:18" x14ac:dyDescent="0.25">
      <c r="Q1046" t="s">
        <v>2545</v>
      </c>
      <c r="R1046" t="s">
        <v>2545</v>
      </c>
    </row>
    <row r="1047" spans="17:18" x14ac:dyDescent="0.25">
      <c r="Q1047" t="s">
        <v>2546</v>
      </c>
      <c r="R1047" t="s">
        <v>2546</v>
      </c>
    </row>
    <row r="1048" spans="17:18" x14ac:dyDescent="0.25">
      <c r="Q1048" t="s">
        <v>2547</v>
      </c>
      <c r="R1048" t="s">
        <v>2547</v>
      </c>
    </row>
    <row r="1049" spans="17:18" x14ac:dyDescent="0.25">
      <c r="Q1049" t="s">
        <v>2548</v>
      </c>
      <c r="R1049" t="s">
        <v>2548</v>
      </c>
    </row>
    <row r="1050" spans="17:18" x14ac:dyDescent="0.25">
      <c r="Q1050" t="s">
        <v>2549</v>
      </c>
      <c r="R1050" t="s">
        <v>2549</v>
      </c>
    </row>
    <row r="1051" spans="17:18" x14ac:dyDescent="0.25">
      <c r="Q1051" t="s">
        <v>2550</v>
      </c>
      <c r="R1051" t="s">
        <v>2550</v>
      </c>
    </row>
    <row r="1052" spans="17:18" x14ac:dyDescent="0.25">
      <c r="Q1052" t="s">
        <v>2551</v>
      </c>
      <c r="R1052" t="s">
        <v>2551</v>
      </c>
    </row>
    <row r="1053" spans="17:18" x14ac:dyDescent="0.25">
      <c r="Q1053" t="s">
        <v>2552</v>
      </c>
      <c r="R1053" t="s">
        <v>2552</v>
      </c>
    </row>
    <row r="1054" spans="17:18" x14ac:dyDescent="0.25">
      <c r="Q1054" t="s">
        <v>2553</v>
      </c>
      <c r="R1054" t="s">
        <v>2553</v>
      </c>
    </row>
    <row r="1055" spans="17:18" x14ac:dyDescent="0.25">
      <c r="Q1055" t="s">
        <v>2554</v>
      </c>
      <c r="R1055" t="s">
        <v>2554</v>
      </c>
    </row>
    <row r="1056" spans="17:18" x14ac:dyDescent="0.25">
      <c r="Q1056" t="s">
        <v>2555</v>
      </c>
      <c r="R1056" t="s">
        <v>2555</v>
      </c>
    </row>
    <row r="1057" spans="17:18" x14ac:dyDescent="0.25">
      <c r="Q1057" t="s">
        <v>2556</v>
      </c>
      <c r="R1057" t="s">
        <v>2556</v>
      </c>
    </row>
    <row r="1058" spans="17:18" x14ac:dyDescent="0.25">
      <c r="Q1058" t="s">
        <v>2557</v>
      </c>
      <c r="R1058" t="s">
        <v>2557</v>
      </c>
    </row>
    <row r="1059" spans="17:18" x14ac:dyDescent="0.25">
      <c r="Q1059" t="s">
        <v>2558</v>
      </c>
      <c r="R1059" t="s">
        <v>2558</v>
      </c>
    </row>
    <row r="1060" spans="17:18" x14ac:dyDescent="0.25">
      <c r="Q1060" t="s">
        <v>2559</v>
      </c>
      <c r="R1060" t="s">
        <v>2559</v>
      </c>
    </row>
    <row r="1061" spans="17:18" x14ac:dyDescent="0.25">
      <c r="Q1061" t="s">
        <v>2560</v>
      </c>
      <c r="R1061" t="s">
        <v>2560</v>
      </c>
    </row>
    <row r="1062" spans="17:18" x14ac:dyDescent="0.25">
      <c r="Q1062" t="s">
        <v>2561</v>
      </c>
      <c r="R1062" t="s">
        <v>2561</v>
      </c>
    </row>
    <row r="1063" spans="17:18" x14ac:dyDescent="0.25">
      <c r="Q1063" t="s">
        <v>2562</v>
      </c>
      <c r="R1063" t="s">
        <v>2562</v>
      </c>
    </row>
    <row r="1064" spans="17:18" x14ac:dyDescent="0.25">
      <c r="Q1064" t="s">
        <v>2563</v>
      </c>
      <c r="R1064" t="s">
        <v>2563</v>
      </c>
    </row>
    <row r="1065" spans="17:18" x14ac:dyDescent="0.25">
      <c r="Q1065" t="s">
        <v>2564</v>
      </c>
      <c r="R1065" t="s">
        <v>2564</v>
      </c>
    </row>
    <row r="1066" spans="17:18" x14ac:dyDescent="0.25">
      <c r="Q1066" t="s">
        <v>2565</v>
      </c>
      <c r="R1066" t="s">
        <v>2565</v>
      </c>
    </row>
    <row r="1067" spans="17:18" x14ac:dyDescent="0.25">
      <c r="Q1067" t="s">
        <v>2566</v>
      </c>
      <c r="R1067" t="s">
        <v>2566</v>
      </c>
    </row>
    <row r="1068" spans="17:18" x14ac:dyDescent="0.25">
      <c r="Q1068" t="s">
        <v>2567</v>
      </c>
      <c r="R1068" t="s">
        <v>2567</v>
      </c>
    </row>
    <row r="1069" spans="17:18" x14ac:dyDescent="0.25">
      <c r="Q1069" t="s">
        <v>2568</v>
      </c>
      <c r="R1069" t="s">
        <v>2568</v>
      </c>
    </row>
    <row r="1070" spans="17:18" x14ac:dyDescent="0.25">
      <c r="Q1070" t="s">
        <v>2569</v>
      </c>
      <c r="R1070" t="s">
        <v>2569</v>
      </c>
    </row>
    <row r="1071" spans="17:18" x14ac:dyDescent="0.25">
      <c r="Q1071" t="s">
        <v>2570</v>
      </c>
      <c r="R1071" t="s">
        <v>2570</v>
      </c>
    </row>
    <row r="1072" spans="17:18" x14ac:dyDescent="0.25">
      <c r="Q1072" t="s">
        <v>2571</v>
      </c>
      <c r="R1072" t="s">
        <v>2571</v>
      </c>
    </row>
    <row r="1073" spans="17:18" x14ac:dyDescent="0.25">
      <c r="Q1073" t="s">
        <v>2572</v>
      </c>
      <c r="R1073" t="s">
        <v>2572</v>
      </c>
    </row>
    <row r="1074" spans="17:18" x14ac:dyDescent="0.25">
      <c r="Q1074" t="s">
        <v>2573</v>
      </c>
      <c r="R1074" t="s">
        <v>2573</v>
      </c>
    </row>
    <row r="1075" spans="17:18" x14ac:dyDescent="0.25">
      <c r="Q1075" t="s">
        <v>2574</v>
      </c>
      <c r="R1075" t="s">
        <v>2574</v>
      </c>
    </row>
    <row r="1076" spans="17:18" x14ac:dyDescent="0.25">
      <c r="Q1076" t="s">
        <v>2575</v>
      </c>
      <c r="R1076" t="s">
        <v>2575</v>
      </c>
    </row>
    <row r="1077" spans="17:18" x14ac:dyDescent="0.25">
      <c r="Q1077" t="s">
        <v>2576</v>
      </c>
      <c r="R1077" t="s">
        <v>2576</v>
      </c>
    </row>
    <row r="1078" spans="17:18" x14ac:dyDescent="0.25">
      <c r="Q1078" t="s">
        <v>2577</v>
      </c>
      <c r="R1078" t="s">
        <v>2577</v>
      </c>
    </row>
    <row r="1079" spans="17:18" x14ac:dyDescent="0.25">
      <c r="Q1079" t="s">
        <v>2578</v>
      </c>
      <c r="R1079" t="s">
        <v>2578</v>
      </c>
    </row>
    <row r="1080" spans="17:18" x14ac:dyDescent="0.25">
      <c r="Q1080" t="s">
        <v>2579</v>
      </c>
      <c r="R1080" t="s">
        <v>2579</v>
      </c>
    </row>
    <row r="1081" spans="17:18" x14ac:dyDescent="0.25">
      <c r="Q1081" t="s">
        <v>2580</v>
      </c>
      <c r="R1081" t="s">
        <v>2580</v>
      </c>
    </row>
    <row r="1082" spans="17:18" x14ac:dyDescent="0.25">
      <c r="Q1082" t="s">
        <v>2581</v>
      </c>
      <c r="R1082" t="s">
        <v>2581</v>
      </c>
    </row>
    <row r="1083" spans="17:18" x14ac:dyDescent="0.25">
      <c r="Q1083" t="s">
        <v>2582</v>
      </c>
      <c r="R1083" t="s">
        <v>2582</v>
      </c>
    </row>
    <row r="1084" spans="17:18" x14ac:dyDescent="0.25">
      <c r="Q1084" t="s">
        <v>2583</v>
      </c>
      <c r="R1084" t="s">
        <v>2583</v>
      </c>
    </row>
    <row r="1085" spans="17:18" x14ac:dyDescent="0.25">
      <c r="Q1085" t="s">
        <v>2584</v>
      </c>
      <c r="R1085" t="s">
        <v>2584</v>
      </c>
    </row>
    <row r="1086" spans="17:18" x14ac:dyDescent="0.25">
      <c r="Q1086" t="s">
        <v>2585</v>
      </c>
      <c r="R1086" t="s">
        <v>2585</v>
      </c>
    </row>
    <row r="1087" spans="17:18" x14ac:dyDescent="0.25">
      <c r="Q1087" t="s">
        <v>2586</v>
      </c>
      <c r="R1087" t="s">
        <v>2586</v>
      </c>
    </row>
    <row r="1088" spans="17:18" x14ac:dyDescent="0.25">
      <c r="Q1088" t="s">
        <v>2587</v>
      </c>
      <c r="R1088" t="s">
        <v>2587</v>
      </c>
    </row>
    <row r="1089" spans="17:18" x14ac:dyDescent="0.25">
      <c r="Q1089" t="s">
        <v>2588</v>
      </c>
      <c r="R1089" t="s">
        <v>2588</v>
      </c>
    </row>
    <row r="1090" spans="17:18" x14ac:dyDescent="0.25">
      <c r="Q1090" t="s">
        <v>2589</v>
      </c>
      <c r="R1090" t="s">
        <v>2589</v>
      </c>
    </row>
    <row r="1091" spans="17:18" x14ac:dyDescent="0.25">
      <c r="Q1091" t="s">
        <v>2590</v>
      </c>
      <c r="R1091" t="s">
        <v>2590</v>
      </c>
    </row>
    <row r="1092" spans="17:18" x14ac:dyDescent="0.25">
      <c r="Q1092" t="s">
        <v>2591</v>
      </c>
      <c r="R1092" t="s">
        <v>2591</v>
      </c>
    </row>
    <row r="1093" spans="17:18" x14ac:dyDescent="0.25">
      <c r="Q1093" t="s">
        <v>2592</v>
      </c>
      <c r="R1093" t="s">
        <v>2592</v>
      </c>
    </row>
    <row r="1094" spans="17:18" x14ac:dyDescent="0.25">
      <c r="Q1094" t="s">
        <v>2593</v>
      </c>
      <c r="R1094" t="s">
        <v>2593</v>
      </c>
    </row>
    <row r="1095" spans="17:18" x14ac:dyDescent="0.25">
      <c r="Q1095" t="s">
        <v>2594</v>
      </c>
      <c r="R1095" t="s">
        <v>2594</v>
      </c>
    </row>
    <row r="1096" spans="17:18" x14ac:dyDescent="0.25">
      <c r="Q1096" t="s">
        <v>2595</v>
      </c>
      <c r="R1096" t="s">
        <v>2595</v>
      </c>
    </row>
    <row r="1097" spans="17:18" x14ac:dyDescent="0.25">
      <c r="Q1097" t="s">
        <v>2596</v>
      </c>
      <c r="R1097" t="s">
        <v>2596</v>
      </c>
    </row>
    <row r="1098" spans="17:18" x14ac:dyDescent="0.25">
      <c r="Q1098" t="s">
        <v>2597</v>
      </c>
      <c r="R1098" t="s">
        <v>2597</v>
      </c>
    </row>
    <row r="1099" spans="17:18" x14ac:dyDescent="0.25">
      <c r="Q1099" t="s">
        <v>2598</v>
      </c>
      <c r="R1099" t="s">
        <v>2598</v>
      </c>
    </row>
    <row r="1100" spans="17:18" x14ac:dyDescent="0.25">
      <c r="Q1100" t="s">
        <v>2599</v>
      </c>
      <c r="R1100" t="s">
        <v>2599</v>
      </c>
    </row>
    <row r="1101" spans="17:18" x14ac:dyDescent="0.25">
      <c r="Q1101" t="s">
        <v>2600</v>
      </c>
      <c r="R1101" t="s">
        <v>2600</v>
      </c>
    </row>
    <row r="1102" spans="17:18" x14ac:dyDescent="0.25">
      <c r="Q1102" t="s">
        <v>2601</v>
      </c>
      <c r="R1102" t="s">
        <v>2601</v>
      </c>
    </row>
    <row r="1103" spans="17:18" x14ac:dyDescent="0.25">
      <c r="Q1103" t="s">
        <v>2602</v>
      </c>
      <c r="R1103" t="s">
        <v>2602</v>
      </c>
    </row>
    <row r="1104" spans="17:18" x14ac:dyDescent="0.25">
      <c r="Q1104" t="s">
        <v>2603</v>
      </c>
      <c r="R1104" t="s">
        <v>2603</v>
      </c>
    </row>
    <row r="1105" spans="17:18" x14ac:dyDescent="0.25">
      <c r="Q1105" t="s">
        <v>2604</v>
      </c>
      <c r="R1105" t="s">
        <v>2604</v>
      </c>
    </row>
    <row r="1106" spans="17:18" x14ac:dyDescent="0.25">
      <c r="Q1106" t="s">
        <v>2605</v>
      </c>
      <c r="R1106" t="s">
        <v>2605</v>
      </c>
    </row>
    <row r="1107" spans="17:18" x14ac:dyDescent="0.25">
      <c r="Q1107" t="s">
        <v>2606</v>
      </c>
      <c r="R1107" t="s">
        <v>2606</v>
      </c>
    </row>
    <row r="1108" spans="17:18" x14ac:dyDescent="0.25">
      <c r="Q1108" t="s">
        <v>2607</v>
      </c>
      <c r="R1108" t="s">
        <v>2607</v>
      </c>
    </row>
    <row r="1109" spans="17:18" x14ac:dyDescent="0.25">
      <c r="Q1109" t="s">
        <v>2608</v>
      </c>
      <c r="R1109" t="s">
        <v>2608</v>
      </c>
    </row>
    <row r="1110" spans="17:18" x14ac:dyDescent="0.25">
      <c r="Q1110" t="s">
        <v>2609</v>
      </c>
      <c r="R1110" t="s">
        <v>2609</v>
      </c>
    </row>
    <row r="1111" spans="17:18" x14ac:dyDescent="0.25">
      <c r="Q1111" t="s">
        <v>2610</v>
      </c>
      <c r="R1111" t="s">
        <v>2610</v>
      </c>
    </row>
    <row r="1112" spans="17:18" x14ac:dyDescent="0.25">
      <c r="Q1112" t="s">
        <v>2611</v>
      </c>
      <c r="R1112" t="s">
        <v>2611</v>
      </c>
    </row>
    <row r="1113" spans="17:18" x14ac:dyDescent="0.25">
      <c r="Q1113" t="s">
        <v>2612</v>
      </c>
      <c r="R1113" t="s">
        <v>2612</v>
      </c>
    </row>
    <row r="1114" spans="17:18" x14ac:dyDescent="0.25">
      <c r="Q1114" t="s">
        <v>2613</v>
      </c>
      <c r="R1114" t="s">
        <v>2613</v>
      </c>
    </row>
    <row r="1115" spans="17:18" x14ac:dyDescent="0.25">
      <c r="Q1115" t="s">
        <v>2614</v>
      </c>
      <c r="R1115" t="s">
        <v>2614</v>
      </c>
    </row>
    <row r="1116" spans="17:18" x14ac:dyDescent="0.25">
      <c r="Q1116" t="s">
        <v>2615</v>
      </c>
      <c r="R1116" t="s">
        <v>2615</v>
      </c>
    </row>
    <row r="1117" spans="17:18" x14ac:dyDescent="0.25">
      <c r="Q1117" t="s">
        <v>2616</v>
      </c>
      <c r="R1117" t="s">
        <v>2616</v>
      </c>
    </row>
    <row r="1118" spans="17:18" x14ac:dyDescent="0.25">
      <c r="Q1118" t="s">
        <v>2617</v>
      </c>
      <c r="R1118" t="s">
        <v>2617</v>
      </c>
    </row>
    <row r="1119" spans="17:18" x14ac:dyDescent="0.25">
      <c r="Q1119" t="s">
        <v>2618</v>
      </c>
      <c r="R1119" t="s">
        <v>2618</v>
      </c>
    </row>
    <row r="1120" spans="17:18" x14ac:dyDescent="0.25">
      <c r="Q1120" t="s">
        <v>2619</v>
      </c>
      <c r="R1120" t="s">
        <v>2619</v>
      </c>
    </row>
    <row r="1121" spans="17:18" x14ac:dyDescent="0.25">
      <c r="Q1121" t="s">
        <v>2620</v>
      </c>
      <c r="R1121" t="s">
        <v>2620</v>
      </c>
    </row>
    <row r="1122" spans="17:18" x14ac:dyDescent="0.25">
      <c r="Q1122" t="s">
        <v>2621</v>
      </c>
      <c r="R1122" t="s">
        <v>2621</v>
      </c>
    </row>
    <row r="1123" spans="17:18" x14ac:dyDescent="0.25">
      <c r="Q1123" t="s">
        <v>2622</v>
      </c>
      <c r="R1123" t="s">
        <v>2622</v>
      </c>
    </row>
    <row r="1124" spans="17:18" x14ac:dyDescent="0.25">
      <c r="Q1124" t="s">
        <v>2623</v>
      </c>
      <c r="R1124" t="s">
        <v>2623</v>
      </c>
    </row>
    <row r="1125" spans="17:18" x14ac:dyDescent="0.25">
      <c r="Q1125" t="s">
        <v>2624</v>
      </c>
      <c r="R1125" t="s">
        <v>2624</v>
      </c>
    </row>
    <row r="1126" spans="17:18" x14ac:dyDescent="0.25">
      <c r="Q1126" t="s">
        <v>2625</v>
      </c>
      <c r="R1126" t="s">
        <v>2625</v>
      </c>
    </row>
    <row r="1127" spans="17:18" x14ac:dyDescent="0.25">
      <c r="Q1127" t="s">
        <v>2626</v>
      </c>
      <c r="R1127" t="s">
        <v>2626</v>
      </c>
    </row>
    <row r="1128" spans="17:18" x14ac:dyDescent="0.25">
      <c r="Q1128" t="s">
        <v>2627</v>
      </c>
      <c r="R1128" t="s">
        <v>2627</v>
      </c>
    </row>
    <row r="1129" spans="17:18" x14ac:dyDescent="0.25">
      <c r="Q1129" t="s">
        <v>2628</v>
      </c>
      <c r="R1129" t="s">
        <v>2628</v>
      </c>
    </row>
    <row r="1130" spans="17:18" x14ac:dyDescent="0.25">
      <c r="Q1130" t="s">
        <v>2629</v>
      </c>
      <c r="R1130" t="s">
        <v>2629</v>
      </c>
    </row>
    <row r="1131" spans="17:18" x14ac:dyDescent="0.25">
      <c r="Q1131" t="s">
        <v>2630</v>
      </c>
      <c r="R1131" t="s">
        <v>2630</v>
      </c>
    </row>
    <row r="1132" spans="17:18" x14ac:dyDescent="0.25">
      <c r="Q1132" t="s">
        <v>2631</v>
      </c>
      <c r="R1132" t="s">
        <v>2631</v>
      </c>
    </row>
    <row r="1133" spans="17:18" x14ac:dyDescent="0.25">
      <c r="Q1133" t="s">
        <v>2632</v>
      </c>
      <c r="R1133" t="s">
        <v>2632</v>
      </c>
    </row>
    <row r="1134" spans="17:18" x14ac:dyDescent="0.25">
      <c r="Q1134" t="s">
        <v>2633</v>
      </c>
      <c r="R1134" t="s">
        <v>2633</v>
      </c>
    </row>
    <row r="1135" spans="17:18" x14ac:dyDescent="0.25">
      <c r="Q1135" t="s">
        <v>2634</v>
      </c>
      <c r="R1135" t="s">
        <v>2634</v>
      </c>
    </row>
    <row r="1136" spans="17:18" x14ac:dyDescent="0.25">
      <c r="Q1136" t="s">
        <v>2635</v>
      </c>
      <c r="R1136" t="s">
        <v>2635</v>
      </c>
    </row>
    <row r="1137" spans="17:18" x14ac:dyDescent="0.25">
      <c r="Q1137" t="s">
        <v>2636</v>
      </c>
      <c r="R1137" t="s">
        <v>2636</v>
      </c>
    </row>
    <row r="1138" spans="17:18" x14ac:dyDescent="0.25">
      <c r="Q1138" t="s">
        <v>2637</v>
      </c>
      <c r="R1138" t="s">
        <v>2637</v>
      </c>
    </row>
    <row r="1139" spans="17:18" x14ac:dyDescent="0.25">
      <c r="Q1139" t="s">
        <v>2638</v>
      </c>
      <c r="R1139" t="s">
        <v>2638</v>
      </c>
    </row>
    <row r="1140" spans="17:18" x14ac:dyDescent="0.25">
      <c r="Q1140" t="s">
        <v>2639</v>
      </c>
      <c r="R1140" t="s">
        <v>2639</v>
      </c>
    </row>
    <row r="1141" spans="17:18" x14ac:dyDescent="0.25">
      <c r="Q1141" t="s">
        <v>2640</v>
      </c>
      <c r="R1141" t="s">
        <v>2640</v>
      </c>
    </row>
    <row r="1142" spans="17:18" x14ac:dyDescent="0.25">
      <c r="Q1142" t="s">
        <v>2641</v>
      </c>
      <c r="R1142" t="s">
        <v>2641</v>
      </c>
    </row>
    <row r="1143" spans="17:18" x14ac:dyDescent="0.25">
      <c r="Q1143" t="s">
        <v>2642</v>
      </c>
      <c r="R1143" t="s">
        <v>2642</v>
      </c>
    </row>
    <row r="1144" spans="17:18" x14ac:dyDescent="0.25">
      <c r="Q1144" t="s">
        <v>2643</v>
      </c>
      <c r="R1144" t="s">
        <v>2643</v>
      </c>
    </row>
    <row r="1145" spans="17:18" x14ac:dyDescent="0.25">
      <c r="Q1145" t="s">
        <v>2644</v>
      </c>
      <c r="R1145" t="s">
        <v>2644</v>
      </c>
    </row>
    <row r="1146" spans="17:18" x14ac:dyDescent="0.25">
      <c r="Q1146" t="s">
        <v>2645</v>
      </c>
      <c r="R1146" t="s">
        <v>2645</v>
      </c>
    </row>
    <row r="1147" spans="17:18" x14ac:dyDescent="0.25">
      <c r="Q1147" t="s">
        <v>2646</v>
      </c>
      <c r="R1147" t="s">
        <v>2646</v>
      </c>
    </row>
    <row r="1148" spans="17:18" x14ac:dyDescent="0.25">
      <c r="Q1148" t="s">
        <v>2647</v>
      </c>
      <c r="R1148" t="s">
        <v>2647</v>
      </c>
    </row>
    <row r="1149" spans="17:18" x14ac:dyDescent="0.25">
      <c r="Q1149" t="s">
        <v>2648</v>
      </c>
      <c r="R1149" t="s">
        <v>2648</v>
      </c>
    </row>
    <row r="1150" spans="17:18" x14ac:dyDescent="0.25">
      <c r="Q1150" t="s">
        <v>2649</v>
      </c>
      <c r="R1150" t="s">
        <v>2649</v>
      </c>
    </row>
    <row r="1151" spans="17:18" x14ac:dyDescent="0.25">
      <c r="Q1151" t="s">
        <v>2650</v>
      </c>
      <c r="R1151" t="s">
        <v>2650</v>
      </c>
    </row>
    <row r="1152" spans="17:18" x14ac:dyDescent="0.25">
      <c r="Q1152" t="s">
        <v>2651</v>
      </c>
      <c r="R1152" t="s">
        <v>2651</v>
      </c>
    </row>
    <row r="1153" spans="17:18" x14ac:dyDescent="0.25">
      <c r="Q1153" t="s">
        <v>2652</v>
      </c>
      <c r="R1153" t="s">
        <v>2652</v>
      </c>
    </row>
    <row r="1154" spans="17:18" x14ac:dyDescent="0.25">
      <c r="Q1154" t="s">
        <v>2653</v>
      </c>
      <c r="R1154" t="s">
        <v>2653</v>
      </c>
    </row>
    <row r="1155" spans="17:18" x14ac:dyDescent="0.25">
      <c r="Q1155" t="s">
        <v>2654</v>
      </c>
      <c r="R1155" t="s">
        <v>2654</v>
      </c>
    </row>
    <row r="1156" spans="17:18" x14ac:dyDescent="0.25">
      <c r="Q1156" t="s">
        <v>2655</v>
      </c>
      <c r="R1156" t="s">
        <v>2655</v>
      </c>
    </row>
    <row r="1157" spans="17:18" x14ac:dyDescent="0.25">
      <c r="Q1157" t="s">
        <v>2656</v>
      </c>
      <c r="R1157" t="s">
        <v>2656</v>
      </c>
    </row>
    <row r="1158" spans="17:18" x14ac:dyDescent="0.25">
      <c r="Q1158" t="s">
        <v>2657</v>
      </c>
      <c r="R1158" t="s">
        <v>2657</v>
      </c>
    </row>
    <row r="1159" spans="17:18" x14ac:dyDescent="0.25">
      <c r="Q1159" t="s">
        <v>2658</v>
      </c>
      <c r="R1159" t="s">
        <v>2658</v>
      </c>
    </row>
    <row r="1160" spans="17:18" x14ac:dyDescent="0.25">
      <c r="Q1160" t="s">
        <v>2659</v>
      </c>
      <c r="R1160" t="s">
        <v>2659</v>
      </c>
    </row>
    <row r="1161" spans="17:18" x14ac:dyDescent="0.25">
      <c r="Q1161" t="s">
        <v>2660</v>
      </c>
      <c r="R1161" t="s">
        <v>2660</v>
      </c>
    </row>
    <row r="1162" spans="17:18" x14ac:dyDescent="0.25">
      <c r="Q1162" t="s">
        <v>2661</v>
      </c>
      <c r="R1162" t="s">
        <v>2661</v>
      </c>
    </row>
    <row r="1163" spans="17:18" x14ac:dyDescent="0.25">
      <c r="Q1163" t="s">
        <v>2662</v>
      </c>
      <c r="R1163" t="s">
        <v>2662</v>
      </c>
    </row>
    <row r="1164" spans="17:18" x14ac:dyDescent="0.25">
      <c r="Q1164" t="s">
        <v>2663</v>
      </c>
      <c r="R1164" t="s">
        <v>2663</v>
      </c>
    </row>
    <row r="1165" spans="17:18" x14ac:dyDescent="0.25">
      <c r="Q1165" t="s">
        <v>2664</v>
      </c>
      <c r="R1165" t="s">
        <v>2664</v>
      </c>
    </row>
    <row r="1166" spans="17:18" x14ac:dyDescent="0.25">
      <c r="Q1166" t="s">
        <v>2665</v>
      </c>
      <c r="R1166" t="s">
        <v>2665</v>
      </c>
    </row>
    <row r="1167" spans="17:18" x14ac:dyDescent="0.25">
      <c r="Q1167" t="s">
        <v>2666</v>
      </c>
      <c r="R1167" t="s">
        <v>2666</v>
      </c>
    </row>
    <row r="1168" spans="17:18" x14ac:dyDescent="0.25">
      <c r="Q1168" t="s">
        <v>2667</v>
      </c>
      <c r="R1168" t="s">
        <v>2667</v>
      </c>
    </row>
    <row r="1169" spans="17:18" x14ac:dyDescent="0.25">
      <c r="Q1169" t="s">
        <v>2668</v>
      </c>
      <c r="R1169" t="s">
        <v>2668</v>
      </c>
    </row>
    <row r="1170" spans="17:18" x14ac:dyDescent="0.25">
      <c r="Q1170" t="s">
        <v>2669</v>
      </c>
      <c r="R1170" t="s">
        <v>2669</v>
      </c>
    </row>
    <row r="1171" spans="17:18" x14ac:dyDescent="0.25">
      <c r="Q1171" t="s">
        <v>2670</v>
      </c>
      <c r="R1171" t="s">
        <v>2670</v>
      </c>
    </row>
    <row r="1172" spans="17:18" x14ac:dyDescent="0.25">
      <c r="Q1172" t="s">
        <v>2671</v>
      </c>
      <c r="R1172" t="s">
        <v>2671</v>
      </c>
    </row>
    <row r="1173" spans="17:18" x14ac:dyDescent="0.25">
      <c r="Q1173" t="s">
        <v>2672</v>
      </c>
      <c r="R1173" t="s">
        <v>2672</v>
      </c>
    </row>
    <row r="1174" spans="17:18" x14ac:dyDescent="0.25">
      <c r="Q1174" t="s">
        <v>2673</v>
      </c>
      <c r="R1174" t="s">
        <v>2673</v>
      </c>
    </row>
    <row r="1175" spans="17:18" x14ac:dyDescent="0.25">
      <c r="Q1175" t="s">
        <v>2674</v>
      </c>
      <c r="R1175" t="s">
        <v>2674</v>
      </c>
    </row>
    <row r="1176" spans="17:18" x14ac:dyDescent="0.25">
      <c r="Q1176" t="s">
        <v>2675</v>
      </c>
      <c r="R1176" t="s">
        <v>2675</v>
      </c>
    </row>
    <row r="1177" spans="17:18" x14ac:dyDescent="0.25">
      <c r="Q1177" t="s">
        <v>2676</v>
      </c>
      <c r="R1177" t="s">
        <v>2676</v>
      </c>
    </row>
    <row r="1178" spans="17:18" x14ac:dyDescent="0.25">
      <c r="Q1178" t="s">
        <v>2677</v>
      </c>
      <c r="R1178" t="s">
        <v>2677</v>
      </c>
    </row>
    <row r="1179" spans="17:18" x14ac:dyDescent="0.25">
      <c r="Q1179" t="s">
        <v>2678</v>
      </c>
      <c r="R1179" t="s">
        <v>2678</v>
      </c>
    </row>
    <row r="1180" spans="17:18" x14ac:dyDescent="0.25">
      <c r="Q1180" t="s">
        <v>2679</v>
      </c>
      <c r="R1180" t="s">
        <v>2679</v>
      </c>
    </row>
    <row r="1181" spans="17:18" x14ac:dyDescent="0.25">
      <c r="Q1181" t="s">
        <v>2680</v>
      </c>
      <c r="R1181" t="s">
        <v>2680</v>
      </c>
    </row>
    <row r="1182" spans="17:18" x14ac:dyDescent="0.25">
      <c r="Q1182" t="s">
        <v>2681</v>
      </c>
      <c r="R1182" t="s">
        <v>2681</v>
      </c>
    </row>
    <row r="1183" spans="17:18" x14ac:dyDescent="0.25">
      <c r="Q1183" t="s">
        <v>2682</v>
      </c>
      <c r="R1183" t="s">
        <v>2682</v>
      </c>
    </row>
    <row r="1184" spans="17:18" x14ac:dyDescent="0.25">
      <c r="Q1184" t="s">
        <v>2683</v>
      </c>
      <c r="R1184" t="s">
        <v>2683</v>
      </c>
    </row>
    <row r="1185" spans="17:18" x14ac:dyDescent="0.25">
      <c r="Q1185" t="s">
        <v>2684</v>
      </c>
      <c r="R1185" t="s">
        <v>2684</v>
      </c>
    </row>
    <row r="1186" spans="17:18" x14ac:dyDescent="0.25">
      <c r="Q1186" t="s">
        <v>2685</v>
      </c>
      <c r="R1186" t="s">
        <v>2685</v>
      </c>
    </row>
    <row r="1187" spans="17:18" x14ac:dyDescent="0.25">
      <c r="Q1187" t="s">
        <v>2686</v>
      </c>
      <c r="R1187" t="s">
        <v>2686</v>
      </c>
    </row>
    <row r="1188" spans="17:18" x14ac:dyDescent="0.25">
      <c r="Q1188" t="s">
        <v>2687</v>
      </c>
      <c r="R1188" t="s">
        <v>2687</v>
      </c>
    </row>
    <row r="1189" spans="17:18" x14ac:dyDescent="0.25">
      <c r="Q1189" t="s">
        <v>2688</v>
      </c>
      <c r="R1189" t="s">
        <v>2688</v>
      </c>
    </row>
    <row r="1190" spans="17:18" x14ac:dyDescent="0.25">
      <c r="Q1190" t="s">
        <v>2689</v>
      </c>
      <c r="R1190" t="s">
        <v>2689</v>
      </c>
    </row>
    <row r="1191" spans="17:18" x14ac:dyDescent="0.25">
      <c r="Q1191" t="s">
        <v>2690</v>
      </c>
      <c r="R1191" t="s">
        <v>2690</v>
      </c>
    </row>
    <row r="1192" spans="17:18" x14ac:dyDescent="0.25">
      <c r="Q1192" t="s">
        <v>2691</v>
      </c>
      <c r="R1192" t="s">
        <v>2691</v>
      </c>
    </row>
    <row r="1193" spans="17:18" x14ac:dyDescent="0.25">
      <c r="Q1193" t="s">
        <v>2692</v>
      </c>
      <c r="R1193" t="s">
        <v>2692</v>
      </c>
    </row>
    <row r="1194" spans="17:18" x14ac:dyDescent="0.25">
      <c r="Q1194" t="s">
        <v>2693</v>
      </c>
      <c r="R1194" t="s">
        <v>2693</v>
      </c>
    </row>
    <row r="1195" spans="17:18" x14ac:dyDescent="0.25">
      <c r="Q1195" t="s">
        <v>2694</v>
      </c>
      <c r="R1195" t="s">
        <v>2694</v>
      </c>
    </row>
    <row r="1196" spans="17:18" x14ac:dyDescent="0.25">
      <c r="Q1196" t="s">
        <v>2695</v>
      </c>
      <c r="R1196" t="s">
        <v>2695</v>
      </c>
    </row>
    <row r="1197" spans="17:18" x14ac:dyDescent="0.25">
      <c r="Q1197" t="s">
        <v>2696</v>
      </c>
      <c r="R1197" t="s">
        <v>2696</v>
      </c>
    </row>
    <row r="1198" spans="17:18" x14ac:dyDescent="0.25">
      <c r="Q1198" t="s">
        <v>2697</v>
      </c>
      <c r="R1198" t="s">
        <v>2697</v>
      </c>
    </row>
    <row r="1199" spans="17:18" x14ac:dyDescent="0.25">
      <c r="Q1199" t="s">
        <v>2698</v>
      </c>
      <c r="R1199" t="s">
        <v>2698</v>
      </c>
    </row>
    <row r="1200" spans="17:18" x14ac:dyDescent="0.25">
      <c r="Q1200" t="s">
        <v>2699</v>
      </c>
      <c r="R1200" t="s">
        <v>2699</v>
      </c>
    </row>
    <row r="1201" spans="17:18" x14ac:dyDescent="0.25">
      <c r="Q1201" t="s">
        <v>2700</v>
      </c>
      <c r="R1201" t="s">
        <v>2700</v>
      </c>
    </row>
    <row r="1202" spans="17:18" x14ac:dyDescent="0.25">
      <c r="Q1202" t="s">
        <v>2701</v>
      </c>
      <c r="R1202" t="s">
        <v>2701</v>
      </c>
    </row>
    <row r="1203" spans="17:18" x14ac:dyDescent="0.25">
      <c r="Q1203" t="s">
        <v>2702</v>
      </c>
      <c r="R1203" t="s">
        <v>2702</v>
      </c>
    </row>
    <row r="1204" spans="17:18" x14ac:dyDescent="0.25">
      <c r="Q1204" t="s">
        <v>2703</v>
      </c>
      <c r="R1204" t="s">
        <v>2703</v>
      </c>
    </row>
    <row r="1205" spans="17:18" x14ac:dyDescent="0.25">
      <c r="Q1205" t="s">
        <v>2704</v>
      </c>
      <c r="R1205" t="s">
        <v>2704</v>
      </c>
    </row>
    <row r="1206" spans="17:18" x14ac:dyDescent="0.25">
      <c r="Q1206" t="s">
        <v>2705</v>
      </c>
      <c r="R1206" t="s">
        <v>2705</v>
      </c>
    </row>
    <row r="1207" spans="17:18" x14ac:dyDescent="0.25">
      <c r="Q1207" t="s">
        <v>2706</v>
      </c>
      <c r="R1207" t="s">
        <v>2706</v>
      </c>
    </row>
    <row r="1208" spans="17:18" x14ac:dyDescent="0.25">
      <c r="Q1208" t="s">
        <v>2707</v>
      </c>
      <c r="R1208" t="s">
        <v>2707</v>
      </c>
    </row>
    <row r="1209" spans="17:18" x14ac:dyDescent="0.25">
      <c r="Q1209" t="s">
        <v>2708</v>
      </c>
      <c r="R1209" t="s">
        <v>2708</v>
      </c>
    </row>
    <row r="1210" spans="17:18" x14ac:dyDescent="0.25">
      <c r="Q1210" t="s">
        <v>2709</v>
      </c>
      <c r="R1210" t="s">
        <v>2709</v>
      </c>
    </row>
    <row r="1211" spans="17:18" x14ac:dyDescent="0.25">
      <c r="Q1211" t="s">
        <v>2710</v>
      </c>
      <c r="R1211" t="s">
        <v>2710</v>
      </c>
    </row>
    <row r="1212" spans="17:18" x14ac:dyDescent="0.25">
      <c r="Q1212" t="s">
        <v>2711</v>
      </c>
      <c r="R1212" t="s">
        <v>2711</v>
      </c>
    </row>
    <row r="1213" spans="17:18" x14ac:dyDescent="0.25">
      <c r="Q1213" t="s">
        <v>2712</v>
      </c>
      <c r="R1213" t="s">
        <v>2712</v>
      </c>
    </row>
    <row r="1214" spans="17:18" x14ac:dyDescent="0.25">
      <c r="Q1214" t="s">
        <v>2713</v>
      </c>
      <c r="R1214" t="s">
        <v>2713</v>
      </c>
    </row>
    <row r="1215" spans="17:18" x14ac:dyDescent="0.25">
      <c r="Q1215" t="s">
        <v>2714</v>
      </c>
      <c r="R1215" t="s">
        <v>2714</v>
      </c>
    </row>
    <row r="1216" spans="17:18" x14ac:dyDescent="0.25">
      <c r="Q1216" t="s">
        <v>2715</v>
      </c>
      <c r="R1216" t="s">
        <v>2715</v>
      </c>
    </row>
    <row r="1217" spans="17:18" x14ac:dyDescent="0.25">
      <c r="Q1217" t="s">
        <v>2716</v>
      </c>
      <c r="R1217" t="s">
        <v>2716</v>
      </c>
    </row>
    <row r="1218" spans="17:18" x14ac:dyDescent="0.25">
      <c r="Q1218" t="s">
        <v>2717</v>
      </c>
      <c r="R1218" t="s">
        <v>2717</v>
      </c>
    </row>
    <row r="1219" spans="17:18" x14ac:dyDescent="0.25">
      <c r="Q1219" t="s">
        <v>2718</v>
      </c>
      <c r="R1219" t="s">
        <v>2718</v>
      </c>
    </row>
    <row r="1220" spans="17:18" x14ac:dyDescent="0.25">
      <c r="Q1220" t="s">
        <v>2719</v>
      </c>
      <c r="R1220" t="s">
        <v>2719</v>
      </c>
    </row>
    <row r="1221" spans="17:18" x14ac:dyDescent="0.25">
      <c r="Q1221" t="s">
        <v>2720</v>
      </c>
      <c r="R1221" t="s">
        <v>2720</v>
      </c>
    </row>
    <row r="1222" spans="17:18" x14ac:dyDescent="0.25">
      <c r="Q1222" t="s">
        <v>2721</v>
      </c>
      <c r="R1222" t="s">
        <v>2721</v>
      </c>
    </row>
    <row r="1223" spans="17:18" x14ac:dyDescent="0.25">
      <c r="Q1223" t="s">
        <v>2722</v>
      </c>
      <c r="R1223" t="s">
        <v>2722</v>
      </c>
    </row>
    <row r="1224" spans="17:18" x14ac:dyDescent="0.25">
      <c r="Q1224" t="s">
        <v>2723</v>
      </c>
      <c r="R1224" t="s">
        <v>2723</v>
      </c>
    </row>
    <row r="1225" spans="17:18" x14ac:dyDescent="0.25">
      <c r="Q1225" t="s">
        <v>2724</v>
      </c>
      <c r="R1225" t="s">
        <v>2724</v>
      </c>
    </row>
    <row r="1226" spans="17:18" x14ac:dyDescent="0.25">
      <c r="Q1226" t="s">
        <v>2725</v>
      </c>
      <c r="R1226" t="s">
        <v>2725</v>
      </c>
    </row>
    <row r="1227" spans="17:18" x14ac:dyDescent="0.25">
      <c r="Q1227" t="s">
        <v>2726</v>
      </c>
      <c r="R1227" t="s">
        <v>2726</v>
      </c>
    </row>
    <row r="1228" spans="17:18" x14ac:dyDescent="0.25">
      <c r="Q1228" t="s">
        <v>2727</v>
      </c>
      <c r="R1228" t="s">
        <v>2727</v>
      </c>
    </row>
    <row r="1229" spans="17:18" x14ac:dyDescent="0.25">
      <c r="Q1229" t="s">
        <v>2728</v>
      </c>
      <c r="R1229" t="s">
        <v>2728</v>
      </c>
    </row>
    <row r="1230" spans="17:18" x14ac:dyDescent="0.25">
      <c r="Q1230" t="s">
        <v>2729</v>
      </c>
      <c r="R1230" t="s">
        <v>2729</v>
      </c>
    </row>
    <row r="1231" spans="17:18" x14ac:dyDescent="0.25">
      <c r="Q1231" t="s">
        <v>2730</v>
      </c>
      <c r="R1231" t="s">
        <v>2730</v>
      </c>
    </row>
    <row r="1232" spans="17:18" x14ac:dyDescent="0.25">
      <c r="Q1232" t="s">
        <v>2731</v>
      </c>
      <c r="R1232" t="s">
        <v>2731</v>
      </c>
    </row>
    <row r="1233" spans="17:18" x14ac:dyDescent="0.25">
      <c r="Q1233" t="s">
        <v>2732</v>
      </c>
      <c r="R1233" t="s">
        <v>2732</v>
      </c>
    </row>
    <row r="1234" spans="17:18" x14ac:dyDescent="0.25">
      <c r="Q1234" t="s">
        <v>2733</v>
      </c>
      <c r="R1234" t="s">
        <v>2733</v>
      </c>
    </row>
    <row r="1235" spans="17:18" x14ac:dyDescent="0.25">
      <c r="Q1235" t="s">
        <v>2734</v>
      </c>
      <c r="R1235" t="s">
        <v>2734</v>
      </c>
    </row>
    <row r="1236" spans="17:18" x14ac:dyDescent="0.25">
      <c r="Q1236" t="s">
        <v>2735</v>
      </c>
      <c r="R1236" t="s">
        <v>2735</v>
      </c>
    </row>
    <row r="1237" spans="17:18" x14ac:dyDescent="0.25">
      <c r="Q1237" t="s">
        <v>2736</v>
      </c>
      <c r="R1237" t="s">
        <v>2736</v>
      </c>
    </row>
    <row r="1238" spans="17:18" x14ac:dyDescent="0.25">
      <c r="Q1238" t="s">
        <v>2737</v>
      </c>
      <c r="R1238" t="s">
        <v>2737</v>
      </c>
    </row>
    <row r="1239" spans="17:18" x14ac:dyDescent="0.25">
      <c r="Q1239" t="s">
        <v>2738</v>
      </c>
      <c r="R1239" t="s">
        <v>2738</v>
      </c>
    </row>
    <row r="1240" spans="17:18" x14ac:dyDescent="0.25">
      <c r="Q1240" t="s">
        <v>2739</v>
      </c>
      <c r="R1240" t="s">
        <v>2739</v>
      </c>
    </row>
    <row r="1241" spans="17:18" x14ac:dyDescent="0.25">
      <c r="Q1241" t="s">
        <v>2740</v>
      </c>
      <c r="R1241" t="s">
        <v>2740</v>
      </c>
    </row>
    <row r="1242" spans="17:18" x14ac:dyDescent="0.25">
      <c r="Q1242" t="s">
        <v>2741</v>
      </c>
      <c r="R1242" t="s">
        <v>2741</v>
      </c>
    </row>
    <row r="1243" spans="17:18" x14ac:dyDescent="0.25">
      <c r="Q1243" t="s">
        <v>2742</v>
      </c>
      <c r="R1243" t="s">
        <v>2742</v>
      </c>
    </row>
    <row r="1244" spans="17:18" x14ac:dyDescent="0.25">
      <c r="Q1244" t="s">
        <v>2743</v>
      </c>
      <c r="R1244" t="s">
        <v>2743</v>
      </c>
    </row>
    <row r="1245" spans="17:18" x14ac:dyDescent="0.25">
      <c r="Q1245" t="s">
        <v>2744</v>
      </c>
      <c r="R1245" t="s">
        <v>2744</v>
      </c>
    </row>
    <row r="1246" spans="17:18" x14ac:dyDescent="0.25">
      <c r="Q1246" t="s">
        <v>2745</v>
      </c>
      <c r="R1246" t="s">
        <v>2745</v>
      </c>
    </row>
    <row r="1247" spans="17:18" x14ac:dyDescent="0.25">
      <c r="Q1247" t="s">
        <v>2746</v>
      </c>
      <c r="R1247" t="s">
        <v>2746</v>
      </c>
    </row>
    <row r="1248" spans="17:18" x14ac:dyDescent="0.25">
      <c r="Q1248" t="s">
        <v>2747</v>
      </c>
      <c r="R1248" t="s">
        <v>2747</v>
      </c>
    </row>
    <row r="1249" spans="17:18" x14ac:dyDescent="0.25">
      <c r="Q1249" t="s">
        <v>2748</v>
      </c>
      <c r="R1249" t="s">
        <v>2748</v>
      </c>
    </row>
    <row r="1250" spans="17:18" x14ac:dyDescent="0.25">
      <c r="Q1250" t="s">
        <v>2749</v>
      </c>
      <c r="R1250" t="s">
        <v>2749</v>
      </c>
    </row>
    <row r="1251" spans="17:18" x14ac:dyDescent="0.25">
      <c r="Q1251" t="s">
        <v>2750</v>
      </c>
      <c r="R1251" t="s">
        <v>2750</v>
      </c>
    </row>
    <row r="1252" spans="17:18" x14ac:dyDescent="0.25">
      <c r="Q1252" t="s">
        <v>2751</v>
      </c>
      <c r="R1252" t="s">
        <v>2751</v>
      </c>
    </row>
    <row r="1253" spans="17:18" x14ac:dyDescent="0.25">
      <c r="Q1253" t="s">
        <v>2752</v>
      </c>
      <c r="R1253" t="s">
        <v>2752</v>
      </c>
    </row>
    <row r="1254" spans="17:18" x14ac:dyDescent="0.25">
      <c r="Q1254" t="s">
        <v>2753</v>
      </c>
      <c r="R1254" t="s">
        <v>2753</v>
      </c>
    </row>
    <row r="1255" spans="17:18" x14ac:dyDescent="0.25">
      <c r="Q1255" t="s">
        <v>2754</v>
      </c>
      <c r="R1255" t="s">
        <v>2754</v>
      </c>
    </row>
    <row r="1256" spans="17:18" x14ac:dyDescent="0.25">
      <c r="Q1256" t="s">
        <v>2755</v>
      </c>
      <c r="R1256" t="s">
        <v>2755</v>
      </c>
    </row>
    <row r="1257" spans="17:18" x14ac:dyDescent="0.25">
      <c r="Q1257" t="s">
        <v>2756</v>
      </c>
      <c r="R1257" t="s">
        <v>2756</v>
      </c>
    </row>
    <row r="1258" spans="17:18" x14ac:dyDescent="0.25">
      <c r="Q1258" t="s">
        <v>2757</v>
      </c>
      <c r="R1258" t="s">
        <v>2757</v>
      </c>
    </row>
    <row r="1259" spans="17:18" x14ac:dyDescent="0.25">
      <c r="Q1259" t="s">
        <v>2758</v>
      </c>
      <c r="R1259" t="s">
        <v>2758</v>
      </c>
    </row>
    <row r="1260" spans="17:18" x14ac:dyDescent="0.25">
      <c r="Q1260" t="s">
        <v>2759</v>
      </c>
      <c r="R1260" t="s">
        <v>2759</v>
      </c>
    </row>
    <row r="1261" spans="17:18" x14ac:dyDescent="0.25">
      <c r="Q1261" t="s">
        <v>2760</v>
      </c>
      <c r="R1261" t="s">
        <v>2760</v>
      </c>
    </row>
    <row r="1262" spans="17:18" x14ac:dyDescent="0.25">
      <c r="Q1262" t="s">
        <v>2761</v>
      </c>
      <c r="R1262" t="s">
        <v>2761</v>
      </c>
    </row>
    <row r="1263" spans="17:18" x14ac:dyDescent="0.25">
      <c r="Q1263" t="s">
        <v>2762</v>
      </c>
      <c r="R1263" t="s">
        <v>2762</v>
      </c>
    </row>
    <row r="1264" spans="17:18" x14ac:dyDescent="0.25">
      <c r="Q1264" t="s">
        <v>2763</v>
      </c>
      <c r="R1264" t="s">
        <v>2763</v>
      </c>
    </row>
    <row r="1265" spans="17:18" x14ac:dyDescent="0.25">
      <c r="Q1265" t="s">
        <v>2764</v>
      </c>
      <c r="R1265" t="s">
        <v>2764</v>
      </c>
    </row>
    <row r="1266" spans="17:18" x14ac:dyDescent="0.25">
      <c r="Q1266" t="s">
        <v>2765</v>
      </c>
      <c r="R1266" t="s">
        <v>2765</v>
      </c>
    </row>
    <row r="1267" spans="17:18" x14ac:dyDescent="0.25">
      <c r="Q1267" t="s">
        <v>2766</v>
      </c>
      <c r="R1267" t="s">
        <v>2766</v>
      </c>
    </row>
    <row r="1268" spans="17:18" x14ac:dyDescent="0.25">
      <c r="Q1268" t="s">
        <v>2767</v>
      </c>
      <c r="R1268" t="s">
        <v>2767</v>
      </c>
    </row>
    <row r="1269" spans="17:18" x14ac:dyDescent="0.25">
      <c r="Q1269" t="s">
        <v>2768</v>
      </c>
      <c r="R1269" t="s">
        <v>2768</v>
      </c>
    </row>
    <row r="1270" spans="17:18" x14ac:dyDescent="0.25">
      <c r="Q1270" t="s">
        <v>2769</v>
      </c>
      <c r="R1270" t="s">
        <v>2769</v>
      </c>
    </row>
    <row r="1271" spans="17:18" x14ac:dyDescent="0.25">
      <c r="Q1271" t="s">
        <v>2770</v>
      </c>
      <c r="R1271" t="s">
        <v>2770</v>
      </c>
    </row>
    <row r="1272" spans="17:18" x14ac:dyDescent="0.25">
      <c r="Q1272" t="s">
        <v>2771</v>
      </c>
      <c r="R1272" t="s">
        <v>2771</v>
      </c>
    </row>
    <row r="1273" spans="17:18" x14ac:dyDescent="0.25">
      <c r="Q1273" t="s">
        <v>2772</v>
      </c>
      <c r="R1273" t="s">
        <v>2772</v>
      </c>
    </row>
    <row r="1274" spans="17:18" x14ac:dyDescent="0.25">
      <c r="Q1274" t="s">
        <v>2773</v>
      </c>
      <c r="R1274" t="s">
        <v>2773</v>
      </c>
    </row>
    <row r="1275" spans="17:18" x14ac:dyDescent="0.25">
      <c r="Q1275" t="s">
        <v>2774</v>
      </c>
      <c r="R1275" t="s">
        <v>2774</v>
      </c>
    </row>
    <row r="1276" spans="17:18" x14ac:dyDescent="0.25">
      <c r="Q1276" t="s">
        <v>2775</v>
      </c>
      <c r="R1276" t="s">
        <v>2775</v>
      </c>
    </row>
    <row r="1277" spans="17:18" x14ac:dyDescent="0.25">
      <c r="Q1277" t="s">
        <v>2776</v>
      </c>
      <c r="R1277" t="s">
        <v>2776</v>
      </c>
    </row>
    <row r="1278" spans="17:18" x14ac:dyDescent="0.25">
      <c r="Q1278" t="s">
        <v>2777</v>
      </c>
      <c r="R1278" t="s">
        <v>2777</v>
      </c>
    </row>
    <row r="1279" spans="17:18" x14ac:dyDescent="0.25">
      <c r="Q1279" t="s">
        <v>2778</v>
      </c>
      <c r="R1279" t="s">
        <v>2778</v>
      </c>
    </row>
    <row r="1280" spans="17:18" x14ac:dyDescent="0.25">
      <c r="Q1280" t="s">
        <v>2779</v>
      </c>
      <c r="R1280" t="s">
        <v>2779</v>
      </c>
    </row>
    <row r="1281" spans="17:18" x14ac:dyDescent="0.25">
      <c r="Q1281" t="s">
        <v>2780</v>
      </c>
      <c r="R1281" t="s">
        <v>2780</v>
      </c>
    </row>
    <row r="1282" spans="17:18" x14ac:dyDescent="0.25">
      <c r="Q1282" t="s">
        <v>2781</v>
      </c>
      <c r="R1282" t="s">
        <v>2781</v>
      </c>
    </row>
    <row r="1283" spans="17:18" x14ac:dyDescent="0.25">
      <c r="Q1283" t="s">
        <v>2782</v>
      </c>
      <c r="R1283" t="s">
        <v>2782</v>
      </c>
    </row>
    <row r="1284" spans="17:18" x14ac:dyDescent="0.25">
      <c r="Q1284" t="s">
        <v>2783</v>
      </c>
      <c r="R1284" t="s">
        <v>2783</v>
      </c>
    </row>
    <row r="1285" spans="17:18" x14ac:dyDescent="0.25">
      <c r="Q1285" t="s">
        <v>2784</v>
      </c>
      <c r="R1285" t="s">
        <v>2784</v>
      </c>
    </row>
    <row r="1286" spans="17:18" x14ac:dyDescent="0.25">
      <c r="Q1286" t="s">
        <v>2785</v>
      </c>
      <c r="R1286" t="s">
        <v>2785</v>
      </c>
    </row>
    <row r="1287" spans="17:18" x14ac:dyDescent="0.25">
      <c r="Q1287" t="s">
        <v>2786</v>
      </c>
      <c r="R1287" t="s">
        <v>2786</v>
      </c>
    </row>
    <row r="1288" spans="17:18" x14ac:dyDescent="0.25">
      <c r="Q1288" t="s">
        <v>2787</v>
      </c>
      <c r="R1288" t="s">
        <v>2787</v>
      </c>
    </row>
    <row r="1289" spans="17:18" x14ac:dyDescent="0.25">
      <c r="Q1289" t="s">
        <v>2788</v>
      </c>
      <c r="R1289" t="s">
        <v>2788</v>
      </c>
    </row>
    <row r="1290" spans="17:18" x14ac:dyDescent="0.25">
      <c r="Q1290" t="s">
        <v>2789</v>
      </c>
      <c r="R1290" t="s">
        <v>2789</v>
      </c>
    </row>
    <row r="1291" spans="17:18" x14ac:dyDescent="0.25">
      <c r="Q1291" t="s">
        <v>2790</v>
      </c>
      <c r="R1291" t="s">
        <v>2790</v>
      </c>
    </row>
    <row r="1292" spans="17:18" x14ac:dyDescent="0.25">
      <c r="Q1292" t="s">
        <v>2791</v>
      </c>
      <c r="R1292" t="s">
        <v>2791</v>
      </c>
    </row>
    <row r="1293" spans="17:18" x14ac:dyDescent="0.25">
      <c r="Q1293" t="s">
        <v>2792</v>
      </c>
      <c r="R1293" t="s">
        <v>2792</v>
      </c>
    </row>
    <row r="1294" spans="17:18" x14ac:dyDescent="0.25">
      <c r="Q1294" t="s">
        <v>2793</v>
      </c>
      <c r="R1294" t="s">
        <v>2793</v>
      </c>
    </row>
    <row r="1295" spans="17:18" x14ac:dyDescent="0.25">
      <c r="Q1295" t="s">
        <v>2794</v>
      </c>
      <c r="R1295" t="s">
        <v>2794</v>
      </c>
    </row>
    <row r="1296" spans="17:18" x14ac:dyDescent="0.25">
      <c r="Q1296" t="s">
        <v>2795</v>
      </c>
      <c r="R1296" t="s">
        <v>2795</v>
      </c>
    </row>
    <row r="1297" spans="17:18" x14ac:dyDescent="0.25">
      <c r="Q1297" t="s">
        <v>2796</v>
      </c>
      <c r="R1297" t="s">
        <v>2796</v>
      </c>
    </row>
    <row r="1298" spans="17:18" x14ac:dyDescent="0.25">
      <c r="Q1298" t="s">
        <v>2797</v>
      </c>
      <c r="R1298" t="s">
        <v>2797</v>
      </c>
    </row>
    <row r="1299" spans="17:18" x14ac:dyDescent="0.25">
      <c r="Q1299" t="s">
        <v>2798</v>
      </c>
      <c r="R1299" t="s">
        <v>2798</v>
      </c>
    </row>
    <row r="1300" spans="17:18" x14ac:dyDescent="0.25">
      <c r="Q1300" t="s">
        <v>2799</v>
      </c>
      <c r="R1300" t="s">
        <v>2799</v>
      </c>
    </row>
    <row r="1301" spans="17:18" x14ac:dyDescent="0.25">
      <c r="Q1301" t="s">
        <v>2800</v>
      </c>
      <c r="R1301" t="s">
        <v>2800</v>
      </c>
    </row>
    <row r="1302" spans="17:18" x14ac:dyDescent="0.25">
      <c r="Q1302" t="s">
        <v>2801</v>
      </c>
      <c r="R1302" t="s">
        <v>2801</v>
      </c>
    </row>
    <row r="1303" spans="17:18" x14ac:dyDescent="0.25">
      <c r="Q1303" t="s">
        <v>2802</v>
      </c>
      <c r="R1303" t="s">
        <v>2802</v>
      </c>
    </row>
    <row r="1304" spans="17:18" x14ac:dyDescent="0.25">
      <c r="Q1304" t="s">
        <v>2803</v>
      </c>
      <c r="R1304" t="s">
        <v>2803</v>
      </c>
    </row>
    <row r="1305" spans="17:18" x14ac:dyDescent="0.25">
      <c r="Q1305" t="s">
        <v>2804</v>
      </c>
      <c r="R1305" t="s">
        <v>2804</v>
      </c>
    </row>
    <row r="1306" spans="17:18" x14ac:dyDescent="0.25">
      <c r="Q1306" t="s">
        <v>2805</v>
      </c>
      <c r="R1306" t="s">
        <v>2805</v>
      </c>
    </row>
    <row r="1307" spans="17:18" x14ac:dyDescent="0.25">
      <c r="Q1307" t="s">
        <v>2806</v>
      </c>
      <c r="R1307" t="s">
        <v>2806</v>
      </c>
    </row>
    <row r="1308" spans="17:18" x14ac:dyDescent="0.25">
      <c r="Q1308" t="s">
        <v>2807</v>
      </c>
      <c r="R1308" t="s">
        <v>2807</v>
      </c>
    </row>
    <row r="1309" spans="17:18" x14ac:dyDescent="0.25">
      <c r="Q1309" t="s">
        <v>2808</v>
      </c>
      <c r="R1309" t="s">
        <v>2808</v>
      </c>
    </row>
    <row r="1310" spans="17:18" x14ac:dyDescent="0.25">
      <c r="Q1310" t="s">
        <v>2809</v>
      </c>
      <c r="R1310" t="s">
        <v>2809</v>
      </c>
    </row>
    <row r="1311" spans="17:18" x14ac:dyDescent="0.25">
      <c r="Q1311" t="s">
        <v>2810</v>
      </c>
      <c r="R1311" t="s">
        <v>2810</v>
      </c>
    </row>
    <row r="1312" spans="17:18" x14ac:dyDescent="0.25">
      <c r="Q1312" t="s">
        <v>2811</v>
      </c>
      <c r="R1312" t="s">
        <v>2811</v>
      </c>
    </row>
    <row r="1313" spans="17:18" x14ac:dyDescent="0.25">
      <c r="Q1313" t="s">
        <v>2812</v>
      </c>
      <c r="R1313" t="s">
        <v>2812</v>
      </c>
    </row>
    <row r="1314" spans="17:18" x14ac:dyDescent="0.25">
      <c r="Q1314" t="s">
        <v>2813</v>
      </c>
      <c r="R1314" t="s">
        <v>2813</v>
      </c>
    </row>
    <row r="1315" spans="17:18" x14ac:dyDescent="0.25">
      <c r="Q1315" t="s">
        <v>2814</v>
      </c>
      <c r="R1315" t="s">
        <v>2814</v>
      </c>
    </row>
    <row r="1316" spans="17:18" x14ac:dyDescent="0.25">
      <c r="Q1316" t="s">
        <v>2815</v>
      </c>
      <c r="R1316" t="s">
        <v>2815</v>
      </c>
    </row>
    <row r="1317" spans="17:18" x14ac:dyDescent="0.25">
      <c r="Q1317" t="s">
        <v>2816</v>
      </c>
      <c r="R1317" t="s">
        <v>2816</v>
      </c>
    </row>
    <row r="1318" spans="17:18" x14ac:dyDescent="0.25">
      <c r="Q1318" t="s">
        <v>2817</v>
      </c>
      <c r="R1318" t="s">
        <v>2817</v>
      </c>
    </row>
    <row r="1319" spans="17:18" x14ac:dyDescent="0.25">
      <c r="Q1319" t="s">
        <v>2818</v>
      </c>
      <c r="R1319" t="s">
        <v>2818</v>
      </c>
    </row>
    <row r="1320" spans="17:18" x14ac:dyDescent="0.25">
      <c r="Q1320" t="s">
        <v>2819</v>
      </c>
      <c r="R1320" t="s">
        <v>2819</v>
      </c>
    </row>
    <row r="1321" spans="17:18" x14ac:dyDescent="0.25">
      <c r="Q1321" t="s">
        <v>2820</v>
      </c>
      <c r="R1321" t="s">
        <v>2820</v>
      </c>
    </row>
    <row r="1322" spans="17:18" x14ac:dyDescent="0.25">
      <c r="Q1322" t="s">
        <v>2821</v>
      </c>
      <c r="R1322" t="s">
        <v>2821</v>
      </c>
    </row>
    <row r="1323" spans="17:18" x14ac:dyDescent="0.25">
      <c r="Q1323" t="s">
        <v>2822</v>
      </c>
      <c r="R1323" t="s">
        <v>2822</v>
      </c>
    </row>
    <row r="1324" spans="17:18" x14ac:dyDescent="0.25">
      <c r="Q1324" t="s">
        <v>2823</v>
      </c>
      <c r="R1324" t="s">
        <v>2823</v>
      </c>
    </row>
    <row r="1325" spans="17:18" x14ac:dyDescent="0.25">
      <c r="Q1325" t="s">
        <v>2824</v>
      </c>
      <c r="R1325" t="s">
        <v>2824</v>
      </c>
    </row>
    <row r="1326" spans="17:18" x14ac:dyDescent="0.25">
      <c r="Q1326" t="s">
        <v>2825</v>
      </c>
      <c r="R1326" t="s">
        <v>2825</v>
      </c>
    </row>
    <row r="1327" spans="17:18" x14ac:dyDescent="0.25">
      <c r="Q1327" t="s">
        <v>2826</v>
      </c>
      <c r="R1327" t="s">
        <v>2826</v>
      </c>
    </row>
    <row r="1328" spans="17:18" x14ac:dyDescent="0.25">
      <c r="Q1328" t="s">
        <v>2827</v>
      </c>
      <c r="R1328" t="s">
        <v>2827</v>
      </c>
    </row>
    <row r="1329" spans="17:18" x14ac:dyDescent="0.25">
      <c r="Q1329" t="s">
        <v>2828</v>
      </c>
      <c r="R1329" t="s">
        <v>2828</v>
      </c>
    </row>
    <row r="1330" spans="17:18" x14ac:dyDescent="0.25">
      <c r="Q1330" t="s">
        <v>2829</v>
      </c>
      <c r="R1330" t="s">
        <v>2829</v>
      </c>
    </row>
    <row r="1331" spans="17:18" x14ac:dyDescent="0.25">
      <c r="Q1331" t="s">
        <v>2830</v>
      </c>
      <c r="R1331" t="s">
        <v>2830</v>
      </c>
    </row>
    <row r="1332" spans="17:18" x14ac:dyDescent="0.25">
      <c r="Q1332" t="s">
        <v>2831</v>
      </c>
      <c r="R1332" t="s">
        <v>2831</v>
      </c>
    </row>
    <row r="1333" spans="17:18" x14ac:dyDescent="0.25">
      <c r="Q1333" t="s">
        <v>2832</v>
      </c>
      <c r="R1333" t="s">
        <v>2832</v>
      </c>
    </row>
    <row r="1334" spans="17:18" x14ac:dyDescent="0.25">
      <c r="Q1334" t="s">
        <v>2833</v>
      </c>
      <c r="R1334" t="s">
        <v>2833</v>
      </c>
    </row>
    <row r="1335" spans="17:18" x14ac:dyDescent="0.25">
      <c r="Q1335" t="s">
        <v>2834</v>
      </c>
      <c r="R1335" t="s">
        <v>2834</v>
      </c>
    </row>
    <row r="1336" spans="17:18" x14ac:dyDescent="0.25">
      <c r="Q1336" t="s">
        <v>2835</v>
      </c>
      <c r="R1336" t="s">
        <v>2835</v>
      </c>
    </row>
    <row r="1337" spans="17:18" x14ac:dyDescent="0.25">
      <c r="Q1337" t="s">
        <v>2836</v>
      </c>
      <c r="R1337" t="s">
        <v>2836</v>
      </c>
    </row>
    <row r="1338" spans="17:18" x14ac:dyDescent="0.25">
      <c r="Q1338" t="s">
        <v>2837</v>
      </c>
      <c r="R1338" t="s">
        <v>2837</v>
      </c>
    </row>
    <row r="1339" spans="17:18" x14ac:dyDescent="0.25">
      <c r="Q1339" t="s">
        <v>2838</v>
      </c>
      <c r="R1339" t="s">
        <v>2838</v>
      </c>
    </row>
    <row r="1340" spans="17:18" x14ac:dyDescent="0.25">
      <c r="Q1340" t="s">
        <v>2839</v>
      </c>
      <c r="R1340" t="s">
        <v>2839</v>
      </c>
    </row>
    <row r="1341" spans="17:18" x14ac:dyDescent="0.25">
      <c r="Q1341" t="s">
        <v>2840</v>
      </c>
      <c r="R1341" t="s">
        <v>2840</v>
      </c>
    </row>
    <row r="1342" spans="17:18" x14ac:dyDescent="0.25">
      <c r="Q1342" t="s">
        <v>2841</v>
      </c>
      <c r="R1342" t="s">
        <v>2841</v>
      </c>
    </row>
    <row r="1343" spans="17:18" x14ac:dyDescent="0.25">
      <c r="Q1343" t="s">
        <v>2842</v>
      </c>
      <c r="R1343" t="s">
        <v>2842</v>
      </c>
    </row>
    <row r="1344" spans="17:18" x14ac:dyDescent="0.25">
      <c r="Q1344" t="s">
        <v>2843</v>
      </c>
      <c r="R1344" t="s">
        <v>2843</v>
      </c>
    </row>
    <row r="1345" spans="17:18" x14ac:dyDescent="0.25">
      <c r="Q1345" t="s">
        <v>2844</v>
      </c>
      <c r="R1345" t="s">
        <v>2844</v>
      </c>
    </row>
    <row r="1346" spans="17:18" x14ac:dyDescent="0.25">
      <c r="Q1346" t="s">
        <v>2845</v>
      </c>
      <c r="R1346" t="s">
        <v>2845</v>
      </c>
    </row>
    <row r="1347" spans="17:18" x14ac:dyDescent="0.25">
      <c r="Q1347" t="s">
        <v>2846</v>
      </c>
      <c r="R1347" t="s">
        <v>2846</v>
      </c>
    </row>
    <row r="1348" spans="17:18" x14ac:dyDescent="0.25">
      <c r="Q1348" t="s">
        <v>2847</v>
      </c>
      <c r="R1348" t="s">
        <v>2847</v>
      </c>
    </row>
    <row r="1349" spans="17:18" x14ac:dyDescent="0.25">
      <c r="Q1349" t="s">
        <v>2848</v>
      </c>
      <c r="R1349" t="s">
        <v>2848</v>
      </c>
    </row>
    <row r="1350" spans="17:18" x14ac:dyDescent="0.25">
      <c r="Q1350" t="s">
        <v>2849</v>
      </c>
      <c r="R1350" t="s">
        <v>2849</v>
      </c>
    </row>
    <row r="1351" spans="17:18" x14ac:dyDescent="0.25">
      <c r="Q1351" t="s">
        <v>2850</v>
      </c>
      <c r="R1351" t="s">
        <v>2850</v>
      </c>
    </row>
    <row r="1352" spans="17:18" x14ac:dyDescent="0.25">
      <c r="Q1352" t="s">
        <v>2851</v>
      </c>
      <c r="R1352" t="s">
        <v>2851</v>
      </c>
    </row>
    <row r="1353" spans="17:18" x14ac:dyDescent="0.25">
      <c r="Q1353" t="s">
        <v>2852</v>
      </c>
      <c r="R1353" t="s">
        <v>2852</v>
      </c>
    </row>
    <row r="1354" spans="17:18" x14ac:dyDescent="0.25">
      <c r="Q1354" t="s">
        <v>2853</v>
      </c>
      <c r="R1354" t="s">
        <v>2853</v>
      </c>
    </row>
    <row r="1355" spans="17:18" x14ac:dyDescent="0.25">
      <c r="Q1355" t="s">
        <v>2854</v>
      </c>
      <c r="R1355" t="s">
        <v>2854</v>
      </c>
    </row>
    <row r="1356" spans="17:18" x14ac:dyDescent="0.25">
      <c r="Q1356" t="s">
        <v>2855</v>
      </c>
      <c r="R1356" t="s">
        <v>2855</v>
      </c>
    </row>
    <row r="1357" spans="17:18" x14ac:dyDescent="0.25">
      <c r="Q1357" t="s">
        <v>2856</v>
      </c>
      <c r="R1357" t="s">
        <v>2856</v>
      </c>
    </row>
    <row r="1358" spans="17:18" x14ac:dyDescent="0.25">
      <c r="Q1358" t="s">
        <v>2857</v>
      </c>
      <c r="R1358" t="s">
        <v>2857</v>
      </c>
    </row>
    <row r="1359" spans="17:18" x14ac:dyDescent="0.25">
      <c r="Q1359" t="s">
        <v>2858</v>
      </c>
      <c r="R1359" t="s">
        <v>2858</v>
      </c>
    </row>
    <row r="1360" spans="17:18" x14ac:dyDescent="0.25">
      <c r="Q1360" t="s">
        <v>2859</v>
      </c>
      <c r="R1360" t="s">
        <v>2859</v>
      </c>
    </row>
    <row r="1361" spans="17:18" x14ac:dyDescent="0.25">
      <c r="Q1361" t="s">
        <v>2860</v>
      </c>
      <c r="R1361" t="s">
        <v>2860</v>
      </c>
    </row>
    <row r="1362" spans="17:18" x14ac:dyDescent="0.25">
      <c r="Q1362" t="s">
        <v>2861</v>
      </c>
      <c r="R1362" t="s">
        <v>2861</v>
      </c>
    </row>
    <row r="1363" spans="17:18" x14ac:dyDescent="0.25">
      <c r="Q1363" t="s">
        <v>2862</v>
      </c>
      <c r="R1363" t="s">
        <v>2862</v>
      </c>
    </row>
    <row r="1364" spans="17:18" x14ac:dyDescent="0.25">
      <c r="Q1364" t="s">
        <v>2863</v>
      </c>
      <c r="R1364" t="s">
        <v>2863</v>
      </c>
    </row>
    <row r="1365" spans="17:18" x14ac:dyDescent="0.25">
      <c r="Q1365" t="s">
        <v>2864</v>
      </c>
      <c r="R1365" t="s">
        <v>2864</v>
      </c>
    </row>
    <row r="1366" spans="17:18" x14ac:dyDescent="0.25">
      <c r="Q1366" t="s">
        <v>2865</v>
      </c>
      <c r="R1366" t="s">
        <v>2865</v>
      </c>
    </row>
    <row r="1367" spans="17:18" x14ac:dyDescent="0.25">
      <c r="Q1367" t="s">
        <v>2866</v>
      </c>
      <c r="R1367" t="s">
        <v>2866</v>
      </c>
    </row>
    <row r="1368" spans="17:18" x14ac:dyDescent="0.25">
      <c r="Q1368" t="s">
        <v>2867</v>
      </c>
      <c r="R1368" t="s">
        <v>2867</v>
      </c>
    </row>
    <row r="1369" spans="17:18" x14ac:dyDescent="0.25">
      <c r="Q1369" t="s">
        <v>2868</v>
      </c>
      <c r="R1369" t="s">
        <v>2868</v>
      </c>
    </row>
    <row r="1370" spans="17:18" x14ac:dyDescent="0.25">
      <c r="Q1370" t="s">
        <v>2869</v>
      </c>
      <c r="R1370" t="s">
        <v>2869</v>
      </c>
    </row>
    <row r="1371" spans="17:18" x14ac:dyDescent="0.25">
      <c r="Q1371" t="s">
        <v>2870</v>
      </c>
      <c r="R1371" t="s">
        <v>2870</v>
      </c>
    </row>
    <row r="1372" spans="17:18" x14ac:dyDescent="0.25">
      <c r="Q1372" t="s">
        <v>2871</v>
      </c>
      <c r="R1372" t="s">
        <v>2871</v>
      </c>
    </row>
    <row r="1373" spans="17:18" x14ac:dyDescent="0.25">
      <c r="Q1373" t="s">
        <v>2872</v>
      </c>
      <c r="R1373" t="s">
        <v>2872</v>
      </c>
    </row>
    <row r="1374" spans="17:18" x14ac:dyDescent="0.25">
      <c r="Q1374" t="s">
        <v>2873</v>
      </c>
      <c r="R1374" t="s">
        <v>2873</v>
      </c>
    </row>
    <row r="1375" spans="17:18" x14ac:dyDescent="0.25">
      <c r="Q1375" t="s">
        <v>2874</v>
      </c>
      <c r="R1375" t="s">
        <v>2874</v>
      </c>
    </row>
    <row r="1376" spans="17:18" x14ac:dyDescent="0.25">
      <c r="Q1376" t="s">
        <v>2875</v>
      </c>
      <c r="R1376" t="s">
        <v>2875</v>
      </c>
    </row>
    <row r="1377" spans="17:18" x14ac:dyDescent="0.25">
      <c r="Q1377" t="s">
        <v>2876</v>
      </c>
      <c r="R1377" t="s">
        <v>2876</v>
      </c>
    </row>
    <row r="1378" spans="17:18" x14ac:dyDescent="0.25">
      <c r="Q1378" t="s">
        <v>2877</v>
      </c>
      <c r="R1378" t="s">
        <v>2877</v>
      </c>
    </row>
    <row r="1379" spans="17:18" x14ac:dyDescent="0.25">
      <c r="Q1379" t="s">
        <v>2878</v>
      </c>
      <c r="R1379" t="s">
        <v>2878</v>
      </c>
    </row>
    <row r="1380" spans="17:18" x14ac:dyDescent="0.25">
      <c r="Q1380" t="s">
        <v>2879</v>
      </c>
      <c r="R1380" t="s">
        <v>2879</v>
      </c>
    </row>
    <row r="1381" spans="17:18" x14ac:dyDescent="0.25">
      <c r="Q1381" t="s">
        <v>2880</v>
      </c>
      <c r="R1381" t="s">
        <v>2880</v>
      </c>
    </row>
    <row r="1382" spans="17:18" x14ac:dyDescent="0.25">
      <c r="Q1382" t="s">
        <v>2881</v>
      </c>
      <c r="R1382" t="s">
        <v>2881</v>
      </c>
    </row>
    <row r="1383" spans="17:18" x14ac:dyDescent="0.25">
      <c r="Q1383" t="s">
        <v>2882</v>
      </c>
      <c r="R1383" t="s">
        <v>2882</v>
      </c>
    </row>
    <row r="1384" spans="17:18" x14ac:dyDescent="0.25">
      <c r="Q1384" t="s">
        <v>2883</v>
      </c>
      <c r="R1384" t="s">
        <v>2883</v>
      </c>
    </row>
    <row r="1385" spans="17:18" x14ac:dyDescent="0.25">
      <c r="Q1385" t="s">
        <v>2884</v>
      </c>
      <c r="R1385" t="s">
        <v>2884</v>
      </c>
    </row>
    <row r="1386" spans="17:18" x14ac:dyDescent="0.25">
      <c r="Q1386" t="s">
        <v>2885</v>
      </c>
      <c r="R1386" t="s">
        <v>2885</v>
      </c>
    </row>
    <row r="1387" spans="17:18" x14ac:dyDescent="0.25">
      <c r="Q1387" t="s">
        <v>2886</v>
      </c>
      <c r="R1387" t="s">
        <v>2886</v>
      </c>
    </row>
    <row r="1388" spans="17:18" x14ac:dyDescent="0.25">
      <c r="Q1388" t="s">
        <v>2887</v>
      </c>
      <c r="R1388" t="s">
        <v>2887</v>
      </c>
    </row>
    <row r="1389" spans="17:18" x14ac:dyDescent="0.25">
      <c r="Q1389" t="s">
        <v>2888</v>
      </c>
      <c r="R1389" t="s">
        <v>2888</v>
      </c>
    </row>
    <row r="1390" spans="17:18" x14ac:dyDescent="0.25">
      <c r="Q1390" t="s">
        <v>2889</v>
      </c>
      <c r="R1390" t="s">
        <v>2889</v>
      </c>
    </row>
    <row r="1391" spans="17:18" x14ac:dyDescent="0.25">
      <c r="Q1391" t="s">
        <v>2890</v>
      </c>
      <c r="R1391" t="s">
        <v>2890</v>
      </c>
    </row>
    <row r="1392" spans="17:18" x14ac:dyDescent="0.25">
      <c r="Q1392" t="s">
        <v>2891</v>
      </c>
      <c r="R1392" t="s">
        <v>2891</v>
      </c>
    </row>
    <row r="1393" spans="17:18" x14ac:dyDescent="0.25">
      <c r="Q1393" t="s">
        <v>2892</v>
      </c>
      <c r="R1393" t="s">
        <v>2892</v>
      </c>
    </row>
    <row r="1394" spans="17:18" x14ac:dyDescent="0.25">
      <c r="Q1394" t="s">
        <v>2893</v>
      </c>
      <c r="R1394" t="s">
        <v>2893</v>
      </c>
    </row>
    <row r="1395" spans="17:18" x14ac:dyDescent="0.25">
      <c r="Q1395" t="s">
        <v>2894</v>
      </c>
      <c r="R1395" t="s">
        <v>2894</v>
      </c>
    </row>
    <row r="1396" spans="17:18" x14ac:dyDescent="0.25">
      <c r="Q1396" t="s">
        <v>2895</v>
      </c>
      <c r="R1396" t="s">
        <v>2895</v>
      </c>
    </row>
    <row r="1397" spans="17:18" x14ac:dyDescent="0.25">
      <c r="Q1397" t="s">
        <v>2896</v>
      </c>
      <c r="R1397" t="s">
        <v>2896</v>
      </c>
    </row>
    <row r="1398" spans="17:18" x14ac:dyDescent="0.25">
      <c r="Q1398" t="s">
        <v>2897</v>
      </c>
      <c r="R1398" t="s">
        <v>2897</v>
      </c>
    </row>
    <row r="1399" spans="17:18" x14ac:dyDescent="0.25">
      <c r="Q1399" t="s">
        <v>2898</v>
      </c>
      <c r="R1399" t="s">
        <v>2898</v>
      </c>
    </row>
    <row r="1400" spans="17:18" x14ac:dyDescent="0.25">
      <c r="Q1400" t="s">
        <v>2899</v>
      </c>
      <c r="R1400" t="s">
        <v>2899</v>
      </c>
    </row>
    <row r="1401" spans="17:18" x14ac:dyDescent="0.25">
      <c r="Q1401" t="s">
        <v>2900</v>
      </c>
      <c r="R1401" t="s">
        <v>2900</v>
      </c>
    </row>
    <row r="1402" spans="17:18" x14ac:dyDescent="0.25">
      <c r="Q1402" t="s">
        <v>2901</v>
      </c>
      <c r="R1402" t="s">
        <v>2901</v>
      </c>
    </row>
    <row r="1403" spans="17:18" x14ac:dyDescent="0.25">
      <c r="Q1403" t="s">
        <v>2902</v>
      </c>
      <c r="R1403" t="s">
        <v>2902</v>
      </c>
    </row>
    <row r="1404" spans="17:18" x14ac:dyDescent="0.25">
      <c r="Q1404" t="s">
        <v>2903</v>
      </c>
      <c r="R1404" t="s">
        <v>2903</v>
      </c>
    </row>
    <row r="1405" spans="17:18" x14ac:dyDescent="0.25">
      <c r="Q1405" t="s">
        <v>2904</v>
      </c>
      <c r="R1405" t="s">
        <v>2904</v>
      </c>
    </row>
    <row r="1406" spans="17:18" x14ac:dyDescent="0.25">
      <c r="Q1406" t="s">
        <v>2905</v>
      </c>
      <c r="R1406" t="s">
        <v>2905</v>
      </c>
    </row>
    <row r="1407" spans="17:18" x14ac:dyDescent="0.25">
      <c r="Q1407" t="s">
        <v>2906</v>
      </c>
      <c r="R1407" t="s">
        <v>2906</v>
      </c>
    </row>
    <row r="1408" spans="17:18" x14ac:dyDescent="0.25">
      <c r="Q1408" t="s">
        <v>2907</v>
      </c>
      <c r="R1408" t="s">
        <v>2907</v>
      </c>
    </row>
    <row r="1409" spans="17:18" x14ac:dyDescent="0.25">
      <c r="Q1409" t="s">
        <v>2908</v>
      </c>
      <c r="R1409" t="s">
        <v>2908</v>
      </c>
    </row>
    <row r="1410" spans="17:18" x14ac:dyDescent="0.25">
      <c r="Q1410" t="s">
        <v>2909</v>
      </c>
      <c r="R1410" t="s">
        <v>2909</v>
      </c>
    </row>
    <row r="1411" spans="17:18" x14ac:dyDescent="0.25">
      <c r="Q1411" t="s">
        <v>2910</v>
      </c>
      <c r="R1411" t="s">
        <v>2910</v>
      </c>
    </row>
    <row r="1412" spans="17:18" x14ac:dyDescent="0.25">
      <c r="Q1412" t="s">
        <v>2911</v>
      </c>
      <c r="R1412" t="s">
        <v>2911</v>
      </c>
    </row>
    <row r="1413" spans="17:18" x14ac:dyDescent="0.25">
      <c r="Q1413" t="s">
        <v>2912</v>
      </c>
      <c r="R1413" t="s">
        <v>2912</v>
      </c>
    </row>
    <row r="1414" spans="17:18" x14ac:dyDescent="0.25">
      <c r="Q1414" t="s">
        <v>2913</v>
      </c>
      <c r="R1414" t="s">
        <v>2913</v>
      </c>
    </row>
    <row r="1415" spans="17:18" x14ac:dyDescent="0.25">
      <c r="Q1415" t="s">
        <v>2914</v>
      </c>
      <c r="R1415" t="s">
        <v>2914</v>
      </c>
    </row>
    <row r="1416" spans="17:18" x14ac:dyDescent="0.25">
      <c r="Q1416" t="s">
        <v>2915</v>
      </c>
      <c r="R1416" t="s">
        <v>2915</v>
      </c>
    </row>
    <row r="1417" spans="17:18" x14ac:dyDescent="0.25">
      <c r="Q1417" t="s">
        <v>2916</v>
      </c>
      <c r="R1417" t="s">
        <v>2916</v>
      </c>
    </row>
    <row r="1418" spans="17:18" x14ac:dyDescent="0.25">
      <c r="Q1418" t="s">
        <v>2917</v>
      </c>
      <c r="R1418" t="s">
        <v>2917</v>
      </c>
    </row>
    <row r="1419" spans="17:18" x14ac:dyDescent="0.25">
      <c r="Q1419" t="s">
        <v>2918</v>
      </c>
      <c r="R1419" t="s">
        <v>2918</v>
      </c>
    </row>
    <row r="1420" spans="17:18" x14ac:dyDescent="0.25">
      <c r="Q1420" t="s">
        <v>2919</v>
      </c>
      <c r="R1420" t="s">
        <v>2919</v>
      </c>
    </row>
    <row r="1421" spans="17:18" x14ac:dyDescent="0.25">
      <c r="Q1421" t="s">
        <v>2920</v>
      </c>
      <c r="R1421" t="s">
        <v>2920</v>
      </c>
    </row>
    <row r="1422" spans="17:18" x14ac:dyDescent="0.25">
      <c r="Q1422" t="s">
        <v>2921</v>
      </c>
      <c r="R1422" t="s">
        <v>2921</v>
      </c>
    </row>
    <row r="1423" spans="17:18" x14ac:dyDescent="0.25">
      <c r="Q1423" t="s">
        <v>2922</v>
      </c>
      <c r="R1423" t="s">
        <v>2922</v>
      </c>
    </row>
    <row r="1424" spans="17:18" x14ac:dyDescent="0.25">
      <c r="Q1424" t="s">
        <v>2923</v>
      </c>
      <c r="R1424" t="s">
        <v>2923</v>
      </c>
    </row>
    <row r="1425" spans="17:18" x14ac:dyDescent="0.25">
      <c r="Q1425" t="s">
        <v>2924</v>
      </c>
      <c r="R1425" t="s">
        <v>2924</v>
      </c>
    </row>
    <row r="1426" spans="17:18" x14ac:dyDescent="0.25">
      <c r="Q1426" t="s">
        <v>2925</v>
      </c>
      <c r="R1426" t="s">
        <v>2925</v>
      </c>
    </row>
    <row r="1427" spans="17:18" x14ac:dyDescent="0.25">
      <c r="Q1427" t="s">
        <v>2926</v>
      </c>
      <c r="R1427" t="s">
        <v>2926</v>
      </c>
    </row>
    <row r="1428" spans="17:18" x14ac:dyDescent="0.25">
      <c r="Q1428" t="s">
        <v>2927</v>
      </c>
      <c r="R1428" t="s">
        <v>2927</v>
      </c>
    </row>
    <row r="1429" spans="17:18" x14ac:dyDescent="0.25">
      <c r="Q1429" t="s">
        <v>2928</v>
      </c>
      <c r="R1429" t="s">
        <v>2928</v>
      </c>
    </row>
    <row r="1430" spans="17:18" x14ac:dyDescent="0.25">
      <c r="Q1430" t="s">
        <v>2929</v>
      </c>
      <c r="R1430" t="s">
        <v>2929</v>
      </c>
    </row>
    <row r="1431" spans="17:18" x14ac:dyDescent="0.25">
      <c r="Q1431" t="s">
        <v>2930</v>
      </c>
      <c r="R1431" t="s">
        <v>2930</v>
      </c>
    </row>
    <row r="1432" spans="17:18" x14ac:dyDescent="0.25">
      <c r="Q1432" t="s">
        <v>2931</v>
      </c>
      <c r="R1432" t="s">
        <v>2931</v>
      </c>
    </row>
    <row r="1433" spans="17:18" x14ac:dyDescent="0.25">
      <c r="Q1433" t="s">
        <v>2932</v>
      </c>
      <c r="R1433" t="s">
        <v>2932</v>
      </c>
    </row>
    <row r="1434" spans="17:18" x14ac:dyDescent="0.25">
      <c r="Q1434" t="s">
        <v>2933</v>
      </c>
      <c r="R1434" t="s">
        <v>2933</v>
      </c>
    </row>
    <row r="1435" spans="17:18" x14ac:dyDescent="0.25">
      <c r="Q1435" t="s">
        <v>2934</v>
      </c>
      <c r="R1435" t="s">
        <v>2934</v>
      </c>
    </row>
    <row r="1436" spans="17:18" x14ac:dyDescent="0.25">
      <c r="Q1436" t="s">
        <v>2935</v>
      </c>
      <c r="R1436" t="s">
        <v>2935</v>
      </c>
    </row>
    <row r="1437" spans="17:18" x14ac:dyDescent="0.25">
      <c r="Q1437" t="s">
        <v>2936</v>
      </c>
      <c r="R1437" t="s">
        <v>2936</v>
      </c>
    </row>
    <row r="1438" spans="17:18" x14ac:dyDescent="0.25">
      <c r="Q1438" t="s">
        <v>2937</v>
      </c>
      <c r="R1438" t="s">
        <v>2937</v>
      </c>
    </row>
    <row r="1439" spans="17:18" x14ac:dyDescent="0.25">
      <c r="Q1439" t="s">
        <v>2938</v>
      </c>
      <c r="R1439" t="s">
        <v>2938</v>
      </c>
    </row>
    <row r="1440" spans="17:18" x14ac:dyDescent="0.25">
      <c r="Q1440" t="s">
        <v>2939</v>
      </c>
      <c r="R1440" t="s">
        <v>2939</v>
      </c>
    </row>
    <row r="1441" spans="17:18" x14ac:dyDescent="0.25">
      <c r="Q1441" t="s">
        <v>2940</v>
      </c>
      <c r="R1441" t="s">
        <v>2940</v>
      </c>
    </row>
    <row r="1442" spans="17:18" x14ac:dyDescent="0.25">
      <c r="Q1442" t="s">
        <v>2941</v>
      </c>
      <c r="R1442" t="s">
        <v>2941</v>
      </c>
    </row>
    <row r="1443" spans="17:18" x14ac:dyDescent="0.25">
      <c r="Q1443" t="s">
        <v>2942</v>
      </c>
      <c r="R1443" t="s">
        <v>2942</v>
      </c>
    </row>
    <row r="1444" spans="17:18" x14ac:dyDescent="0.25">
      <c r="Q1444" t="s">
        <v>2943</v>
      </c>
      <c r="R1444" t="s">
        <v>2943</v>
      </c>
    </row>
    <row r="1445" spans="17:18" x14ac:dyDescent="0.25">
      <c r="Q1445" t="s">
        <v>2944</v>
      </c>
      <c r="R1445" t="s">
        <v>2944</v>
      </c>
    </row>
    <row r="1446" spans="17:18" x14ac:dyDescent="0.25">
      <c r="Q1446" t="s">
        <v>2945</v>
      </c>
      <c r="R1446" t="s">
        <v>2945</v>
      </c>
    </row>
    <row r="1447" spans="17:18" x14ac:dyDescent="0.25">
      <c r="Q1447" t="s">
        <v>2946</v>
      </c>
      <c r="R1447" t="s">
        <v>2946</v>
      </c>
    </row>
    <row r="1448" spans="17:18" x14ac:dyDescent="0.25">
      <c r="Q1448" t="s">
        <v>2947</v>
      </c>
      <c r="R1448" t="s">
        <v>2947</v>
      </c>
    </row>
    <row r="1449" spans="17:18" x14ac:dyDescent="0.25">
      <c r="Q1449" t="s">
        <v>2948</v>
      </c>
      <c r="R1449" t="s">
        <v>2948</v>
      </c>
    </row>
    <row r="1450" spans="17:18" x14ac:dyDescent="0.25">
      <c r="Q1450" t="s">
        <v>2949</v>
      </c>
      <c r="R1450" t="s">
        <v>2949</v>
      </c>
    </row>
    <row r="1451" spans="17:18" x14ac:dyDescent="0.25">
      <c r="Q1451" t="s">
        <v>2950</v>
      </c>
      <c r="R1451" t="s">
        <v>2950</v>
      </c>
    </row>
    <row r="1452" spans="17:18" x14ac:dyDescent="0.25">
      <c r="Q1452" t="s">
        <v>2951</v>
      </c>
      <c r="R1452" t="s">
        <v>2951</v>
      </c>
    </row>
    <row r="1453" spans="17:18" x14ac:dyDescent="0.25">
      <c r="Q1453" t="s">
        <v>2952</v>
      </c>
      <c r="R1453" t="s">
        <v>2952</v>
      </c>
    </row>
    <row r="1454" spans="17:18" x14ac:dyDescent="0.25">
      <c r="Q1454" t="s">
        <v>2953</v>
      </c>
      <c r="R1454" t="s">
        <v>2953</v>
      </c>
    </row>
    <row r="1455" spans="17:18" x14ac:dyDescent="0.25">
      <c r="Q1455" t="s">
        <v>2954</v>
      </c>
      <c r="R1455" t="s">
        <v>2954</v>
      </c>
    </row>
    <row r="1456" spans="17:18" x14ac:dyDescent="0.25">
      <c r="Q1456" t="s">
        <v>2955</v>
      </c>
      <c r="R1456" t="s">
        <v>2955</v>
      </c>
    </row>
    <row r="1457" spans="17:18" x14ac:dyDescent="0.25">
      <c r="Q1457" t="s">
        <v>2956</v>
      </c>
      <c r="R1457" t="s">
        <v>2956</v>
      </c>
    </row>
    <row r="1458" spans="17:18" x14ac:dyDescent="0.25">
      <c r="Q1458" t="s">
        <v>2957</v>
      </c>
      <c r="R1458" t="s">
        <v>2957</v>
      </c>
    </row>
    <row r="1459" spans="17:18" x14ac:dyDescent="0.25">
      <c r="Q1459" t="s">
        <v>2958</v>
      </c>
      <c r="R1459" t="s">
        <v>2958</v>
      </c>
    </row>
    <row r="1460" spans="17:18" x14ac:dyDescent="0.25">
      <c r="Q1460" t="s">
        <v>2959</v>
      </c>
      <c r="R1460" t="s">
        <v>2959</v>
      </c>
    </row>
    <row r="1461" spans="17:18" x14ac:dyDescent="0.25">
      <c r="Q1461" t="s">
        <v>2960</v>
      </c>
      <c r="R1461" t="s">
        <v>2960</v>
      </c>
    </row>
    <row r="1462" spans="17:18" x14ac:dyDescent="0.25">
      <c r="Q1462" t="s">
        <v>2961</v>
      </c>
      <c r="R1462" t="s">
        <v>2961</v>
      </c>
    </row>
    <row r="1463" spans="17:18" x14ac:dyDescent="0.25">
      <c r="Q1463" t="s">
        <v>2962</v>
      </c>
      <c r="R1463" t="s">
        <v>2962</v>
      </c>
    </row>
    <row r="1464" spans="17:18" x14ac:dyDescent="0.25">
      <c r="Q1464" t="s">
        <v>2963</v>
      </c>
      <c r="R1464" t="s">
        <v>2963</v>
      </c>
    </row>
    <row r="1465" spans="17:18" x14ac:dyDescent="0.25">
      <c r="Q1465" t="s">
        <v>2964</v>
      </c>
      <c r="R1465" t="s">
        <v>2964</v>
      </c>
    </row>
    <row r="1466" spans="17:18" x14ac:dyDescent="0.25">
      <c r="Q1466" t="s">
        <v>2965</v>
      </c>
      <c r="R1466" t="s">
        <v>2965</v>
      </c>
    </row>
    <row r="1467" spans="17:18" x14ac:dyDescent="0.25">
      <c r="Q1467" t="s">
        <v>2966</v>
      </c>
      <c r="R1467" t="s">
        <v>2966</v>
      </c>
    </row>
    <row r="1468" spans="17:18" x14ac:dyDescent="0.25">
      <c r="Q1468" t="s">
        <v>2967</v>
      </c>
      <c r="R1468" t="s">
        <v>2967</v>
      </c>
    </row>
    <row r="1469" spans="17:18" x14ac:dyDescent="0.25">
      <c r="Q1469" t="s">
        <v>2968</v>
      </c>
      <c r="R1469" t="s">
        <v>2968</v>
      </c>
    </row>
    <row r="1470" spans="17:18" x14ac:dyDescent="0.25">
      <c r="Q1470" t="s">
        <v>2969</v>
      </c>
      <c r="R1470" t="s">
        <v>2969</v>
      </c>
    </row>
    <row r="1471" spans="17:18" x14ac:dyDescent="0.25">
      <c r="Q1471" t="s">
        <v>2970</v>
      </c>
      <c r="R1471" t="s">
        <v>2970</v>
      </c>
    </row>
    <row r="1472" spans="17:18" x14ac:dyDescent="0.25">
      <c r="Q1472" t="s">
        <v>2971</v>
      </c>
      <c r="R1472" t="s">
        <v>2971</v>
      </c>
    </row>
    <row r="1473" spans="17:18" x14ac:dyDescent="0.25">
      <c r="Q1473" t="s">
        <v>2972</v>
      </c>
      <c r="R1473" t="s">
        <v>2972</v>
      </c>
    </row>
    <row r="1474" spans="17:18" x14ac:dyDescent="0.25">
      <c r="Q1474" t="s">
        <v>2973</v>
      </c>
      <c r="R1474" t="s">
        <v>2973</v>
      </c>
    </row>
    <row r="1475" spans="17:18" x14ac:dyDescent="0.25">
      <c r="Q1475" t="s">
        <v>2974</v>
      </c>
      <c r="R1475" t="s">
        <v>2974</v>
      </c>
    </row>
    <row r="1476" spans="17:18" x14ac:dyDescent="0.25">
      <c r="Q1476" t="s">
        <v>2975</v>
      </c>
      <c r="R1476" t="s">
        <v>2975</v>
      </c>
    </row>
    <row r="1477" spans="17:18" x14ac:dyDescent="0.25">
      <c r="Q1477" t="s">
        <v>2976</v>
      </c>
      <c r="R1477" t="s">
        <v>2976</v>
      </c>
    </row>
    <row r="1478" spans="17:18" x14ac:dyDescent="0.25">
      <c r="Q1478" t="s">
        <v>2977</v>
      </c>
      <c r="R1478" t="s">
        <v>2977</v>
      </c>
    </row>
    <row r="1479" spans="17:18" x14ac:dyDescent="0.25">
      <c r="Q1479" t="s">
        <v>2978</v>
      </c>
      <c r="R1479" t="s">
        <v>2978</v>
      </c>
    </row>
    <row r="1480" spans="17:18" x14ac:dyDescent="0.25">
      <c r="Q1480" t="s">
        <v>2979</v>
      </c>
      <c r="R1480" t="s">
        <v>2979</v>
      </c>
    </row>
    <row r="1481" spans="17:18" x14ac:dyDescent="0.25">
      <c r="Q1481" t="s">
        <v>2980</v>
      </c>
      <c r="R1481" t="s">
        <v>2980</v>
      </c>
    </row>
    <row r="1482" spans="17:18" x14ac:dyDescent="0.25">
      <c r="Q1482" t="s">
        <v>2981</v>
      </c>
      <c r="R1482" t="s">
        <v>2981</v>
      </c>
    </row>
    <row r="1483" spans="17:18" x14ac:dyDescent="0.25">
      <c r="Q1483" t="s">
        <v>2982</v>
      </c>
      <c r="R1483" t="s">
        <v>2982</v>
      </c>
    </row>
    <row r="1484" spans="17:18" x14ac:dyDescent="0.25">
      <c r="Q1484" t="s">
        <v>2983</v>
      </c>
      <c r="R1484" t="s">
        <v>2983</v>
      </c>
    </row>
    <row r="1485" spans="17:18" x14ac:dyDescent="0.25">
      <c r="Q1485" t="s">
        <v>2984</v>
      </c>
      <c r="R1485" t="s">
        <v>2984</v>
      </c>
    </row>
    <row r="1486" spans="17:18" x14ac:dyDescent="0.25">
      <c r="Q1486" t="s">
        <v>2985</v>
      </c>
      <c r="R1486" t="s">
        <v>2985</v>
      </c>
    </row>
    <row r="1487" spans="17:18" x14ac:dyDescent="0.25">
      <c r="Q1487" t="s">
        <v>2986</v>
      </c>
      <c r="R1487" t="s">
        <v>2986</v>
      </c>
    </row>
    <row r="1488" spans="17:18" x14ac:dyDescent="0.25">
      <c r="Q1488" t="s">
        <v>2987</v>
      </c>
      <c r="R1488" t="s">
        <v>2987</v>
      </c>
    </row>
    <row r="1489" spans="17:18" x14ac:dyDescent="0.25">
      <c r="Q1489" t="s">
        <v>2988</v>
      </c>
      <c r="R1489" t="s">
        <v>2988</v>
      </c>
    </row>
    <row r="1490" spans="17:18" x14ac:dyDescent="0.25">
      <c r="Q1490" t="s">
        <v>2989</v>
      </c>
      <c r="R1490" t="s">
        <v>2989</v>
      </c>
    </row>
    <row r="1491" spans="17:18" x14ac:dyDescent="0.25">
      <c r="Q1491" t="s">
        <v>2990</v>
      </c>
      <c r="R1491" t="s">
        <v>2990</v>
      </c>
    </row>
    <row r="1492" spans="17:18" x14ac:dyDescent="0.25">
      <c r="Q1492" t="s">
        <v>2991</v>
      </c>
      <c r="R1492" t="s">
        <v>2991</v>
      </c>
    </row>
    <row r="1493" spans="17:18" x14ac:dyDescent="0.25">
      <c r="Q1493" t="s">
        <v>2992</v>
      </c>
      <c r="R1493" t="s">
        <v>2992</v>
      </c>
    </row>
    <row r="1494" spans="17:18" x14ac:dyDescent="0.25">
      <c r="Q1494" t="s">
        <v>2993</v>
      </c>
      <c r="R1494" t="s">
        <v>2993</v>
      </c>
    </row>
    <row r="1495" spans="17:18" x14ac:dyDescent="0.25">
      <c r="Q1495" t="s">
        <v>2994</v>
      </c>
      <c r="R1495" t="s">
        <v>2994</v>
      </c>
    </row>
    <row r="1496" spans="17:18" x14ac:dyDescent="0.25">
      <c r="Q1496" t="s">
        <v>2995</v>
      </c>
      <c r="R1496" t="s">
        <v>2995</v>
      </c>
    </row>
    <row r="1497" spans="17:18" x14ac:dyDescent="0.25">
      <c r="Q1497" t="s">
        <v>2996</v>
      </c>
      <c r="R1497" t="s">
        <v>2996</v>
      </c>
    </row>
    <row r="1498" spans="17:18" x14ac:dyDescent="0.25">
      <c r="Q1498" t="s">
        <v>2997</v>
      </c>
      <c r="R1498" t="s">
        <v>2997</v>
      </c>
    </row>
    <row r="1499" spans="17:18" x14ac:dyDescent="0.25">
      <c r="Q1499" t="s">
        <v>2998</v>
      </c>
      <c r="R1499" t="s">
        <v>2998</v>
      </c>
    </row>
    <row r="1500" spans="17:18" x14ac:dyDescent="0.25">
      <c r="Q1500" t="s">
        <v>2999</v>
      </c>
      <c r="R1500" t="s">
        <v>2999</v>
      </c>
    </row>
    <row r="1501" spans="17:18" x14ac:dyDescent="0.25">
      <c r="Q1501" t="s">
        <v>3000</v>
      </c>
      <c r="R1501" t="s">
        <v>3000</v>
      </c>
    </row>
    <row r="1502" spans="17:18" x14ac:dyDescent="0.25">
      <c r="Q1502" t="s">
        <v>3001</v>
      </c>
      <c r="R1502" t="s">
        <v>3001</v>
      </c>
    </row>
    <row r="1503" spans="17:18" x14ac:dyDescent="0.25">
      <c r="Q1503" t="s">
        <v>3002</v>
      </c>
      <c r="R1503" t="s">
        <v>3002</v>
      </c>
    </row>
    <row r="1504" spans="17:18" x14ac:dyDescent="0.25">
      <c r="Q1504" t="s">
        <v>3003</v>
      </c>
      <c r="R1504" t="s">
        <v>3003</v>
      </c>
    </row>
    <row r="1505" spans="17:18" x14ac:dyDescent="0.25">
      <c r="Q1505" t="s">
        <v>3004</v>
      </c>
      <c r="R1505" t="s">
        <v>3004</v>
      </c>
    </row>
    <row r="1506" spans="17:18" x14ac:dyDescent="0.25">
      <c r="Q1506" t="s">
        <v>3005</v>
      </c>
      <c r="R1506" t="s">
        <v>3005</v>
      </c>
    </row>
    <row r="1507" spans="17:18" x14ac:dyDescent="0.25">
      <c r="Q1507" t="s">
        <v>3006</v>
      </c>
      <c r="R1507" t="s">
        <v>3006</v>
      </c>
    </row>
    <row r="1508" spans="17:18" x14ac:dyDescent="0.25">
      <c r="Q1508" t="s">
        <v>3007</v>
      </c>
      <c r="R1508" t="s">
        <v>3007</v>
      </c>
    </row>
    <row r="1509" spans="17:18" x14ac:dyDescent="0.25">
      <c r="Q1509" t="s">
        <v>3008</v>
      </c>
      <c r="R1509" t="s">
        <v>3008</v>
      </c>
    </row>
    <row r="1510" spans="17:18" x14ac:dyDescent="0.25">
      <c r="Q1510" t="s">
        <v>3009</v>
      </c>
      <c r="R1510" t="s">
        <v>3009</v>
      </c>
    </row>
    <row r="1511" spans="17:18" x14ac:dyDescent="0.25">
      <c r="Q1511" t="s">
        <v>3010</v>
      </c>
      <c r="R1511" t="s">
        <v>3010</v>
      </c>
    </row>
    <row r="1512" spans="17:18" x14ac:dyDescent="0.25">
      <c r="Q1512" t="s">
        <v>3011</v>
      </c>
      <c r="R1512" t="s">
        <v>3011</v>
      </c>
    </row>
    <row r="1513" spans="17:18" x14ac:dyDescent="0.25">
      <c r="Q1513" t="s">
        <v>3012</v>
      </c>
      <c r="R1513" t="s">
        <v>3012</v>
      </c>
    </row>
    <row r="1514" spans="17:18" x14ac:dyDescent="0.25">
      <c r="Q1514" t="s">
        <v>3013</v>
      </c>
      <c r="R1514" t="s">
        <v>3013</v>
      </c>
    </row>
    <row r="1515" spans="17:18" x14ac:dyDescent="0.25">
      <c r="Q1515" t="s">
        <v>3014</v>
      </c>
      <c r="R1515" t="s">
        <v>3014</v>
      </c>
    </row>
    <row r="1516" spans="17:18" x14ac:dyDescent="0.25">
      <c r="Q1516" t="s">
        <v>3015</v>
      </c>
      <c r="R1516" t="s">
        <v>3015</v>
      </c>
    </row>
    <row r="1517" spans="17:18" x14ac:dyDescent="0.25">
      <c r="Q1517" t="s">
        <v>3016</v>
      </c>
      <c r="R1517" t="s">
        <v>3016</v>
      </c>
    </row>
    <row r="1518" spans="17:18" x14ac:dyDescent="0.25">
      <c r="Q1518" t="s">
        <v>3017</v>
      </c>
      <c r="R1518" t="s">
        <v>3017</v>
      </c>
    </row>
    <row r="1519" spans="17:18" x14ac:dyDescent="0.25">
      <c r="Q1519" t="s">
        <v>3018</v>
      </c>
      <c r="R1519" t="s">
        <v>3018</v>
      </c>
    </row>
    <row r="1520" spans="17:18" x14ac:dyDescent="0.25">
      <c r="Q1520" t="s">
        <v>3019</v>
      </c>
      <c r="R1520" t="s">
        <v>3019</v>
      </c>
    </row>
    <row r="1521" spans="17:18" x14ac:dyDescent="0.25">
      <c r="Q1521" t="s">
        <v>3020</v>
      </c>
      <c r="R1521" t="s">
        <v>3020</v>
      </c>
    </row>
    <row r="1522" spans="17:18" x14ac:dyDescent="0.25">
      <c r="Q1522" t="s">
        <v>3021</v>
      </c>
      <c r="R1522" t="s">
        <v>3021</v>
      </c>
    </row>
    <row r="1523" spans="17:18" x14ac:dyDescent="0.25">
      <c r="Q1523" t="s">
        <v>3022</v>
      </c>
      <c r="R1523" t="s">
        <v>3022</v>
      </c>
    </row>
    <row r="1524" spans="17:18" x14ac:dyDescent="0.25">
      <c r="Q1524" t="s">
        <v>3023</v>
      </c>
      <c r="R1524" t="s">
        <v>3023</v>
      </c>
    </row>
    <row r="1525" spans="17:18" x14ac:dyDescent="0.25">
      <c r="Q1525" t="s">
        <v>3024</v>
      </c>
      <c r="R1525" t="s">
        <v>3024</v>
      </c>
    </row>
    <row r="1526" spans="17:18" x14ac:dyDescent="0.25">
      <c r="Q1526" t="s">
        <v>3025</v>
      </c>
      <c r="R1526" t="s">
        <v>3025</v>
      </c>
    </row>
    <row r="1527" spans="17:18" x14ac:dyDescent="0.25">
      <c r="Q1527" t="s">
        <v>3026</v>
      </c>
      <c r="R1527" t="s">
        <v>3026</v>
      </c>
    </row>
    <row r="1528" spans="17:18" x14ac:dyDescent="0.25">
      <c r="Q1528" t="s">
        <v>3027</v>
      </c>
      <c r="R1528" t="s">
        <v>3027</v>
      </c>
    </row>
    <row r="1529" spans="17:18" x14ac:dyDescent="0.25">
      <c r="Q1529" t="s">
        <v>3028</v>
      </c>
      <c r="R1529" t="s">
        <v>3028</v>
      </c>
    </row>
    <row r="1530" spans="17:18" x14ac:dyDescent="0.25">
      <c r="Q1530" t="s">
        <v>3029</v>
      </c>
      <c r="R1530" t="s">
        <v>3029</v>
      </c>
    </row>
    <row r="1531" spans="17:18" x14ac:dyDescent="0.25">
      <c r="Q1531" t="s">
        <v>3030</v>
      </c>
      <c r="R1531" t="s">
        <v>3030</v>
      </c>
    </row>
    <row r="1532" spans="17:18" x14ac:dyDescent="0.25">
      <c r="Q1532" t="s">
        <v>3031</v>
      </c>
      <c r="R1532" t="s">
        <v>3031</v>
      </c>
    </row>
    <row r="1533" spans="17:18" x14ac:dyDescent="0.25">
      <c r="Q1533" t="s">
        <v>3032</v>
      </c>
      <c r="R1533" t="s">
        <v>3032</v>
      </c>
    </row>
    <row r="1534" spans="17:18" x14ac:dyDescent="0.25">
      <c r="Q1534" t="s">
        <v>3033</v>
      </c>
      <c r="R1534" t="s">
        <v>3033</v>
      </c>
    </row>
    <row r="1535" spans="17:18" x14ac:dyDescent="0.25">
      <c r="Q1535" t="s">
        <v>3034</v>
      </c>
      <c r="R1535" t="s">
        <v>3034</v>
      </c>
    </row>
    <row r="1536" spans="17:18" x14ac:dyDescent="0.25">
      <c r="Q1536" t="s">
        <v>3035</v>
      </c>
      <c r="R1536" t="s">
        <v>3035</v>
      </c>
    </row>
    <row r="1537" spans="17:18" x14ac:dyDescent="0.25">
      <c r="Q1537" t="s">
        <v>3036</v>
      </c>
      <c r="R1537" t="s">
        <v>3036</v>
      </c>
    </row>
    <row r="1538" spans="17:18" x14ac:dyDescent="0.25">
      <c r="Q1538" t="s">
        <v>3037</v>
      </c>
      <c r="R1538" t="s">
        <v>3037</v>
      </c>
    </row>
    <row r="1539" spans="17:18" x14ac:dyDescent="0.25">
      <c r="Q1539" t="s">
        <v>3038</v>
      </c>
      <c r="R1539" t="s">
        <v>3038</v>
      </c>
    </row>
    <row r="1540" spans="17:18" x14ac:dyDescent="0.25">
      <c r="Q1540" t="s">
        <v>3039</v>
      </c>
      <c r="R1540" t="s">
        <v>3039</v>
      </c>
    </row>
    <row r="1541" spans="17:18" x14ac:dyDescent="0.25">
      <c r="Q1541" t="s">
        <v>3040</v>
      </c>
      <c r="R1541" t="s">
        <v>3040</v>
      </c>
    </row>
    <row r="1542" spans="17:18" x14ac:dyDescent="0.25">
      <c r="Q1542" t="s">
        <v>3041</v>
      </c>
      <c r="R1542" t="s">
        <v>3041</v>
      </c>
    </row>
    <row r="1543" spans="17:18" x14ac:dyDescent="0.25">
      <c r="Q1543" t="s">
        <v>3042</v>
      </c>
      <c r="R1543" t="s">
        <v>3042</v>
      </c>
    </row>
    <row r="1544" spans="17:18" x14ac:dyDescent="0.25">
      <c r="Q1544" t="s">
        <v>3043</v>
      </c>
      <c r="R1544" t="s">
        <v>3043</v>
      </c>
    </row>
    <row r="1545" spans="17:18" x14ac:dyDescent="0.25">
      <c r="Q1545" t="s">
        <v>3044</v>
      </c>
      <c r="R1545" t="s">
        <v>3044</v>
      </c>
    </row>
    <row r="1546" spans="17:18" x14ac:dyDescent="0.25">
      <c r="Q1546" t="s">
        <v>3045</v>
      </c>
      <c r="R1546" t="s">
        <v>3045</v>
      </c>
    </row>
    <row r="1547" spans="17:18" x14ac:dyDescent="0.25">
      <c r="Q1547" t="s">
        <v>3046</v>
      </c>
      <c r="R1547" t="s">
        <v>3046</v>
      </c>
    </row>
    <row r="1548" spans="17:18" x14ac:dyDescent="0.25">
      <c r="Q1548" t="s">
        <v>3047</v>
      </c>
      <c r="R1548" t="s">
        <v>3047</v>
      </c>
    </row>
    <row r="1549" spans="17:18" x14ac:dyDescent="0.25">
      <c r="Q1549" t="s">
        <v>3048</v>
      </c>
      <c r="R1549" t="s">
        <v>3048</v>
      </c>
    </row>
    <row r="1550" spans="17:18" x14ac:dyDescent="0.25">
      <c r="Q1550" t="s">
        <v>3049</v>
      </c>
      <c r="R1550" t="s">
        <v>3049</v>
      </c>
    </row>
    <row r="1551" spans="17:18" x14ac:dyDescent="0.25">
      <c r="Q1551" t="s">
        <v>3050</v>
      </c>
      <c r="R1551" t="s">
        <v>3050</v>
      </c>
    </row>
    <row r="1552" spans="17:18" x14ac:dyDescent="0.25">
      <c r="Q1552" t="s">
        <v>3051</v>
      </c>
      <c r="R1552" t="s">
        <v>3051</v>
      </c>
    </row>
    <row r="1553" spans="17:18" x14ac:dyDescent="0.25">
      <c r="Q1553" t="s">
        <v>3052</v>
      </c>
      <c r="R1553" t="s">
        <v>3052</v>
      </c>
    </row>
    <row r="1554" spans="17:18" x14ac:dyDescent="0.25">
      <c r="Q1554" t="s">
        <v>3053</v>
      </c>
      <c r="R1554" t="s">
        <v>3053</v>
      </c>
    </row>
    <row r="1555" spans="17:18" x14ac:dyDescent="0.25">
      <c r="Q1555" t="s">
        <v>3054</v>
      </c>
      <c r="R1555" t="s">
        <v>3054</v>
      </c>
    </row>
    <row r="1556" spans="17:18" x14ac:dyDescent="0.25">
      <c r="Q1556" t="s">
        <v>3055</v>
      </c>
      <c r="R1556" t="s">
        <v>3055</v>
      </c>
    </row>
    <row r="1557" spans="17:18" x14ac:dyDescent="0.25">
      <c r="Q1557" t="s">
        <v>3056</v>
      </c>
      <c r="R1557" t="s">
        <v>3056</v>
      </c>
    </row>
    <row r="1558" spans="17:18" x14ac:dyDescent="0.25">
      <c r="Q1558" t="s">
        <v>3057</v>
      </c>
      <c r="R1558" t="s">
        <v>3057</v>
      </c>
    </row>
    <row r="1559" spans="17:18" x14ac:dyDescent="0.25">
      <c r="Q1559" t="s">
        <v>3058</v>
      </c>
      <c r="R1559" t="s">
        <v>3058</v>
      </c>
    </row>
    <row r="1560" spans="17:18" x14ac:dyDescent="0.25">
      <c r="Q1560" t="s">
        <v>3059</v>
      </c>
      <c r="R1560" t="s">
        <v>3059</v>
      </c>
    </row>
    <row r="1561" spans="17:18" x14ac:dyDescent="0.25">
      <c r="Q1561" t="s">
        <v>3060</v>
      </c>
      <c r="R1561" t="s">
        <v>3060</v>
      </c>
    </row>
    <row r="1562" spans="17:18" x14ac:dyDescent="0.25">
      <c r="Q1562" t="s">
        <v>3061</v>
      </c>
      <c r="R1562" t="s">
        <v>3061</v>
      </c>
    </row>
    <row r="1563" spans="17:18" x14ac:dyDescent="0.25">
      <c r="Q1563" t="s">
        <v>3062</v>
      </c>
      <c r="R1563" t="s">
        <v>3062</v>
      </c>
    </row>
    <row r="1564" spans="17:18" x14ac:dyDescent="0.25">
      <c r="Q1564" t="s">
        <v>3063</v>
      </c>
      <c r="R1564" t="s">
        <v>3063</v>
      </c>
    </row>
    <row r="1565" spans="17:18" x14ac:dyDescent="0.25">
      <c r="Q1565" t="s">
        <v>3064</v>
      </c>
      <c r="R1565" t="s">
        <v>3064</v>
      </c>
    </row>
    <row r="1566" spans="17:18" x14ac:dyDescent="0.25">
      <c r="Q1566" t="s">
        <v>3065</v>
      </c>
      <c r="R1566" t="s">
        <v>3065</v>
      </c>
    </row>
    <row r="1567" spans="17:18" x14ac:dyDescent="0.25">
      <c r="Q1567" t="s">
        <v>3066</v>
      </c>
      <c r="R1567" t="s">
        <v>3066</v>
      </c>
    </row>
    <row r="1568" spans="17:18" x14ac:dyDescent="0.25">
      <c r="Q1568" t="s">
        <v>3067</v>
      </c>
      <c r="R1568" t="s">
        <v>3067</v>
      </c>
    </row>
    <row r="1569" spans="17:18" x14ac:dyDescent="0.25">
      <c r="Q1569" t="s">
        <v>3068</v>
      </c>
      <c r="R1569" t="s">
        <v>3068</v>
      </c>
    </row>
    <row r="1570" spans="17:18" x14ac:dyDescent="0.25">
      <c r="Q1570" t="s">
        <v>3069</v>
      </c>
      <c r="R1570" t="s">
        <v>3069</v>
      </c>
    </row>
    <row r="1571" spans="17:18" x14ac:dyDescent="0.25">
      <c r="Q1571" t="s">
        <v>3070</v>
      </c>
      <c r="R1571" t="s">
        <v>3070</v>
      </c>
    </row>
    <row r="1572" spans="17:18" x14ac:dyDescent="0.25">
      <c r="Q1572" t="s">
        <v>3071</v>
      </c>
      <c r="R1572" t="s">
        <v>3071</v>
      </c>
    </row>
    <row r="1573" spans="17:18" x14ac:dyDescent="0.25">
      <c r="Q1573" t="s">
        <v>3072</v>
      </c>
      <c r="R1573" t="s">
        <v>3072</v>
      </c>
    </row>
    <row r="1574" spans="17:18" x14ac:dyDescent="0.25">
      <c r="Q1574" t="s">
        <v>3073</v>
      </c>
      <c r="R1574" t="s">
        <v>3073</v>
      </c>
    </row>
    <row r="1575" spans="17:18" x14ac:dyDescent="0.25">
      <c r="Q1575" t="s">
        <v>3074</v>
      </c>
      <c r="R1575" t="s">
        <v>3074</v>
      </c>
    </row>
    <row r="1576" spans="17:18" x14ac:dyDescent="0.25">
      <c r="Q1576" t="s">
        <v>3075</v>
      </c>
      <c r="R1576" t="s">
        <v>3075</v>
      </c>
    </row>
    <row r="1577" spans="17:18" x14ac:dyDescent="0.25">
      <c r="Q1577" t="s">
        <v>3076</v>
      </c>
      <c r="R1577" t="s">
        <v>3076</v>
      </c>
    </row>
    <row r="1578" spans="17:18" x14ac:dyDescent="0.25">
      <c r="Q1578" t="s">
        <v>3077</v>
      </c>
      <c r="R1578" t="s">
        <v>3077</v>
      </c>
    </row>
    <row r="1579" spans="17:18" x14ac:dyDescent="0.25">
      <c r="Q1579" t="s">
        <v>3078</v>
      </c>
      <c r="R1579" t="s">
        <v>3078</v>
      </c>
    </row>
    <row r="1580" spans="17:18" x14ac:dyDescent="0.25">
      <c r="Q1580" t="s">
        <v>3079</v>
      </c>
      <c r="R1580" t="s">
        <v>3079</v>
      </c>
    </row>
    <row r="1581" spans="17:18" x14ac:dyDescent="0.25">
      <c r="Q1581" t="s">
        <v>3080</v>
      </c>
      <c r="R1581" t="s">
        <v>3080</v>
      </c>
    </row>
    <row r="1582" spans="17:18" x14ac:dyDescent="0.25">
      <c r="Q1582" t="s">
        <v>3081</v>
      </c>
      <c r="R1582" t="s">
        <v>3081</v>
      </c>
    </row>
    <row r="1583" spans="17:18" x14ac:dyDescent="0.25">
      <c r="Q1583" t="s">
        <v>3082</v>
      </c>
      <c r="R1583" t="s">
        <v>3082</v>
      </c>
    </row>
    <row r="1584" spans="17:18" x14ac:dyDescent="0.25">
      <c r="Q1584" t="s">
        <v>3083</v>
      </c>
      <c r="R1584" t="s">
        <v>3083</v>
      </c>
    </row>
    <row r="1585" spans="17:18" x14ac:dyDescent="0.25">
      <c r="Q1585" t="s">
        <v>3084</v>
      </c>
      <c r="R1585" t="s">
        <v>3084</v>
      </c>
    </row>
    <row r="1586" spans="17:18" x14ac:dyDescent="0.25">
      <c r="Q1586" t="s">
        <v>3085</v>
      </c>
      <c r="R1586" t="s">
        <v>3085</v>
      </c>
    </row>
    <row r="1587" spans="17:18" x14ac:dyDescent="0.25">
      <c r="Q1587" t="s">
        <v>3086</v>
      </c>
      <c r="R1587" t="s">
        <v>3086</v>
      </c>
    </row>
    <row r="1588" spans="17:18" x14ac:dyDescent="0.25">
      <c r="Q1588" t="s">
        <v>3087</v>
      </c>
      <c r="R1588" t="s">
        <v>3087</v>
      </c>
    </row>
    <row r="1589" spans="17:18" x14ac:dyDescent="0.25">
      <c r="Q1589" t="s">
        <v>3088</v>
      </c>
      <c r="R1589" t="s">
        <v>3088</v>
      </c>
    </row>
    <row r="1590" spans="17:18" x14ac:dyDescent="0.25">
      <c r="Q1590" t="s">
        <v>3089</v>
      </c>
      <c r="R1590" t="s">
        <v>3089</v>
      </c>
    </row>
    <row r="1591" spans="17:18" x14ac:dyDescent="0.25">
      <c r="Q1591" t="s">
        <v>3090</v>
      </c>
      <c r="R1591" t="s">
        <v>3090</v>
      </c>
    </row>
    <row r="1592" spans="17:18" x14ac:dyDescent="0.25">
      <c r="Q1592" t="s">
        <v>3091</v>
      </c>
      <c r="R1592" t="s">
        <v>3091</v>
      </c>
    </row>
    <row r="1593" spans="17:18" x14ac:dyDescent="0.25">
      <c r="Q1593" t="s">
        <v>3092</v>
      </c>
      <c r="R1593" t="s">
        <v>3092</v>
      </c>
    </row>
    <row r="1594" spans="17:18" x14ac:dyDescent="0.25">
      <c r="Q1594" t="s">
        <v>3093</v>
      </c>
      <c r="R1594" t="s">
        <v>3093</v>
      </c>
    </row>
    <row r="1595" spans="17:18" x14ac:dyDescent="0.25">
      <c r="Q1595" t="s">
        <v>3094</v>
      </c>
      <c r="R1595" t="s">
        <v>3094</v>
      </c>
    </row>
    <row r="1596" spans="17:18" x14ac:dyDescent="0.25">
      <c r="Q1596" t="s">
        <v>3095</v>
      </c>
      <c r="R1596" t="s">
        <v>3095</v>
      </c>
    </row>
    <row r="1597" spans="17:18" x14ac:dyDescent="0.25">
      <c r="Q1597" t="s">
        <v>3096</v>
      </c>
      <c r="R1597" t="s">
        <v>3096</v>
      </c>
    </row>
    <row r="1598" spans="17:18" x14ac:dyDescent="0.25">
      <c r="Q1598" t="s">
        <v>3097</v>
      </c>
      <c r="R1598" t="s">
        <v>3097</v>
      </c>
    </row>
    <row r="1599" spans="17:18" x14ac:dyDescent="0.25">
      <c r="Q1599" t="s">
        <v>3098</v>
      </c>
      <c r="R1599" t="s">
        <v>3098</v>
      </c>
    </row>
    <row r="1600" spans="17:18" x14ac:dyDescent="0.25">
      <c r="Q1600" t="s">
        <v>3099</v>
      </c>
      <c r="R1600" t="s">
        <v>3099</v>
      </c>
    </row>
    <row r="1601" spans="17:18" x14ac:dyDescent="0.25">
      <c r="Q1601" t="s">
        <v>3100</v>
      </c>
      <c r="R1601" t="s">
        <v>3100</v>
      </c>
    </row>
    <row r="1602" spans="17:18" x14ac:dyDescent="0.25">
      <c r="Q1602" t="s">
        <v>3101</v>
      </c>
      <c r="R1602" t="s">
        <v>3101</v>
      </c>
    </row>
    <row r="1603" spans="17:18" x14ac:dyDescent="0.25">
      <c r="Q1603" t="s">
        <v>3102</v>
      </c>
      <c r="R1603" t="s">
        <v>3102</v>
      </c>
    </row>
    <row r="1604" spans="17:18" x14ac:dyDescent="0.25">
      <c r="Q1604" t="s">
        <v>3103</v>
      </c>
      <c r="R1604" t="s">
        <v>3103</v>
      </c>
    </row>
    <row r="1605" spans="17:18" x14ac:dyDescent="0.25">
      <c r="Q1605" t="s">
        <v>3104</v>
      </c>
      <c r="R1605" t="s">
        <v>3104</v>
      </c>
    </row>
    <row r="1606" spans="17:18" x14ac:dyDescent="0.25">
      <c r="Q1606" t="s">
        <v>3105</v>
      </c>
      <c r="R1606" t="s">
        <v>3105</v>
      </c>
    </row>
    <row r="1607" spans="17:18" x14ac:dyDescent="0.25">
      <c r="Q1607" t="s">
        <v>3106</v>
      </c>
      <c r="R1607" t="s">
        <v>3106</v>
      </c>
    </row>
    <row r="1608" spans="17:18" x14ac:dyDescent="0.25">
      <c r="Q1608" t="s">
        <v>3107</v>
      </c>
      <c r="R1608" t="s">
        <v>3107</v>
      </c>
    </row>
    <row r="1609" spans="17:18" x14ac:dyDescent="0.25">
      <c r="Q1609" t="s">
        <v>3108</v>
      </c>
      <c r="R1609" t="s">
        <v>3108</v>
      </c>
    </row>
    <row r="1610" spans="17:18" x14ac:dyDescent="0.25">
      <c r="Q1610" t="s">
        <v>3109</v>
      </c>
      <c r="R1610" t="s">
        <v>3109</v>
      </c>
    </row>
    <row r="1611" spans="17:18" x14ac:dyDescent="0.25">
      <c r="Q1611" t="s">
        <v>3110</v>
      </c>
      <c r="R1611" t="s">
        <v>3110</v>
      </c>
    </row>
    <row r="1612" spans="17:18" x14ac:dyDescent="0.25">
      <c r="Q1612" t="s">
        <v>3111</v>
      </c>
      <c r="R1612" t="s">
        <v>3111</v>
      </c>
    </row>
    <row r="1613" spans="17:18" x14ac:dyDescent="0.25">
      <c r="Q1613" t="s">
        <v>3112</v>
      </c>
      <c r="R1613" t="s">
        <v>3112</v>
      </c>
    </row>
    <row r="1614" spans="17:18" x14ac:dyDescent="0.25">
      <c r="Q1614" t="s">
        <v>3113</v>
      </c>
      <c r="R1614" t="s">
        <v>3113</v>
      </c>
    </row>
    <row r="1615" spans="17:18" x14ac:dyDescent="0.25">
      <c r="Q1615" t="s">
        <v>3114</v>
      </c>
      <c r="R1615" t="s">
        <v>3114</v>
      </c>
    </row>
    <row r="1616" spans="17:18" x14ac:dyDescent="0.25">
      <c r="Q1616" t="s">
        <v>3115</v>
      </c>
      <c r="R1616" t="s">
        <v>3115</v>
      </c>
    </row>
    <row r="1617" spans="17:18" x14ac:dyDescent="0.25">
      <c r="Q1617" t="s">
        <v>3116</v>
      </c>
      <c r="R1617" t="s">
        <v>3116</v>
      </c>
    </row>
    <row r="1618" spans="17:18" x14ac:dyDescent="0.25">
      <c r="Q1618" t="s">
        <v>3117</v>
      </c>
      <c r="R1618" t="s">
        <v>3117</v>
      </c>
    </row>
    <row r="1619" spans="17:18" x14ac:dyDescent="0.25">
      <c r="Q1619" t="s">
        <v>3118</v>
      </c>
      <c r="R1619" t="s">
        <v>3118</v>
      </c>
    </row>
    <row r="1620" spans="17:18" x14ac:dyDescent="0.25">
      <c r="Q1620" t="s">
        <v>3119</v>
      </c>
      <c r="R1620" t="s">
        <v>3119</v>
      </c>
    </row>
    <row r="1621" spans="17:18" x14ac:dyDescent="0.25">
      <c r="Q1621" t="s">
        <v>3120</v>
      </c>
      <c r="R1621" t="s">
        <v>3120</v>
      </c>
    </row>
    <row r="1622" spans="17:18" x14ac:dyDescent="0.25">
      <c r="Q1622" t="s">
        <v>3121</v>
      </c>
      <c r="R1622" t="s">
        <v>3121</v>
      </c>
    </row>
    <row r="1623" spans="17:18" x14ac:dyDescent="0.25">
      <c r="Q1623" t="s">
        <v>3122</v>
      </c>
      <c r="R1623" t="s">
        <v>3122</v>
      </c>
    </row>
    <row r="1624" spans="17:18" x14ac:dyDescent="0.25">
      <c r="Q1624" t="s">
        <v>3123</v>
      </c>
      <c r="R1624" t="s">
        <v>3123</v>
      </c>
    </row>
    <row r="1625" spans="17:18" x14ac:dyDescent="0.25">
      <c r="Q1625" t="s">
        <v>3124</v>
      </c>
      <c r="R1625" t="s">
        <v>3124</v>
      </c>
    </row>
    <row r="1626" spans="17:18" x14ac:dyDescent="0.25">
      <c r="Q1626" t="s">
        <v>3125</v>
      </c>
      <c r="R1626" t="s">
        <v>3125</v>
      </c>
    </row>
    <row r="1627" spans="17:18" x14ac:dyDescent="0.25">
      <c r="Q1627" t="s">
        <v>3126</v>
      </c>
      <c r="R1627" t="s">
        <v>3126</v>
      </c>
    </row>
    <row r="1628" spans="17:18" x14ac:dyDescent="0.25">
      <c r="Q1628" t="s">
        <v>3127</v>
      </c>
      <c r="R1628" t="s">
        <v>3127</v>
      </c>
    </row>
    <row r="1629" spans="17:18" x14ac:dyDescent="0.25">
      <c r="Q1629" t="s">
        <v>3128</v>
      </c>
      <c r="R1629" t="s">
        <v>3128</v>
      </c>
    </row>
    <row r="1630" spans="17:18" x14ac:dyDescent="0.25">
      <c r="Q1630" t="s">
        <v>3129</v>
      </c>
      <c r="R1630" t="s">
        <v>3129</v>
      </c>
    </row>
    <row r="1631" spans="17:18" x14ac:dyDescent="0.25">
      <c r="Q1631" t="s">
        <v>3130</v>
      </c>
      <c r="R1631" t="s">
        <v>3130</v>
      </c>
    </row>
    <row r="1632" spans="17:18" x14ac:dyDescent="0.25">
      <c r="Q1632" t="s">
        <v>3131</v>
      </c>
      <c r="R1632" t="s">
        <v>3131</v>
      </c>
    </row>
    <row r="1633" spans="17:18" x14ac:dyDescent="0.25">
      <c r="Q1633" t="s">
        <v>3132</v>
      </c>
      <c r="R1633" t="s">
        <v>3132</v>
      </c>
    </row>
    <row r="1634" spans="17:18" x14ac:dyDescent="0.25">
      <c r="Q1634" t="s">
        <v>3133</v>
      </c>
      <c r="R1634" t="s">
        <v>3133</v>
      </c>
    </row>
    <row r="1635" spans="17:18" x14ac:dyDescent="0.25">
      <c r="Q1635" t="s">
        <v>3134</v>
      </c>
      <c r="R1635" t="s">
        <v>3134</v>
      </c>
    </row>
    <row r="1636" spans="17:18" x14ac:dyDescent="0.25">
      <c r="Q1636" t="s">
        <v>3135</v>
      </c>
      <c r="R1636" t="s">
        <v>3135</v>
      </c>
    </row>
    <row r="1637" spans="17:18" x14ac:dyDescent="0.25">
      <c r="Q1637" t="s">
        <v>3136</v>
      </c>
      <c r="R1637" t="s">
        <v>3136</v>
      </c>
    </row>
    <row r="1638" spans="17:18" x14ac:dyDescent="0.25">
      <c r="Q1638" t="s">
        <v>3137</v>
      </c>
      <c r="R1638" t="s">
        <v>3137</v>
      </c>
    </row>
    <row r="1639" spans="17:18" x14ac:dyDescent="0.25">
      <c r="Q1639" t="s">
        <v>3138</v>
      </c>
      <c r="R1639" t="s">
        <v>3138</v>
      </c>
    </row>
    <row r="1640" spans="17:18" x14ac:dyDescent="0.25">
      <c r="Q1640" t="s">
        <v>3139</v>
      </c>
      <c r="R1640" t="s">
        <v>3139</v>
      </c>
    </row>
    <row r="1641" spans="17:18" x14ac:dyDescent="0.25">
      <c r="Q1641" t="s">
        <v>3140</v>
      </c>
      <c r="R1641" t="s">
        <v>3140</v>
      </c>
    </row>
    <row r="1642" spans="17:18" x14ac:dyDescent="0.25">
      <c r="Q1642" t="s">
        <v>3141</v>
      </c>
      <c r="R1642" t="s">
        <v>3141</v>
      </c>
    </row>
    <row r="1643" spans="17:18" x14ac:dyDescent="0.25">
      <c r="Q1643" t="s">
        <v>3142</v>
      </c>
      <c r="R1643" t="s">
        <v>3142</v>
      </c>
    </row>
    <row r="1644" spans="17:18" x14ac:dyDescent="0.25">
      <c r="Q1644" t="s">
        <v>3143</v>
      </c>
      <c r="R1644" t="s">
        <v>3143</v>
      </c>
    </row>
    <row r="1645" spans="17:18" x14ac:dyDescent="0.25">
      <c r="Q1645" t="s">
        <v>3144</v>
      </c>
      <c r="R1645" t="s">
        <v>3144</v>
      </c>
    </row>
    <row r="1646" spans="17:18" x14ac:dyDescent="0.25">
      <c r="Q1646" t="s">
        <v>3145</v>
      </c>
      <c r="R1646" t="s">
        <v>3145</v>
      </c>
    </row>
    <row r="1647" spans="17:18" x14ac:dyDescent="0.25">
      <c r="Q1647" t="s">
        <v>3146</v>
      </c>
      <c r="R1647" t="s">
        <v>3146</v>
      </c>
    </row>
    <row r="1648" spans="17:18" x14ac:dyDescent="0.25">
      <c r="Q1648" t="s">
        <v>3147</v>
      </c>
      <c r="R1648" t="s">
        <v>3147</v>
      </c>
    </row>
    <row r="1649" spans="17:18" x14ac:dyDescent="0.25">
      <c r="Q1649" t="s">
        <v>3148</v>
      </c>
      <c r="R1649" t="s">
        <v>3148</v>
      </c>
    </row>
    <row r="1650" spans="17:18" x14ac:dyDescent="0.25">
      <c r="Q1650" t="s">
        <v>3149</v>
      </c>
      <c r="R1650" t="s">
        <v>3149</v>
      </c>
    </row>
    <row r="1651" spans="17:18" x14ac:dyDescent="0.25">
      <c r="Q1651" t="s">
        <v>3150</v>
      </c>
      <c r="R1651" t="s">
        <v>3150</v>
      </c>
    </row>
    <row r="1652" spans="17:18" x14ac:dyDescent="0.25">
      <c r="Q1652" t="s">
        <v>3151</v>
      </c>
      <c r="R1652" t="s">
        <v>3151</v>
      </c>
    </row>
    <row r="1653" spans="17:18" x14ac:dyDescent="0.25">
      <c r="Q1653" t="s">
        <v>3152</v>
      </c>
      <c r="R1653" t="s">
        <v>3152</v>
      </c>
    </row>
    <row r="1654" spans="17:18" x14ac:dyDescent="0.25">
      <c r="Q1654" t="s">
        <v>3153</v>
      </c>
      <c r="R1654" t="s">
        <v>3153</v>
      </c>
    </row>
    <row r="1655" spans="17:18" x14ac:dyDescent="0.25">
      <c r="Q1655" t="s">
        <v>3154</v>
      </c>
      <c r="R1655" t="s">
        <v>3154</v>
      </c>
    </row>
    <row r="1656" spans="17:18" x14ac:dyDescent="0.25">
      <c r="Q1656" t="s">
        <v>3155</v>
      </c>
      <c r="R1656" t="s">
        <v>3155</v>
      </c>
    </row>
    <row r="1657" spans="17:18" x14ac:dyDescent="0.25">
      <c r="Q1657" t="s">
        <v>3156</v>
      </c>
      <c r="R1657" t="s">
        <v>3156</v>
      </c>
    </row>
    <row r="1658" spans="17:18" x14ac:dyDescent="0.25">
      <c r="Q1658" t="s">
        <v>3157</v>
      </c>
      <c r="R1658" t="s">
        <v>3157</v>
      </c>
    </row>
    <row r="1659" spans="17:18" x14ac:dyDescent="0.25">
      <c r="Q1659" t="s">
        <v>3158</v>
      </c>
      <c r="R1659" t="s">
        <v>3158</v>
      </c>
    </row>
    <row r="1660" spans="17:18" x14ac:dyDescent="0.25">
      <c r="Q1660" t="s">
        <v>3159</v>
      </c>
      <c r="R1660" t="s">
        <v>3159</v>
      </c>
    </row>
    <row r="1661" spans="17:18" x14ac:dyDescent="0.25">
      <c r="Q1661" t="s">
        <v>3160</v>
      </c>
      <c r="R1661" t="s">
        <v>3160</v>
      </c>
    </row>
    <row r="1662" spans="17:18" x14ac:dyDescent="0.25">
      <c r="Q1662" t="s">
        <v>3161</v>
      </c>
      <c r="R1662" t="s">
        <v>3161</v>
      </c>
    </row>
    <row r="1663" spans="17:18" x14ac:dyDescent="0.25">
      <c r="Q1663" t="s">
        <v>3162</v>
      </c>
      <c r="R1663" t="s">
        <v>3162</v>
      </c>
    </row>
    <row r="1664" spans="17:18" x14ac:dyDescent="0.25">
      <c r="Q1664" t="s">
        <v>3163</v>
      </c>
      <c r="R1664" t="s">
        <v>3163</v>
      </c>
    </row>
    <row r="1665" spans="17:18" x14ac:dyDescent="0.25">
      <c r="Q1665" t="s">
        <v>3164</v>
      </c>
      <c r="R1665" t="s">
        <v>3164</v>
      </c>
    </row>
    <row r="1666" spans="17:18" x14ac:dyDescent="0.25">
      <c r="Q1666" t="s">
        <v>3165</v>
      </c>
      <c r="R1666" t="s">
        <v>3165</v>
      </c>
    </row>
    <row r="1667" spans="17:18" x14ac:dyDescent="0.25">
      <c r="Q1667" t="s">
        <v>3166</v>
      </c>
      <c r="R1667" t="s">
        <v>3166</v>
      </c>
    </row>
    <row r="1668" spans="17:18" x14ac:dyDescent="0.25">
      <c r="Q1668" t="s">
        <v>3167</v>
      </c>
      <c r="R1668" t="s">
        <v>3167</v>
      </c>
    </row>
    <row r="1669" spans="17:18" x14ac:dyDescent="0.25">
      <c r="Q1669" t="s">
        <v>3168</v>
      </c>
      <c r="R1669" t="s">
        <v>3168</v>
      </c>
    </row>
    <row r="1670" spans="17:18" x14ac:dyDescent="0.25">
      <c r="Q1670" t="s">
        <v>3169</v>
      </c>
      <c r="R1670" t="s">
        <v>3169</v>
      </c>
    </row>
    <row r="1671" spans="17:18" x14ac:dyDescent="0.25">
      <c r="Q1671" t="s">
        <v>3170</v>
      </c>
      <c r="R1671" t="s">
        <v>3170</v>
      </c>
    </row>
    <row r="1672" spans="17:18" x14ac:dyDescent="0.25">
      <c r="Q1672" t="s">
        <v>3171</v>
      </c>
      <c r="R1672" t="s">
        <v>3171</v>
      </c>
    </row>
    <row r="1673" spans="17:18" x14ac:dyDescent="0.25">
      <c r="Q1673" t="s">
        <v>3172</v>
      </c>
      <c r="R1673" t="s">
        <v>3172</v>
      </c>
    </row>
    <row r="1674" spans="17:18" x14ac:dyDescent="0.25">
      <c r="Q1674" t="s">
        <v>3173</v>
      </c>
      <c r="R1674" t="s">
        <v>3173</v>
      </c>
    </row>
    <row r="1675" spans="17:18" x14ac:dyDescent="0.25">
      <c r="Q1675" t="s">
        <v>3174</v>
      </c>
      <c r="R1675" t="s">
        <v>3174</v>
      </c>
    </row>
    <row r="1676" spans="17:18" x14ac:dyDescent="0.25">
      <c r="Q1676" t="s">
        <v>3175</v>
      </c>
      <c r="R1676" t="s">
        <v>3175</v>
      </c>
    </row>
    <row r="1677" spans="17:18" x14ac:dyDescent="0.25">
      <c r="Q1677" t="s">
        <v>3176</v>
      </c>
      <c r="R1677" t="s">
        <v>3176</v>
      </c>
    </row>
    <row r="1678" spans="17:18" x14ac:dyDescent="0.25">
      <c r="Q1678" t="s">
        <v>3177</v>
      </c>
      <c r="R1678" t="s">
        <v>3177</v>
      </c>
    </row>
    <row r="1679" spans="17:18" x14ac:dyDescent="0.25">
      <c r="Q1679" t="s">
        <v>3178</v>
      </c>
      <c r="R1679" t="s">
        <v>3178</v>
      </c>
    </row>
    <row r="1680" spans="17:18" x14ac:dyDescent="0.25">
      <c r="Q1680" t="s">
        <v>3179</v>
      </c>
      <c r="R1680" t="s">
        <v>3179</v>
      </c>
    </row>
    <row r="1681" spans="17:18" x14ac:dyDescent="0.25">
      <c r="Q1681" t="s">
        <v>3180</v>
      </c>
      <c r="R1681" t="s">
        <v>3180</v>
      </c>
    </row>
    <row r="1682" spans="17:18" x14ac:dyDescent="0.25">
      <c r="Q1682" t="s">
        <v>3181</v>
      </c>
      <c r="R1682" t="s">
        <v>3181</v>
      </c>
    </row>
    <row r="1683" spans="17:18" x14ac:dyDescent="0.25">
      <c r="Q1683" t="s">
        <v>3182</v>
      </c>
      <c r="R1683" t="s">
        <v>3182</v>
      </c>
    </row>
    <row r="1684" spans="17:18" x14ac:dyDescent="0.25">
      <c r="Q1684" t="s">
        <v>3183</v>
      </c>
      <c r="R1684" t="s">
        <v>3183</v>
      </c>
    </row>
    <row r="1685" spans="17:18" x14ac:dyDescent="0.25">
      <c r="Q1685" t="s">
        <v>3184</v>
      </c>
      <c r="R1685" t="s">
        <v>3184</v>
      </c>
    </row>
    <row r="1686" spans="17:18" x14ac:dyDescent="0.25">
      <c r="Q1686" t="s">
        <v>3185</v>
      </c>
      <c r="R1686" t="s">
        <v>3185</v>
      </c>
    </row>
    <row r="1687" spans="17:18" x14ac:dyDescent="0.25">
      <c r="Q1687" t="s">
        <v>3186</v>
      </c>
      <c r="R1687" t="s">
        <v>3186</v>
      </c>
    </row>
    <row r="1688" spans="17:18" x14ac:dyDescent="0.25">
      <c r="Q1688" t="s">
        <v>3187</v>
      </c>
      <c r="R1688" t="s">
        <v>3187</v>
      </c>
    </row>
    <row r="1689" spans="17:18" x14ac:dyDescent="0.25">
      <c r="Q1689" t="s">
        <v>3188</v>
      </c>
      <c r="R1689" t="s">
        <v>3188</v>
      </c>
    </row>
    <row r="1690" spans="17:18" x14ac:dyDescent="0.25">
      <c r="Q1690" t="s">
        <v>3189</v>
      </c>
      <c r="R1690" t="s">
        <v>3189</v>
      </c>
    </row>
    <row r="1691" spans="17:18" x14ac:dyDescent="0.25">
      <c r="Q1691" t="s">
        <v>3190</v>
      </c>
      <c r="R1691" t="s">
        <v>3190</v>
      </c>
    </row>
    <row r="1692" spans="17:18" x14ac:dyDescent="0.25">
      <c r="Q1692" t="s">
        <v>3191</v>
      </c>
      <c r="R1692" t="s">
        <v>3191</v>
      </c>
    </row>
    <row r="1693" spans="17:18" x14ac:dyDescent="0.25">
      <c r="Q1693" t="s">
        <v>3192</v>
      </c>
      <c r="R1693" t="s">
        <v>3192</v>
      </c>
    </row>
    <row r="1694" spans="17:18" x14ac:dyDescent="0.25">
      <c r="Q1694" t="s">
        <v>3193</v>
      </c>
      <c r="R1694" t="s">
        <v>3193</v>
      </c>
    </row>
    <row r="1695" spans="17:18" x14ac:dyDescent="0.25">
      <c r="Q1695" t="s">
        <v>3194</v>
      </c>
      <c r="R1695" t="s">
        <v>3194</v>
      </c>
    </row>
    <row r="1696" spans="17:18" x14ac:dyDescent="0.25">
      <c r="Q1696" t="s">
        <v>3195</v>
      </c>
      <c r="R1696" t="s">
        <v>3195</v>
      </c>
    </row>
    <row r="1697" spans="17:18" x14ac:dyDescent="0.25">
      <c r="Q1697" t="s">
        <v>3196</v>
      </c>
      <c r="R1697" t="s">
        <v>3196</v>
      </c>
    </row>
    <row r="1698" spans="17:18" x14ac:dyDescent="0.25">
      <c r="Q1698" t="s">
        <v>3197</v>
      </c>
      <c r="R1698" t="s">
        <v>3197</v>
      </c>
    </row>
    <row r="1699" spans="17:18" x14ac:dyDescent="0.25">
      <c r="Q1699" t="s">
        <v>3198</v>
      </c>
      <c r="R1699" t="s">
        <v>3198</v>
      </c>
    </row>
    <row r="1700" spans="17:18" x14ac:dyDescent="0.25">
      <c r="Q1700" t="s">
        <v>3199</v>
      </c>
      <c r="R1700" t="s">
        <v>3199</v>
      </c>
    </row>
    <row r="1701" spans="17:18" x14ac:dyDescent="0.25">
      <c r="Q1701" t="s">
        <v>3200</v>
      </c>
      <c r="R1701" t="s">
        <v>3200</v>
      </c>
    </row>
    <row r="1702" spans="17:18" x14ac:dyDescent="0.25">
      <c r="Q1702" t="s">
        <v>3201</v>
      </c>
      <c r="R1702" t="s">
        <v>3201</v>
      </c>
    </row>
    <row r="1703" spans="17:18" x14ac:dyDescent="0.25">
      <c r="Q1703" t="s">
        <v>3202</v>
      </c>
      <c r="R1703" t="s">
        <v>3202</v>
      </c>
    </row>
    <row r="1704" spans="17:18" x14ac:dyDescent="0.25">
      <c r="Q1704" t="s">
        <v>3203</v>
      </c>
      <c r="R1704" t="s">
        <v>3203</v>
      </c>
    </row>
    <row r="1705" spans="17:18" x14ac:dyDescent="0.25">
      <c r="Q1705" t="s">
        <v>3204</v>
      </c>
      <c r="R1705" t="s">
        <v>3204</v>
      </c>
    </row>
    <row r="1706" spans="17:18" x14ac:dyDescent="0.25">
      <c r="Q1706" t="s">
        <v>3205</v>
      </c>
      <c r="R1706" t="s">
        <v>3205</v>
      </c>
    </row>
    <row r="1707" spans="17:18" x14ac:dyDescent="0.25">
      <c r="Q1707" t="s">
        <v>3206</v>
      </c>
      <c r="R1707" t="s">
        <v>3206</v>
      </c>
    </row>
    <row r="1708" spans="17:18" x14ac:dyDescent="0.25">
      <c r="Q1708" t="s">
        <v>3207</v>
      </c>
      <c r="R1708" t="s">
        <v>3207</v>
      </c>
    </row>
    <row r="1709" spans="17:18" x14ac:dyDescent="0.25">
      <c r="Q1709" t="s">
        <v>3208</v>
      </c>
      <c r="R1709" t="s">
        <v>3208</v>
      </c>
    </row>
    <row r="1710" spans="17:18" x14ac:dyDescent="0.25">
      <c r="Q1710" t="s">
        <v>3209</v>
      </c>
      <c r="R1710" t="s">
        <v>3209</v>
      </c>
    </row>
    <row r="1711" spans="17:18" x14ac:dyDescent="0.25">
      <c r="Q1711" t="s">
        <v>3210</v>
      </c>
      <c r="R1711" t="s">
        <v>3210</v>
      </c>
    </row>
    <row r="1712" spans="17:18" x14ac:dyDescent="0.25">
      <c r="Q1712" t="s">
        <v>3211</v>
      </c>
      <c r="R1712" t="s">
        <v>3211</v>
      </c>
    </row>
    <row r="1713" spans="17:18" x14ac:dyDescent="0.25">
      <c r="Q1713" t="s">
        <v>3212</v>
      </c>
      <c r="R1713" t="s">
        <v>3212</v>
      </c>
    </row>
    <row r="1714" spans="17:18" x14ac:dyDescent="0.25">
      <c r="Q1714" t="s">
        <v>3213</v>
      </c>
      <c r="R1714" t="s">
        <v>3213</v>
      </c>
    </row>
    <row r="1715" spans="17:18" x14ac:dyDescent="0.25">
      <c r="Q1715" t="s">
        <v>3214</v>
      </c>
      <c r="R1715" t="s">
        <v>3214</v>
      </c>
    </row>
    <row r="1716" spans="17:18" x14ac:dyDescent="0.25">
      <c r="Q1716" t="s">
        <v>3215</v>
      </c>
      <c r="R1716" t="s">
        <v>3215</v>
      </c>
    </row>
    <row r="1717" spans="17:18" x14ac:dyDescent="0.25">
      <c r="Q1717" t="s">
        <v>3216</v>
      </c>
      <c r="R1717" t="s">
        <v>3216</v>
      </c>
    </row>
    <row r="1718" spans="17:18" x14ac:dyDescent="0.25">
      <c r="Q1718" t="s">
        <v>3217</v>
      </c>
      <c r="R1718" t="s">
        <v>3217</v>
      </c>
    </row>
    <row r="1719" spans="17:18" x14ac:dyDescent="0.25">
      <c r="Q1719" t="s">
        <v>3218</v>
      </c>
      <c r="R1719" t="s">
        <v>3218</v>
      </c>
    </row>
    <row r="1720" spans="17:18" x14ac:dyDescent="0.25">
      <c r="Q1720" t="s">
        <v>3219</v>
      </c>
      <c r="R1720" t="s">
        <v>3219</v>
      </c>
    </row>
    <row r="1721" spans="17:18" x14ac:dyDescent="0.25">
      <c r="Q1721" t="s">
        <v>3220</v>
      </c>
      <c r="R1721" t="s">
        <v>3220</v>
      </c>
    </row>
    <row r="1722" spans="17:18" x14ac:dyDescent="0.25">
      <c r="Q1722" t="s">
        <v>3221</v>
      </c>
      <c r="R1722" t="s">
        <v>3221</v>
      </c>
    </row>
    <row r="1723" spans="17:18" x14ac:dyDescent="0.25">
      <c r="Q1723" t="s">
        <v>3222</v>
      </c>
      <c r="R1723" t="s">
        <v>3222</v>
      </c>
    </row>
    <row r="1724" spans="17:18" x14ac:dyDescent="0.25">
      <c r="Q1724" t="s">
        <v>3223</v>
      </c>
      <c r="R1724" t="s">
        <v>3223</v>
      </c>
    </row>
    <row r="1725" spans="17:18" x14ac:dyDescent="0.25">
      <c r="Q1725" t="s">
        <v>3224</v>
      </c>
      <c r="R1725" t="s">
        <v>3224</v>
      </c>
    </row>
    <row r="1726" spans="17:18" x14ac:dyDescent="0.25">
      <c r="Q1726" t="s">
        <v>3225</v>
      </c>
      <c r="R1726" t="s">
        <v>3225</v>
      </c>
    </row>
    <row r="1727" spans="17:18" x14ac:dyDescent="0.25">
      <c r="Q1727" t="s">
        <v>3226</v>
      </c>
      <c r="R1727" t="s">
        <v>3226</v>
      </c>
    </row>
    <row r="1728" spans="17:18" x14ac:dyDescent="0.25">
      <c r="Q1728" t="s">
        <v>3227</v>
      </c>
      <c r="R1728" t="s">
        <v>3227</v>
      </c>
    </row>
    <row r="1729" spans="17:18" x14ac:dyDescent="0.25">
      <c r="Q1729" t="s">
        <v>3228</v>
      </c>
      <c r="R1729" t="s">
        <v>3228</v>
      </c>
    </row>
    <row r="1730" spans="17:18" x14ac:dyDescent="0.25">
      <c r="Q1730" t="s">
        <v>3229</v>
      </c>
      <c r="R1730" t="s">
        <v>3229</v>
      </c>
    </row>
    <row r="1731" spans="17:18" x14ac:dyDescent="0.25">
      <c r="Q1731" t="s">
        <v>3230</v>
      </c>
      <c r="R1731" t="s">
        <v>3230</v>
      </c>
    </row>
    <row r="1732" spans="17:18" x14ac:dyDescent="0.25">
      <c r="Q1732" t="s">
        <v>3231</v>
      </c>
      <c r="R1732" t="s">
        <v>3231</v>
      </c>
    </row>
    <row r="1733" spans="17:18" x14ac:dyDescent="0.25">
      <c r="Q1733" t="s">
        <v>3232</v>
      </c>
      <c r="R1733" t="s">
        <v>3232</v>
      </c>
    </row>
    <row r="1734" spans="17:18" x14ac:dyDescent="0.25">
      <c r="Q1734" t="s">
        <v>3233</v>
      </c>
      <c r="R1734" t="s">
        <v>3233</v>
      </c>
    </row>
    <row r="1735" spans="17:18" x14ac:dyDescent="0.25">
      <c r="Q1735" t="s">
        <v>3234</v>
      </c>
      <c r="R1735" t="s">
        <v>3234</v>
      </c>
    </row>
    <row r="1736" spans="17:18" x14ac:dyDescent="0.25">
      <c r="Q1736" t="s">
        <v>3235</v>
      </c>
      <c r="R1736" t="s">
        <v>3235</v>
      </c>
    </row>
    <row r="1737" spans="17:18" x14ac:dyDescent="0.25">
      <c r="Q1737" t="s">
        <v>3236</v>
      </c>
      <c r="R1737" t="s">
        <v>3236</v>
      </c>
    </row>
    <row r="1738" spans="17:18" x14ac:dyDescent="0.25">
      <c r="Q1738" t="s">
        <v>3237</v>
      </c>
      <c r="R1738" t="s">
        <v>3237</v>
      </c>
    </row>
    <row r="1739" spans="17:18" x14ac:dyDescent="0.25">
      <c r="Q1739" t="s">
        <v>3238</v>
      </c>
      <c r="R1739" t="s">
        <v>3238</v>
      </c>
    </row>
    <row r="1740" spans="17:18" x14ac:dyDescent="0.25">
      <c r="Q1740" t="s">
        <v>3239</v>
      </c>
      <c r="R1740" t="s">
        <v>3239</v>
      </c>
    </row>
    <row r="1741" spans="17:18" x14ac:dyDescent="0.25">
      <c r="Q1741" t="s">
        <v>3240</v>
      </c>
      <c r="R1741" t="s">
        <v>3240</v>
      </c>
    </row>
    <row r="1742" spans="17:18" x14ac:dyDescent="0.25">
      <c r="Q1742" t="s">
        <v>3241</v>
      </c>
      <c r="R1742" t="s">
        <v>3241</v>
      </c>
    </row>
    <row r="1743" spans="17:18" x14ac:dyDescent="0.25">
      <c r="Q1743" t="s">
        <v>3242</v>
      </c>
      <c r="R1743" t="s">
        <v>3242</v>
      </c>
    </row>
    <row r="1744" spans="17:18" x14ac:dyDescent="0.25">
      <c r="Q1744" t="s">
        <v>3243</v>
      </c>
      <c r="R1744" t="s">
        <v>3243</v>
      </c>
    </row>
    <row r="1745" spans="17:18" x14ac:dyDescent="0.25">
      <c r="Q1745" t="s">
        <v>3244</v>
      </c>
      <c r="R1745" t="s">
        <v>3244</v>
      </c>
    </row>
    <row r="1746" spans="17:18" x14ac:dyDescent="0.25">
      <c r="Q1746" t="s">
        <v>3245</v>
      </c>
      <c r="R1746" t="s">
        <v>3245</v>
      </c>
    </row>
    <row r="1747" spans="17:18" x14ac:dyDescent="0.25">
      <c r="Q1747" t="s">
        <v>3246</v>
      </c>
      <c r="R1747" t="s">
        <v>3246</v>
      </c>
    </row>
    <row r="1748" spans="17:18" x14ac:dyDescent="0.25">
      <c r="Q1748" t="s">
        <v>3247</v>
      </c>
      <c r="R1748" t="s">
        <v>3247</v>
      </c>
    </row>
    <row r="1749" spans="17:18" x14ac:dyDescent="0.25">
      <c r="Q1749" t="s">
        <v>3248</v>
      </c>
      <c r="R1749" t="s">
        <v>3248</v>
      </c>
    </row>
    <row r="1750" spans="17:18" x14ac:dyDescent="0.25">
      <c r="Q1750" t="s">
        <v>3249</v>
      </c>
      <c r="R1750" t="s">
        <v>3249</v>
      </c>
    </row>
    <row r="1751" spans="17:18" x14ac:dyDescent="0.25">
      <c r="Q1751" t="s">
        <v>3250</v>
      </c>
      <c r="R1751" t="s">
        <v>3250</v>
      </c>
    </row>
    <row r="1752" spans="17:18" x14ac:dyDescent="0.25">
      <c r="Q1752" t="s">
        <v>3251</v>
      </c>
      <c r="R1752" t="s">
        <v>3251</v>
      </c>
    </row>
    <row r="1753" spans="17:18" x14ac:dyDescent="0.25">
      <c r="Q1753" t="s">
        <v>3252</v>
      </c>
      <c r="R1753" t="s">
        <v>3252</v>
      </c>
    </row>
    <row r="1754" spans="17:18" x14ac:dyDescent="0.25">
      <c r="Q1754" t="s">
        <v>3253</v>
      </c>
      <c r="R1754" t="s">
        <v>3253</v>
      </c>
    </row>
    <row r="1755" spans="17:18" x14ac:dyDescent="0.25">
      <c r="Q1755" t="s">
        <v>3254</v>
      </c>
      <c r="R1755" t="s">
        <v>3254</v>
      </c>
    </row>
    <row r="1756" spans="17:18" x14ac:dyDescent="0.25">
      <c r="Q1756" t="s">
        <v>3255</v>
      </c>
      <c r="R1756" t="s">
        <v>3255</v>
      </c>
    </row>
    <row r="1757" spans="17:18" x14ac:dyDescent="0.25">
      <c r="Q1757" t="s">
        <v>3256</v>
      </c>
      <c r="R1757" t="s">
        <v>3256</v>
      </c>
    </row>
    <row r="1758" spans="17:18" x14ac:dyDescent="0.25">
      <c r="Q1758" t="s">
        <v>3257</v>
      </c>
      <c r="R1758" t="s">
        <v>3257</v>
      </c>
    </row>
    <row r="1759" spans="17:18" x14ac:dyDescent="0.25">
      <c r="Q1759" t="s">
        <v>3258</v>
      </c>
      <c r="R1759" t="s">
        <v>3258</v>
      </c>
    </row>
    <row r="1760" spans="17:18" x14ac:dyDescent="0.25">
      <c r="Q1760" t="s">
        <v>3259</v>
      </c>
      <c r="R1760" t="s">
        <v>3259</v>
      </c>
    </row>
    <row r="1761" spans="17:18" x14ac:dyDescent="0.25">
      <c r="Q1761" t="s">
        <v>3260</v>
      </c>
      <c r="R1761" t="s">
        <v>3260</v>
      </c>
    </row>
    <row r="1762" spans="17:18" x14ac:dyDescent="0.25">
      <c r="Q1762" t="s">
        <v>3261</v>
      </c>
      <c r="R1762" t="s">
        <v>3261</v>
      </c>
    </row>
    <row r="1763" spans="17:18" x14ac:dyDescent="0.25">
      <c r="Q1763" t="s">
        <v>3262</v>
      </c>
      <c r="R1763" t="s">
        <v>3262</v>
      </c>
    </row>
    <row r="1764" spans="17:18" x14ac:dyDescent="0.25">
      <c r="Q1764" t="s">
        <v>3263</v>
      </c>
      <c r="R1764" t="s">
        <v>3263</v>
      </c>
    </row>
    <row r="1765" spans="17:18" x14ac:dyDescent="0.25">
      <c r="Q1765" t="s">
        <v>3264</v>
      </c>
      <c r="R1765" t="s">
        <v>3264</v>
      </c>
    </row>
    <row r="1766" spans="17:18" x14ac:dyDescent="0.25">
      <c r="Q1766" t="s">
        <v>3265</v>
      </c>
      <c r="R1766" t="s">
        <v>3265</v>
      </c>
    </row>
    <row r="1767" spans="17:18" x14ac:dyDescent="0.25">
      <c r="Q1767" t="s">
        <v>3266</v>
      </c>
      <c r="R1767" t="s">
        <v>3266</v>
      </c>
    </row>
    <row r="1768" spans="17:18" x14ac:dyDescent="0.25">
      <c r="Q1768" t="s">
        <v>3267</v>
      </c>
      <c r="R1768" t="s">
        <v>3267</v>
      </c>
    </row>
    <row r="1769" spans="17:18" x14ac:dyDescent="0.25">
      <c r="Q1769" t="s">
        <v>3268</v>
      </c>
      <c r="R1769" t="s">
        <v>3268</v>
      </c>
    </row>
    <row r="1770" spans="17:18" x14ac:dyDescent="0.25">
      <c r="Q1770" t="s">
        <v>3269</v>
      </c>
      <c r="R1770" t="s">
        <v>3269</v>
      </c>
    </row>
    <row r="1771" spans="17:18" x14ac:dyDescent="0.25">
      <c r="Q1771" t="s">
        <v>3270</v>
      </c>
      <c r="R1771" t="s">
        <v>3270</v>
      </c>
    </row>
    <row r="1772" spans="17:18" x14ac:dyDescent="0.25">
      <c r="Q1772" t="s">
        <v>3271</v>
      </c>
      <c r="R1772" t="s">
        <v>3271</v>
      </c>
    </row>
    <row r="1773" spans="17:18" x14ac:dyDescent="0.25">
      <c r="Q1773" t="s">
        <v>3272</v>
      </c>
      <c r="R1773" t="s">
        <v>3272</v>
      </c>
    </row>
    <row r="1774" spans="17:18" x14ac:dyDescent="0.25">
      <c r="Q1774" t="s">
        <v>3273</v>
      </c>
      <c r="R1774" t="s">
        <v>3273</v>
      </c>
    </row>
    <row r="1775" spans="17:18" x14ac:dyDescent="0.25">
      <c r="Q1775" t="s">
        <v>3274</v>
      </c>
      <c r="R1775" t="s">
        <v>3274</v>
      </c>
    </row>
    <row r="1776" spans="17:18" x14ac:dyDescent="0.25">
      <c r="Q1776" t="s">
        <v>3275</v>
      </c>
      <c r="R1776" t="s">
        <v>3275</v>
      </c>
    </row>
    <row r="1777" spans="17:18" x14ac:dyDescent="0.25">
      <c r="Q1777" t="s">
        <v>3276</v>
      </c>
      <c r="R1777" t="s">
        <v>3276</v>
      </c>
    </row>
    <row r="1778" spans="17:18" x14ac:dyDescent="0.25">
      <c r="Q1778" t="s">
        <v>3277</v>
      </c>
      <c r="R1778" t="s">
        <v>3277</v>
      </c>
    </row>
    <row r="1779" spans="17:18" x14ac:dyDescent="0.25">
      <c r="Q1779" t="s">
        <v>3278</v>
      </c>
      <c r="R1779" t="s">
        <v>3278</v>
      </c>
    </row>
    <row r="1780" spans="17:18" x14ac:dyDescent="0.25">
      <c r="Q1780" t="s">
        <v>3279</v>
      </c>
      <c r="R1780" t="s">
        <v>3279</v>
      </c>
    </row>
    <row r="1781" spans="17:18" x14ac:dyDescent="0.25">
      <c r="Q1781" t="s">
        <v>3280</v>
      </c>
      <c r="R1781" t="s">
        <v>3280</v>
      </c>
    </row>
    <row r="1782" spans="17:18" x14ac:dyDescent="0.25">
      <c r="Q1782" t="s">
        <v>3281</v>
      </c>
      <c r="R1782" t="s">
        <v>3281</v>
      </c>
    </row>
    <row r="1783" spans="17:18" x14ac:dyDescent="0.25">
      <c r="Q1783" t="s">
        <v>3282</v>
      </c>
      <c r="R1783" t="s">
        <v>3282</v>
      </c>
    </row>
    <row r="1784" spans="17:18" x14ac:dyDescent="0.25">
      <c r="Q1784" t="s">
        <v>3283</v>
      </c>
      <c r="R1784" t="s">
        <v>3283</v>
      </c>
    </row>
    <row r="1785" spans="17:18" x14ac:dyDescent="0.25">
      <c r="Q1785" t="s">
        <v>3284</v>
      </c>
      <c r="R1785" t="s">
        <v>3284</v>
      </c>
    </row>
    <row r="1786" spans="17:18" x14ac:dyDescent="0.25">
      <c r="Q1786" t="s">
        <v>3285</v>
      </c>
      <c r="R1786" t="s">
        <v>3285</v>
      </c>
    </row>
    <row r="1787" spans="17:18" x14ac:dyDescent="0.25">
      <c r="Q1787" t="s">
        <v>3286</v>
      </c>
      <c r="R1787" t="s">
        <v>3286</v>
      </c>
    </row>
    <row r="1788" spans="17:18" x14ac:dyDescent="0.25">
      <c r="Q1788" t="s">
        <v>3287</v>
      </c>
      <c r="R1788" t="s">
        <v>3287</v>
      </c>
    </row>
    <row r="1789" spans="17:18" x14ac:dyDescent="0.25">
      <c r="Q1789" t="s">
        <v>3288</v>
      </c>
      <c r="R1789" t="s">
        <v>3288</v>
      </c>
    </row>
    <row r="1790" spans="17:18" x14ac:dyDescent="0.25">
      <c r="Q1790" t="s">
        <v>3289</v>
      </c>
      <c r="R1790" t="s">
        <v>3289</v>
      </c>
    </row>
    <row r="1791" spans="17:18" x14ac:dyDescent="0.25">
      <c r="Q1791" t="s">
        <v>3290</v>
      </c>
      <c r="R1791" t="s">
        <v>3290</v>
      </c>
    </row>
    <row r="1792" spans="17:18" x14ac:dyDescent="0.25">
      <c r="Q1792" t="s">
        <v>3291</v>
      </c>
      <c r="R1792" t="s">
        <v>3291</v>
      </c>
    </row>
    <row r="1793" spans="17:18" x14ac:dyDescent="0.25">
      <c r="Q1793" t="s">
        <v>3292</v>
      </c>
      <c r="R1793" t="s">
        <v>3292</v>
      </c>
    </row>
    <row r="1794" spans="17:18" x14ac:dyDescent="0.25">
      <c r="Q1794" t="s">
        <v>3293</v>
      </c>
      <c r="R1794" t="s">
        <v>3293</v>
      </c>
    </row>
    <row r="1795" spans="17:18" x14ac:dyDescent="0.25">
      <c r="Q1795" t="s">
        <v>3294</v>
      </c>
      <c r="R1795" t="s">
        <v>3294</v>
      </c>
    </row>
    <row r="1796" spans="17:18" x14ac:dyDescent="0.25">
      <c r="Q1796" t="s">
        <v>3295</v>
      </c>
      <c r="R1796" t="s">
        <v>3295</v>
      </c>
    </row>
    <row r="1797" spans="17:18" x14ac:dyDescent="0.25">
      <c r="Q1797" t="s">
        <v>3296</v>
      </c>
      <c r="R1797" t="s">
        <v>3296</v>
      </c>
    </row>
    <row r="1798" spans="17:18" x14ac:dyDescent="0.25">
      <c r="Q1798" t="s">
        <v>3297</v>
      </c>
      <c r="R1798" t="s">
        <v>3297</v>
      </c>
    </row>
    <row r="1799" spans="17:18" x14ac:dyDescent="0.25">
      <c r="Q1799" t="s">
        <v>3298</v>
      </c>
      <c r="R1799" t="s">
        <v>3298</v>
      </c>
    </row>
    <row r="1800" spans="17:18" x14ac:dyDescent="0.25">
      <c r="Q1800" t="s">
        <v>3299</v>
      </c>
      <c r="R1800" t="s">
        <v>3299</v>
      </c>
    </row>
    <row r="1801" spans="17:18" x14ac:dyDescent="0.25">
      <c r="Q1801" t="s">
        <v>3300</v>
      </c>
      <c r="R1801" t="s">
        <v>3300</v>
      </c>
    </row>
    <row r="1802" spans="17:18" x14ac:dyDescent="0.25">
      <c r="Q1802" t="s">
        <v>3301</v>
      </c>
      <c r="R1802" t="s">
        <v>3301</v>
      </c>
    </row>
    <row r="1803" spans="17:18" x14ac:dyDescent="0.25">
      <c r="Q1803" t="s">
        <v>3302</v>
      </c>
      <c r="R1803" t="s">
        <v>3302</v>
      </c>
    </row>
    <row r="1804" spans="17:18" x14ac:dyDescent="0.25">
      <c r="Q1804" t="s">
        <v>3303</v>
      </c>
      <c r="R1804" t="s">
        <v>3303</v>
      </c>
    </row>
    <row r="1805" spans="17:18" x14ac:dyDescent="0.25">
      <c r="Q1805" t="s">
        <v>3304</v>
      </c>
      <c r="R1805" t="s">
        <v>3304</v>
      </c>
    </row>
    <row r="1806" spans="17:18" x14ac:dyDescent="0.25">
      <c r="Q1806" t="s">
        <v>3305</v>
      </c>
      <c r="R1806" t="s">
        <v>3305</v>
      </c>
    </row>
    <row r="1807" spans="17:18" x14ac:dyDescent="0.25">
      <c r="Q1807" t="s">
        <v>3306</v>
      </c>
      <c r="R1807" t="s">
        <v>3306</v>
      </c>
    </row>
    <row r="1808" spans="17:18" x14ac:dyDescent="0.25">
      <c r="Q1808" t="s">
        <v>3307</v>
      </c>
      <c r="R1808" t="s">
        <v>3307</v>
      </c>
    </row>
    <row r="1809" spans="17:18" x14ac:dyDescent="0.25">
      <c r="Q1809" t="s">
        <v>3308</v>
      </c>
      <c r="R1809" t="s">
        <v>3308</v>
      </c>
    </row>
    <row r="1810" spans="17:18" x14ac:dyDescent="0.25">
      <c r="Q1810" t="s">
        <v>3309</v>
      </c>
      <c r="R1810" t="s">
        <v>3309</v>
      </c>
    </row>
    <row r="1811" spans="17:18" x14ac:dyDescent="0.25">
      <c r="Q1811" t="s">
        <v>3310</v>
      </c>
      <c r="R1811" t="s">
        <v>3310</v>
      </c>
    </row>
    <row r="1812" spans="17:18" x14ac:dyDescent="0.25">
      <c r="Q1812" t="s">
        <v>3311</v>
      </c>
      <c r="R1812" t="s">
        <v>3311</v>
      </c>
    </row>
    <row r="1813" spans="17:18" x14ac:dyDescent="0.25">
      <c r="Q1813" t="s">
        <v>3312</v>
      </c>
      <c r="R1813" t="s">
        <v>3312</v>
      </c>
    </row>
    <row r="1814" spans="17:18" x14ac:dyDescent="0.25">
      <c r="Q1814" t="s">
        <v>3313</v>
      </c>
      <c r="R1814" t="s">
        <v>3313</v>
      </c>
    </row>
    <row r="1815" spans="17:18" x14ac:dyDescent="0.25">
      <c r="Q1815" t="s">
        <v>3314</v>
      </c>
      <c r="R1815" t="s">
        <v>3314</v>
      </c>
    </row>
    <row r="1816" spans="17:18" x14ac:dyDescent="0.25">
      <c r="Q1816" t="s">
        <v>3315</v>
      </c>
      <c r="R1816" t="s">
        <v>3315</v>
      </c>
    </row>
    <row r="1817" spans="17:18" x14ac:dyDescent="0.25">
      <c r="Q1817" t="s">
        <v>3316</v>
      </c>
      <c r="R1817" t="s">
        <v>3316</v>
      </c>
    </row>
    <row r="1818" spans="17:18" x14ac:dyDescent="0.25">
      <c r="Q1818" t="s">
        <v>3317</v>
      </c>
      <c r="R1818" t="s">
        <v>3317</v>
      </c>
    </row>
    <row r="1819" spans="17:18" x14ac:dyDescent="0.25">
      <c r="Q1819" t="s">
        <v>3318</v>
      </c>
      <c r="R1819" t="s">
        <v>3318</v>
      </c>
    </row>
    <row r="1820" spans="17:18" x14ac:dyDescent="0.25">
      <c r="Q1820" t="s">
        <v>3319</v>
      </c>
      <c r="R1820" t="s">
        <v>3319</v>
      </c>
    </row>
    <row r="1821" spans="17:18" x14ac:dyDescent="0.25">
      <c r="Q1821" t="s">
        <v>3320</v>
      </c>
      <c r="R1821" t="s">
        <v>3320</v>
      </c>
    </row>
    <row r="1822" spans="17:18" x14ac:dyDescent="0.25">
      <c r="Q1822" t="s">
        <v>3321</v>
      </c>
      <c r="R1822" t="s">
        <v>3321</v>
      </c>
    </row>
    <row r="1823" spans="17:18" x14ac:dyDescent="0.25">
      <c r="Q1823" t="s">
        <v>3322</v>
      </c>
      <c r="R1823" t="s">
        <v>3322</v>
      </c>
    </row>
    <row r="1824" spans="17:18" x14ac:dyDescent="0.25">
      <c r="Q1824" t="s">
        <v>3323</v>
      </c>
      <c r="R1824" t="s">
        <v>3323</v>
      </c>
    </row>
    <row r="1825" spans="17:18" x14ac:dyDescent="0.25">
      <c r="Q1825" t="s">
        <v>3324</v>
      </c>
      <c r="R1825" t="s">
        <v>3324</v>
      </c>
    </row>
    <row r="1826" spans="17:18" x14ac:dyDescent="0.25">
      <c r="Q1826" t="s">
        <v>3325</v>
      </c>
      <c r="R1826" t="s">
        <v>3325</v>
      </c>
    </row>
    <row r="1827" spans="17:18" x14ac:dyDescent="0.25">
      <c r="Q1827" t="s">
        <v>3326</v>
      </c>
      <c r="R1827" t="s">
        <v>3326</v>
      </c>
    </row>
    <row r="1828" spans="17:18" x14ac:dyDescent="0.25">
      <c r="Q1828" t="s">
        <v>3327</v>
      </c>
      <c r="R1828" t="s">
        <v>3327</v>
      </c>
    </row>
    <row r="1829" spans="17:18" x14ac:dyDescent="0.25">
      <c r="Q1829" t="s">
        <v>3328</v>
      </c>
      <c r="R1829" t="s">
        <v>3328</v>
      </c>
    </row>
    <row r="1830" spans="17:18" x14ac:dyDescent="0.25">
      <c r="Q1830" t="s">
        <v>3329</v>
      </c>
      <c r="R1830" t="s">
        <v>3329</v>
      </c>
    </row>
    <row r="1831" spans="17:18" x14ac:dyDescent="0.25">
      <c r="Q1831" t="s">
        <v>3330</v>
      </c>
      <c r="R1831" t="s">
        <v>3330</v>
      </c>
    </row>
    <row r="1832" spans="17:18" x14ac:dyDescent="0.25">
      <c r="Q1832" t="s">
        <v>3331</v>
      </c>
      <c r="R1832" t="s">
        <v>3331</v>
      </c>
    </row>
    <row r="1833" spans="17:18" x14ac:dyDescent="0.25">
      <c r="Q1833" t="s">
        <v>3332</v>
      </c>
      <c r="R1833" t="s">
        <v>3332</v>
      </c>
    </row>
    <row r="1834" spans="17:18" x14ac:dyDescent="0.25">
      <c r="Q1834" t="s">
        <v>3333</v>
      </c>
      <c r="R1834" t="s">
        <v>3333</v>
      </c>
    </row>
    <row r="1835" spans="17:18" x14ac:dyDescent="0.25">
      <c r="Q1835" t="s">
        <v>3334</v>
      </c>
      <c r="R1835" t="s">
        <v>3334</v>
      </c>
    </row>
    <row r="1836" spans="17:18" x14ac:dyDescent="0.25">
      <c r="Q1836" t="s">
        <v>3335</v>
      </c>
      <c r="R1836" t="s">
        <v>3335</v>
      </c>
    </row>
    <row r="1837" spans="17:18" x14ac:dyDescent="0.25">
      <c r="Q1837" t="s">
        <v>3336</v>
      </c>
      <c r="R1837" t="s">
        <v>3336</v>
      </c>
    </row>
    <row r="1838" spans="17:18" x14ac:dyDescent="0.25">
      <c r="Q1838" t="s">
        <v>3337</v>
      </c>
      <c r="R1838" t="s">
        <v>3337</v>
      </c>
    </row>
    <row r="1839" spans="17:18" x14ac:dyDescent="0.25">
      <c r="Q1839" t="s">
        <v>3338</v>
      </c>
      <c r="R1839" t="s">
        <v>3338</v>
      </c>
    </row>
    <row r="1840" spans="17:18" x14ac:dyDescent="0.25">
      <c r="Q1840" t="s">
        <v>3339</v>
      </c>
      <c r="R1840" t="s">
        <v>3339</v>
      </c>
    </row>
    <row r="1841" spans="17:18" x14ac:dyDescent="0.25">
      <c r="Q1841" t="s">
        <v>3340</v>
      </c>
      <c r="R1841" t="s">
        <v>3340</v>
      </c>
    </row>
    <row r="1842" spans="17:18" x14ac:dyDescent="0.25">
      <c r="Q1842" t="s">
        <v>3341</v>
      </c>
      <c r="R1842" t="s">
        <v>3341</v>
      </c>
    </row>
    <row r="1843" spans="17:18" x14ac:dyDescent="0.25">
      <c r="Q1843" t="s">
        <v>3342</v>
      </c>
      <c r="R1843" t="s">
        <v>3342</v>
      </c>
    </row>
    <row r="1844" spans="17:18" x14ac:dyDescent="0.25">
      <c r="Q1844" t="s">
        <v>3343</v>
      </c>
      <c r="R1844" t="s">
        <v>3343</v>
      </c>
    </row>
    <row r="1845" spans="17:18" x14ac:dyDescent="0.25">
      <c r="Q1845" t="s">
        <v>3344</v>
      </c>
      <c r="R1845" t="s">
        <v>3344</v>
      </c>
    </row>
    <row r="1846" spans="17:18" x14ac:dyDescent="0.25">
      <c r="Q1846" t="s">
        <v>3345</v>
      </c>
      <c r="R1846" t="s">
        <v>3345</v>
      </c>
    </row>
    <row r="1847" spans="17:18" x14ac:dyDescent="0.25">
      <c r="Q1847" t="s">
        <v>3346</v>
      </c>
      <c r="R1847" t="s">
        <v>3346</v>
      </c>
    </row>
    <row r="1848" spans="17:18" x14ac:dyDescent="0.25">
      <c r="Q1848" t="s">
        <v>3347</v>
      </c>
      <c r="R1848" t="s">
        <v>3347</v>
      </c>
    </row>
    <row r="1849" spans="17:18" x14ac:dyDescent="0.25">
      <c r="Q1849" t="s">
        <v>3348</v>
      </c>
      <c r="R1849" t="s">
        <v>3348</v>
      </c>
    </row>
    <row r="1850" spans="17:18" x14ac:dyDescent="0.25">
      <c r="Q1850" t="s">
        <v>3349</v>
      </c>
      <c r="R1850" t="s">
        <v>3349</v>
      </c>
    </row>
    <row r="1851" spans="17:18" x14ac:dyDescent="0.25">
      <c r="Q1851" t="s">
        <v>3350</v>
      </c>
      <c r="R1851" t="s">
        <v>3350</v>
      </c>
    </row>
    <row r="1852" spans="17:18" x14ac:dyDescent="0.25">
      <c r="Q1852" t="s">
        <v>3351</v>
      </c>
      <c r="R1852" t="s">
        <v>3351</v>
      </c>
    </row>
    <row r="1853" spans="17:18" x14ac:dyDescent="0.25">
      <c r="Q1853" t="s">
        <v>3352</v>
      </c>
      <c r="R1853" t="s">
        <v>3352</v>
      </c>
    </row>
    <row r="1854" spans="17:18" x14ac:dyDescent="0.25">
      <c r="Q1854" t="s">
        <v>3353</v>
      </c>
      <c r="R1854" t="s">
        <v>3353</v>
      </c>
    </row>
    <row r="1855" spans="17:18" x14ac:dyDescent="0.25">
      <c r="Q1855" t="s">
        <v>3354</v>
      </c>
      <c r="R1855" t="s">
        <v>3354</v>
      </c>
    </row>
    <row r="1856" spans="17:18" x14ac:dyDescent="0.25">
      <c r="Q1856" t="s">
        <v>3355</v>
      </c>
      <c r="R1856" t="s">
        <v>3355</v>
      </c>
    </row>
    <row r="1857" spans="17:18" x14ac:dyDescent="0.25">
      <c r="Q1857" t="s">
        <v>3356</v>
      </c>
      <c r="R1857" t="s">
        <v>3356</v>
      </c>
    </row>
    <row r="1858" spans="17:18" x14ac:dyDescent="0.25">
      <c r="Q1858" t="s">
        <v>3357</v>
      </c>
      <c r="R1858" t="s">
        <v>3357</v>
      </c>
    </row>
    <row r="1859" spans="17:18" x14ac:dyDescent="0.25">
      <c r="Q1859" t="s">
        <v>3358</v>
      </c>
      <c r="R1859" t="s">
        <v>3358</v>
      </c>
    </row>
    <row r="1860" spans="17:18" x14ac:dyDescent="0.25">
      <c r="Q1860" t="s">
        <v>3359</v>
      </c>
      <c r="R1860" t="s">
        <v>3359</v>
      </c>
    </row>
    <row r="1861" spans="17:18" x14ac:dyDescent="0.25">
      <c r="Q1861" t="s">
        <v>3360</v>
      </c>
      <c r="R1861" t="s">
        <v>3360</v>
      </c>
    </row>
    <row r="1862" spans="17:18" x14ac:dyDescent="0.25">
      <c r="Q1862" t="s">
        <v>3361</v>
      </c>
      <c r="R1862" t="s">
        <v>3361</v>
      </c>
    </row>
    <row r="1863" spans="17:18" x14ac:dyDescent="0.25">
      <c r="Q1863" t="s">
        <v>3362</v>
      </c>
      <c r="R1863" t="s">
        <v>3362</v>
      </c>
    </row>
    <row r="1864" spans="17:18" x14ac:dyDescent="0.25">
      <c r="Q1864" t="s">
        <v>3363</v>
      </c>
      <c r="R1864" t="s">
        <v>3363</v>
      </c>
    </row>
    <row r="1865" spans="17:18" x14ac:dyDescent="0.25">
      <c r="Q1865" t="s">
        <v>3364</v>
      </c>
      <c r="R1865" t="s">
        <v>3364</v>
      </c>
    </row>
    <row r="1866" spans="17:18" x14ac:dyDescent="0.25">
      <c r="Q1866" t="s">
        <v>3365</v>
      </c>
      <c r="R1866" t="s">
        <v>3365</v>
      </c>
    </row>
    <row r="1867" spans="17:18" x14ac:dyDescent="0.25">
      <c r="Q1867" t="s">
        <v>3366</v>
      </c>
      <c r="R1867" t="s">
        <v>3366</v>
      </c>
    </row>
    <row r="1868" spans="17:18" x14ac:dyDescent="0.25">
      <c r="Q1868" t="s">
        <v>3367</v>
      </c>
      <c r="R1868" t="s">
        <v>3367</v>
      </c>
    </row>
    <row r="1869" spans="17:18" x14ac:dyDescent="0.25">
      <c r="Q1869" t="s">
        <v>3368</v>
      </c>
      <c r="R1869" t="s">
        <v>3368</v>
      </c>
    </row>
    <row r="1870" spans="17:18" x14ac:dyDescent="0.25">
      <c r="Q1870" t="s">
        <v>3369</v>
      </c>
      <c r="R1870" t="s">
        <v>3369</v>
      </c>
    </row>
    <row r="1871" spans="17:18" x14ac:dyDescent="0.25">
      <c r="Q1871" t="s">
        <v>3370</v>
      </c>
      <c r="R1871" t="s">
        <v>3370</v>
      </c>
    </row>
    <row r="1872" spans="17:18" x14ac:dyDescent="0.25">
      <c r="Q1872" t="s">
        <v>3371</v>
      </c>
      <c r="R1872" t="s">
        <v>3371</v>
      </c>
    </row>
    <row r="1873" spans="17:18" x14ac:dyDescent="0.25">
      <c r="Q1873" t="s">
        <v>3372</v>
      </c>
      <c r="R1873" t="s">
        <v>3372</v>
      </c>
    </row>
    <row r="1874" spans="17:18" x14ac:dyDescent="0.25">
      <c r="Q1874" t="s">
        <v>3373</v>
      </c>
      <c r="R1874" t="s">
        <v>3373</v>
      </c>
    </row>
    <row r="1875" spans="17:18" x14ac:dyDescent="0.25">
      <c r="Q1875" t="s">
        <v>3374</v>
      </c>
      <c r="R1875" t="s">
        <v>3374</v>
      </c>
    </row>
    <row r="1876" spans="17:18" x14ac:dyDescent="0.25">
      <c r="Q1876" t="s">
        <v>3375</v>
      </c>
      <c r="R1876" t="s">
        <v>3375</v>
      </c>
    </row>
    <row r="1877" spans="17:18" x14ac:dyDescent="0.25">
      <c r="Q1877" t="s">
        <v>3376</v>
      </c>
      <c r="R1877" t="s">
        <v>3376</v>
      </c>
    </row>
    <row r="1878" spans="17:18" x14ac:dyDescent="0.25">
      <c r="Q1878" t="s">
        <v>3377</v>
      </c>
      <c r="R1878" t="s">
        <v>3377</v>
      </c>
    </row>
    <row r="1879" spans="17:18" x14ac:dyDescent="0.25">
      <c r="Q1879" t="s">
        <v>3378</v>
      </c>
      <c r="R1879" t="s">
        <v>3378</v>
      </c>
    </row>
    <row r="1880" spans="17:18" x14ac:dyDescent="0.25">
      <c r="Q1880" t="s">
        <v>3379</v>
      </c>
      <c r="R1880" t="s">
        <v>3379</v>
      </c>
    </row>
    <row r="1881" spans="17:18" x14ac:dyDescent="0.25">
      <c r="Q1881" t="s">
        <v>3380</v>
      </c>
      <c r="R1881" t="s">
        <v>3380</v>
      </c>
    </row>
    <row r="1882" spans="17:18" x14ac:dyDescent="0.25">
      <c r="Q1882" t="s">
        <v>3381</v>
      </c>
      <c r="R1882" t="s">
        <v>3381</v>
      </c>
    </row>
    <row r="1883" spans="17:18" x14ac:dyDescent="0.25">
      <c r="Q1883" t="s">
        <v>3382</v>
      </c>
      <c r="R1883" t="s">
        <v>3382</v>
      </c>
    </row>
    <row r="1884" spans="17:18" x14ac:dyDescent="0.25">
      <c r="Q1884" t="s">
        <v>3383</v>
      </c>
      <c r="R1884" t="s">
        <v>3383</v>
      </c>
    </row>
    <row r="1885" spans="17:18" x14ac:dyDescent="0.25">
      <c r="Q1885" t="s">
        <v>3384</v>
      </c>
      <c r="R1885" t="s">
        <v>3384</v>
      </c>
    </row>
    <row r="1886" spans="17:18" x14ac:dyDescent="0.25">
      <c r="Q1886" t="s">
        <v>3385</v>
      </c>
      <c r="R1886" t="s">
        <v>3385</v>
      </c>
    </row>
    <row r="1887" spans="17:18" x14ac:dyDescent="0.25">
      <c r="Q1887" t="s">
        <v>3386</v>
      </c>
      <c r="R1887" t="s">
        <v>3386</v>
      </c>
    </row>
    <row r="1888" spans="17:18" x14ac:dyDescent="0.25">
      <c r="Q1888" t="s">
        <v>3387</v>
      </c>
      <c r="R1888" t="s">
        <v>3387</v>
      </c>
    </row>
    <row r="1889" spans="17:18" x14ac:dyDescent="0.25">
      <c r="Q1889" t="s">
        <v>3388</v>
      </c>
      <c r="R1889" t="s">
        <v>3388</v>
      </c>
    </row>
    <row r="1890" spans="17:18" x14ac:dyDescent="0.25">
      <c r="Q1890" t="s">
        <v>3389</v>
      </c>
      <c r="R1890" t="s">
        <v>3389</v>
      </c>
    </row>
    <row r="1891" spans="17:18" x14ac:dyDescent="0.25">
      <c r="Q1891" t="s">
        <v>3390</v>
      </c>
      <c r="R1891" t="s">
        <v>3390</v>
      </c>
    </row>
    <row r="1892" spans="17:18" x14ac:dyDescent="0.25">
      <c r="Q1892" t="s">
        <v>3391</v>
      </c>
      <c r="R1892" t="s">
        <v>3391</v>
      </c>
    </row>
    <row r="1893" spans="17:18" x14ac:dyDescent="0.25">
      <c r="Q1893" t="s">
        <v>3392</v>
      </c>
      <c r="R1893" t="s">
        <v>3392</v>
      </c>
    </row>
    <row r="1894" spans="17:18" x14ac:dyDescent="0.25">
      <c r="Q1894" t="s">
        <v>3393</v>
      </c>
      <c r="R1894" t="s">
        <v>3393</v>
      </c>
    </row>
    <row r="1895" spans="17:18" x14ac:dyDescent="0.25">
      <c r="Q1895" t="s">
        <v>3394</v>
      </c>
      <c r="R1895" t="s">
        <v>3394</v>
      </c>
    </row>
    <row r="1896" spans="17:18" x14ac:dyDescent="0.25">
      <c r="Q1896" t="s">
        <v>3395</v>
      </c>
      <c r="R1896" t="s">
        <v>3395</v>
      </c>
    </row>
    <row r="1897" spans="17:18" x14ac:dyDescent="0.25">
      <c r="Q1897" t="s">
        <v>3396</v>
      </c>
      <c r="R1897" t="s">
        <v>3396</v>
      </c>
    </row>
    <row r="1898" spans="17:18" x14ac:dyDescent="0.25">
      <c r="Q1898" t="s">
        <v>3397</v>
      </c>
      <c r="R1898" t="s">
        <v>3397</v>
      </c>
    </row>
    <row r="1899" spans="17:18" x14ac:dyDescent="0.25">
      <c r="Q1899" t="s">
        <v>3398</v>
      </c>
      <c r="R1899" t="s">
        <v>3398</v>
      </c>
    </row>
    <row r="1900" spans="17:18" x14ac:dyDescent="0.25">
      <c r="Q1900" t="s">
        <v>3399</v>
      </c>
      <c r="R1900" t="s">
        <v>3399</v>
      </c>
    </row>
    <row r="1901" spans="17:18" x14ac:dyDescent="0.25">
      <c r="Q1901" t="s">
        <v>3400</v>
      </c>
      <c r="R1901" t="s">
        <v>3400</v>
      </c>
    </row>
    <row r="1902" spans="17:18" x14ac:dyDescent="0.25">
      <c r="Q1902" t="s">
        <v>3401</v>
      </c>
      <c r="R1902" t="s">
        <v>3401</v>
      </c>
    </row>
    <row r="1903" spans="17:18" x14ac:dyDescent="0.25">
      <c r="Q1903" t="s">
        <v>3402</v>
      </c>
      <c r="R1903" t="s">
        <v>3402</v>
      </c>
    </row>
    <row r="1904" spans="17:18" x14ac:dyDescent="0.25">
      <c r="Q1904" t="s">
        <v>3403</v>
      </c>
      <c r="R1904" t="s">
        <v>3403</v>
      </c>
    </row>
    <row r="1905" spans="17:18" x14ac:dyDescent="0.25">
      <c r="Q1905" t="s">
        <v>3404</v>
      </c>
      <c r="R1905" t="s">
        <v>3404</v>
      </c>
    </row>
    <row r="1906" spans="17:18" x14ac:dyDescent="0.25">
      <c r="Q1906" t="s">
        <v>3405</v>
      </c>
      <c r="R1906" t="s">
        <v>3405</v>
      </c>
    </row>
    <row r="1907" spans="17:18" x14ac:dyDescent="0.25">
      <c r="Q1907" t="s">
        <v>3406</v>
      </c>
      <c r="R1907" t="s">
        <v>3406</v>
      </c>
    </row>
    <row r="1908" spans="17:18" x14ac:dyDescent="0.25">
      <c r="Q1908" t="s">
        <v>3407</v>
      </c>
      <c r="R1908" t="s">
        <v>3407</v>
      </c>
    </row>
    <row r="1909" spans="17:18" x14ac:dyDescent="0.25">
      <c r="Q1909" t="s">
        <v>3408</v>
      </c>
      <c r="R1909" t="s">
        <v>3408</v>
      </c>
    </row>
    <row r="1910" spans="17:18" x14ac:dyDescent="0.25">
      <c r="Q1910" t="s">
        <v>3409</v>
      </c>
      <c r="R1910" t="s">
        <v>3409</v>
      </c>
    </row>
    <row r="1911" spans="17:18" x14ac:dyDescent="0.25">
      <c r="Q1911" t="s">
        <v>3410</v>
      </c>
      <c r="R1911" t="s">
        <v>3410</v>
      </c>
    </row>
    <row r="1912" spans="17:18" x14ac:dyDescent="0.25">
      <c r="Q1912" t="s">
        <v>3411</v>
      </c>
      <c r="R1912" t="s">
        <v>3411</v>
      </c>
    </row>
    <row r="1913" spans="17:18" x14ac:dyDescent="0.25">
      <c r="Q1913" t="s">
        <v>3412</v>
      </c>
      <c r="R1913" t="s">
        <v>3412</v>
      </c>
    </row>
    <row r="1914" spans="17:18" x14ac:dyDescent="0.25">
      <c r="Q1914" t="s">
        <v>3413</v>
      </c>
      <c r="R1914" t="s">
        <v>3413</v>
      </c>
    </row>
    <row r="1915" spans="17:18" x14ac:dyDescent="0.25">
      <c r="Q1915" t="s">
        <v>3414</v>
      </c>
      <c r="R1915" t="s">
        <v>3414</v>
      </c>
    </row>
    <row r="1916" spans="17:18" x14ac:dyDescent="0.25">
      <c r="Q1916" t="s">
        <v>3415</v>
      </c>
      <c r="R1916" t="s">
        <v>3415</v>
      </c>
    </row>
    <row r="1917" spans="17:18" x14ac:dyDescent="0.25">
      <c r="Q1917" t="s">
        <v>3416</v>
      </c>
      <c r="R1917" t="s">
        <v>3416</v>
      </c>
    </row>
    <row r="1918" spans="17:18" x14ac:dyDescent="0.25">
      <c r="Q1918" t="s">
        <v>3417</v>
      </c>
      <c r="R1918" t="s">
        <v>3417</v>
      </c>
    </row>
    <row r="1919" spans="17:18" x14ac:dyDescent="0.25">
      <c r="Q1919" t="s">
        <v>3418</v>
      </c>
      <c r="R1919" t="s">
        <v>3418</v>
      </c>
    </row>
    <row r="1920" spans="17:18" x14ac:dyDescent="0.25">
      <c r="Q1920" t="s">
        <v>3419</v>
      </c>
      <c r="R1920" t="s">
        <v>3419</v>
      </c>
    </row>
    <row r="1921" spans="17:18" x14ac:dyDescent="0.25">
      <c r="Q1921" t="s">
        <v>3420</v>
      </c>
      <c r="R1921" t="s">
        <v>3420</v>
      </c>
    </row>
    <row r="1922" spans="17:18" x14ac:dyDescent="0.25">
      <c r="Q1922" t="s">
        <v>3421</v>
      </c>
      <c r="R1922" t="s">
        <v>3421</v>
      </c>
    </row>
    <row r="1923" spans="17:18" x14ac:dyDescent="0.25">
      <c r="Q1923" t="s">
        <v>3422</v>
      </c>
      <c r="R1923" t="s">
        <v>3422</v>
      </c>
    </row>
    <row r="1924" spans="17:18" x14ac:dyDescent="0.25">
      <c r="Q1924" t="s">
        <v>3423</v>
      </c>
      <c r="R1924" t="s">
        <v>3423</v>
      </c>
    </row>
    <row r="1925" spans="17:18" x14ac:dyDescent="0.25">
      <c r="Q1925" t="s">
        <v>3424</v>
      </c>
      <c r="R1925" t="s">
        <v>3424</v>
      </c>
    </row>
    <row r="1926" spans="17:18" x14ac:dyDescent="0.25">
      <c r="Q1926" t="s">
        <v>3425</v>
      </c>
      <c r="R1926" t="s">
        <v>3425</v>
      </c>
    </row>
    <row r="1927" spans="17:18" x14ac:dyDescent="0.25">
      <c r="Q1927" t="s">
        <v>3426</v>
      </c>
      <c r="R1927" t="s">
        <v>3426</v>
      </c>
    </row>
    <row r="1928" spans="17:18" x14ac:dyDescent="0.25">
      <c r="Q1928" t="s">
        <v>3427</v>
      </c>
      <c r="R1928" t="s">
        <v>3427</v>
      </c>
    </row>
    <row r="1929" spans="17:18" x14ac:dyDescent="0.25">
      <c r="Q1929" t="s">
        <v>3428</v>
      </c>
      <c r="R1929" t="s">
        <v>3428</v>
      </c>
    </row>
    <row r="1930" spans="17:18" x14ac:dyDescent="0.25">
      <c r="Q1930" t="s">
        <v>3429</v>
      </c>
      <c r="R1930" t="s">
        <v>3429</v>
      </c>
    </row>
    <row r="1931" spans="17:18" x14ac:dyDescent="0.25">
      <c r="Q1931" t="s">
        <v>3430</v>
      </c>
      <c r="R1931" t="s">
        <v>3430</v>
      </c>
    </row>
    <row r="1932" spans="17:18" x14ac:dyDescent="0.25">
      <c r="Q1932" t="s">
        <v>3431</v>
      </c>
      <c r="R1932" t="s">
        <v>3431</v>
      </c>
    </row>
    <row r="1933" spans="17:18" x14ac:dyDescent="0.25">
      <c r="Q1933" t="s">
        <v>3432</v>
      </c>
      <c r="R1933" t="s">
        <v>3432</v>
      </c>
    </row>
    <row r="1934" spans="17:18" x14ac:dyDescent="0.25">
      <c r="Q1934" t="s">
        <v>3433</v>
      </c>
      <c r="R1934" t="s">
        <v>3433</v>
      </c>
    </row>
    <row r="1935" spans="17:18" x14ac:dyDescent="0.25">
      <c r="Q1935" t="s">
        <v>3434</v>
      </c>
      <c r="R1935" t="s">
        <v>3434</v>
      </c>
    </row>
    <row r="1936" spans="17:18" x14ac:dyDescent="0.25">
      <c r="Q1936" t="s">
        <v>3435</v>
      </c>
      <c r="R1936" t="s">
        <v>3435</v>
      </c>
    </row>
    <row r="1937" spans="17:18" x14ac:dyDescent="0.25">
      <c r="Q1937" t="s">
        <v>3436</v>
      </c>
      <c r="R1937" t="s">
        <v>3436</v>
      </c>
    </row>
    <row r="1938" spans="17:18" x14ac:dyDescent="0.25">
      <c r="Q1938" t="s">
        <v>3437</v>
      </c>
      <c r="R1938" t="s">
        <v>3437</v>
      </c>
    </row>
    <row r="1939" spans="17:18" x14ac:dyDescent="0.25">
      <c r="Q1939" t="s">
        <v>3438</v>
      </c>
      <c r="R1939" t="s">
        <v>3438</v>
      </c>
    </row>
    <row r="1940" spans="17:18" x14ac:dyDescent="0.25">
      <c r="Q1940" t="s">
        <v>3439</v>
      </c>
      <c r="R1940" t="s">
        <v>3439</v>
      </c>
    </row>
    <row r="1941" spans="17:18" x14ac:dyDescent="0.25">
      <c r="Q1941" t="s">
        <v>3440</v>
      </c>
      <c r="R1941" t="s">
        <v>3440</v>
      </c>
    </row>
    <row r="1942" spans="17:18" x14ac:dyDescent="0.25">
      <c r="Q1942" t="s">
        <v>3441</v>
      </c>
      <c r="R1942" t="s">
        <v>3441</v>
      </c>
    </row>
    <row r="1943" spans="17:18" x14ac:dyDescent="0.25">
      <c r="Q1943" t="s">
        <v>3442</v>
      </c>
      <c r="R1943" t="s">
        <v>3442</v>
      </c>
    </row>
    <row r="1944" spans="17:18" x14ac:dyDescent="0.25">
      <c r="Q1944" t="s">
        <v>3443</v>
      </c>
      <c r="R1944" t="s">
        <v>3443</v>
      </c>
    </row>
    <row r="1945" spans="17:18" x14ac:dyDescent="0.25">
      <c r="Q1945" t="s">
        <v>3444</v>
      </c>
      <c r="R1945" t="s">
        <v>3444</v>
      </c>
    </row>
    <row r="1946" spans="17:18" x14ac:dyDescent="0.25">
      <c r="Q1946" t="s">
        <v>3445</v>
      </c>
      <c r="R1946" t="s">
        <v>3445</v>
      </c>
    </row>
    <row r="1947" spans="17:18" x14ac:dyDescent="0.25">
      <c r="Q1947" t="s">
        <v>3446</v>
      </c>
      <c r="R1947" t="s">
        <v>3446</v>
      </c>
    </row>
    <row r="1948" spans="17:18" x14ac:dyDescent="0.25">
      <c r="Q1948" t="s">
        <v>3447</v>
      </c>
      <c r="R1948" t="s">
        <v>3447</v>
      </c>
    </row>
    <row r="1949" spans="17:18" x14ac:dyDescent="0.25">
      <c r="Q1949" t="s">
        <v>3448</v>
      </c>
      <c r="R1949" t="s">
        <v>3448</v>
      </c>
    </row>
    <row r="1950" spans="17:18" x14ac:dyDescent="0.25">
      <c r="Q1950" t="s">
        <v>3449</v>
      </c>
      <c r="R1950" t="s">
        <v>3449</v>
      </c>
    </row>
    <row r="1951" spans="17:18" x14ac:dyDescent="0.25">
      <c r="Q1951" t="s">
        <v>3450</v>
      </c>
      <c r="R1951" t="s">
        <v>3450</v>
      </c>
    </row>
    <row r="1952" spans="17:18" x14ac:dyDescent="0.25">
      <c r="Q1952" t="s">
        <v>3451</v>
      </c>
      <c r="R1952" t="s">
        <v>3451</v>
      </c>
    </row>
    <row r="1953" spans="17:18" x14ac:dyDescent="0.25">
      <c r="Q1953" t="s">
        <v>3452</v>
      </c>
      <c r="R1953" t="s">
        <v>3452</v>
      </c>
    </row>
    <row r="1954" spans="17:18" x14ac:dyDescent="0.25">
      <c r="Q1954" t="s">
        <v>3453</v>
      </c>
      <c r="R1954" t="s">
        <v>3453</v>
      </c>
    </row>
    <row r="1955" spans="17:18" x14ac:dyDescent="0.25">
      <c r="Q1955" t="s">
        <v>3454</v>
      </c>
      <c r="R1955" t="s">
        <v>3454</v>
      </c>
    </row>
    <row r="1956" spans="17:18" x14ac:dyDescent="0.25">
      <c r="Q1956" t="s">
        <v>3455</v>
      </c>
      <c r="R1956" t="s">
        <v>3455</v>
      </c>
    </row>
    <row r="1957" spans="17:18" x14ac:dyDescent="0.25">
      <c r="Q1957" t="s">
        <v>3456</v>
      </c>
      <c r="R1957" t="s">
        <v>3456</v>
      </c>
    </row>
    <row r="1958" spans="17:18" x14ac:dyDescent="0.25">
      <c r="Q1958" t="s">
        <v>3457</v>
      </c>
      <c r="R1958" t="s">
        <v>3457</v>
      </c>
    </row>
    <row r="1959" spans="17:18" x14ac:dyDescent="0.25">
      <c r="Q1959" t="s">
        <v>3458</v>
      </c>
      <c r="R1959" t="s">
        <v>3458</v>
      </c>
    </row>
    <row r="1960" spans="17:18" x14ac:dyDescent="0.25">
      <c r="Q1960" t="s">
        <v>3459</v>
      </c>
      <c r="R1960" t="s">
        <v>3459</v>
      </c>
    </row>
    <row r="1961" spans="17:18" x14ac:dyDescent="0.25">
      <c r="Q1961" t="s">
        <v>3460</v>
      </c>
      <c r="R1961" t="s">
        <v>3460</v>
      </c>
    </row>
    <row r="1962" spans="17:18" x14ac:dyDescent="0.25">
      <c r="Q1962" t="s">
        <v>3461</v>
      </c>
      <c r="R1962" t="s">
        <v>3461</v>
      </c>
    </row>
    <row r="1963" spans="17:18" x14ac:dyDescent="0.25">
      <c r="Q1963" t="s">
        <v>3462</v>
      </c>
      <c r="R1963" t="s">
        <v>3462</v>
      </c>
    </row>
    <row r="1964" spans="17:18" x14ac:dyDescent="0.25">
      <c r="Q1964" t="s">
        <v>3463</v>
      </c>
      <c r="R1964" t="s">
        <v>3463</v>
      </c>
    </row>
    <row r="1965" spans="17:18" x14ac:dyDescent="0.25">
      <c r="Q1965" t="s">
        <v>3464</v>
      </c>
      <c r="R1965" t="s">
        <v>3464</v>
      </c>
    </row>
    <row r="1966" spans="17:18" x14ac:dyDescent="0.25">
      <c r="Q1966" t="s">
        <v>3465</v>
      </c>
      <c r="R1966" t="s">
        <v>3465</v>
      </c>
    </row>
    <row r="1967" spans="17:18" x14ac:dyDescent="0.25">
      <c r="Q1967" t="s">
        <v>3466</v>
      </c>
      <c r="R1967" t="s">
        <v>3466</v>
      </c>
    </row>
    <row r="1968" spans="17:18" x14ac:dyDescent="0.25">
      <c r="Q1968" t="s">
        <v>3467</v>
      </c>
      <c r="R1968" t="s">
        <v>3467</v>
      </c>
    </row>
    <row r="1969" spans="17:18" x14ac:dyDescent="0.25">
      <c r="Q1969" t="s">
        <v>3468</v>
      </c>
      <c r="R1969" t="s">
        <v>3468</v>
      </c>
    </row>
    <row r="1970" spans="17:18" x14ac:dyDescent="0.25">
      <c r="Q1970" t="s">
        <v>3469</v>
      </c>
      <c r="R1970" t="s">
        <v>3469</v>
      </c>
    </row>
    <row r="1971" spans="17:18" x14ac:dyDescent="0.25">
      <c r="Q1971" t="s">
        <v>3470</v>
      </c>
      <c r="R1971" t="s">
        <v>3470</v>
      </c>
    </row>
    <row r="1972" spans="17:18" x14ac:dyDescent="0.25">
      <c r="Q1972" t="s">
        <v>3471</v>
      </c>
      <c r="R1972" t="s">
        <v>3471</v>
      </c>
    </row>
    <row r="1973" spans="17:18" x14ac:dyDescent="0.25">
      <c r="Q1973" t="s">
        <v>3472</v>
      </c>
      <c r="R1973" t="s">
        <v>3472</v>
      </c>
    </row>
    <row r="1974" spans="17:18" x14ac:dyDescent="0.25">
      <c r="Q1974" t="s">
        <v>3473</v>
      </c>
      <c r="R1974" t="s">
        <v>3473</v>
      </c>
    </row>
    <row r="1975" spans="17:18" x14ac:dyDescent="0.25">
      <c r="Q1975" t="s">
        <v>3474</v>
      </c>
      <c r="R1975" t="s">
        <v>3474</v>
      </c>
    </row>
    <row r="1976" spans="17:18" x14ac:dyDescent="0.25">
      <c r="Q1976" t="s">
        <v>3475</v>
      </c>
      <c r="R1976" t="s">
        <v>3475</v>
      </c>
    </row>
    <row r="1977" spans="17:18" x14ac:dyDescent="0.25">
      <c r="Q1977" t="s">
        <v>3476</v>
      </c>
      <c r="R1977" t="s">
        <v>3476</v>
      </c>
    </row>
    <row r="1978" spans="17:18" x14ac:dyDescent="0.25">
      <c r="Q1978" t="s">
        <v>3477</v>
      </c>
      <c r="R1978" t="s">
        <v>3477</v>
      </c>
    </row>
    <row r="1979" spans="17:18" x14ac:dyDescent="0.25">
      <c r="Q1979" t="s">
        <v>3478</v>
      </c>
      <c r="R1979" t="s">
        <v>3478</v>
      </c>
    </row>
    <row r="1980" spans="17:18" x14ac:dyDescent="0.25">
      <c r="Q1980" t="s">
        <v>3479</v>
      </c>
      <c r="R1980" t="s">
        <v>3479</v>
      </c>
    </row>
    <row r="1981" spans="17:18" x14ac:dyDescent="0.25">
      <c r="Q1981" t="s">
        <v>3480</v>
      </c>
      <c r="R1981" t="s">
        <v>3480</v>
      </c>
    </row>
    <row r="1982" spans="17:18" x14ac:dyDescent="0.25">
      <c r="Q1982" t="s">
        <v>3481</v>
      </c>
      <c r="R1982" t="s">
        <v>3481</v>
      </c>
    </row>
    <row r="1983" spans="17:18" x14ac:dyDescent="0.25">
      <c r="Q1983" t="s">
        <v>3482</v>
      </c>
      <c r="R1983" t="s">
        <v>3482</v>
      </c>
    </row>
    <row r="1984" spans="17:18" x14ac:dyDescent="0.25">
      <c r="Q1984" t="s">
        <v>3483</v>
      </c>
      <c r="R1984" t="s">
        <v>3483</v>
      </c>
    </row>
    <row r="1985" spans="17:18" x14ac:dyDescent="0.25">
      <c r="Q1985" t="s">
        <v>3484</v>
      </c>
      <c r="R1985" t="s">
        <v>3484</v>
      </c>
    </row>
    <row r="1986" spans="17:18" x14ac:dyDescent="0.25">
      <c r="Q1986" t="s">
        <v>3485</v>
      </c>
      <c r="R1986" t="s">
        <v>3485</v>
      </c>
    </row>
    <row r="1987" spans="17:18" x14ac:dyDescent="0.25">
      <c r="Q1987" t="s">
        <v>3486</v>
      </c>
      <c r="R1987" t="s">
        <v>3486</v>
      </c>
    </row>
    <row r="1988" spans="17:18" x14ac:dyDescent="0.25">
      <c r="Q1988" t="s">
        <v>3487</v>
      </c>
      <c r="R1988" t="s">
        <v>3487</v>
      </c>
    </row>
    <row r="1989" spans="17:18" x14ac:dyDescent="0.25">
      <c r="Q1989" t="s">
        <v>3488</v>
      </c>
      <c r="R1989" t="s">
        <v>3488</v>
      </c>
    </row>
    <row r="1990" spans="17:18" x14ac:dyDescent="0.25">
      <c r="Q1990" t="s">
        <v>3489</v>
      </c>
      <c r="R1990" t="s">
        <v>3489</v>
      </c>
    </row>
    <row r="1991" spans="17:18" x14ac:dyDescent="0.25">
      <c r="Q1991" t="s">
        <v>3490</v>
      </c>
      <c r="R1991" t="s">
        <v>3490</v>
      </c>
    </row>
    <row r="1992" spans="17:18" x14ac:dyDescent="0.25">
      <c r="Q1992" t="s">
        <v>3491</v>
      </c>
      <c r="R1992" t="s">
        <v>3491</v>
      </c>
    </row>
    <row r="1993" spans="17:18" x14ac:dyDescent="0.25">
      <c r="Q1993" t="s">
        <v>3492</v>
      </c>
      <c r="R1993" t="s">
        <v>3492</v>
      </c>
    </row>
    <row r="1994" spans="17:18" x14ac:dyDescent="0.25">
      <c r="Q1994" t="s">
        <v>3493</v>
      </c>
      <c r="R1994" t="s">
        <v>3493</v>
      </c>
    </row>
    <row r="1995" spans="17:18" x14ac:dyDescent="0.25">
      <c r="Q1995" t="s">
        <v>3494</v>
      </c>
      <c r="R1995" t="s">
        <v>3494</v>
      </c>
    </row>
    <row r="1996" spans="17:18" x14ac:dyDescent="0.25">
      <c r="Q1996" t="s">
        <v>3495</v>
      </c>
      <c r="R1996" t="s">
        <v>3495</v>
      </c>
    </row>
    <row r="1997" spans="17:18" x14ac:dyDescent="0.25">
      <c r="Q1997" t="s">
        <v>3496</v>
      </c>
      <c r="R1997" t="s">
        <v>3496</v>
      </c>
    </row>
    <row r="1998" spans="17:18" x14ac:dyDescent="0.25">
      <c r="Q1998" t="s">
        <v>3497</v>
      </c>
      <c r="R1998" t="s">
        <v>3497</v>
      </c>
    </row>
    <row r="1999" spans="17:18" x14ac:dyDescent="0.25">
      <c r="Q1999" t="s">
        <v>3498</v>
      </c>
      <c r="R1999" t="s">
        <v>3498</v>
      </c>
    </row>
    <row r="2000" spans="17:18" x14ac:dyDescent="0.25">
      <c r="Q2000" t="s">
        <v>3499</v>
      </c>
      <c r="R2000" t="s">
        <v>3499</v>
      </c>
    </row>
    <row r="2001" spans="17:18" x14ac:dyDescent="0.25">
      <c r="Q2001" t="s">
        <v>3500</v>
      </c>
      <c r="R2001" t="s">
        <v>3500</v>
      </c>
    </row>
    <row r="2002" spans="17:18" x14ac:dyDescent="0.25">
      <c r="Q2002" t="s">
        <v>3501</v>
      </c>
      <c r="R2002" t="s">
        <v>3501</v>
      </c>
    </row>
    <row r="2003" spans="17:18" x14ac:dyDescent="0.25">
      <c r="Q2003" t="s">
        <v>3502</v>
      </c>
      <c r="R2003" t="s">
        <v>3502</v>
      </c>
    </row>
    <row r="2004" spans="17:18" x14ac:dyDescent="0.25">
      <c r="Q2004" t="s">
        <v>3503</v>
      </c>
      <c r="R2004" t="s">
        <v>3503</v>
      </c>
    </row>
    <row r="2005" spans="17:18" x14ac:dyDescent="0.25">
      <c r="Q2005" t="s">
        <v>3504</v>
      </c>
      <c r="R2005" t="s">
        <v>3504</v>
      </c>
    </row>
    <row r="2006" spans="17:18" x14ac:dyDescent="0.25">
      <c r="Q2006" t="s">
        <v>3505</v>
      </c>
      <c r="R2006" t="s">
        <v>3505</v>
      </c>
    </row>
    <row r="2007" spans="17:18" x14ac:dyDescent="0.25">
      <c r="Q2007" t="s">
        <v>3506</v>
      </c>
      <c r="R2007" t="s">
        <v>3506</v>
      </c>
    </row>
    <row r="2008" spans="17:18" x14ac:dyDescent="0.25">
      <c r="Q2008" t="s">
        <v>3507</v>
      </c>
      <c r="R2008" t="s">
        <v>3507</v>
      </c>
    </row>
    <row r="2009" spans="17:18" x14ac:dyDescent="0.25">
      <c r="Q2009" t="s">
        <v>3508</v>
      </c>
      <c r="R2009" t="s">
        <v>3508</v>
      </c>
    </row>
    <row r="2010" spans="17:18" x14ac:dyDescent="0.25">
      <c r="Q2010" t="s">
        <v>3509</v>
      </c>
      <c r="R2010" t="s">
        <v>3509</v>
      </c>
    </row>
    <row r="2011" spans="17:18" x14ac:dyDescent="0.25">
      <c r="Q2011" t="s">
        <v>3510</v>
      </c>
      <c r="R2011" t="s">
        <v>3510</v>
      </c>
    </row>
    <row r="2012" spans="17:18" x14ac:dyDescent="0.25">
      <c r="Q2012" t="s">
        <v>3511</v>
      </c>
      <c r="R2012" t="s">
        <v>3511</v>
      </c>
    </row>
    <row r="2013" spans="17:18" x14ac:dyDescent="0.25">
      <c r="Q2013" t="s">
        <v>3512</v>
      </c>
      <c r="R2013" t="s">
        <v>3512</v>
      </c>
    </row>
    <row r="2014" spans="17:18" x14ac:dyDescent="0.25">
      <c r="Q2014" t="s">
        <v>3513</v>
      </c>
      <c r="R2014" t="s">
        <v>3513</v>
      </c>
    </row>
    <row r="2015" spans="17:18" x14ac:dyDescent="0.25">
      <c r="Q2015" t="s">
        <v>3514</v>
      </c>
      <c r="R2015" t="s">
        <v>3514</v>
      </c>
    </row>
    <row r="2016" spans="17:18" x14ac:dyDescent="0.25">
      <c r="Q2016" t="s">
        <v>3515</v>
      </c>
      <c r="R2016" t="s">
        <v>3515</v>
      </c>
    </row>
    <row r="2017" spans="17:18" x14ac:dyDescent="0.25">
      <c r="Q2017" t="s">
        <v>3516</v>
      </c>
      <c r="R2017" t="s">
        <v>3516</v>
      </c>
    </row>
    <row r="2018" spans="17:18" x14ac:dyDescent="0.25">
      <c r="Q2018" t="s">
        <v>3517</v>
      </c>
      <c r="R2018" t="s">
        <v>3517</v>
      </c>
    </row>
    <row r="2019" spans="17:18" x14ac:dyDescent="0.25">
      <c r="Q2019" t="s">
        <v>3518</v>
      </c>
      <c r="R2019" t="s">
        <v>3518</v>
      </c>
    </row>
    <row r="2020" spans="17:18" x14ac:dyDescent="0.25">
      <c r="Q2020" t="s">
        <v>3519</v>
      </c>
      <c r="R2020" t="s">
        <v>3519</v>
      </c>
    </row>
    <row r="2021" spans="17:18" x14ac:dyDescent="0.25">
      <c r="Q2021" t="s">
        <v>3520</v>
      </c>
      <c r="R2021" t="s">
        <v>3520</v>
      </c>
    </row>
    <row r="2022" spans="17:18" x14ac:dyDescent="0.25">
      <c r="Q2022" t="s">
        <v>3521</v>
      </c>
      <c r="R2022" t="s">
        <v>3521</v>
      </c>
    </row>
    <row r="2023" spans="17:18" x14ac:dyDescent="0.25">
      <c r="Q2023" t="s">
        <v>3522</v>
      </c>
      <c r="R2023" t="s">
        <v>3522</v>
      </c>
    </row>
    <row r="2024" spans="17:18" x14ac:dyDescent="0.25">
      <c r="Q2024" t="s">
        <v>3523</v>
      </c>
      <c r="R2024" t="s">
        <v>3523</v>
      </c>
    </row>
    <row r="2025" spans="17:18" x14ac:dyDescent="0.25">
      <c r="Q2025" t="s">
        <v>3524</v>
      </c>
      <c r="R2025" t="s">
        <v>3524</v>
      </c>
    </row>
    <row r="2026" spans="17:18" x14ac:dyDescent="0.25">
      <c r="Q2026" t="s">
        <v>3525</v>
      </c>
      <c r="R2026" t="s">
        <v>3525</v>
      </c>
    </row>
    <row r="2027" spans="17:18" x14ac:dyDescent="0.25">
      <c r="Q2027" t="s">
        <v>3526</v>
      </c>
      <c r="R2027" t="s">
        <v>3526</v>
      </c>
    </row>
    <row r="2028" spans="17:18" x14ac:dyDescent="0.25">
      <c r="Q2028" t="s">
        <v>3527</v>
      </c>
      <c r="R2028" t="s">
        <v>3527</v>
      </c>
    </row>
    <row r="2029" spans="17:18" x14ac:dyDescent="0.25">
      <c r="Q2029" t="s">
        <v>3528</v>
      </c>
      <c r="R2029" t="s">
        <v>3528</v>
      </c>
    </row>
    <row r="2030" spans="17:18" x14ac:dyDescent="0.25">
      <c r="Q2030" t="s">
        <v>3529</v>
      </c>
      <c r="R2030" t="s">
        <v>3529</v>
      </c>
    </row>
    <row r="2031" spans="17:18" x14ac:dyDescent="0.25">
      <c r="Q2031" t="s">
        <v>3530</v>
      </c>
      <c r="R2031" t="s">
        <v>3530</v>
      </c>
    </row>
    <row r="2032" spans="17:18" x14ac:dyDescent="0.25">
      <c r="Q2032" t="s">
        <v>3531</v>
      </c>
      <c r="R2032" t="s">
        <v>3531</v>
      </c>
    </row>
    <row r="2033" spans="17:18" x14ac:dyDescent="0.25">
      <c r="Q2033" t="s">
        <v>3532</v>
      </c>
      <c r="R2033" t="s">
        <v>3532</v>
      </c>
    </row>
    <row r="2034" spans="17:18" x14ac:dyDescent="0.25">
      <c r="Q2034" t="s">
        <v>3533</v>
      </c>
      <c r="R2034" t="s">
        <v>3533</v>
      </c>
    </row>
    <row r="2035" spans="17:18" x14ac:dyDescent="0.25">
      <c r="Q2035" t="s">
        <v>3534</v>
      </c>
      <c r="R2035" t="s">
        <v>3534</v>
      </c>
    </row>
    <row r="2036" spans="17:18" x14ac:dyDescent="0.25">
      <c r="Q2036" t="s">
        <v>3535</v>
      </c>
      <c r="R2036" t="s">
        <v>3535</v>
      </c>
    </row>
    <row r="2037" spans="17:18" x14ac:dyDescent="0.25">
      <c r="Q2037" t="s">
        <v>3536</v>
      </c>
      <c r="R2037" t="s">
        <v>3536</v>
      </c>
    </row>
    <row r="2038" spans="17:18" x14ac:dyDescent="0.25">
      <c r="Q2038" t="s">
        <v>3537</v>
      </c>
      <c r="R2038" t="s">
        <v>3537</v>
      </c>
    </row>
    <row r="2039" spans="17:18" x14ac:dyDescent="0.25">
      <c r="Q2039" t="s">
        <v>3538</v>
      </c>
      <c r="R2039" t="s">
        <v>3538</v>
      </c>
    </row>
    <row r="2040" spans="17:18" x14ac:dyDescent="0.25">
      <c r="Q2040" t="s">
        <v>3539</v>
      </c>
      <c r="R2040" t="s">
        <v>3539</v>
      </c>
    </row>
    <row r="2041" spans="17:18" x14ac:dyDescent="0.25">
      <c r="Q2041" t="s">
        <v>3540</v>
      </c>
      <c r="R2041" t="s">
        <v>3540</v>
      </c>
    </row>
    <row r="2042" spans="17:18" x14ac:dyDescent="0.25">
      <c r="Q2042" t="s">
        <v>3541</v>
      </c>
      <c r="R2042" t="s">
        <v>3541</v>
      </c>
    </row>
    <row r="2043" spans="17:18" x14ac:dyDescent="0.25">
      <c r="Q2043" t="s">
        <v>3542</v>
      </c>
      <c r="R2043" t="s">
        <v>3542</v>
      </c>
    </row>
    <row r="2044" spans="17:18" x14ac:dyDescent="0.25">
      <c r="Q2044" t="s">
        <v>3543</v>
      </c>
      <c r="R2044" t="s">
        <v>3543</v>
      </c>
    </row>
    <row r="2045" spans="17:18" x14ac:dyDescent="0.25">
      <c r="Q2045" t="s">
        <v>3544</v>
      </c>
      <c r="R2045" t="s">
        <v>3544</v>
      </c>
    </row>
    <row r="2046" spans="17:18" x14ac:dyDescent="0.25">
      <c r="Q2046" t="s">
        <v>3545</v>
      </c>
      <c r="R2046" t="s">
        <v>3545</v>
      </c>
    </row>
    <row r="2047" spans="17:18" x14ac:dyDescent="0.25">
      <c r="Q2047" t="s">
        <v>3546</v>
      </c>
      <c r="R2047" t="s">
        <v>3546</v>
      </c>
    </row>
    <row r="2048" spans="17:18" x14ac:dyDescent="0.25">
      <c r="Q2048" t="s">
        <v>3547</v>
      </c>
      <c r="R2048" t="s">
        <v>3547</v>
      </c>
    </row>
    <row r="2049" spans="17:18" x14ac:dyDescent="0.25">
      <c r="Q2049" t="s">
        <v>3548</v>
      </c>
      <c r="R2049" t="s">
        <v>3548</v>
      </c>
    </row>
    <row r="2050" spans="17:18" x14ac:dyDescent="0.25">
      <c r="Q2050" t="s">
        <v>3549</v>
      </c>
      <c r="R2050" t="s">
        <v>3549</v>
      </c>
    </row>
    <row r="2051" spans="17:18" x14ac:dyDescent="0.25">
      <c r="Q2051" t="s">
        <v>3550</v>
      </c>
      <c r="R2051" t="s">
        <v>3550</v>
      </c>
    </row>
    <row r="2052" spans="17:18" x14ac:dyDescent="0.25">
      <c r="Q2052" t="s">
        <v>3551</v>
      </c>
      <c r="R2052" t="s">
        <v>3551</v>
      </c>
    </row>
    <row r="2053" spans="17:18" x14ac:dyDescent="0.25">
      <c r="Q2053" t="s">
        <v>3552</v>
      </c>
      <c r="R2053" t="s">
        <v>3552</v>
      </c>
    </row>
    <row r="2054" spans="17:18" x14ac:dyDescent="0.25">
      <c r="Q2054" t="s">
        <v>3553</v>
      </c>
      <c r="R2054" t="s">
        <v>3553</v>
      </c>
    </row>
    <row r="2055" spans="17:18" x14ac:dyDescent="0.25">
      <c r="Q2055" t="s">
        <v>3554</v>
      </c>
      <c r="R2055" t="s">
        <v>3554</v>
      </c>
    </row>
    <row r="2056" spans="17:18" x14ac:dyDescent="0.25">
      <c r="Q2056" t="s">
        <v>3555</v>
      </c>
      <c r="R2056" t="s">
        <v>3555</v>
      </c>
    </row>
    <row r="2057" spans="17:18" x14ac:dyDescent="0.25">
      <c r="Q2057" t="s">
        <v>3556</v>
      </c>
      <c r="R2057" t="s">
        <v>3556</v>
      </c>
    </row>
    <row r="2058" spans="17:18" x14ac:dyDescent="0.25">
      <c r="Q2058" t="s">
        <v>3557</v>
      </c>
      <c r="R2058" t="s">
        <v>3557</v>
      </c>
    </row>
    <row r="2059" spans="17:18" x14ac:dyDescent="0.25">
      <c r="Q2059" t="s">
        <v>3558</v>
      </c>
      <c r="R2059" t="s">
        <v>3558</v>
      </c>
    </row>
    <row r="2060" spans="17:18" x14ac:dyDescent="0.25">
      <c r="Q2060" t="s">
        <v>3559</v>
      </c>
      <c r="R2060" t="s">
        <v>3559</v>
      </c>
    </row>
    <row r="2061" spans="17:18" x14ac:dyDescent="0.25">
      <c r="Q2061" t="s">
        <v>3560</v>
      </c>
      <c r="R2061" t="s">
        <v>3560</v>
      </c>
    </row>
    <row r="2062" spans="17:18" x14ac:dyDescent="0.25">
      <c r="Q2062" t="s">
        <v>3561</v>
      </c>
      <c r="R2062" t="s">
        <v>3561</v>
      </c>
    </row>
    <row r="2063" spans="17:18" x14ac:dyDescent="0.25">
      <c r="Q2063" t="s">
        <v>3562</v>
      </c>
      <c r="R2063" t="s">
        <v>3562</v>
      </c>
    </row>
    <row r="2064" spans="17:18" x14ac:dyDescent="0.25">
      <c r="Q2064" t="s">
        <v>3563</v>
      </c>
      <c r="R2064" t="s">
        <v>3563</v>
      </c>
    </row>
    <row r="2065" spans="17:18" x14ac:dyDescent="0.25">
      <c r="Q2065" t="s">
        <v>3564</v>
      </c>
      <c r="R2065" t="s">
        <v>3564</v>
      </c>
    </row>
    <row r="2066" spans="17:18" x14ac:dyDescent="0.25">
      <c r="Q2066" t="s">
        <v>3565</v>
      </c>
      <c r="R2066" t="s">
        <v>3565</v>
      </c>
    </row>
    <row r="2067" spans="17:18" x14ac:dyDescent="0.25">
      <c r="Q2067" t="s">
        <v>3566</v>
      </c>
      <c r="R2067" t="s">
        <v>3566</v>
      </c>
    </row>
    <row r="2068" spans="17:18" x14ac:dyDescent="0.25">
      <c r="Q2068" t="s">
        <v>3567</v>
      </c>
      <c r="R2068" t="s">
        <v>3567</v>
      </c>
    </row>
    <row r="2069" spans="17:18" x14ac:dyDescent="0.25">
      <c r="Q2069" t="s">
        <v>3568</v>
      </c>
      <c r="R2069" t="s">
        <v>3568</v>
      </c>
    </row>
    <row r="2070" spans="17:18" x14ac:dyDescent="0.25">
      <c r="Q2070" t="s">
        <v>3569</v>
      </c>
      <c r="R2070" t="s">
        <v>3569</v>
      </c>
    </row>
    <row r="2071" spans="17:18" x14ac:dyDescent="0.25">
      <c r="Q2071" t="s">
        <v>3570</v>
      </c>
      <c r="R2071" t="s">
        <v>3570</v>
      </c>
    </row>
    <row r="2072" spans="17:18" x14ac:dyDescent="0.25">
      <c r="Q2072" t="s">
        <v>3571</v>
      </c>
      <c r="R2072" t="s">
        <v>3571</v>
      </c>
    </row>
    <row r="2073" spans="17:18" x14ac:dyDescent="0.25">
      <c r="Q2073" t="s">
        <v>3572</v>
      </c>
      <c r="R2073" t="s">
        <v>3572</v>
      </c>
    </row>
    <row r="2074" spans="17:18" x14ac:dyDescent="0.25">
      <c r="Q2074" t="s">
        <v>3573</v>
      </c>
      <c r="R2074" t="s">
        <v>3573</v>
      </c>
    </row>
    <row r="2075" spans="17:18" x14ac:dyDescent="0.25">
      <c r="Q2075" t="s">
        <v>3574</v>
      </c>
      <c r="R2075" t="s">
        <v>3574</v>
      </c>
    </row>
    <row r="2076" spans="17:18" x14ac:dyDescent="0.25">
      <c r="Q2076" t="s">
        <v>3575</v>
      </c>
      <c r="R2076" t="s">
        <v>3575</v>
      </c>
    </row>
    <row r="2077" spans="17:18" x14ac:dyDescent="0.25">
      <c r="Q2077" t="s">
        <v>3576</v>
      </c>
      <c r="R2077" t="s">
        <v>3576</v>
      </c>
    </row>
    <row r="2078" spans="17:18" x14ac:dyDescent="0.25">
      <c r="Q2078" t="s">
        <v>3577</v>
      </c>
      <c r="R2078" t="s">
        <v>3577</v>
      </c>
    </row>
    <row r="2079" spans="17:18" x14ac:dyDescent="0.25">
      <c r="Q2079" t="s">
        <v>3578</v>
      </c>
      <c r="R2079" t="s">
        <v>3578</v>
      </c>
    </row>
    <row r="2080" spans="17:18" x14ac:dyDescent="0.25">
      <c r="Q2080" t="s">
        <v>3579</v>
      </c>
      <c r="R2080" t="s">
        <v>3579</v>
      </c>
    </row>
    <row r="2081" spans="17:18" x14ac:dyDescent="0.25">
      <c r="Q2081" t="s">
        <v>3580</v>
      </c>
      <c r="R2081" t="s">
        <v>3580</v>
      </c>
    </row>
    <row r="2082" spans="17:18" x14ac:dyDescent="0.25">
      <c r="Q2082" t="s">
        <v>3581</v>
      </c>
      <c r="R2082" t="s">
        <v>3581</v>
      </c>
    </row>
    <row r="2083" spans="17:18" x14ac:dyDescent="0.25">
      <c r="Q2083" t="s">
        <v>3582</v>
      </c>
      <c r="R2083" t="s">
        <v>3582</v>
      </c>
    </row>
    <row r="2084" spans="17:18" x14ac:dyDescent="0.25">
      <c r="Q2084" t="s">
        <v>3583</v>
      </c>
      <c r="R2084" t="s">
        <v>3583</v>
      </c>
    </row>
    <row r="2085" spans="17:18" x14ac:dyDescent="0.25">
      <c r="Q2085" t="s">
        <v>3584</v>
      </c>
      <c r="R2085" t="s">
        <v>3584</v>
      </c>
    </row>
    <row r="2086" spans="17:18" x14ac:dyDescent="0.25">
      <c r="Q2086" t="s">
        <v>3585</v>
      </c>
      <c r="R2086" t="s">
        <v>3585</v>
      </c>
    </row>
    <row r="2087" spans="17:18" x14ac:dyDescent="0.25">
      <c r="Q2087" t="s">
        <v>3586</v>
      </c>
      <c r="R2087" t="s">
        <v>3586</v>
      </c>
    </row>
    <row r="2088" spans="17:18" x14ac:dyDescent="0.25">
      <c r="Q2088" t="s">
        <v>3587</v>
      </c>
      <c r="R2088" t="s">
        <v>3587</v>
      </c>
    </row>
    <row r="2089" spans="17:18" x14ac:dyDescent="0.25">
      <c r="Q2089" t="s">
        <v>3588</v>
      </c>
      <c r="R2089" t="s">
        <v>3588</v>
      </c>
    </row>
    <row r="2090" spans="17:18" x14ac:dyDescent="0.25">
      <c r="Q2090" t="s">
        <v>3589</v>
      </c>
      <c r="R2090" t="s">
        <v>3589</v>
      </c>
    </row>
    <row r="2091" spans="17:18" x14ac:dyDescent="0.25">
      <c r="Q2091" t="s">
        <v>3590</v>
      </c>
      <c r="R2091" t="s">
        <v>3590</v>
      </c>
    </row>
    <row r="2092" spans="17:18" x14ac:dyDescent="0.25">
      <c r="Q2092" t="s">
        <v>3591</v>
      </c>
      <c r="R2092" t="s">
        <v>3591</v>
      </c>
    </row>
    <row r="2093" spans="17:18" x14ac:dyDescent="0.25">
      <c r="Q2093" t="s">
        <v>3592</v>
      </c>
      <c r="R2093" t="s">
        <v>3592</v>
      </c>
    </row>
    <row r="2094" spans="17:18" x14ac:dyDescent="0.25">
      <c r="Q2094" t="s">
        <v>3593</v>
      </c>
      <c r="R2094" t="s">
        <v>3593</v>
      </c>
    </row>
    <row r="2095" spans="17:18" x14ac:dyDescent="0.25">
      <c r="Q2095" t="s">
        <v>3594</v>
      </c>
      <c r="R2095" t="s">
        <v>3594</v>
      </c>
    </row>
    <row r="2096" spans="17:18" x14ac:dyDescent="0.25">
      <c r="Q2096" t="s">
        <v>3595</v>
      </c>
      <c r="R2096" t="s">
        <v>3595</v>
      </c>
    </row>
    <row r="2097" spans="17:18" x14ac:dyDescent="0.25">
      <c r="Q2097" t="s">
        <v>3596</v>
      </c>
      <c r="R2097" t="s">
        <v>3596</v>
      </c>
    </row>
    <row r="2098" spans="17:18" x14ac:dyDescent="0.25">
      <c r="Q2098" t="s">
        <v>3597</v>
      </c>
      <c r="R2098" t="s">
        <v>3597</v>
      </c>
    </row>
    <row r="2099" spans="17:18" x14ac:dyDescent="0.25">
      <c r="Q2099" t="s">
        <v>3598</v>
      </c>
      <c r="R2099" t="s">
        <v>3598</v>
      </c>
    </row>
    <row r="2100" spans="17:18" x14ac:dyDescent="0.25">
      <c r="Q2100" t="s">
        <v>3599</v>
      </c>
      <c r="R2100" t="s">
        <v>3599</v>
      </c>
    </row>
    <row r="2101" spans="17:18" x14ac:dyDescent="0.25">
      <c r="Q2101" t="s">
        <v>3600</v>
      </c>
      <c r="R2101" t="s">
        <v>3600</v>
      </c>
    </row>
    <row r="2102" spans="17:18" x14ac:dyDescent="0.25">
      <c r="Q2102" t="s">
        <v>3601</v>
      </c>
      <c r="R2102" t="s">
        <v>3601</v>
      </c>
    </row>
    <row r="2103" spans="17:18" x14ac:dyDescent="0.25">
      <c r="Q2103" t="s">
        <v>3602</v>
      </c>
      <c r="R2103" t="s">
        <v>3602</v>
      </c>
    </row>
    <row r="2104" spans="17:18" x14ac:dyDescent="0.25">
      <c r="Q2104" t="s">
        <v>3603</v>
      </c>
      <c r="R2104" t="s">
        <v>3603</v>
      </c>
    </row>
    <row r="2105" spans="17:18" x14ac:dyDescent="0.25">
      <c r="Q2105" t="s">
        <v>3604</v>
      </c>
      <c r="R2105" t="s">
        <v>3604</v>
      </c>
    </row>
    <row r="2106" spans="17:18" x14ac:dyDescent="0.25">
      <c r="Q2106" t="s">
        <v>3605</v>
      </c>
      <c r="R2106" t="s">
        <v>3605</v>
      </c>
    </row>
    <row r="2107" spans="17:18" x14ac:dyDescent="0.25">
      <c r="Q2107" t="s">
        <v>3606</v>
      </c>
      <c r="R2107" t="s">
        <v>3606</v>
      </c>
    </row>
    <row r="2108" spans="17:18" x14ac:dyDescent="0.25">
      <c r="Q2108" t="s">
        <v>3607</v>
      </c>
      <c r="R2108" t="s">
        <v>3607</v>
      </c>
    </row>
    <row r="2109" spans="17:18" x14ac:dyDescent="0.25">
      <c r="Q2109" t="s">
        <v>3608</v>
      </c>
      <c r="R2109" t="s">
        <v>3608</v>
      </c>
    </row>
    <row r="2110" spans="17:18" x14ac:dyDescent="0.25">
      <c r="Q2110" t="s">
        <v>3609</v>
      </c>
      <c r="R2110" t="s">
        <v>3609</v>
      </c>
    </row>
    <row r="2111" spans="17:18" x14ac:dyDescent="0.25">
      <c r="Q2111" t="s">
        <v>3610</v>
      </c>
      <c r="R2111" t="s">
        <v>3610</v>
      </c>
    </row>
    <row r="2112" spans="17:18" x14ac:dyDescent="0.25">
      <c r="Q2112" t="s">
        <v>3611</v>
      </c>
      <c r="R2112" t="s">
        <v>3611</v>
      </c>
    </row>
    <row r="2113" spans="17:18" x14ac:dyDescent="0.25">
      <c r="Q2113" t="s">
        <v>3612</v>
      </c>
      <c r="R2113" t="s">
        <v>3612</v>
      </c>
    </row>
    <row r="2114" spans="17:18" x14ac:dyDescent="0.25">
      <c r="Q2114" t="s">
        <v>3613</v>
      </c>
      <c r="R2114" t="s">
        <v>3613</v>
      </c>
    </row>
    <row r="2115" spans="17:18" x14ac:dyDescent="0.25">
      <c r="Q2115" t="s">
        <v>3614</v>
      </c>
      <c r="R2115" t="s">
        <v>3614</v>
      </c>
    </row>
    <row r="2116" spans="17:18" x14ac:dyDescent="0.25">
      <c r="Q2116" t="s">
        <v>3615</v>
      </c>
      <c r="R2116" t="s">
        <v>3615</v>
      </c>
    </row>
    <row r="2117" spans="17:18" x14ac:dyDescent="0.25">
      <c r="Q2117" t="s">
        <v>3616</v>
      </c>
      <c r="R2117" t="s">
        <v>3616</v>
      </c>
    </row>
    <row r="2118" spans="17:18" x14ac:dyDescent="0.25">
      <c r="Q2118" t="s">
        <v>3617</v>
      </c>
      <c r="R2118" t="s">
        <v>3617</v>
      </c>
    </row>
    <row r="2119" spans="17:18" x14ac:dyDescent="0.25">
      <c r="Q2119" t="s">
        <v>3618</v>
      </c>
      <c r="R2119" t="s">
        <v>3618</v>
      </c>
    </row>
    <row r="2120" spans="17:18" x14ac:dyDescent="0.25">
      <c r="Q2120" t="s">
        <v>3619</v>
      </c>
      <c r="R2120" t="s">
        <v>3619</v>
      </c>
    </row>
    <row r="2121" spans="17:18" x14ac:dyDescent="0.25">
      <c r="Q2121" t="s">
        <v>3620</v>
      </c>
      <c r="R2121" t="s">
        <v>3620</v>
      </c>
    </row>
    <row r="2122" spans="17:18" x14ac:dyDescent="0.25">
      <c r="Q2122" t="s">
        <v>3621</v>
      </c>
      <c r="R2122" t="s">
        <v>3621</v>
      </c>
    </row>
    <row r="2123" spans="17:18" x14ac:dyDescent="0.25">
      <c r="Q2123" t="s">
        <v>3622</v>
      </c>
      <c r="R2123" t="s">
        <v>3622</v>
      </c>
    </row>
    <row r="2124" spans="17:18" x14ac:dyDescent="0.25">
      <c r="Q2124" t="s">
        <v>3623</v>
      </c>
      <c r="R2124" t="s">
        <v>3623</v>
      </c>
    </row>
    <row r="2125" spans="17:18" x14ac:dyDescent="0.25">
      <c r="Q2125" t="s">
        <v>3624</v>
      </c>
      <c r="R2125" t="s">
        <v>3624</v>
      </c>
    </row>
    <row r="2126" spans="17:18" x14ac:dyDescent="0.25">
      <c r="Q2126" t="s">
        <v>3625</v>
      </c>
      <c r="R2126" t="s">
        <v>3625</v>
      </c>
    </row>
    <row r="2127" spans="17:18" x14ac:dyDescent="0.25">
      <c r="Q2127" t="s">
        <v>3626</v>
      </c>
      <c r="R2127" t="s">
        <v>3626</v>
      </c>
    </row>
    <row r="2128" spans="17:18" x14ac:dyDescent="0.25">
      <c r="Q2128" t="s">
        <v>3627</v>
      </c>
      <c r="R2128" t="s">
        <v>3627</v>
      </c>
    </row>
    <row r="2129" spans="17:18" x14ac:dyDescent="0.25">
      <c r="Q2129" t="s">
        <v>3628</v>
      </c>
      <c r="R2129" t="s">
        <v>3628</v>
      </c>
    </row>
    <row r="2130" spans="17:18" x14ac:dyDescent="0.25">
      <c r="Q2130" t="s">
        <v>3629</v>
      </c>
      <c r="R2130" t="s">
        <v>3629</v>
      </c>
    </row>
    <row r="2131" spans="17:18" x14ac:dyDescent="0.25">
      <c r="Q2131" t="s">
        <v>3630</v>
      </c>
      <c r="R2131" t="s">
        <v>3630</v>
      </c>
    </row>
    <row r="2132" spans="17:18" x14ac:dyDescent="0.25">
      <c r="Q2132" t="s">
        <v>3631</v>
      </c>
      <c r="R2132" t="s">
        <v>3631</v>
      </c>
    </row>
    <row r="2133" spans="17:18" x14ac:dyDescent="0.25">
      <c r="Q2133" t="s">
        <v>3632</v>
      </c>
      <c r="R2133" t="s">
        <v>3632</v>
      </c>
    </row>
    <row r="2134" spans="17:18" x14ac:dyDescent="0.25">
      <c r="Q2134" t="s">
        <v>3633</v>
      </c>
      <c r="R2134" t="s">
        <v>3633</v>
      </c>
    </row>
    <row r="2135" spans="17:18" x14ac:dyDescent="0.25">
      <c r="Q2135" t="s">
        <v>3634</v>
      </c>
      <c r="R2135" t="s">
        <v>3634</v>
      </c>
    </row>
    <row r="2136" spans="17:18" x14ac:dyDescent="0.25">
      <c r="Q2136" t="s">
        <v>3635</v>
      </c>
      <c r="R2136" t="s">
        <v>3635</v>
      </c>
    </row>
    <row r="2137" spans="17:18" x14ac:dyDescent="0.25">
      <c r="Q2137" t="s">
        <v>3636</v>
      </c>
      <c r="R2137" t="s">
        <v>3636</v>
      </c>
    </row>
    <row r="2138" spans="17:18" x14ac:dyDescent="0.25">
      <c r="Q2138" t="s">
        <v>3637</v>
      </c>
      <c r="R2138" t="s">
        <v>3637</v>
      </c>
    </row>
    <row r="2139" spans="17:18" x14ac:dyDescent="0.25">
      <c r="Q2139" t="s">
        <v>3638</v>
      </c>
      <c r="R2139" t="s">
        <v>3638</v>
      </c>
    </row>
    <row r="2140" spans="17:18" x14ac:dyDescent="0.25">
      <c r="Q2140" t="s">
        <v>3639</v>
      </c>
      <c r="R2140" t="s">
        <v>3639</v>
      </c>
    </row>
    <row r="2141" spans="17:18" x14ac:dyDescent="0.25">
      <c r="Q2141" t="s">
        <v>3640</v>
      </c>
      <c r="R2141" t="s">
        <v>3640</v>
      </c>
    </row>
    <row r="2142" spans="17:18" x14ac:dyDescent="0.25">
      <c r="Q2142" t="s">
        <v>3641</v>
      </c>
      <c r="R2142" t="s">
        <v>3641</v>
      </c>
    </row>
    <row r="2143" spans="17:18" x14ac:dyDescent="0.25">
      <c r="Q2143" t="s">
        <v>3642</v>
      </c>
      <c r="R2143" t="s">
        <v>3642</v>
      </c>
    </row>
    <row r="2144" spans="17:18" x14ac:dyDescent="0.25">
      <c r="Q2144" t="s">
        <v>3643</v>
      </c>
      <c r="R2144" t="s">
        <v>3643</v>
      </c>
    </row>
    <row r="2145" spans="17:18" x14ac:dyDescent="0.25">
      <c r="Q2145" t="s">
        <v>3644</v>
      </c>
      <c r="R2145" t="s">
        <v>3644</v>
      </c>
    </row>
    <row r="2146" spans="17:18" x14ac:dyDescent="0.25">
      <c r="Q2146" t="s">
        <v>3645</v>
      </c>
      <c r="R2146" t="s">
        <v>3645</v>
      </c>
    </row>
    <row r="2147" spans="17:18" x14ac:dyDescent="0.25">
      <c r="Q2147" t="s">
        <v>3646</v>
      </c>
      <c r="R2147" t="s">
        <v>3646</v>
      </c>
    </row>
    <row r="2148" spans="17:18" x14ac:dyDescent="0.25">
      <c r="Q2148" t="s">
        <v>3647</v>
      </c>
      <c r="R2148" t="s">
        <v>3647</v>
      </c>
    </row>
    <row r="2149" spans="17:18" x14ac:dyDescent="0.25">
      <c r="Q2149" t="s">
        <v>3648</v>
      </c>
      <c r="R2149" t="s">
        <v>3648</v>
      </c>
    </row>
    <row r="2150" spans="17:18" x14ac:dyDescent="0.25">
      <c r="Q2150" t="s">
        <v>3649</v>
      </c>
      <c r="R2150" t="s">
        <v>3649</v>
      </c>
    </row>
    <row r="2151" spans="17:18" x14ac:dyDescent="0.25">
      <c r="Q2151" t="s">
        <v>3650</v>
      </c>
      <c r="R2151" t="s">
        <v>3650</v>
      </c>
    </row>
    <row r="2152" spans="17:18" x14ac:dyDescent="0.25">
      <c r="Q2152" t="s">
        <v>3651</v>
      </c>
      <c r="R2152" t="s">
        <v>3651</v>
      </c>
    </row>
    <row r="2153" spans="17:18" x14ac:dyDescent="0.25">
      <c r="Q2153" t="s">
        <v>3652</v>
      </c>
      <c r="R2153" t="s">
        <v>3652</v>
      </c>
    </row>
    <row r="2154" spans="17:18" x14ac:dyDescent="0.25">
      <c r="Q2154" t="s">
        <v>3653</v>
      </c>
      <c r="R2154" t="s">
        <v>3653</v>
      </c>
    </row>
    <row r="2155" spans="17:18" x14ac:dyDescent="0.25">
      <c r="Q2155" t="s">
        <v>3654</v>
      </c>
      <c r="R2155" t="s">
        <v>3654</v>
      </c>
    </row>
    <row r="2156" spans="17:18" x14ac:dyDescent="0.25">
      <c r="Q2156" t="s">
        <v>3655</v>
      </c>
      <c r="R2156" t="s">
        <v>3655</v>
      </c>
    </row>
    <row r="2157" spans="17:18" x14ac:dyDescent="0.25">
      <c r="Q2157" t="s">
        <v>3656</v>
      </c>
      <c r="R2157" t="s">
        <v>3656</v>
      </c>
    </row>
    <row r="2158" spans="17:18" x14ac:dyDescent="0.25">
      <c r="Q2158" t="s">
        <v>3657</v>
      </c>
      <c r="R2158" t="s">
        <v>3657</v>
      </c>
    </row>
    <row r="2159" spans="17:18" x14ac:dyDescent="0.25">
      <c r="Q2159" t="s">
        <v>3658</v>
      </c>
      <c r="R2159" t="s">
        <v>3658</v>
      </c>
    </row>
    <row r="2160" spans="17:18" x14ac:dyDescent="0.25">
      <c r="Q2160" t="s">
        <v>3659</v>
      </c>
      <c r="R2160" t="s">
        <v>3659</v>
      </c>
    </row>
    <row r="2161" spans="17:18" x14ac:dyDescent="0.25">
      <c r="Q2161" t="s">
        <v>3660</v>
      </c>
      <c r="R2161" t="s">
        <v>3660</v>
      </c>
    </row>
    <row r="2162" spans="17:18" x14ac:dyDescent="0.25">
      <c r="Q2162" t="s">
        <v>3661</v>
      </c>
      <c r="R2162" t="s">
        <v>3661</v>
      </c>
    </row>
    <row r="2163" spans="17:18" x14ac:dyDescent="0.25">
      <c r="Q2163" t="s">
        <v>3662</v>
      </c>
      <c r="R2163" t="s">
        <v>3662</v>
      </c>
    </row>
    <row r="2164" spans="17:18" x14ac:dyDescent="0.25">
      <c r="Q2164" t="s">
        <v>3663</v>
      </c>
      <c r="R2164" t="s">
        <v>3663</v>
      </c>
    </row>
    <row r="2165" spans="17:18" x14ac:dyDescent="0.25">
      <c r="Q2165" t="s">
        <v>3664</v>
      </c>
      <c r="R2165" t="s">
        <v>3664</v>
      </c>
    </row>
    <row r="2166" spans="17:18" x14ac:dyDescent="0.25">
      <c r="Q2166" t="s">
        <v>3665</v>
      </c>
      <c r="R2166" t="s">
        <v>3665</v>
      </c>
    </row>
    <row r="2167" spans="17:18" x14ac:dyDescent="0.25">
      <c r="Q2167" t="s">
        <v>3666</v>
      </c>
      <c r="R2167" t="s">
        <v>3666</v>
      </c>
    </row>
    <row r="2168" spans="17:18" x14ac:dyDescent="0.25">
      <c r="Q2168" t="s">
        <v>3667</v>
      </c>
      <c r="R2168" t="s">
        <v>3667</v>
      </c>
    </row>
    <row r="2169" spans="17:18" x14ac:dyDescent="0.25">
      <c r="Q2169" t="s">
        <v>3668</v>
      </c>
      <c r="R2169" t="s">
        <v>3668</v>
      </c>
    </row>
    <row r="2170" spans="17:18" x14ac:dyDescent="0.25">
      <c r="Q2170" t="s">
        <v>3669</v>
      </c>
      <c r="R2170" t="s">
        <v>3669</v>
      </c>
    </row>
    <row r="2171" spans="17:18" x14ac:dyDescent="0.25">
      <c r="Q2171" t="s">
        <v>3670</v>
      </c>
      <c r="R2171" t="s">
        <v>3670</v>
      </c>
    </row>
    <row r="2172" spans="17:18" x14ac:dyDescent="0.25">
      <c r="Q2172" t="s">
        <v>3671</v>
      </c>
      <c r="R2172" t="s">
        <v>3671</v>
      </c>
    </row>
    <row r="2173" spans="17:18" x14ac:dyDescent="0.25">
      <c r="Q2173" t="s">
        <v>3672</v>
      </c>
      <c r="R2173" t="s">
        <v>3672</v>
      </c>
    </row>
    <row r="2174" spans="17:18" x14ac:dyDescent="0.25">
      <c r="Q2174" t="s">
        <v>3673</v>
      </c>
      <c r="R2174" t="s">
        <v>3673</v>
      </c>
    </row>
    <row r="2175" spans="17:18" x14ac:dyDescent="0.25">
      <c r="Q2175" t="s">
        <v>3674</v>
      </c>
      <c r="R2175" t="s">
        <v>3674</v>
      </c>
    </row>
    <row r="2176" spans="17:18" x14ac:dyDescent="0.25">
      <c r="Q2176" t="s">
        <v>3675</v>
      </c>
      <c r="R2176" t="s">
        <v>3675</v>
      </c>
    </row>
    <row r="2177" spans="17:18" x14ac:dyDescent="0.25">
      <c r="Q2177" t="s">
        <v>3676</v>
      </c>
      <c r="R2177" t="s">
        <v>3676</v>
      </c>
    </row>
    <row r="2178" spans="17:18" x14ac:dyDescent="0.25">
      <c r="Q2178" t="s">
        <v>3677</v>
      </c>
      <c r="R2178" t="s">
        <v>3677</v>
      </c>
    </row>
    <row r="2179" spans="17:18" x14ac:dyDescent="0.25">
      <c r="Q2179" t="s">
        <v>3678</v>
      </c>
      <c r="R2179" t="s">
        <v>3678</v>
      </c>
    </row>
    <row r="2180" spans="17:18" x14ac:dyDescent="0.25">
      <c r="Q2180" t="s">
        <v>3679</v>
      </c>
      <c r="R2180" t="s">
        <v>3679</v>
      </c>
    </row>
    <row r="2181" spans="17:18" x14ac:dyDescent="0.25">
      <c r="Q2181" t="s">
        <v>3680</v>
      </c>
      <c r="R2181" t="s">
        <v>3680</v>
      </c>
    </row>
    <row r="2182" spans="17:18" x14ac:dyDescent="0.25">
      <c r="Q2182" t="s">
        <v>3681</v>
      </c>
      <c r="R2182" t="s">
        <v>3681</v>
      </c>
    </row>
    <row r="2183" spans="17:18" x14ac:dyDescent="0.25">
      <c r="Q2183" t="s">
        <v>3682</v>
      </c>
      <c r="R2183" t="s">
        <v>3682</v>
      </c>
    </row>
    <row r="2184" spans="17:18" x14ac:dyDescent="0.25">
      <c r="Q2184" t="s">
        <v>3683</v>
      </c>
      <c r="R2184" t="s">
        <v>3683</v>
      </c>
    </row>
    <row r="2185" spans="17:18" x14ac:dyDescent="0.25">
      <c r="Q2185" t="s">
        <v>3684</v>
      </c>
      <c r="R2185" t="s">
        <v>3684</v>
      </c>
    </row>
    <row r="2186" spans="17:18" x14ac:dyDescent="0.25">
      <c r="Q2186" t="s">
        <v>3685</v>
      </c>
      <c r="R2186" t="s">
        <v>3685</v>
      </c>
    </row>
    <row r="2187" spans="17:18" x14ac:dyDescent="0.25">
      <c r="Q2187" t="s">
        <v>3686</v>
      </c>
      <c r="R2187" t="s">
        <v>3686</v>
      </c>
    </row>
    <row r="2188" spans="17:18" x14ac:dyDescent="0.25">
      <c r="Q2188" t="s">
        <v>3687</v>
      </c>
      <c r="R2188" t="s">
        <v>3687</v>
      </c>
    </row>
    <row r="2189" spans="17:18" x14ac:dyDescent="0.25">
      <c r="Q2189" t="s">
        <v>3688</v>
      </c>
      <c r="R2189" t="s">
        <v>3688</v>
      </c>
    </row>
    <row r="2190" spans="17:18" x14ac:dyDescent="0.25">
      <c r="Q2190" t="s">
        <v>3689</v>
      </c>
      <c r="R2190" t="s">
        <v>3689</v>
      </c>
    </row>
    <row r="2191" spans="17:18" x14ac:dyDescent="0.25">
      <c r="Q2191" t="s">
        <v>3690</v>
      </c>
      <c r="R2191" t="s">
        <v>3690</v>
      </c>
    </row>
    <row r="2192" spans="17:18" x14ac:dyDescent="0.25">
      <c r="Q2192" t="s">
        <v>3691</v>
      </c>
      <c r="R2192" t="s">
        <v>3691</v>
      </c>
    </row>
    <row r="2193" spans="17:18" x14ac:dyDescent="0.25">
      <c r="Q2193" t="s">
        <v>3692</v>
      </c>
      <c r="R2193" t="s">
        <v>3692</v>
      </c>
    </row>
    <row r="2194" spans="17:18" x14ac:dyDescent="0.25">
      <c r="Q2194" t="s">
        <v>3693</v>
      </c>
      <c r="R2194" t="s">
        <v>3693</v>
      </c>
    </row>
    <row r="2195" spans="17:18" x14ac:dyDescent="0.25">
      <c r="Q2195" t="s">
        <v>3694</v>
      </c>
      <c r="R2195" t="s">
        <v>3694</v>
      </c>
    </row>
    <row r="2196" spans="17:18" x14ac:dyDescent="0.25">
      <c r="Q2196" t="s">
        <v>3695</v>
      </c>
      <c r="R2196" t="s">
        <v>3695</v>
      </c>
    </row>
    <row r="2197" spans="17:18" x14ac:dyDescent="0.25">
      <c r="Q2197" t="s">
        <v>3696</v>
      </c>
      <c r="R2197" t="s">
        <v>3696</v>
      </c>
    </row>
    <row r="2198" spans="17:18" x14ac:dyDescent="0.25">
      <c r="Q2198" t="s">
        <v>3697</v>
      </c>
      <c r="R2198" t="s">
        <v>3697</v>
      </c>
    </row>
    <row r="2199" spans="17:18" x14ac:dyDescent="0.25">
      <c r="Q2199" t="s">
        <v>3698</v>
      </c>
      <c r="R2199" t="s">
        <v>3698</v>
      </c>
    </row>
    <row r="2200" spans="17:18" x14ac:dyDescent="0.25">
      <c r="Q2200" t="s">
        <v>3699</v>
      </c>
      <c r="R2200" t="s">
        <v>3699</v>
      </c>
    </row>
    <row r="2201" spans="17:18" x14ac:dyDescent="0.25">
      <c r="Q2201" t="s">
        <v>3700</v>
      </c>
      <c r="R2201" t="s">
        <v>3700</v>
      </c>
    </row>
    <row r="2202" spans="17:18" x14ac:dyDescent="0.25">
      <c r="Q2202" t="s">
        <v>3701</v>
      </c>
      <c r="R2202" t="s">
        <v>3701</v>
      </c>
    </row>
    <row r="2203" spans="17:18" x14ac:dyDescent="0.25">
      <c r="Q2203" t="s">
        <v>3702</v>
      </c>
      <c r="R2203" t="s">
        <v>3702</v>
      </c>
    </row>
    <row r="2204" spans="17:18" x14ac:dyDescent="0.25">
      <c r="Q2204" t="s">
        <v>3703</v>
      </c>
      <c r="R2204" t="s">
        <v>3703</v>
      </c>
    </row>
    <row r="2205" spans="17:18" x14ac:dyDescent="0.25">
      <c r="Q2205" t="s">
        <v>3704</v>
      </c>
      <c r="R2205" t="s">
        <v>3704</v>
      </c>
    </row>
    <row r="2206" spans="17:18" x14ac:dyDescent="0.25">
      <c r="Q2206" t="s">
        <v>3705</v>
      </c>
      <c r="R2206" t="s">
        <v>3705</v>
      </c>
    </row>
    <row r="2207" spans="17:18" x14ac:dyDescent="0.25">
      <c r="Q2207" t="s">
        <v>3706</v>
      </c>
      <c r="R2207" t="s">
        <v>3706</v>
      </c>
    </row>
    <row r="2208" spans="17:18" x14ac:dyDescent="0.25">
      <c r="Q2208" t="s">
        <v>3707</v>
      </c>
      <c r="R2208" t="s">
        <v>3707</v>
      </c>
    </row>
    <row r="2209" spans="17:18" x14ac:dyDescent="0.25">
      <c r="Q2209" t="s">
        <v>3708</v>
      </c>
      <c r="R2209" t="s">
        <v>3708</v>
      </c>
    </row>
    <row r="2210" spans="17:18" x14ac:dyDescent="0.25">
      <c r="Q2210" t="s">
        <v>3709</v>
      </c>
      <c r="R2210" t="s">
        <v>3709</v>
      </c>
    </row>
    <row r="2211" spans="17:18" x14ac:dyDescent="0.25">
      <c r="Q2211" t="s">
        <v>3710</v>
      </c>
      <c r="R2211" t="s">
        <v>3710</v>
      </c>
    </row>
    <row r="2212" spans="17:18" x14ac:dyDescent="0.25">
      <c r="Q2212" t="s">
        <v>3711</v>
      </c>
      <c r="R2212" t="s">
        <v>3711</v>
      </c>
    </row>
    <row r="2213" spans="17:18" x14ac:dyDescent="0.25">
      <c r="Q2213" t="s">
        <v>3712</v>
      </c>
      <c r="R2213" t="s">
        <v>3712</v>
      </c>
    </row>
    <row r="2214" spans="17:18" x14ac:dyDescent="0.25">
      <c r="Q2214" t="s">
        <v>3713</v>
      </c>
      <c r="R2214" t="s">
        <v>3713</v>
      </c>
    </row>
    <row r="2215" spans="17:18" x14ac:dyDescent="0.25">
      <c r="Q2215" t="s">
        <v>3714</v>
      </c>
      <c r="R2215" t="s">
        <v>3714</v>
      </c>
    </row>
    <row r="2216" spans="17:18" x14ac:dyDescent="0.25">
      <c r="Q2216" t="s">
        <v>3715</v>
      </c>
      <c r="R2216" t="s">
        <v>3715</v>
      </c>
    </row>
    <row r="2217" spans="17:18" x14ac:dyDescent="0.25">
      <c r="Q2217" t="s">
        <v>3716</v>
      </c>
      <c r="R2217" t="s">
        <v>3716</v>
      </c>
    </row>
    <row r="2218" spans="17:18" x14ac:dyDescent="0.25">
      <c r="Q2218" t="s">
        <v>3717</v>
      </c>
      <c r="R2218" t="s">
        <v>3717</v>
      </c>
    </row>
    <row r="2219" spans="17:18" x14ac:dyDescent="0.25">
      <c r="Q2219" t="s">
        <v>3718</v>
      </c>
      <c r="R2219" t="s">
        <v>3718</v>
      </c>
    </row>
    <row r="2220" spans="17:18" x14ac:dyDescent="0.25">
      <c r="Q2220" t="s">
        <v>3719</v>
      </c>
      <c r="R2220" t="s">
        <v>3719</v>
      </c>
    </row>
    <row r="2221" spans="17:18" x14ac:dyDescent="0.25">
      <c r="Q2221" t="s">
        <v>3720</v>
      </c>
      <c r="R2221" t="s">
        <v>3720</v>
      </c>
    </row>
    <row r="2222" spans="17:18" x14ac:dyDescent="0.25">
      <c r="Q2222" t="s">
        <v>3721</v>
      </c>
      <c r="R2222" t="s">
        <v>3721</v>
      </c>
    </row>
    <row r="2223" spans="17:18" x14ac:dyDescent="0.25">
      <c r="Q2223" t="s">
        <v>3722</v>
      </c>
      <c r="R2223" t="s">
        <v>3722</v>
      </c>
    </row>
    <row r="2224" spans="17:18" x14ac:dyDescent="0.25">
      <c r="Q2224" t="s">
        <v>3723</v>
      </c>
      <c r="R2224" t="s">
        <v>3723</v>
      </c>
    </row>
    <row r="2225" spans="17:18" x14ac:dyDescent="0.25">
      <c r="Q2225" t="s">
        <v>3724</v>
      </c>
      <c r="R2225" t="s">
        <v>3724</v>
      </c>
    </row>
    <row r="2226" spans="17:18" x14ac:dyDescent="0.25">
      <c r="Q2226" t="s">
        <v>3725</v>
      </c>
      <c r="R2226" t="s">
        <v>3725</v>
      </c>
    </row>
    <row r="2227" spans="17:18" x14ac:dyDescent="0.25">
      <c r="Q2227" t="s">
        <v>3726</v>
      </c>
      <c r="R2227" t="s">
        <v>3726</v>
      </c>
    </row>
    <row r="2228" spans="17:18" x14ac:dyDescent="0.25">
      <c r="Q2228" t="s">
        <v>3727</v>
      </c>
      <c r="R2228" t="s">
        <v>3727</v>
      </c>
    </row>
    <row r="2229" spans="17:18" x14ac:dyDescent="0.25">
      <c r="Q2229" t="s">
        <v>3728</v>
      </c>
      <c r="R2229" t="s">
        <v>3728</v>
      </c>
    </row>
    <row r="2230" spans="17:18" x14ac:dyDescent="0.25">
      <c r="Q2230" t="s">
        <v>3729</v>
      </c>
      <c r="R2230" t="s">
        <v>3729</v>
      </c>
    </row>
    <row r="2231" spans="17:18" x14ac:dyDescent="0.25">
      <c r="Q2231" t="s">
        <v>3730</v>
      </c>
      <c r="R2231" t="s">
        <v>3730</v>
      </c>
    </row>
    <row r="2232" spans="17:18" x14ac:dyDescent="0.25">
      <c r="Q2232" t="s">
        <v>3731</v>
      </c>
      <c r="R2232" t="s">
        <v>3731</v>
      </c>
    </row>
    <row r="2233" spans="17:18" x14ac:dyDescent="0.25">
      <c r="Q2233" t="s">
        <v>3732</v>
      </c>
      <c r="R2233" t="s">
        <v>3732</v>
      </c>
    </row>
    <row r="2234" spans="17:18" x14ac:dyDescent="0.25">
      <c r="Q2234" t="s">
        <v>3733</v>
      </c>
      <c r="R2234" t="s">
        <v>3733</v>
      </c>
    </row>
    <row r="2235" spans="17:18" x14ac:dyDescent="0.25">
      <c r="Q2235" t="s">
        <v>3734</v>
      </c>
      <c r="R2235" t="s">
        <v>3734</v>
      </c>
    </row>
    <row r="2236" spans="17:18" x14ac:dyDescent="0.25">
      <c r="Q2236" t="s">
        <v>3735</v>
      </c>
      <c r="R2236" t="s">
        <v>3735</v>
      </c>
    </row>
    <row r="2237" spans="17:18" x14ac:dyDescent="0.25">
      <c r="Q2237" t="s">
        <v>3736</v>
      </c>
      <c r="R2237" t="s">
        <v>3736</v>
      </c>
    </row>
    <row r="2238" spans="17:18" x14ac:dyDescent="0.25">
      <c r="Q2238" t="s">
        <v>3737</v>
      </c>
      <c r="R2238" t="s">
        <v>3737</v>
      </c>
    </row>
    <row r="2239" spans="17:18" x14ac:dyDescent="0.25">
      <c r="Q2239" t="s">
        <v>3738</v>
      </c>
      <c r="R2239" t="s">
        <v>3738</v>
      </c>
    </row>
    <row r="2240" spans="17:18" x14ac:dyDescent="0.25">
      <c r="Q2240" t="s">
        <v>3739</v>
      </c>
      <c r="R2240" t="s">
        <v>3739</v>
      </c>
    </row>
    <row r="2241" spans="17:18" x14ac:dyDescent="0.25">
      <c r="Q2241" t="s">
        <v>3740</v>
      </c>
      <c r="R2241" t="s">
        <v>3740</v>
      </c>
    </row>
    <row r="2242" spans="17:18" x14ac:dyDescent="0.25">
      <c r="Q2242" t="s">
        <v>3741</v>
      </c>
      <c r="R2242" t="s">
        <v>3741</v>
      </c>
    </row>
    <row r="2243" spans="17:18" x14ac:dyDescent="0.25">
      <c r="Q2243" t="s">
        <v>3742</v>
      </c>
      <c r="R2243" t="s">
        <v>3742</v>
      </c>
    </row>
    <row r="2244" spans="17:18" x14ac:dyDescent="0.25">
      <c r="Q2244" t="s">
        <v>3743</v>
      </c>
      <c r="R2244" t="s">
        <v>3743</v>
      </c>
    </row>
    <row r="2245" spans="17:18" x14ac:dyDescent="0.25">
      <c r="Q2245" t="s">
        <v>3744</v>
      </c>
      <c r="R2245" t="s">
        <v>3744</v>
      </c>
    </row>
    <row r="2246" spans="17:18" x14ac:dyDescent="0.25">
      <c r="Q2246" t="s">
        <v>3745</v>
      </c>
      <c r="R2246" t="s">
        <v>3745</v>
      </c>
    </row>
    <row r="2247" spans="17:18" x14ac:dyDescent="0.25">
      <c r="Q2247" t="s">
        <v>3746</v>
      </c>
      <c r="R2247" t="s">
        <v>3746</v>
      </c>
    </row>
    <row r="2248" spans="17:18" x14ac:dyDescent="0.25">
      <c r="Q2248" t="s">
        <v>3747</v>
      </c>
      <c r="R2248" t="s">
        <v>3747</v>
      </c>
    </row>
    <row r="2249" spans="17:18" x14ac:dyDescent="0.25">
      <c r="Q2249" t="s">
        <v>3748</v>
      </c>
      <c r="R2249" t="s">
        <v>3748</v>
      </c>
    </row>
    <row r="2250" spans="17:18" x14ac:dyDescent="0.25">
      <c r="Q2250" t="s">
        <v>3749</v>
      </c>
      <c r="R2250" t="s">
        <v>3749</v>
      </c>
    </row>
    <row r="2251" spans="17:18" x14ac:dyDescent="0.25">
      <c r="Q2251" t="s">
        <v>3750</v>
      </c>
      <c r="R2251" t="s">
        <v>3750</v>
      </c>
    </row>
    <row r="2252" spans="17:18" x14ac:dyDescent="0.25">
      <c r="Q2252" t="s">
        <v>3751</v>
      </c>
      <c r="R2252" t="s">
        <v>3751</v>
      </c>
    </row>
    <row r="2253" spans="17:18" x14ac:dyDescent="0.25">
      <c r="Q2253" t="s">
        <v>3752</v>
      </c>
      <c r="R2253" t="s">
        <v>3752</v>
      </c>
    </row>
    <row r="2254" spans="17:18" x14ac:dyDescent="0.25">
      <c r="Q2254" t="s">
        <v>3753</v>
      </c>
      <c r="R2254" t="s">
        <v>3753</v>
      </c>
    </row>
    <row r="2255" spans="17:18" x14ac:dyDescent="0.25">
      <c r="Q2255" t="s">
        <v>3754</v>
      </c>
      <c r="R2255" t="s">
        <v>3754</v>
      </c>
    </row>
    <row r="2256" spans="17:18" x14ac:dyDescent="0.25">
      <c r="Q2256" t="s">
        <v>3755</v>
      </c>
      <c r="R2256" t="s">
        <v>3755</v>
      </c>
    </row>
    <row r="2257" spans="17:18" x14ac:dyDescent="0.25">
      <c r="Q2257" t="s">
        <v>3756</v>
      </c>
      <c r="R2257" t="s">
        <v>3756</v>
      </c>
    </row>
    <row r="2258" spans="17:18" x14ac:dyDescent="0.25">
      <c r="Q2258" t="s">
        <v>3757</v>
      </c>
      <c r="R2258" t="s">
        <v>3757</v>
      </c>
    </row>
    <row r="2259" spans="17:18" x14ac:dyDescent="0.25">
      <c r="Q2259" t="s">
        <v>3758</v>
      </c>
      <c r="R2259" t="s">
        <v>3758</v>
      </c>
    </row>
    <row r="2260" spans="17:18" x14ac:dyDescent="0.25">
      <c r="Q2260" t="s">
        <v>3759</v>
      </c>
      <c r="R2260" t="s">
        <v>3759</v>
      </c>
    </row>
    <row r="2261" spans="17:18" x14ac:dyDescent="0.25">
      <c r="Q2261" t="s">
        <v>3760</v>
      </c>
      <c r="R2261" t="s">
        <v>3760</v>
      </c>
    </row>
    <row r="2262" spans="17:18" x14ac:dyDescent="0.25">
      <c r="Q2262" t="s">
        <v>3761</v>
      </c>
      <c r="R2262" t="s">
        <v>3761</v>
      </c>
    </row>
    <row r="2263" spans="17:18" x14ac:dyDescent="0.25">
      <c r="Q2263" t="s">
        <v>3762</v>
      </c>
      <c r="R2263" t="s">
        <v>3762</v>
      </c>
    </row>
    <row r="2264" spans="17:18" x14ac:dyDescent="0.25">
      <c r="Q2264" t="s">
        <v>3763</v>
      </c>
      <c r="R2264" t="s">
        <v>3763</v>
      </c>
    </row>
    <row r="2265" spans="17:18" x14ac:dyDescent="0.25">
      <c r="Q2265" t="s">
        <v>3764</v>
      </c>
      <c r="R2265" t="s">
        <v>3764</v>
      </c>
    </row>
    <row r="2266" spans="17:18" x14ac:dyDescent="0.25">
      <c r="Q2266" t="s">
        <v>3765</v>
      </c>
      <c r="R2266" t="s">
        <v>3765</v>
      </c>
    </row>
    <row r="2267" spans="17:18" x14ac:dyDescent="0.25">
      <c r="Q2267" t="s">
        <v>3766</v>
      </c>
      <c r="R2267" t="s">
        <v>3766</v>
      </c>
    </row>
    <row r="2268" spans="17:18" x14ac:dyDescent="0.25">
      <c r="Q2268" t="s">
        <v>3767</v>
      </c>
      <c r="R2268" t="s">
        <v>3767</v>
      </c>
    </row>
    <row r="2269" spans="17:18" x14ac:dyDescent="0.25">
      <c r="Q2269" t="s">
        <v>3768</v>
      </c>
      <c r="R2269" t="s">
        <v>3768</v>
      </c>
    </row>
    <row r="2270" spans="17:18" x14ac:dyDescent="0.25">
      <c r="Q2270" t="s">
        <v>3769</v>
      </c>
      <c r="R2270" t="s">
        <v>3769</v>
      </c>
    </row>
    <row r="2271" spans="17:18" x14ac:dyDescent="0.25">
      <c r="Q2271" t="s">
        <v>3770</v>
      </c>
      <c r="R2271" t="s">
        <v>3770</v>
      </c>
    </row>
    <row r="2272" spans="17:18" x14ac:dyDescent="0.25">
      <c r="Q2272" t="s">
        <v>3771</v>
      </c>
      <c r="R2272" t="s">
        <v>3771</v>
      </c>
    </row>
    <row r="2273" spans="17:18" x14ac:dyDescent="0.25">
      <c r="Q2273" t="s">
        <v>3772</v>
      </c>
      <c r="R2273" t="s">
        <v>3772</v>
      </c>
    </row>
    <row r="2274" spans="17:18" x14ac:dyDescent="0.25">
      <c r="Q2274" t="s">
        <v>3773</v>
      </c>
      <c r="R2274" t="s">
        <v>3773</v>
      </c>
    </row>
    <row r="2275" spans="17:18" x14ac:dyDescent="0.25">
      <c r="Q2275" t="s">
        <v>3774</v>
      </c>
      <c r="R2275" t="s">
        <v>3774</v>
      </c>
    </row>
    <row r="2276" spans="17:18" x14ac:dyDescent="0.25">
      <c r="Q2276" t="s">
        <v>3775</v>
      </c>
      <c r="R2276" t="s">
        <v>3775</v>
      </c>
    </row>
    <row r="2277" spans="17:18" x14ac:dyDescent="0.25">
      <c r="Q2277" t="s">
        <v>3776</v>
      </c>
      <c r="R2277" t="s">
        <v>3776</v>
      </c>
    </row>
    <row r="2278" spans="17:18" x14ac:dyDescent="0.25">
      <c r="Q2278" t="s">
        <v>3777</v>
      </c>
      <c r="R2278" t="s">
        <v>3777</v>
      </c>
    </row>
    <row r="2279" spans="17:18" x14ac:dyDescent="0.25">
      <c r="Q2279" t="s">
        <v>3778</v>
      </c>
      <c r="R2279" t="s">
        <v>3778</v>
      </c>
    </row>
    <row r="2280" spans="17:18" x14ac:dyDescent="0.25">
      <c r="Q2280" t="s">
        <v>3779</v>
      </c>
      <c r="R2280" t="s">
        <v>3779</v>
      </c>
    </row>
    <row r="2281" spans="17:18" x14ac:dyDescent="0.25">
      <c r="Q2281" t="s">
        <v>3780</v>
      </c>
      <c r="R2281" t="s">
        <v>3780</v>
      </c>
    </row>
    <row r="2282" spans="17:18" x14ac:dyDescent="0.25">
      <c r="Q2282" t="s">
        <v>3781</v>
      </c>
      <c r="R2282" t="s">
        <v>3781</v>
      </c>
    </row>
    <row r="2283" spans="17:18" x14ac:dyDescent="0.25">
      <c r="Q2283" t="s">
        <v>3782</v>
      </c>
      <c r="R2283" t="s">
        <v>3782</v>
      </c>
    </row>
    <row r="2284" spans="17:18" x14ac:dyDescent="0.25">
      <c r="Q2284" t="s">
        <v>3783</v>
      </c>
      <c r="R2284" t="s">
        <v>3783</v>
      </c>
    </row>
    <row r="2285" spans="17:18" x14ac:dyDescent="0.25">
      <c r="Q2285" t="s">
        <v>3784</v>
      </c>
      <c r="R2285" t="s">
        <v>3784</v>
      </c>
    </row>
    <row r="2286" spans="17:18" x14ac:dyDescent="0.25">
      <c r="Q2286" t="s">
        <v>3785</v>
      </c>
      <c r="R2286" t="s">
        <v>3785</v>
      </c>
    </row>
    <row r="2287" spans="17:18" x14ac:dyDescent="0.25">
      <c r="Q2287" t="s">
        <v>3786</v>
      </c>
      <c r="R2287" t="s">
        <v>3786</v>
      </c>
    </row>
    <row r="2288" spans="17:18" x14ac:dyDescent="0.25">
      <c r="Q2288" t="s">
        <v>3787</v>
      </c>
      <c r="R2288" t="s">
        <v>3787</v>
      </c>
    </row>
    <row r="2289" spans="17:18" x14ac:dyDescent="0.25">
      <c r="Q2289" t="s">
        <v>3788</v>
      </c>
      <c r="R2289" t="s">
        <v>3788</v>
      </c>
    </row>
    <row r="2290" spans="17:18" x14ac:dyDescent="0.25">
      <c r="Q2290" t="s">
        <v>3789</v>
      </c>
      <c r="R2290" t="s">
        <v>3789</v>
      </c>
    </row>
    <row r="2291" spans="17:18" x14ac:dyDescent="0.25">
      <c r="Q2291" t="s">
        <v>3790</v>
      </c>
      <c r="R2291" t="s">
        <v>3790</v>
      </c>
    </row>
    <row r="2292" spans="17:18" x14ac:dyDescent="0.25">
      <c r="Q2292" t="s">
        <v>3791</v>
      </c>
      <c r="R2292" t="s">
        <v>3791</v>
      </c>
    </row>
    <row r="2293" spans="17:18" x14ac:dyDescent="0.25">
      <c r="Q2293" t="s">
        <v>3792</v>
      </c>
      <c r="R2293" t="s">
        <v>3792</v>
      </c>
    </row>
    <row r="2294" spans="17:18" x14ac:dyDescent="0.25">
      <c r="Q2294" t="s">
        <v>3793</v>
      </c>
      <c r="R2294" t="s">
        <v>3793</v>
      </c>
    </row>
    <row r="2295" spans="17:18" x14ac:dyDescent="0.25">
      <c r="Q2295" t="s">
        <v>3794</v>
      </c>
      <c r="R2295" t="s">
        <v>3794</v>
      </c>
    </row>
    <row r="2296" spans="17:18" x14ac:dyDescent="0.25">
      <c r="Q2296" t="s">
        <v>3795</v>
      </c>
      <c r="R2296" t="s">
        <v>3795</v>
      </c>
    </row>
    <row r="2297" spans="17:18" x14ac:dyDescent="0.25">
      <c r="Q2297" t="s">
        <v>3796</v>
      </c>
      <c r="R2297" t="s">
        <v>3796</v>
      </c>
    </row>
    <row r="2298" spans="17:18" x14ac:dyDescent="0.25">
      <c r="Q2298" t="s">
        <v>3797</v>
      </c>
      <c r="R2298" t="s">
        <v>3797</v>
      </c>
    </row>
    <row r="2299" spans="17:18" x14ac:dyDescent="0.25">
      <c r="Q2299" t="s">
        <v>3798</v>
      </c>
      <c r="R2299" t="s">
        <v>3798</v>
      </c>
    </row>
    <row r="2300" spans="17:18" x14ac:dyDescent="0.25">
      <c r="Q2300" t="s">
        <v>3799</v>
      </c>
      <c r="R2300" t="s">
        <v>3799</v>
      </c>
    </row>
    <row r="2301" spans="17:18" x14ac:dyDescent="0.25">
      <c r="Q2301" t="s">
        <v>3800</v>
      </c>
      <c r="R2301" t="s">
        <v>3800</v>
      </c>
    </row>
    <row r="2302" spans="17:18" x14ac:dyDescent="0.25">
      <c r="Q2302" t="s">
        <v>3801</v>
      </c>
      <c r="R2302" t="s">
        <v>3801</v>
      </c>
    </row>
    <row r="2303" spans="17:18" x14ac:dyDescent="0.25">
      <c r="Q2303" t="s">
        <v>3802</v>
      </c>
      <c r="R2303" t="s">
        <v>3802</v>
      </c>
    </row>
    <row r="2304" spans="17:18" x14ac:dyDescent="0.25">
      <c r="Q2304" t="s">
        <v>3803</v>
      </c>
      <c r="R2304" t="s">
        <v>3803</v>
      </c>
    </row>
    <row r="2305" spans="17:18" x14ac:dyDescent="0.25">
      <c r="Q2305" t="s">
        <v>3804</v>
      </c>
      <c r="R2305" t="s">
        <v>3804</v>
      </c>
    </row>
    <row r="2306" spans="17:18" x14ac:dyDescent="0.25">
      <c r="Q2306" t="s">
        <v>3805</v>
      </c>
      <c r="R2306" t="s">
        <v>3805</v>
      </c>
    </row>
    <row r="2307" spans="17:18" x14ac:dyDescent="0.25">
      <c r="Q2307" t="s">
        <v>3806</v>
      </c>
      <c r="R2307" t="s">
        <v>3806</v>
      </c>
    </row>
    <row r="2308" spans="17:18" x14ac:dyDescent="0.25">
      <c r="Q2308" t="s">
        <v>3807</v>
      </c>
      <c r="R2308" t="s">
        <v>3807</v>
      </c>
    </row>
    <row r="2309" spans="17:18" x14ac:dyDescent="0.25">
      <c r="Q2309" t="s">
        <v>3808</v>
      </c>
      <c r="R2309" t="s">
        <v>3808</v>
      </c>
    </row>
    <row r="2310" spans="17:18" x14ac:dyDescent="0.25">
      <c r="Q2310" t="s">
        <v>3809</v>
      </c>
      <c r="R2310" t="s">
        <v>3809</v>
      </c>
    </row>
    <row r="2311" spans="17:18" x14ac:dyDescent="0.25">
      <c r="Q2311" t="s">
        <v>3810</v>
      </c>
      <c r="R2311" t="s">
        <v>3810</v>
      </c>
    </row>
    <row r="2312" spans="17:18" x14ac:dyDescent="0.25">
      <c r="Q2312" t="s">
        <v>3811</v>
      </c>
      <c r="R2312" t="s">
        <v>3811</v>
      </c>
    </row>
    <row r="2313" spans="17:18" x14ac:dyDescent="0.25">
      <c r="Q2313" t="s">
        <v>3812</v>
      </c>
      <c r="R2313" t="s">
        <v>3812</v>
      </c>
    </row>
    <row r="2314" spans="17:18" x14ac:dyDescent="0.25">
      <c r="Q2314" t="s">
        <v>3813</v>
      </c>
      <c r="R2314" t="s">
        <v>3813</v>
      </c>
    </row>
    <row r="2315" spans="17:18" x14ac:dyDescent="0.25">
      <c r="Q2315" t="s">
        <v>3814</v>
      </c>
      <c r="R2315" t="s">
        <v>3814</v>
      </c>
    </row>
    <row r="2316" spans="17:18" x14ac:dyDescent="0.25">
      <c r="Q2316" t="s">
        <v>3815</v>
      </c>
      <c r="R2316" t="s">
        <v>3815</v>
      </c>
    </row>
    <row r="2317" spans="17:18" x14ac:dyDescent="0.25">
      <c r="Q2317" t="s">
        <v>3816</v>
      </c>
      <c r="R2317" t="s">
        <v>3816</v>
      </c>
    </row>
    <row r="2318" spans="17:18" x14ac:dyDescent="0.25">
      <c r="Q2318" t="s">
        <v>3817</v>
      </c>
      <c r="R2318" t="s">
        <v>3817</v>
      </c>
    </row>
    <row r="2319" spans="17:18" x14ac:dyDescent="0.25">
      <c r="Q2319" t="s">
        <v>3818</v>
      </c>
      <c r="R2319" t="s">
        <v>3818</v>
      </c>
    </row>
    <row r="2320" spans="17:18" x14ac:dyDescent="0.25">
      <c r="Q2320" t="s">
        <v>3819</v>
      </c>
      <c r="R2320" t="s">
        <v>3819</v>
      </c>
    </row>
    <row r="2321" spans="17:18" x14ac:dyDescent="0.25">
      <c r="Q2321" t="s">
        <v>3820</v>
      </c>
      <c r="R2321" t="s">
        <v>3820</v>
      </c>
    </row>
    <row r="2322" spans="17:18" x14ac:dyDescent="0.25">
      <c r="Q2322" t="s">
        <v>3821</v>
      </c>
      <c r="R2322" t="s">
        <v>3821</v>
      </c>
    </row>
    <row r="2323" spans="17:18" x14ac:dyDescent="0.25">
      <c r="Q2323" t="s">
        <v>3822</v>
      </c>
      <c r="R2323" t="s">
        <v>3822</v>
      </c>
    </row>
    <row r="2324" spans="17:18" x14ac:dyDescent="0.25">
      <c r="Q2324" t="s">
        <v>3823</v>
      </c>
      <c r="R2324" t="s">
        <v>3823</v>
      </c>
    </row>
    <row r="2325" spans="17:18" x14ac:dyDescent="0.25">
      <c r="Q2325" t="s">
        <v>3824</v>
      </c>
      <c r="R2325" t="s">
        <v>3824</v>
      </c>
    </row>
    <row r="2326" spans="17:18" x14ac:dyDescent="0.25">
      <c r="Q2326" t="s">
        <v>3825</v>
      </c>
      <c r="R2326" t="s">
        <v>3825</v>
      </c>
    </row>
    <row r="2327" spans="17:18" x14ac:dyDescent="0.25">
      <c r="Q2327" t="s">
        <v>3826</v>
      </c>
      <c r="R2327" t="s">
        <v>3826</v>
      </c>
    </row>
    <row r="2328" spans="17:18" x14ac:dyDescent="0.25">
      <c r="Q2328" t="s">
        <v>3827</v>
      </c>
      <c r="R2328" t="s">
        <v>3827</v>
      </c>
    </row>
    <row r="2329" spans="17:18" x14ac:dyDescent="0.25">
      <c r="Q2329" t="s">
        <v>3828</v>
      </c>
      <c r="R2329" t="s">
        <v>3828</v>
      </c>
    </row>
    <row r="2330" spans="17:18" x14ac:dyDescent="0.25">
      <c r="Q2330" t="s">
        <v>3829</v>
      </c>
      <c r="R2330" t="s">
        <v>3829</v>
      </c>
    </row>
    <row r="2331" spans="17:18" x14ac:dyDescent="0.25">
      <c r="Q2331" t="s">
        <v>3830</v>
      </c>
      <c r="R2331" t="s">
        <v>3830</v>
      </c>
    </row>
    <row r="2332" spans="17:18" x14ac:dyDescent="0.25">
      <c r="Q2332" t="s">
        <v>3831</v>
      </c>
      <c r="R2332" t="s">
        <v>3831</v>
      </c>
    </row>
    <row r="2333" spans="17:18" x14ac:dyDescent="0.25">
      <c r="Q2333" t="s">
        <v>3832</v>
      </c>
      <c r="R2333" t="s">
        <v>3832</v>
      </c>
    </row>
    <row r="2334" spans="17:18" x14ac:dyDescent="0.25">
      <c r="Q2334" t="s">
        <v>3833</v>
      </c>
      <c r="R2334" t="s">
        <v>3833</v>
      </c>
    </row>
    <row r="2335" spans="17:18" x14ac:dyDescent="0.25">
      <c r="Q2335" t="s">
        <v>3834</v>
      </c>
      <c r="R2335" t="s">
        <v>3834</v>
      </c>
    </row>
    <row r="2336" spans="17:18" x14ac:dyDescent="0.25">
      <c r="Q2336" t="s">
        <v>3835</v>
      </c>
      <c r="R2336" t="s">
        <v>3835</v>
      </c>
    </row>
    <row r="2337" spans="17:18" x14ac:dyDescent="0.25">
      <c r="Q2337" t="s">
        <v>3836</v>
      </c>
      <c r="R2337" t="s">
        <v>3836</v>
      </c>
    </row>
    <row r="2338" spans="17:18" x14ac:dyDescent="0.25">
      <c r="Q2338" t="s">
        <v>3837</v>
      </c>
      <c r="R2338" t="s">
        <v>3837</v>
      </c>
    </row>
    <row r="2339" spans="17:18" x14ac:dyDescent="0.25">
      <c r="Q2339" t="s">
        <v>3838</v>
      </c>
      <c r="R2339" t="s">
        <v>3838</v>
      </c>
    </row>
    <row r="2340" spans="17:18" x14ac:dyDescent="0.25">
      <c r="Q2340" t="s">
        <v>3839</v>
      </c>
      <c r="R2340" t="s">
        <v>3839</v>
      </c>
    </row>
    <row r="2341" spans="17:18" x14ac:dyDescent="0.25">
      <c r="Q2341" t="s">
        <v>3840</v>
      </c>
      <c r="R2341" t="s">
        <v>3840</v>
      </c>
    </row>
    <row r="2342" spans="17:18" x14ac:dyDescent="0.25">
      <c r="Q2342" t="s">
        <v>3841</v>
      </c>
      <c r="R2342" t="s">
        <v>3841</v>
      </c>
    </row>
    <row r="2343" spans="17:18" x14ac:dyDescent="0.25">
      <c r="Q2343" t="s">
        <v>3842</v>
      </c>
      <c r="R2343" t="s">
        <v>3842</v>
      </c>
    </row>
    <row r="2344" spans="17:18" x14ac:dyDescent="0.25">
      <c r="Q2344" t="s">
        <v>3843</v>
      </c>
      <c r="R2344" t="s">
        <v>3843</v>
      </c>
    </row>
    <row r="2345" spans="17:18" x14ac:dyDescent="0.25">
      <c r="Q2345" t="s">
        <v>3844</v>
      </c>
      <c r="R2345" t="s">
        <v>3844</v>
      </c>
    </row>
    <row r="2346" spans="17:18" x14ac:dyDescent="0.25">
      <c r="Q2346" t="s">
        <v>3845</v>
      </c>
      <c r="R2346" t="s">
        <v>3845</v>
      </c>
    </row>
    <row r="2347" spans="17:18" x14ac:dyDescent="0.25">
      <c r="Q2347" t="s">
        <v>3846</v>
      </c>
      <c r="R2347" t="s">
        <v>3846</v>
      </c>
    </row>
    <row r="2348" spans="17:18" x14ac:dyDescent="0.25">
      <c r="Q2348" t="s">
        <v>3847</v>
      </c>
      <c r="R2348" t="s">
        <v>3847</v>
      </c>
    </row>
    <row r="2349" spans="17:18" x14ac:dyDescent="0.25">
      <c r="Q2349" t="s">
        <v>3848</v>
      </c>
      <c r="R2349" t="s">
        <v>3848</v>
      </c>
    </row>
    <row r="2350" spans="17:18" x14ac:dyDescent="0.25">
      <c r="Q2350" t="s">
        <v>3849</v>
      </c>
      <c r="R2350" t="s">
        <v>3849</v>
      </c>
    </row>
    <row r="2351" spans="17:18" x14ac:dyDescent="0.25">
      <c r="Q2351" t="s">
        <v>3850</v>
      </c>
      <c r="R2351" t="s">
        <v>3850</v>
      </c>
    </row>
    <row r="2352" spans="17:18" x14ac:dyDescent="0.25">
      <c r="Q2352" t="s">
        <v>3851</v>
      </c>
      <c r="R2352" t="s">
        <v>3851</v>
      </c>
    </row>
    <row r="2353" spans="17:18" x14ac:dyDescent="0.25">
      <c r="Q2353" t="s">
        <v>3852</v>
      </c>
      <c r="R2353" t="s">
        <v>3852</v>
      </c>
    </row>
    <row r="2354" spans="17:18" x14ac:dyDescent="0.25">
      <c r="Q2354" t="s">
        <v>3853</v>
      </c>
      <c r="R2354" t="s">
        <v>3853</v>
      </c>
    </row>
    <row r="2355" spans="17:18" x14ac:dyDescent="0.25">
      <c r="Q2355" t="s">
        <v>3854</v>
      </c>
      <c r="R2355" t="s">
        <v>3854</v>
      </c>
    </row>
    <row r="2356" spans="17:18" x14ac:dyDescent="0.25">
      <c r="Q2356" t="s">
        <v>3855</v>
      </c>
      <c r="R2356" t="s">
        <v>3855</v>
      </c>
    </row>
    <row r="2357" spans="17:18" x14ac:dyDescent="0.25">
      <c r="Q2357" t="s">
        <v>3856</v>
      </c>
      <c r="R2357" t="s">
        <v>3856</v>
      </c>
    </row>
    <row r="2358" spans="17:18" x14ac:dyDescent="0.25">
      <c r="Q2358" t="s">
        <v>3857</v>
      </c>
      <c r="R2358" t="s">
        <v>3857</v>
      </c>
    </row>
    <row r="2359" spans="17:18" x14ac:dyDescent="0.25">
      <c r="Q2359" t="s">
        <v>3858</v>
      </c>
      <c r="R2359" t="s">
        <v>3858</v>
      </c>
    </row>
    <row r="2360" spans="17:18" x14ac:dyDescent="0.25">
      <c r="Q2360" t="s">
        <v>3859</v>
      </c>
      <c r="R2360" t="s">
        <v>3859</v>
      </c>
    </row>
    <row r="2361" spans="17:18" x14ac:dyDescent="0.25">
      <c r="Q2361" t="s">
        <v>3860</v>
      </c>
      <c r="R2361" t="s">
        <v>3860</v>
      </c>
    </row>
    <row r="2362" spans="17:18" x14ac:dyDescent="0.25">
      <c r="Q2362" t="s">
        <v>3861</v>
      </c>
      <c r="R2362" t="s">
        <v>3861</v>
      </c>
    </row>
    <row r="2363" spans="17:18" x14ac:dyDescent="0.25">
      <c r="Q2363" t="s">
        <v>3862</v>
      </c>
      <c r="R2363" t="s">
        <v>3862</v>
      </c>
    </row>
    <row r="2364" spans="17:18" x14ac:dyDescent="0.25">
      <c r="Q2364" t="s">
        <v>3863</v>
      </c>
      <c r="R2364" t="s">
        <v>3863</v>
      </c>
    </row>
    <row r="2365" spans="17:18" x14ac:dyDescent="0.25">
      <c r="Q2365" t="s">
        <v>3864</v>
      </c>
      <c r="R2365" t="s">
        <v>3864</v>
      </c>
    </row>
    <row r="2366" spans="17:18" x14ac:dyDescent="0.25">
      <c r="Q2366" t="s">
        <v>3865</v>
      </c>
      <c r="R2366" t="s">
        <v>3865</v>
      </c>
    </row>
    <row r="2367" spans="17:18" x14ac:dyDescent="0.25">
      <c r="Q2367" t="s">
        <v>3866</v>
      </c>
      <c r="R2367" t="s">
        <v>3866</v>
      </c>
    </row>
    <row r="2368" spans="17:18" x14ac:dyDescent="0.25">
      <c r="Q2368" t="s">
        <v>3867</v>
      </c>
      <c r="R2368" t="s">
        <v>3867</v>
      </c>
    </row>
    <row r="2369" spans="17:18" x14ac:dyDescent="0.25">
      <c r="Q2369" t="s">
        <v>3868</v>
      </c>
      <c r="R2369" t="s">
        <v>3868</v>
      </c>
    </row>
    <row r="2370" spans="17:18" x14ac:dyDescent="0.25">
      <c r="Q2370" t="s">
        <v>3869</v>
      </c>
      <c r="R2370" t="s">
        <v>3869</v>
      </c>
    </row>
    <row r="2371" spans="17:18" x14ac:dyDescent="0.25">
      <c r="Q2371" t="s">
        <v>3870</v>
      </c>
      <c r="R2371" t="s">
        <v>3870</v>
      </c>
    </row>
    <row r="2372" spans="17:18" x14ac:dyDescent="0.25">
      <c r="Q2372" t="s">
        <v>3871</v>
      </c>
      <c r="R2372" t="s">
        <v>3871</v>
      </c>
    </row>
    <row r="2373" spans="17:18" x14ac:dyDescent="0.25">
      <c r="Q2373" t="s">
        <v>3872</v>
      </c>
      <c r="R2373" t="s">
        <v>3872</v>
      </c>
    </row>
    <row r="2374" spans="17:18" x14ac:dyDescent="0.25">
      <c r="Q2374" t="s">
        <v>3873</v>
      </c>
      <c r="R2374" t="s">
        <v>3873</v>
      </c>
    </row>
    <row r="2375" spans="17:18" x14ac:dyDescent="0.25">
      <c r="Q2375" t="s">
        <v>3874</v>
      </c>
      <c r="R2375" t="s">
        <v>3874</v>
      </c>
    </row>
    <row r="2376" spans="17:18" x14ac:dyDescent="0.25">
      <c r="Q2376" t="s">
        <v>3875</v>
      </c>
      <c r="R2376" t="s">
        <v>3875</v>
      </c>
    </row>
    <row r="2377" spans="17:18" x14ac:dyDescent="0.25">
      <c r="Q2377" t="s">
        <v>3876</v>
      </c>
      <c r="R2377" t="s">
        <v>3876</v>
      </c>
    </row>
    <row r="2378" spans="17:18" x14ac:dyDescent="0.25">
      <c r="Q2378" t="s">
        <v>3877</v>
      </c>
      <c r="R2378" t="s">
        <v>3877</v>
      </c>
    </row>
    <row r="2379" spans="17:18" x14ac:dyDescent="0.25">
      <c r="Q2379" t="s">
        <v>3878</v>
      </c>
      <c r="R2379" t="s">
        <v>3878</v>
      </c>
    </row>
    <row r="2380" spans="17:18" x14ac:dyDescent="0.25">
      <c r="Q2380" t="s">
        <v>3879</v>
      </c>
      <c r="R2380" t="s">
        <v>3879</v>
      </c>
    </row>
    <row r="2381" spans="17:18" x14ac:dyDescent="0.25">
      <c r="Q2381" t="s">
        <v>3880</v>
      </c>
      <c r="R2381" t="s">
        <v>3880</v>
      </c>
    </row>
    <row r="2382" spans="17:18" x14ac:dyDescent="0.25">
      <c r="Q2382" t="s">
        <v>3881</v>
      </c>
      <c r="R2382" t="s">
        <v>3881</v>
      </c>
    </row>
    <row r="2383" spans="17:18" x14ac:dyDescent="0.25">
      <c r="Q2383" t="s">
        <v>3882</v>
      </c>
      <c r="R2383" t="s">
        <v>3882</v>
      </c>
    </row>
    <row r="2384" spans="17:18" x14ac:dyDescent="0.25">
      <c r="Q2384" t="s">
        <v>3883</v>
      </c>
      <c r="R2384" t="s">
        <v>3883</v>
      </c>
    </row>
    <row r="2385" spans="17:18" x14ac:dyDescent="0.25">
      <c r="Q2385" t="s">
        <v>3884</v>
      </c>
      <c r="R2385" t="s">
        <v>3884</v>
      </c>
    </row>
    <row r="2386" spans="17:18" x14ac:dyDescent="0.25">
      <c r="Q2386" t="s">
        <v>3885</v>
      </c>
      <c r="R2386" t="s">
        <v>3885</v>
      </c>
    </row>
    <row r="2387" spans="17:18" x14ac:dyDescent="0.25">
      <c r="Q2387" t="s">
        <v>3886</v>
      </c>
      <c r="R2387" t="s">
        <v>3886</v>
      </c>
    </row>
    <row r="2388" spans="17:18" x14ac:dyDescent="0.25">
      <c r="Q2388" t="s">
        <v>3887</v>
      </c>
      <c r="R2388" t="s">
        <v>3887</v>
      </c>
    </row>
    <row r="2389" spans="17:18" x14ac:dyDescent="0.25">
      <c r="Q2389" t="s">
        <v>3888</v>
      </c>
      <c r="R2389" t="s">
        <v>3888</v>
      </c>
    </row>
    <row r="2390" spans="17:18" x14ac:dyDescent="0.25">
      <c r="Q2390" t="s">
        <v>3889</v>
      </c>
      <c r="R2390" t="s">
        <v>3889</v>
      </c>
    </row>
    <row r="2391" spans="17:18" x14ac:dyDescent="0.25">
      <c r="Q2391" t="s">
        <v>3890</v>
      </c>
      <c r="R2391" t="s">
        <v>3890</v>
      </c>
    </row>
    <row r="2392" spans="17:18" x14ac:dyDescent="0.25">
      <c r="Q2392" t="s">
        <v>3891</v>
      </c>
      <c r="R2392" t="s">
        <v>3891</v>
      </c>
    </row>
    <row r="2393" spans="17:18" x14ac:dyDescent="0.25">
      <c r="Q2393" t="s">
        <v>3892</v>
      </c>
      <c r="R2393" t="s">
        <v>3892</v>
      </c>
    </row>
    <row r="2394" spans="17:18" x14ac:dyDescent="0.25">
      <c r="Q2394" t="s">
        <v>3893</v>
      </c>
      <c r="R2394" t="s">
        <v>3893</v>
      </c>
    </row>
    <row r="2395" spans="17:18" x14ac:dyDescent="0.25">
      <c r="Q2395" t="s">
        <v>3894</v>
      </c>
      <c r="R2395" t="s">
        <v>3894</v>
      </c>
    </row>
    <row r="2396" spans="17:18" x14ac:dyDescent="0.25">
      <c r="Q2396" t="s">
        <v>3895</v>
      </c>
      <c r="R2396" t="s">
        <v>3895</v>
      </c>
    </row>
    <row r="2397" spans="17:18" x14ac:dyDescent="0.25">
      <c r="Q2397" t="s">
        <v>3896</v>
      </c>
      <c r="R2397" t="s">
        <v>3896</v>
      </c>
    </row>
    <row r="2398" spans="17:18" x14ac:dyDescent="0.25">
      <c r="Q2398" t="s">
        <v>3897</v>
      </c>
      <c r="R2398" t="s">
        <v>3897</v>
      </c>
    </row>
    <row r="2399" spans="17:18" x14ac:dyDescent="0.25">
      <c r="Q2399" t="s">
        <v>3898</v>
      </c>
      <c r="R2399" t="s">
        <v>3898</v>
      </c>
    </row>
    <row r="2400" spans="17:18" x14ac:dyDescent="0.25">
      <c r="Q2400" t="s">
        <v>3899</v>
      </c>
      <c r="R2400" t="s">
        <v>3899</v>
      </c>
    </row>
    <row r="2401" spans="17:18" x14ac:dyDescent="0.25">
      <c r="Q2401" t="s">
        <v>3900</v>
      </c>
      <c r="R2401" t="s">
        <v>3900</v>
      </c>
    </row>
    <row r="2402" spans="17:18" x14ac:dyDescent="0.25">
      <c r="Q2402" t="s">
        <v>3901</v>
      </c>
      <c r="R2402" t="s">
        <v>3901</v>
      </c>
    </row>
    <row r="2403" spans="17:18" x14ac:dyDescent="0.25">
      <c r="Q2403" t="s">
        <v>3902</v>
      </c>
      <c r="R2403" t="s">
        <v>3902</v>
      </c>
    </row>
    <row r="2404" spans="17:18" x14ac:dyDescent="0.25">
      <c r="Q2404" t="s">
        <v>3903</v>
      </c>
      <c r="R2404" t="s">
        <v>3903</v>
      </c>
    </row>
    <row r="2405" spans="17:18" x14ac:dyDescent="0.25">
      <c r="Q2405" t="s">
        <v>3904</v>
      </c>
      <c r="R2405" t="s">
        <v>3904</v>
      </c>
    </row>
    <row r="2406" spans="17:18" x14ac:dyDescent="0.25">
      <c r="Q2406" t="s">
        <v>3905</v>
      </c>
      <c r="R2406" t="s">
        <v>3905</v>
      </c>
    </row>
    <row r="2407" spans="17:18" x14ac:dyDescent="0.25">
      <c r="Q2407" t="s">
        <v>3906</v>
      </c>
      <c r="R2407" t="s">
        <v>3906</v>
      </c>
    </row>
    <row r="2408" spans="17:18" x14ac:dyDescent="0.25">
      <c r="Q2408" t="s">
        <v>3907</v>
      </c>
      <c r="R2408" t="s">
        <v>3907</v>
      </c>
    </row>
    <row r="2409" spans="17:18" x14ac:dyDescent="0.25">
      <c r="Q2409" t="s">
        <v>3908</v>
      </c>
      <c r="R2409" t="s">
        <v>3908</v>
      </c>
    </row>
    <row r="2410" spans="17:18" x14ac:dyDescent="0.25">
      <c r="Q2410" t="s">
        <v>3909</v>
      </c>
      <c r="R2410" t="s">
        <v>3909</v>
      </c>
    </row>
    <row r="2411" spans="17:18" x14ac:dyDescent="0.25">
      <c r="Q2411" t="s">
        <v>3910</v>
      </c>
      <c r="R2411" t="s">
        <v>3910</v>
      </c>
    </row>
    <row r="2412" spans="17:18" x14ac:dyDescent="0.25">
      <c r="Q2412" t="s">
        <v>3911</v>
      </c>
      <c r="R2412" t="s">
        <v>3911</v>
      </c>
    </row>
    <row r="2413" spans="17:18" x14ac:dyDescent="0.25">
      <c r="Q2413" t="s">
        <v>3912</v>
      </c>
      <c r="R2413" t="s">
        <v>3912</v>
      </c>
    </row>
    <row r="2414" spans="17:18" x14ac:dyDescent="0.25">
      <c r="Q2414" t="s">
        <v>3913</v>
      </c>
      <c r="R2414" t="s">
        <v>3913</v>
      </c>
    </row>
    <row r="2415" spans="17:18" x14ac:dyDescent="0.25">
      <c r="Q2415" t="s">
        <v>3914</v>
      </c>
      <c r="R2415" t="s">
        <v>3914</v>
      </c>
    </row>
    <row r="2416" spans="17:18" x14ac:dyDescent="0.25">
      <c r="Q2416" t="s">
        <v>3915</v>
      </c>
      <c r="R2416" t="s">
        <v>3915</v>
      </c>
    </row>
    <row r="2417" spans="17:18" x14ac:dyDescent="0.25">
      <c r="Q2417" t="s">
        <v>3916</v>
      </c>
      <c r="R2417" t="s">
        <v>3916</v>
      </c>
    </row>
    <row r="2418" spans="17:18" x14ac:dyDescent="0.25">
      <c r="Q2418" t="s">
        <v>3917</v>
      </c>
      <c r="R2418" t="s">
        <v>3917</v>
      </c>
    </row>
    <row r="2419" spans="17:18" x14ac:dyDescent="0.25">
      <c r="Q2419" t="s">
        <v>3918</v>
      </c>
      <c r="R2419" t="s">
        <v>3918</v>
      </c>
    </row>
    <row r="2420" spans="17:18" x14ac:dyDescent="0.25">
      <c r="Q2420" t="s">
        <v>3919</v>
      </c>
      <c r="R2420" t="s">
        <v>3919</v>
      </c>
    </row>
    <row r="2421" spans="17:18" x14ac:dyDescent="0.25">
      <c r="Q2421" t="s">
        <v>3920</v>
      </c>
      <c r="R2421" t="s">
        <v>3920</v>
      </c>
    </row>
    <row r="2422" spans="17:18" x14ac:dyDescent="0.25">
      <c r="Q2422" t="s">
        <v>3921</v>
      </c>
      <c r="R2422" t="s">
        <v>3921</v>
      </c>
    </row>
    <row r="2423" spans="17:18" x14ac:dyDescent="0.25">
      <c r="Q2423" t="s">
        <v>3922</v>
      </c>
      <c r="R2423" t="s">
        <v>3922</v>
      </c>
    </row>
    <row r="2424" spans="17:18" x14ac:dyDescent="0.25">
      <c r="Q2424" t="s">
        <v>3923</v>
      </c>
      <c r="R2424" t="s">
        <v>3923</v>
      </c>
    </row>
    <row r="2425" spans="17:18" x14ac:dyDescent="0.25">
      <c r="Q2425" t="s">
        <v>3924</v>
      </c>
      <c r="R2425" t="s">
        <v>3924</v>
      </c>
    </row>
    <row r="2426" spans="17:18" x14ac:dyDescent="0.25">
      <c r="Q2426" t="s">
        <v>3925</v>
      </c>
      <c r="R2426" t="s">
        <v>3925</v>
      </c>
    </row>
    <row r="2427" spans="17:18" x14ac:dyDescent="0.25">
      <c r="Q2427" t="s">
        <v>3926</v>
      </c>
      <c r="R2427" t="s">
        <v>3926</v>
      </c>
    </row>
    <row r="2428" spans="17:18" x14ac:dyDescent="0.25">
      <c r="Q2428" t="s">
        <v>3927</v>
      </c>
      <c r="R2428" t="s">
        <v>3927</v>
      </c>
    </row>
    <row r="2429" spans="17:18" x14ac:dyDescent="0.25">
      <c r="Q2429" t="s">
        <v>3928</v>
      </c>
      <c r="R2429" t="s">
        <v>3928</v>
      </c>
    </row>
    <row r="2430" spans="17:18" x14ac:dyDescent="0.25">
      <c r="Q2430" t="s">
        <v>3929</v>
      </c>
      <c r="R2430" t="s">
        <v>3929</v>
      </c>
    </row>
    <row r="2431" spans="17:18" x14ac:dyDescent="0.25">
      <c r="Q2431" t="s">
        <v>3930</v>
      </c>
      <c r="R2431" t="s">
        <v>3930</v>
      </c>
    </row>
    <row r="2432" spans="17:18" x14ac:dyDescent="0.25">
      <c r="Q2432" t="s">
        <v>3931</v>
      </c>
      <c r="R2432" t="s">
        <v>3931</v>
      </c>
    </row>
    <row r="2433" spans="17:18" x14ac:dyDescent="0.25">
      <c r="Q2433" t="s">
        <v>3932</v>
      </c>
      <c r="R2433" t="s">
        <v>3932</v>
      </c>
    </row>
    <row r="2434" spans="17:18" x14ac:dyDescent="0.25">
      <c r="Q2434" t="s">
        <v>3933</v>
      </c>
      <c r="R2434" t="s">
        <v>3933</v>
      </c>
    </row>
    <row r="2435" spans="17:18" x14ac:dyDescent="0.25">
      <c r="Q2435" t="s">
        <v>3934</v>
      </c>
      <c r="R2435" t="s">
        <v>3934</v>
      </c>
    </row>
    <row r="2436" spans="17:18" x14ac:dyDescent="0.25">
      <c r="Q2436" t="s">
        <v>3935</v>
      </c>
      <c r="R2436" t="s">
        <v>3935</v>
      </c>
    </row>
    <row r="2437" spans="17:18" x14ac:dyDescent="0.25">
      <c r="Q2437" t="s">
        <v>3936</v>
      </c>
      <c r="R2437" t="s">
        <v>3936</v>
      </c>
    </row>
    <row r="2438" spans="17:18" x14ac:dyDescent="0.25">
      <c r="Q2438" t="s">
        <v>3937</v>
      </c>
      <c r="R2438" t="s">
        <v>3937</v>
      </c>
    </row>
    <row r="2439" spans="17:18" x14ac:dyDescent="0.25">
      <c r="Q2439" t="s">
        <v>3938</v>
      </c>
      <c r="R2439" t="s">
        <v>3938</v>
      </c>
    </row>
    <row r="2440" spans="17:18" x14ac:dyDescent="0.25">
      <c r="Q2440" t="s">
        <v>3939</v>
      </c>
      <c r="R2440" t="s">
        <v>3939</v>
      </c>
    </row>
    <row r="2441" spans="17:18" x14ac:dyDescent="0.25">
      <c r="Q2441" t="s">
        <v>3940</v>
      </c>
      <c r="R2441" t="s">
        <v>3940</v>
      </c>
    </row>
    <row r="2442" spans="17:18" x14ac:dyDescent="0.25">
      <c r="Q2442" t="s">
        <v>3941</v>
      </c>
      <c r="R2442" t="s">
        <v>3941</v>
      </c>
    </row>
    <row r="2443" spans="17:18" x14ac:dyDescent="0.25">
      <c r="Q2443" t="s">
        <v>3942</v>
      </c>
      <c r="R2443" t="s">
        <v>3942</v>
      </c>
    </row>
    <row r="2444" spans="17:18" x14ac:dyDescent="0.25">
      <c r="Q2444" t="s">
        <v>3943</v>
      </c>
      <c r="R2444" t="s">
        <v>3943</v>
      </c>
    </row>
    <row r="2445" spans="17:18" x14ac:dyDescent="0.25">
      <c r="Q2445" t="s">
        <v>3944</v>
      </c>
      <c r="R2445" t="s">
        <v>3944</v>
      </c>
    </row>
    <row r="2446" spans="17:18" x14ac:dyDescent="0.25">
      <c r="Q2446" t="s">
        <v>3945</v>
      </c>
      <c r="R2446" t="s">
        <v>3945</v>
      </c>
    </row>
    <row r="2447" spans="17:18" x14ac:dyDescent="0.25">
      <c r="Q2447" t="s">
        <v>3946</v>
      </c>
      <c r="R2447" t="s">
        <v>3946</v>
      </c>
    </row>
    <row r="2448" spans="17:18" x14ac:dyDescent="0.25">
      <c r="Q2448" t="s">
        <v>3947</v>
      </c>
      <c r="R2448" t="s">
        <v>3947</v>
      </c>
    </row>
    <row r="2449" spans="17:18" x14ac:dyDescent="0.25">
      <c r="Q2449" t="s">
        <v>3948</v>
      </c>
      <c r="R2449" t="s">
        <v>3948</v>
      </c>
    </row>
    <row r="2450" spans="17:18" x14ac:dyDescent="0.25">
      <c r="Q2450" t="s">
        <v>3949</v>
      </c>
      <c r="R2450" t="s">
        <v>3949</v>
      </c>
    </row>
    <row r="2451" spans="17:18" x14ac:dyDescent="0.25">
      <c r="Q2451" t="s">
        <v>3950</v>
      </c>
      <c r="R2451" t="s">
        <v>3950</v>
      </c>
    </row>
    <row r="2452" spans="17:18" x14ac:dyDescent="0.25">
      <c r="Q2452" t="s">
        <v>3951</v>
      </c>
      <c r="R2452" t="s">
        <v>3951</v>
      </c>
    </row>
    <row r="2453" spans="17:18" x14ac:dyDescent="0.25">
      <c r="Q2453" t="s">
        <v>3952</v>
      </c>
      <c r="R2453" t="s">
        <v>3952</v>
      </c>
    </row>
    <row r="2454" spans="17:18" x14ac:dyDescent="0.25">
      <c r="Q2454" t="s">
        <v>3953</v>
      </c>
      <c r="R2454" t="s">
        <v>3953</v>
      </c>
    </row>
    <row r="2455" spans="17:18" x14ac:dyDescent="0.25">
      <c r="Q2455" t="s">
        <v>3954</v>
      </c>
      <c r="R2455" t="s">
        <v>3954</v>
      </c>
    </row>
    <row r="2456" spans="17:18" x14ac:dyDescent="0.25">
      <c r="Q2456" t="s">
        <v>3955</v>
      </c>
      <c r="R2456" t="s">
        <v>3955</v>
      </c>
    </row>
    <row r="2457" spans="17:18" x14ac:dyDescent="0.25">
      <c r="Q2457" t="s">
        <v>3956</v>
      </c>
      <c r="R2457" t="s">
        <v>3956</v>
      </c>
    </row>
    <row r="2458" spans="17:18" x14ac:dyDescent="0.25">
      <c r="Q2458" t="s">
        <v>3957</v>
      </c>
      <c r="R2458" t="s">
        <v>3957</v>
      </c>
    </row>
    <row r="2459" spans="17:18" x14ac:dyDescent="0.25">
      <c r="Q2459" t="s">
        <v>3958</v>
      </c>
      <c r="R2459" t="s">
        <v>3958</v>
      </c>
    </row>
    <row r="2460" spans="17:18" x14ac:dyDescent="0.25">
      <c r="Q2460" t="s">
        <v>3959</v>
      </c>
      <c r="R2460" t="s">
        <v>3959</v>
      </c>
    </row>
    <row r="2461" spans="17:18" x14ac:dyDescent="0.25">
      <c r="Q2461" t="s">
        <v>3960</v>
      </c>
      <c r="R2461" t="s">
        <v>3960</v>
      </c>
    </row>
    <row r="2462" spans="17:18" x14ac:dyDescent="0.25">
      <c r="Q2462" t="s">
        <v>3961</v>
      </c>
      <c r="R2462" t="s">
        <v>3961</v>
      </c>
    </row>
    <row r="2463" spans="17:18" x14ac:dyDescent="0.25">
      <c r="Q2463" t="s">
        <v>3962</v>
      </c>
      <c r="R2463" t="s">
        <v>3962</v>
      </c>
    </row>
    <row r="2464" spans="17:18" x14ac:dyDescent="0.25">
      <c r="Q2464" t="s">
        <v>3963</v>
      </c>
      <c r="R2464" t="s">
        <v>3963</v>
      </c>
    </row>
    <row r="2465" spans="17:18" x14ac:dyDescent="0.25">
      <c r="Q2465" t="s">
        <v>3964</v>
      </c>
      <c r="R2465" t="s">
        <v>3964</v>
      </c>
    </row>
    <row r="2466" spans="17:18" x14ac:dyDescent="0.25">
      <c r="Q2466" t="s">
        <v>3965</v>
      </c>
      <c r="R2466" t="s">
        <v>3965</v>
      </c>
    </row>
    <row r="2467" spans="17:18" x14ac:dyDescent="0.25">
      <c r="Q2467" t="s">
        <v>3966</v>
      </c>
      <c r="R2467" t="s">
        <v>3966</v>
      </c>
    </row>
    <row r="2468" spans="17:18" x14ac:dyDescent="0.25">
      <c r="Q2468" t="s">
        <v>3967</v>
      </c>
      <c r="R2468" t="s">
        <v>3967</v>
      </c>
    </row>
    <row r="2469" spans="17:18" x14ac:dyDescent="0.25">
      <c r="Q2469" t="s">
        <v>3968</v>
      </c>
      <c r="R2469" t="s">
        <v>3968</v>
      </c>
    </row>
    <row r="2470" spans="17:18" x14ac:dyDescent="0.25">
      <c r="Q2470" t="s">
        <v>3969</v>
      </c>
      <c r="R2470" t="s">
        <v>3969</v>
      </c>
    </row>
    <row r="2471" spans="17:18" x14ac:dyDescent="0.25">
      <c r="Q2471" t="s">
        <v>3970</v>
      </c>
      <c r="R2471" t="s">
        <v>3970</v>
      </c>
    </row>
    <row r="2472" spans="17:18" x14ac:dyDescent="0.25">
      <c r="Q2472" t="s">
        <v>3971</v>
      </c>
      <c r="R2472" t="s">
        <v>3971</v>
      </c>
    </row>
    <row r="2473" spans="17:18" x14ac:dyDescent="0.25">
      <c r="Q2473" t="s">
        <v>3972</v>
      </c>
      <c r="R2473" t="s">
        <v>3972</v>
      </c>
    </row>
    <row r="2474" spans="17:18" x14ac:dyDescent="0.25">
      <c r="Q2474" t="s">
        <v>3973</v>
      </c>
      <c r="R2474" t="s">
        <v>3973</v>
      </c>
    </row>
    <row r="2475" spans="17:18" x14ac:dyDescent="0.25">
      <c r="Q2475" t="s">
        <v>3974</v>
      </c>
      <c r="R2475" t="s">
        <v>3974</v>
      </c>
    </row>
    <row r="2476" spans="17:18" x14ac:dyDescent="0.25">
      <c r="Q2476" t="s">
        <v>3975</v>
      </c>
      <c r="R2476" t="s">
        <v>3975</v>
      </c>
    </row>
    <row r="2477" spans="17:18" x14ac:dyDescent="0.25">
      <c r="Q2477" t="s">
        <v>3976</v>
      </c>
      <c r="R2477" t="s">
        <v>3976</v>
      </c>
    </row>
    <row r="2478" spans="17:18" x14ac:dyDescent="0.25">
      <c r="Q2478" t="s">
        <v>3977</v>
      </c>
      <c r="R2478" t="s">
        <v>3977</v>
      </c>
    </row>
    <row r="2479" spans="17:18" x14ac:dyDescent="0.25">
      <c r="Q2479" t="s">
        <v>3978</v>
      </c>
      <c r="R2479" t="s">
        <v>3978</v>
      </c>
    </row>
    <row r="2480" spans="17:18" x14ac:dyDescent="0.25">
      <c r="Q2480" t="s">
        <v>3979</v>
      </c>
      <c r="R2480" t="s">
        <v>3979</v>
      </c>
    </row>
    <row r="2481" spans="17:18" x14ac:dyDescent="0.25">
      <c r="Q2481" t="s">
        <v>3980</v>
      </c>
      <c r="R2481" t="s">
        <v>3980</v>
      </c>
    </row>
    <row r="2482" spans="17:18" x14ac:dyDescent="0.25">
      <c r="Q2482" t="s">
        <v>3981</v>
      </c>
      <c r="R2482" t="s">
        <v>3981</v>
      </c>
    </row>
    <row r="2483" spans="17:18" x14ac:dyDescent="0.25">
      <c r="Q2483" t="s">
        <v>3982</v>
      </c>
      <c r="R2483" t="s">
        <v>3982</v>
      </c>
    </row>
    <row r="2484" spans="17:18" x14ac:dyDescent="0.25">
      <c r="Q2484" t="s">
        <v>3983</v>
      </c>
      <c r="R2484" t="s">
        <v>3983</v>
      </c>
    </row>
    <row r="2485" spans="17:18" x14ac:dyDescent="0.25">
      <c r="Q2485" t="s">
        <v>3984</v>
      </c>
      <c r="R2485" t="s">
        <v>3984</v>
      </c>
    </row>
    <row r="2486" spans="17:18" x14ac:dyDescent="0.25">
      <c r="Q2486" t="s">
        <v>3985</v>
      </c>
      <c r="R2486" t="s">
        <v>3985</v>
      </c>
    </row>
    <row r="2487" spans="17:18" x14ac:dyDescent="0.25">
      <c r="Q2487" t="s">
        <v>3986</v>
      </c>
      <c r="R2487" t="s">
        <v>3986</v>
      </c>
    </row>
    <row r="2488" spans="17:18" x14ac:dyDescent="0.25">
      <c r="Q2488" t="s">
        <v>3987</v>
      </c>
      <c r="R2488" t="s">
        <v>3987</v>
      </c>
    </row>
    <row r="2489" spans="17:18" x14ac:dyDescent="0.25">
      <c r="Q2489" t="s">
        <v>3988</v>
      </c>
      <c r="R2489" t="s">
        <v>3988</v>
      </c>
    </row>
    <row r="2490" spans="17:18" x14ac:dyDescent="0.25">
      <c r="Q2490" t="s">
        <v>3989</v>
      </c>
      <c r="R2490" t="s">
        <v>3989</v>
      </c>
    </row>
    <row r="2491" spans="17:18" x14ac:dyDescent="0.25">
      <c r="Q2491" t="s">
        <v>3990</v>
      </c>
      <c r="R2491" t="s">
        <v>3990</v>
      </c>
    </row>
    <row r="2492" spans="17:18" x14ac:dyDescent="0.25">
      <c r="Q2492" t="s">
        <v>3991</v>
      </c>
      <c r="R2492" t="s">
        <v>3991</v>
      </c>
    </row>
    <row r="2493" spans="17:18" x14ac:dyDescent="0.25">
      <c r="Q2493" t="s">
        <v>3992</v>
      </c>
      <c r="R2493" t="s">
        <v>3992</v>
      </c>
    </row>
    <row r="2494" spans="17:18" x14ac:dyDescent="0.25">
      <c r="Q2494" t="s">
        <v>3993</v>
      </c>
      <c r="R2494" t="s">
        <v>3993</v>
      </c>
    </row>
    <row r="2495" spans="17:18" x14ac:dyDescent="0.25">
      <c r="Q2495" t="s">
        <v>3994</v>
      </c>
      <c r="R2495" t="s">
        <v>3994</v>
      </c>
    </row>
    <row r="2496" spans="17:18" x14ac:dyDescent="0.25">
      <c r="Q2496" t="s">
        <v>3995</v>
      </c>
      <c r="R2496" t="s">
        <v>3995</v>
      </c>
    </row>
    <row r="2497" spans="17:18" x14ac:dyDescent="0.25">
      <c r="Q2497" t="s">
        <v>3996</v>
      </c>
      <c r="R2497" t="s">
        <v>3996</v>
      </c>
    </row>
    <row r="2498" spans="17:18" x14ac:dyDescent="0.25">
      <c r="Q2498" t="s">
        <v>3997</v>
      </c>
      <c r="R2498" t="s">
        <v>3997</v>
      </c>
    </row>
    <row r="2499" spans="17:18" x14ac:dyDescent="0.25">
      <c r="Q2499" t="s">
        <v>3998</v>
      </c>
      <c r="R2499" t="s">
        <v>3998</v>
      </c>
    </row>
    <row r="2500" spans="17:18" x14ac:dyDescent="0.25">
      <c r="Q2500" t="s">
        <v>3999</v>
      </c>
      <c r="R2500" t="s">
        <v>3999</v>
      </c>
    </row>
    <row r="2501" spans="17:18" x14ac:dyDescent="0.25">
      <c r="Q2501" t="s">
        <v>4000</v>
      </c>
      <c r="R2501" t="s">
        <v>4000</v>
      </c>
    </row>
    <row r="2502" spans="17:18" x14ac:dyDescent="0.25">
      <c r="Q2502" t="s">
        <v>4001</v>
      </c>
      <c r="R2502" t="s">
        <v>4001</v>
      </c>
    </row>
    <row r="2503" spans="17:18" x14ac:dyDescent="0.25">
      <c r="Q2503" t="s">
        <v>4002</v>
      </c>
      <c r="R2503" t="s">
        <v>4002</v>
      </c>
    </row>
    <row r="2504" spans="17:18" x14ac:dyDescent="0.25">
      <c r="Q2504" t="s">
        <v>4003</v>
      </c>
      <c r="R2504" t="s">
        <v>4003</v>
      </c>
    </row>
    <row r="2505" spans="17:18" x14ac:dyDescent="0.25">
      <c r="Q2505" t="s">
        <v>4004</v>
      </c>
      <c r="R2505" t="s">
        <v>4004</v>
      </c>
    </row>
    <row r="2506" spans="17:18" x14ac:dyDescent="0.25">
      <c r="Q2506" t="s">
        <v>4005</v>
      </c>
      <c r="R2506" t="s">
        <v>4005</v>
      </c>
    </row>
    <row r="2507" spans="17:18" x14ac:dyDescent="0.25">
      <c r="Q2507" t="s">
        <v>4006</v>
      </c>
      <c r="R2507" t="s">
        <v>4006</v>
      </c>
    </row>
    <row r="2508" spans="17:18" x14ac:dyDescent="0.25">
      <c r="Q2508" t="s">
        <v>4007</v>
      </c>
      <c r="R2508" t="s">
        <v>4007</v>
      </c>
    </row>
    <row r="2509" spans="17:18" x14ac:dyDescent="0.25">
      <c r="Q2509" t="s">
        <v>4008</v>
      </c>
      <c r="R2509" t="s">
        <v>4008</v>
      </c>
    </row>
    <row r="2510" spans="17:18" x14ac:dyDescent="0.25">
      <c r="Q2510" t="s">
        <v>4009</v>
      </c>
      <c r="R2510" t="s">
        <v>4009</v>
      </c>
    </row>
    <row r="2511" spans="17:18" x14ac:dyDescent="0.25">
      <c r="Q2511" t="s">
        <v>4010</v>
      </c>
      <c r="R2511" t="s">
        <v>4010</v>
      </c>
    </row>
    <row r="2512" spans="17:18" x14ac:dyDescent="0.25">
      <c r="Q2512" t="s">
        <v>4011</v>
      </c>
      <c r="R2512" t="s">
        <v>4011</v>
      </c>
    </row>
    <row r="2513" spans="17:18" x14ac:dyDescent="0.25">
      <c r="Q2513" t="s">
        <v>4012</v>
      </c>
      <c r="R2513" t="s">
        <v>4012</v>
      </c>
    </row>
    <row r="2514" spans="17:18" x14ac:dyDescent="0.25">
      <c r="Q2514" t="s">
        <v>4013</v>
      </c>
      <c r="R2514" t="s">
        <v>4013</v>
      </c>
    </row>
    <row r="2515" spans="17:18" x14ac:dyDescent="0.25">
      <c r="Q2515" t="s">
        <v>4014</v>
      </c>
      <c r="R2515" t="s">
        <v>4014</v>
      </c>
    </row>
    <row r="2516" spans="17:18" x14ac:dyDescent="0.25">
      <c r="Q2516" t="s">
        <v>4015</v>
      </c>
      <c r="R2516" t="s">
        <v>4015</v>
      </c>
    </row>
    <row r="2517" spans="17:18" x14ac:dyDescent="0.25">
      <c r="Q2517" t="s">
        <v>4016</v>
      </c>
      <c r="R2517" t="s">
        <v>4016</v>
      </c>
    </row>
    <row r="2518" spans="17:18" x14ac:dyDescent="0.25">
      <c r="Q2518" t="s">
        <v>4017</v>
      </c>
      <c r="R2518" t="s">
        <v>4017</v>
      </c>
    </row>
    <row r="2519" spans="17:18" x14ac:dyDescent="0.25">
      <c r="Q2519" t="s">
        <v>4018</v>
      </c>
      <c r="R2519" t="s">
        <v>4018</v>
      </c>
    </row>
    <row r="2520" spans="17:18" x14ac:dyDescent="0.25">
      <c r="Q2520" t="s">
        <v>4019</v>
      </c>
      <c r="R2520" t="s">
        <v>4019</v>
      </c>
    </row>
    <row r="2521" spans="17:18" x14ac:dyDescent="0.25">
      <c r="Q2521" t="s">
        <v>4020</v>
      </c>
      <c r="R2521" t="s">
        <v>4020</v>
      </c>
    </row>
    <row r="2522" spans="17:18" x14ac:dyDescent="0.25">
      <c r="Q2522" t="s">
        <v>4021</v>
      </c>
      <c r="R2522" t="s">
        <v>4021</v>
      </c>
    </row>
    <row r="2523" spans="17:18" x14ac:dyDescent="0.25">
      <c r="Q2523" t="s">
        <v>4022</v>
      </c>
      <c r="R2523" t="s">
        <v>4022</v>
      </c>
    </row>
    <row r="2524" spans="17:18" x14ac:dyDescent="0.25">
      <c r="Q2524" t="s">
        <v>4023</v>
      </c>
      <c r="R2524" t="s">
        <v>4023</v>
      </c>
    </row>
    <row r="2525" spans="17:18" x14ac:dyDescent="0.25">
      <c r="Q2525" t="s">
        <v>4024</v>
      </c>
      <c r="R2525" t="s">
        <v>4024</v>
      </c>
    </row>
    <row r="2526" spans="17:18" x14ac:dyDescent="0.25">
      <c r="Q2526" t="s">
        <v>4025</v>
      </c>
      <c r="R2526" t="s">
        <v>4025</v>
      </c>
    </row>
    <row r="2527" spans="17:18" x14ac:dyDescent="0.25">
      <c r="Q2527" t="s">
        <v>4026</v>
      </c>
      <c r="R2527" t="s">
        <v>4026</v>
      </c>
    </row>
    <row r="2528" spans="17:18" x14ac:dyDescent="0.25">
      <c r="Q2528" t="s">
        <v>4027</v>
      </c>
      <c r="R2528" t="s">
        <v>4027</v>
      </c>
    </row>
    <row r="2529" spans="17:18" x14ac:dyDescent="0.25">
      <c r="Q2529" t="s">
        <v>4028</v>
      </c>
      <c r="R2529" t="s">
        <v>4028</v>
      </c>
    </row>
    <row r="2530" spans="17:18" x14ac:dyDescent="0.25">
      <c r="Q2530" t="s">
        <v>4029</v>
      </c>
      <c r="R2530" t="s">
        <v>4029</v>
      </c>
    </row>
    <row r="2531" spans="17:18" x14ac:dyDescent="0.25">
      <c r="Q2531" t="s">
        <v>4030</v>
      </c>
      <c r="R2531" t="s">
        <v>4030</v>
      </c>
    </row>
    <row r="2532" spans="17:18" x14ac:dyDescent="0.25">
      <c r="Q2532" t="s">
        <v>4031</v>
      </c>
      <c r="R2532" t="s">
        <v>4031</v>
      </c>
    </row>
    <row r="2533" spans="17:18" x14ac:dyDescent="0.25">
      <c r="Q2533" t="s">
        <v>4032</v>
      </c>
      <c r="R2533" t="s">
        <v>4032</v>
      </c>
    </row>
    <row r="2534" spans="17:18" x14ac:dyDescent="0.25">
      <c r="Q2534" t="s">
        <v>4033</v>
      </c>
      <c r="R2534" t="s">
        <v>4033</v>
      </c>
    </row>
    <row r="2535" spans="17:18" x14ac:dyDescent="0.25">
      <c r="Q2535" t="s">
        <v>4034</v>
      </c>
      <c r="R2535" t="s">
        <v>4034</v>
      </c>
    </row>
    <row r="2536" spans="17:18" x14ac:dyDescent="0.25">
      <c r="Q2536" t="s">
        <v>4035</v>
      </c>
      <c r="R2536" t="s">
        <v>4035</v>
      </c>
    </row>
    <row r="2537" spans="17:18" x14ac:dyDescent="0.25">
      <c r="Q2537" t="s">
        <v>4036</v>
      </c>
      <c r="R2537" t="s">
        <v>4036</v>
      </c>
    </row>
    <row r="2538" spans="17:18" x14ac:dyDescent="0.25">
      <c r="Q2538" t="s">
        <v>4037</v>
      </c>
      <c r="R2538" t="s">
        <v>4037</v>
      </c>
    </row>
    <row r="2539" spans="17:18" x14ac:dyDescent="0.25">
      <c r="Q2539" t="s">
        <v>4038</v>
      </c>
      <c r="R2539" t="s">
        <v>4038</v>
      </c>
    </row>
    <row r="2540" spans="17:18" x14ac:dyDescent="0.25">
      <c r="Q2540" t="s">
        <v>4039</v>
      </c>
      <c r="R2540" t="s">
        <v>4039</v>
      </c>
    </row>
    <row r="2541" spans="17:18" x14ac:dyDescent="0.25">
      <c r="Q2541" t="s">
        <v>4040</v>
      </c>
      <c r="R2541" t="s">
        <v>4040</v>
      </c>
    </row>
    <row r="2542" spans="17:18" x14ac:dyDescent="0.25">
      <c r="Q2542" t="s">
        <v>4041</v>
      </c>
      <c r="R2542" t="s">
        <v>4041</v>
      </c>
    </row>
    <row r="2543" spans="17:18" x14ac:dyDescent="0.25">
      <c r="Q2543" t="s">
        <v>4042</v>
      </c>
      <c r="R2543" t="s">
        <v>4042</v>
      </c>
    </row>
    <row r="2544" spans="17:18" x14ac:dyDescent="0.25">
      <c r="Q2544" t="s">
        <v>4043</v>
      </c>
      <c r="R2544" t="s">
        <v>4043</v>
      </c>
    </row>
    <row r="2545" spans="17:18" x14ac:dyDescent="0.25">
      <c r="Q2545" t="s">
        <v>4044</v>
      </c>
      <c r="R2545" t="s">
        <v>4044</v>
      </c>
    </row>
    <row r="2546" spans="17:18" x14ac:dyDescent="0.25">
      <c r="Q2546" t="s">
        <v>4045</v>
      </c>
      <c r="R2546" t="s">
        <v>4045</v>
      </c>
    </row>
    <row r="2547" spans="17:18" x14ac:dyDescent="0.25">
      <c r="Q2547" t="s">
        <v>4046</v>
      </c>
      <c r="R2547" t="s">
        <v>4046</v>
      </c>
    </row>
    <row r="2548" spans="17:18" x14ac:dyDescent="0.25">
      <c r="Q2548" t="s">
        <v>4047</v>
      </c>
      <c r="R2548" t="s">
        <v>4047</v>
      </c>
    </row>
    <row r="2549" spans="17:18" x14ac:dyDescent="0.25">
      <c r="Q2549" t="s">
        <v>4048</v>
      </c>
      <c r="R2549" t="s">
        <v>4048</v>
      </c>
    </row>
    <row r="2550" spans="17:18" x14ac:dyDescent="0.25">
      <c r="Q2550" t="s">
        <v>4049</v>
      </c>
      <c r="R2550" t="s">
        <v>4049</v>
      </c>
    </row>
    <row r="2551" spans="17:18" x14ac:dyDescent="0.25">
      <c r="Q2551" t="s">
        <v>4050</v>
      </c>
      <c r="R2551" t="s">
        <v>4050</v>
      </c>
    </row>
    <row r="2552" spans="17:18" x14ac:dyDescent="0.25">
      <c r="Q2552" t="s">
        <v>4051</v>
      </c>
      <c r="R2552" t="s">
        <v>4051</v>
      </c>
    </row>
    <row r="2553" spans="17:18" x14ac:dyDescent="0.25">
      <c r="Q2553" t="s">
        <v>4052</v>
      </c>
      <c r="R2553" t="s">
        <v>4052</v>
      </c>
    </row>
    <row r="2554" spans="17:18" x14ac:dyDescent="0.25">
      <c r="Q2554" t="s">
        <v>4053</v>
      </c>
      <c r="R2554" t="s">
        <v>4053</v>
      </c>
    </row>
    <row r="2555" spans="17:18" x14ac:dyDescent="0.25">
      <c r="Q2555" t="s">
        <v>4054</v>
      </c>
      <c r="R2555" t="s">
        <v>4054</v>
      </c>
    </row>
    <row r="2556" spans="17:18" x14ac:dyDescent="0.25">
      <c r="Q2556" t="s">
        <v>4055</v>
      </c>
      <c r="R2556" t="s">
        <v>4055</v>
      </c>
    </row>
    <row r="2557" spans="17:18" x14ac:dyDescent="0.25">
      <c r="Q2557" t="s">
        <v>4056</v>
      </c>
      <c r="R2557" t="s">
        <v>4056</v>
      </c>
    </row>
    <row r="2558" spans="17:18" x14ac:dyDescent="0.25">
      <c r="Q2558" t="s">
        <v>4057</v>
      </c>
      <c r="R2558" t="s">
        <v>4057</v>
      </c>
    </row>
    <row r="2559" spans="17:18" x14ac:dyDescent="0.25">
      <c r="Q2559" t="s">
        <v>4058</v>
      </c>
      <c r="R2559" t="s">
        <v>4058</v>
      </c>
    </row>
    <row r="2560" spans="17:18" x14ac:dyDescent="0.25">
      <c r="Q2560" t="s">
        <v>4059</v>
      </c>
      <c r="R2560" t="s">
        <v>4059</v>
      </c>
    </row>
    <row r="2561" spans="17:18" x14ac:dyDescent="0.25">
      <c r="Q2561" t="s">
        <v>4060</v>
      </c>
      <c r="R2561" t="s">
        <v>4060</v>
      </c>
    </row>
    <row r="2562" spans="17:18" x14ac:dyDescent="0.25">
      <c r="Q2562" t="s">
        <v>4061</v>
      </c>
      <c r="R2562" t="s">
        <v>4061</v>
      </c>
    </row>
    <row r="2563" spans="17:18" x14ac:dyDescent="0.25">
      <c r="Q2563" t="s">
        <v>4062</v>
      </c>
      <c r="R2563" t="s">
        <v>4062</v>
      </c>
    </row>
    <row r="2564" spans="17:18" x14ac:dyDescent="0.25">
      <c r="Q2564" t="s">
        <v>4063</v>
      </c>
      <c r="R2564" t="s">
        <v>4063</v>
      </c>
    </row>
    <row r="2565" spans="17:18" x14ac:dyDescent="0.25">
      <c r="Q2565" t="s">
        <v>4064</v>
      </c>
      <c r="R2565" t="s">
        <v>4064</v>
      </c>
    </row>
    <row r="2566" spans="17:18" x14ac:dyDescent="0.25">
      <c r="Q2566" t="s">
        <v>4065</v>
      </c>
      <c r="R2566" t="s">
        <v>4065</v>
      </c>
    </row>
    <row r="2567" spans="17:18" x14ac:dyDescent="0.25">
      <c r="Q2567" t="s">
        <v>4066</v>
      </c>
      <c r="R2567" t="s">
        <v>4066</v>
      </c>
    </row>
    <row r="2568" spans="17:18" x14ac:dyDescent="0.25">
      <c r="Q2568" t="s">
        <v>4067</v>
      </c>
      <c r="R2568" t="s">
        <v>4067</v>
      </c>
    </row>
    <row r="2569" spans="17:18" x14ac:dyDescent="0.25">
      <c r="Q2569" t="s">
        <v>4068</v>
      </c>
      <c r="R2569" t="s">
        <v>4068</v>
      </c>
    </row>
    <row r="2570" spans="17:18" x14ac:dyDescent="0.25">
      <c r="Q2570" t="s">
        <v>4069</v>
      </c>
      <c r="R2570" t="s">
        <v>4069</v>
      </c>
    </row>
    <row r="2571" spans="17:18" x14ac:dyDescent="0.25">
      <c r="Q2571" t="s">
        <v>4070</v>
      </c>
      <c r="R2571" t="s">
        <v>4070</v>
      </c>
    </row>
    <row r="2572" spans="17:18" x14ac:dyDescent="0.25">
      <c r="Q2572" t="s">
        <v>4071</v>
      </c>
      <c r="R2572" t="s">
        <v>4071</v>
      </c>
    </row>
    <row r="2573" spans="17:18" x14ac:dyDescent="0.25">
      <c r="Q2573" t="s">
        <v>4072</v>
      </c>
      <c r="R2573" t="s">
        <v>4072</v>
      </c>
    </row>
    <row r="2574" spans="17:18" x14ac:dyDescent="0.25">
      <c r="Q2574" t="s">
        <v>4073</v>
      </c>
      <c r="R2574" t="s">
        <v>4073</v>
      </c>
    </row>
    <row r="2575" spans="17:18" x14ac:dyDescent="0.25">
      <c r="Q2575" t="s">
        <v>4074</v>
      </c>
      <c r="R2575" t="s">
        <v>4074</v>
      </c>
    </row>
    <row r="2576" spans="17:18" x14ac:dyDescent="0.25">
      <c r="Q2576" t="s">
        <v>4075</v>
      </c>
      <c r="R2576" t="s">
        <v>4075</v>
      </c>
    </row>
    <row r="2577" spans="17:18" x14ac:dyDescent="0.25">
      <c r="Q2577" t="s">
        <v>4076</v>
      </c>
      <c r="R2577" t="s">
        <v>4076</v>
      </c>
    </row>
    <row r="2578" spans="17:18" x14ac:dyDescent="0.25">
      <c r="Q2578" t="s">
        <v>4077</v>
      </c>
      <c r="R2578" t="s">
        <v>4077</v>
      </c>
    </row>
    <row r="2579" spans="17:18" x14ac:dyDescent="0.25">
      <c r="Q2579" t="s">
        <v>4078</v>
      </c>
      <c r="R2579" t="s">
        <v>4078</v>
      </c>
    </row>
    <row r="2580" spans="17:18" x14ac:dyDescent="0.25">
      <c r="Q2580" t="s">
        <v>4079</v>
      </c>
      <c r="R2580" t="s">
        <v>4079</v>
      </c>
    </row>
    <row r="2581" spans="17:18" x14ac:dyDescent="0.25">
      <c r="Q2581" t="s">
        <v>4080</v>
      </c>
      <c r="R2581" t="s">
        <v>4080</v>
      </c>
    </row>
    <row r="2582" spans="17:18" x14ac:dyDescent="0.25">
      <c r="Q2582" t="s">
        <v>4081</v>
      </c>
      <c r="R2582" t="s">
        <v>4081</v>
      </c>
    </row>
    <row r="2583" spans="17:18" x14ac:dyDescent="0.25">
      <c r="Q2583" t="s">
        <v>4082</v>
      </c>
      <c r="R2583" t="s">
        <v>4082</v>
      </c>
    </row>
    <row r="2584" spans="17:18" x14ac:dyDescent="0.25">
      <c r="Q2584" t="s">
        <v>4083</v>
      </c>
      <c r="R2584" t="s">
        <v>4083</v>
      </c>
    </row>
    <row r="2585" spans="17:18" x14ac:dyDescent="0.25">
      <c r="Q2585" t="s">
        <v>4084</v>
      </c>
      <c r="R2585" t="s">
        <v>4084</v>
      </c>
    </row>
    <row r="2586" spans="17:18" x14ac:dyDescent="0.25">
      <c r="Q2586" t="s">
        <v>4085</v>
      </c>
      <c r="R2586" t="s">
        <v>4085</v>
      </c>
    </row>
    <row r="2587" spans="17:18" x14ac:dyDescent="0.25">
      <c r="Q2587" t="s">
        <v>4086</v>
      </c>
      <c r="R2587" t="s">
        <v>4086</v>
      </c>
    </row>
    <row r="2588" spans="17:18" x14ac:dyDescent="0.25">
      <c r="Q2588" t="s">
        <v>4087</v>
      </c>
      <c r="R2588" t="s">
        <v>4087</v>
      </c>
    </row>
    <row r="2589" spans="17:18" x14ac:dyDescent="0.25">
      <c r="Q2589" t="s">
        <v>4088</v>
      </c>
      <c r="R2589" t="s">
        <v>4088</v>
      </c>
    </row>
    <row r="2590" spans="17:18" x14ac:dyDescent="0.25">
      <c r="Q2590" t="s">
        <v>4089</v>
      </c>
      <c r="R2590" t="s">
        <v>4089</v>
      </c>
    </row>
    <row r="2591" spans="17:18" x14ac:dyDescent="0.25">
      <c r="Q2591" t="s">
        <v>4090</v>
      </c>
      <c r="R2591" t="s">
        <v>4090</v>
      </c>
    </row>
    <row r="2592" spans="17:18" x14ac:dyDescent="0.25">
      <c r="Q2592" t="s">
        <v>4091</v>
      </c>
      <c r="R2592" t="s">
        <v>4091</v>
      </c>
    </row>
    <row r="2593" spans="17:18" x14ac:dyDescent="0.25">
      <c r="Q2593" t="s">
        <v>4092</v>
      </c>
      <c r="R2593" t="s">
        <v>4092</v>
      </c>
    </row>
    <row r="2594" spans="17:18" x14ac:dyDescent="0.25">
      <c r="Q2594" t="s">
        <v>4093</v>
      </c>
      <c r="R2594" t="s">
        <v>4093</v>
      </c>
    </row>
    <row r="2595" spans="17:18" x14ac:dyDescent="0.25">
      <c r="Q2595" t="s">
        <v>4094</v>
      </c>
      <c r="R2595" t="s">
        <v>4094</v>
      </c>
    </row>
    <row r="2596" spans="17:18" x14ac:dyDescent="0.25">
      <c r="Q2596" t="s">
        <v>4095</v>
      </c>
      <c r="R2596" t="s">
        <v>4095</v>
      </c>
    </row>
    <row r="2597" spans="17:18" x14ac:dyDescent="0.25">
      <c r="Q2597" t="s">
        <v>4096</v>
      </c>
      <c r="R2597" t="s">
        <v>4096</v>
      </c>
    </row>
    <row r="2598" spans="17:18" x14ac:dyDescent="0.25">
      <c r="Q2598" t="s">
        <v>4097</v>
      </c>
      <c r="R2598" t="s">
        <v>4097</v>
      </c>
    </row>
    <row r="2599" spans="17:18" x14ac:dyDescent="0.25">
      <c r="Q2599" t="s">
        <v>4098</v>
      </c>
      <c r="R2599" t="s">
        <v>4098</v>
      </c>
    </row>
    <row r="2600" spans="17:18" x14ac:dyDescent="0.25">
      <c r="Q2600" t="s">
        <v>4099</v>
      </c>
      <c r="R2600" t="s">
        <v>4099</v>
      </c>
    </row>
    <row r="2601" spans="17:18" x14ac:dyDescent="0.25">
      <c r="Q2601" t="s">
        <v>4100</v>
      </c>
      <c r="R2601" t="s">
        <v>4100</v>
      </c>
    </row>
    <row r="2602" spans="17:18" x14ac:dyDescent="0.25">
      <c r="Q2602" t="s">
        <v>4101</v>
      </c>
      <c r="R2602" t="s">
        <v>4101</v>
      </c>
    </row>
    <row r="2603" spans="17:18" x14ac:dyDescent="0.25">
      <c r="Q2603" t="s">
        <v>4102</v>
      </c>
      <c r="R2603" t="s">
        <v>4102</v>
      </c>
    </row>
    <row r="2604" spans="17:18" x14ac:dyDescent="0.25">
      <c r="Q2604" t="s">
        <v>4103</v>
      </c>
      <c r="R2604" t="s">
        <v>4103</v>
      </c>
    </row>
    <row r="2605" spans="17:18" x14ac:dyDescent="0.25">
      <c r="Q2605" t="s">
        <v>4104</v>
      </c>
      <c r="R2605" t="s">
        <v>4104</v>
      </c>
    </row>
    <row r="2606" spans="17:18" x14ac:dyDescent="0.25">
      <c r="Q2606" t="s">
        <v>4105</v>
      </c>
      <c r="R2606" t="s">
        <v>4105</v>
      </c>
    </row>
    <row r="2607" spans="17:18" x14ac:dyDescent="0.25">
      <c r="Q2607" t="s">
        <v>4106</v>
      </c>
      <c r="R2607" t="s">
        <v>4106</v>
      </c>
    </row>
    <row r="2608" spans="17:18" x14ac:dyDescent="0.25">
      <c r="Q2608" t="s">
        <v>4107</v>
      </c>
      <c r="R2608" t="s">
        <v>4107</v>
      </c>
    </row>
    <row r="2609" spans="17:18" x14ac:dyDescent="0.25">
      <c r="Q2609" t="s">
        <v>4108</v>
      </c>
      <c r="R2609" t="s">
        <v>4108</v>
      </c>
    </row>
    <row r="2610" spans="17:18" x14ac:dyDescent="0.25">
      <c r="Q2610" t="s">
        <v>4109</v>
      </c>
      <c r="R2610" t="s">
        <v>4109</v>
      </c>
    </row>
    <row r="2611" spans="17:18" x14ac:dyDescent="0.25">
      <c r="Q2611" t="s">
        <v>4110</v>
      </c>
      <c r="R2611" t="s">
        <v>4110</v>
      </c>
    </row>
    <row r="2612" spans="17:18" x14ac:dyDescent="0.25">
      <c r="Q2612" t="s">
        <v>4111</v>
      </c>
      <c r="R2612" t="s">
        <v>4111</v>
      </c>
    </row>
    <row r="2613" spans="17:18" x14ac:dyDescent="0.25">
      <c r="Q2613" t="s">
        <v>4112</v>
      </c>
      <c r="R2613" t="s">
        <v>4112</v>
      </c>
    </row>
    <row r="2614" spans="17:18" x14ac:dyDescent="0.25">
      <c r="Q2614" t="s">
        <v>4113</v>
      </c>
      <c r="R2614" t="s">
        <v>4113</v>
      </c>
    </row>
    <row r="2615" spans="17:18" x14ac:dyDescent="0.25">
      <c r="Q2615" t="s">
        <v>4114</v>
      </c>
      <c r="R2615" t="s">
        <v>4114</v>
      </c>
    </row>
    <row r="2616" spans="17:18" x14ac:dyDescent="0.25">
      <c r="Q2616" t="s">
        <v>4115</v>
      </c>
      <c r="R2616" t="s">
        <v>4115</v>
      </c>
    </row>
    <row r="2617" spans="17:18" x14ac:dyDescent="0.25">
      <c r="Q2617" t="s">
        <v>4116</v>
      </c>
      <c r="R2617" t="s">
        <v>4116</v>
      </c>
    </row>
    <row r="2618" spans="17:18" x14ac:dyDescent="0.25">
      <c r="Q2618" t="s">
        <v>4117</v>
      </c>
      <c r="R2618" t="s">
        <v>4117</v>
      </c>
    </row>
    <row r="2619" spans="17:18" x14ac:dyDescent="0.25">
      <c r="Q2619" t="s">
        <v>4118</v>
      </c>
      <c r="R2619" t="s">
        <v>4118</v>
      </c>
    </row>
    <row r="2620" spans="17:18" x14ac:dyDescent="0.25">
      <c r="Q2620" t="s">
        <v>4119</v>
      </c>
      <c r="R2620" t="s">
        <v>4119</v>
      </c>
    </row>
    <row r="2621" spans="17:18" x14ac:dyDescent="0.25">
      <c r="Q2621" t="s">
        <v>4120</v>
      </c>
      <c r="R2621" t="s">
        <v>4120</v>
      </c>
    </row>
    <row r="2622" spans="17:18" x14ac:dyDescent="0.25">
      <c r="Q2622" t="s">
        <v>4121</v>
      </c>
      <c r="R2622" t="s">
        <v>4121</v>
      </c>
    </row>
    <row r="2623" spans="17:18" x14ac:dyDescent="0.25">
      <c r="Q2623" t="s">
        <v>4122</v>
      </c>
      <c r="R2623" t="s">
        <v>4122</v>
      </c>
    </row>
    <row r="2624" spans="17:18" x14ac:dyDescent="0.25">
      <c r="Q2624" t="s">
        <v>4123</v>
      </c>
      <c r="R2624" t="s">
        <v>4123</v>
      </c>
    </row>
    <row r="2625" spans="17:18" x14ac:dyDescent="0.25">
      <c r="Q2625" t="s">
        <v>4124</v>
      </c>
      <c r="R2625" t="s">
        <v>4124</v>
      </c>
    </row>
    <row r="2626" spans="17:18" x14ac:dyDescent="0.25">
      <c r="Q2626" t="s">
        <v>4125</v>
      </c>
      <c r="R2626" t="s">
        <v>4125</v>
      </c>
    </row>
    <row r="2627" spans="17:18" x14ac:dyDescent="0.25">
      <c r="Q2627" t="s">
        <v>4126</v>
      </c>
      <c r="R2627" t="s">
        <v>4126</v>
      </c>
    </row>
    <row r="2628" spans="17:18" x14ac:dyDescent="0.25">
      <c r="Q2628" t="s">
        <v>4127</v>
      </c>
      <c r="R2628" t="s">
        <v>4127</v>
      </c>
    </row>
    <row r="2629" spans="17:18" x14ac:dyDescent="0.25">
      <c r="Q2629" t="s">
        <v>4128</v>
      </c>
      <c r="R2629" t="s">
        <v>4128</v>
      </c>
    </row>
    <row r="2630" spans="17:18" x14ac:dyDescent="0.25">
      <c r="Q2630" t="s">
        <v>4129</v>
      </c>
      <c r="R2630" t="s">
        <v>4129</v>
      </c>
    </row>
    <row r="2631" spans="17:18" x14ac:dyDescent="0.25">
      <c r="Q2631" t="s">
        <v>4130</v>
      </c>
      <c r="R2631" t="s">
        <v>4130</v>
      </c>
    </row>
    <row r="2632" spans="17:18" x14ac:dyDescent="0.25">
      <c r="Q2632" t="s">
        <v>4131</v>
      </c>
      <c r="R2632" t="s">
        <v>4131</v>
      </c>
    </row>
    <row r="2633" spans="17:18" x14ac:dyDescent="0.25">
      <c r="Q2633" t="s">
        <v>4132</v>
      </c>
      <c r="R2633" t="s">
        <v>4132</v>
      </c>
    </row>
    <row r="2634" spans="17:18" x14ac:dyDescent="0.25">
      <c r="Q2634" t="s">
        <v>4133</v>
      </c>
      <c r="R2634" t="s">
        <v>4133</v>
      </c>
    </row>
    <row r="2635" spans="17:18" x14ac:dyDescent="0.25">
      <c r="Q2635" t="s">
        <v>4134</v>
      </c>
      <c r="R2635" t="s">
        <v>4134</v>
      </c>
    </row>
    <row r="2636" spans="17:18" x14ac:dyDescent="0.25">
      <c r="Q2636" t="s">
        <v>4135</v>
      </c>
      <c r="R2636" t="s">
        <v>4135</v>
      </c>
    </row>
    <row r="2637" spans="17:18" x14ac:dyDescent="0.25">
      <c r="Q2637" t="s">
        <v>4136</v>
      </c>
      <c r="R2637" t="s">
        <v>4136</v>
      </c>
    </row>
    <row r="2638" spans="17:18" x14ac:dyDescent="0.25">
      <c r="Q2638" t="s">
        <v>4137</v>
      </c>
      <c r="R2638" t="s">
        <v>4137</v>
      </c>
    </row>
    <row r="2639" spans="17:18" x14ac:dyDescent="0.25">
      <c r="Q2639" t="s">
        <v>4138</v>
      </c>
      <c r="R2639" t="s">
        <v>4138</v>
      </c>
    </row>
    <row r="2640" spans="17:18" x14ac:dyDescent="0.25">
      <c r="Q2640" t="s">
        <v>4139</v>
      </c>
      <c r="R2640" t="s">
        <v>4139</v>
      </c>
    </row>
    <row r="2641" spans="17:18" x14ac:dyDescent="0.25">
      <c r="Q2641" t="s">
        <v>4140</v>
      </c>
      <c r="R2641" t="s">
        <v>4140</v>
      </c>
    </row>
    <row r="2642" spans="17:18" x14ac:dyDescent="0.25">
      <c r="Q2642" t="s">
        <v>4141</v>
      </c>
      <c r="R2642" t="s">
        <v>4141</v>
      </c>
    </row>
    <row r="2643" spans="17:18" x14ac:dyDescent="0.25">
      <c r="Q2643" t="s">
        <v>4142</v>
      </c>
      <c r="R2643" t="s">
        <v>4142</v>
      </c>
    </row>
    <row r="2644" spans="17:18" x14ac:dyDescent="0.25">
      <c r="Q2644" t="s">
        <v>4143</v>
      </c>
      <c r="R2644" t="s">
        <v>4143</v>
      </c>
    </row>
    <row r="2645" spans="17:18" x14ac:dyDescent="0.25">
      <c r="Q2645" t="s">
        <v>4144</v>
      </c>
      <c r="R2645" t="s">
        <v>4144</v>
      </c>
    </row>
    <row r="2646" spans="17:18" x14ac:dyDescent="0.25">
      <c r="Q2646" t="s">
        <v>4145</v>
      </c>
      <c r="R2646" t="s">
        <v>4145</v>
      </c>
    </row>
    <row r="2647" spans="17:18" x14ac:dyDescent="0.25">
      <c r="Q2647" t="s">
        <v>4146</v>
      </c>
      <c r="R2647" t="s">
        <v>4146</v>
      </c>
    </row>
    <row r="2648" spans="17:18" x14ac:dyDescent="0.25">
      <c r="Q2648" t="s">
        <v>4147</v>
      </c>
      <c r="R2648" t="s">
        <v>4147</v>
      </c>
    </row>
    <row r="2649" spans="17:18" x14ac:dyDescent="0.25">
      <c r="Q2649" t="s">
        <v>4148</v>
      </c>
      <c r="R2649" t="s">
        <v>4148</v>
      </c>
    </row>
    <row r="2650" spans="17:18" x14ac:dyDescent="0.25">
      <c r="Q2650" t="s">
        <v>4149</v>
      </c>
      <c r="R2650" t="s">
        <v>4149</v>
      </c>
    </row>
    <row r="2651" spans="17:18" x14ac:dyDescent="0.25">
      <c r="Q2651" t="s">
        <v>4150</v>
      </c>
      <c r="R2651" t="s">
        <v>4150</v>
      </c>
    </row>
    <row r="2652" spans="17:18" x14ac:dyDescent="0.25">
      <c r="Q2652" t="s">
        <v>4151</v>
      </c>
      <c r="R2652" t="s">
        <v>4151</v>
      </c>
    </row>
    <row r="2653" spans="17:18" x14ac:dyDescent="0.25">
      <c r="Q2653" t="s">
        <v>4152</v>
      </c>
      <c r="R2653" t="s">
        <v>4152</v>
      </c>
    </row>
    <row r="2654" spans="17:18" x14ac:dyDescent="0.25">
      <c r="Q2654" t="s">
        <v>4153</v>
      </c>
      <c r="R2654" t="s">
        <v>4153</v>
      </c>
    </row>
    <row r="2655" spans="17:18" x14ac:dyDescent="0.25">
      <c r="Q2655" t="s">
        <v>4154</v>
      </c>
      <c r="R2655" t="s">
        <v>4154</v>
      </c>
    </row>
    <row r="2656" spans="17:18" x14ac:dyDescent="0.25">
      <c r="Q2656" t="s">
        <v>4155</v>
      </c>
      <c r="R2656" t="s">
        <v>4155</v>
      </c>
    </row>
    <row r="2657" spans="17:18" x14ac:dyDescent="0.25">
      <c r="Q2657" t="s">
        <v>4156</v>
      </c>
      <c r="R2657" t="s">
        <v>4156</v>
      </c>
    </row>
    <row r="2658" spans="17:18" x14ac:dyDescent="0.25">
      <c r="Q2658" t="s">
        <v>4157</v>
      </c>
      <c r="R2658" t="s">
        <v>4157</v>
      </c>
    </row>
    <row r="2659" spans="17:18" x14ac:dyDescent="0.25">
      <c r="Q2659" t="s">
        <v>4158</v>
      </c>
      <c r="R2659" t="s">
        <v>4158</v>
      </c>
    </row>
    <row r="2660" spans="17:18" x14ac:dyDescent="0.25">
      <c r="Q2660" t="s">
        <v>4159</v>
      </c>
      <c r="R2660" t="s">
        <v>4159</v>
      </c>
    </row>
    <row r="2661" spans="17:18" x14ac:dyDescent="0.25">
      <c r="Q2661" t="s">
        <v>4160</v>
      </c>
      <c r="R2661" t="s">
        <v>4160</v>
      </c>
    </row>
    <row r="2662" spans="17:18" x14ac:dyDescent="0.25">
      <c r="Q2662" t="s">
        <v>4161</v>
      </c>
      <c r="R2662" t="s">
        <v>4161</v>
      </c>
    </row>
    <row r="2663" spans="17:18" x14ac:dyDescent="0.25">
      <c r="Q2663" t="s">
        <v>4162</v>
      </c>
      <c r="R2663" t="s">
        <v>4162</v>
      </c>
    </row>
    <row r="2664" spans="17:18" x14ac:dyDescent="0.25">
      <c r="Q2664" t="s">
        <v>4163</v>
      </c>
      <c r="R2664" t="s">
        <v>4163</v>
      </c>
    </row>
    <row r="2665" spans="17:18" x14ac:dyDescent="0.25">
      <c r="Q2665" t="s">
        <v>4164</v>
      </c>
      <c r="R2665" t="s">
        <v>4164</v>
      </c>
    </row>
    <row r="2666" spans="17:18" x14ac:dyDescent="0.25">
      <c r="Q2666" t="s">
        <v>4165</v>
      </c>
      <c r="R2666" t="s">
        <v>4165</v>
      </c>
    </row>
    <row r="2667" spans="17:18" x14ac:dyDescent="0.25">
      <c r="Q2667" t="s">
        <v>4166</v>
      </c>
      <c r="R2667" t="s">
        <v>4166</v>
      </c>
    </row>
    <row r="2668" spans="17:18" x14ac:dyDescent="0.25">
      <c r="Q2668" t="s">
        <v>4167</v>
      </c>
      <c r="R2668" t="s">
        <v>4167</v>
      </c>
    </row>
    <row r="2669" spans="17:18" x14ac:dyDescent="0.25">
      <c r="Q2669" t="s">
        <v>4168</v>
      </c>
      <c r="R2669" t="s">
        <v>4168</v>
      </c>
    </row>
    <row r="2670" spans="17:18" x14ac:dyDescent="0.25">
      <c r="Q2670" t="s">
        <v>4169</v>
      </c>
      <c r="R2670" t="s">
        <v>4169</v>
      </c>
    </row>
    <row r="2671" spans="17:18" x14ac:dyDescent="0.25">
      <c r="Q2671" t="s">
        <v>4170</v>
      </c>
      <c r="R2671" t="s">
        <v>4170</v>
      </c>
    </row>
    <row r="2672" spans="17:18" x14ac:dyDescent="0.25">
      <c r="Q2672" t="s">
        <v>4171</v>
      </c>
      <c r="R2672" t="s">
        <v>4171</v>
      </c>
    </row>
    <row r="2673" spans="17:18" x14ac:dyDescent="0.25">
      <c r="Q2673" t="s">
        <v>4172</v>
      </c>
      <c r="R2673" t="s">
        <v>4172</v>
      </c>
    </row>
    <row r="2674" spans="17:18" x14ac:dyDescent="0.25">
      <c r="Q2674" t="s">
        <v>4173</v>
      </c>
      <c r="R2674" t="s">
        <v>4173</v>
      </c>
    </row>
    <row r="2675" spans="17:18" x14ac:dyDescent="0.25">
      <c r="Q2675" t="s">
        <v>4174</v>
      </c>
      <c r="R2675" t="s">
        <v>4174</v>
      </c>
    </row>
    <row r="2676" spans="17:18" x14ac:dyDescent="0.25">
      <c r="Q2676" t="s">
        <v>4175</v>
      </c>
      <c r="R2676" t="s">
        <v>4175</v>
      </c>
    </row>
    <row r="2677" spans="17:18" x14ac:dyDescent="0.25">
      <c r="Q2677" t="s">
        <v>4176</v>
      </c>
      <c r="R2677" t="s">
        <v>4176</v>
      </c>
    </row>
    <row r="2678" spans="17:18" x14ac:dyDescent="0.25">
      <c r="Q2678" t="s">
        <v>4177</v>
      </c>
      <c r="R2678" t="s">
        <v>4177</v>
      </c>
    </row>
    <row r="2679" spans="17:18" x14ac:dyDescent="0.25">
      <c r="Q2679" t="s">
        <v>4178</v>
      </c>
      <c r="R2679" t="s">
        <v>4178</v>
      </c>
    </row>
    <row r="2680" spans="17:18" x14ac:dyDescent="0.25">
      <c r="Q2680" t="s">
        <v>4179</v>
      </c>
      <c r="R2680" t="s">
        <v>4179</v>
      </c>
    </row>
    <row r="2681" spans="17:18" x14ac:dyDescent="0.25">
      <c r="Q2681" t="s">
        <v>4180</v>
      </c>
      <c r="R2681" t="s">
        <v>4180</v>
      </c>
    </row>
    <row r="2682" spans="17:18" x14ac:dyDescent="0.25">
      <c r="Q2682" t="s">
        <v>4181</v>
      </c>
      <c r="R2682" t="s">
        <v>4181</v>
      </c>
    </row>
    <row r="2683" spans="17:18" x14ac:dyDescent="0.25">
      <c r="Q2683" t="s">
        <v>4182</v>
      </c>
      <c r="R2683" t="s">
        <v>4182</v>
      </c>
    </row>
    <row r="2684" spans="17:18" x14ac:dyDescent="0.25">
      <c r="Q2684" t="s">
        <v>4183</v>
      </c>
      <c r="R2684" t="s">
        <v>4183</v>
      </c>
    </row>
    <row r="2685" spans="17:18" x14ac:dyDescent="0.25">
      <c r="Q2685" t="s">
        <v>4184</v>
      </c>
      <c r="R2685" t="s">
        <v>4184</v>
      </c>
    </row>
    <row r="2686" spans="17:18" x14ac:dyDescent="0.25">
      <c r="Q2686" t="s">
        <v>4185</v>
      </c>
      <c r="R2686" t="s">
        <v>4185</v>
      </c>
    </row>
    <row r="2687" spans="17:18" x14ac:dyDescent="0.25">
      <c r="Q2687" t="s">
        <v>4186</v>
      </c>
      <c r="R2687" t="s">
        <v>4186</v>
      </c>
    </row>
    <row r="2688" spans="17:18" x14ac:dyDescent="0.25">
      <c r="Q2688" t="s">
        <v>4187</v>
      </c>
      <c r="R2688" t="s">
        <v>4187</v>
      </c>
    </row>
    <row r="2689" spans="17:18" x14ac:dyDescent="0.25">
      <c r="Q2689" t="s">
        <v>4188</v>
      </c>
      <c r="R2689" t="s">
        <v>4188</v>
      </c>
    </row>
    <row r="2690" spans="17:18" x14ac:dyDescent="0.25">
      <c r="Q2690" t="s">
        <v>4189</v>
      </c>
      <c r="R2690" t="s">
        <v>4189</v>
      </c>
    </row>
    <row r="2691" spans="17:18" x14ac:dyDescent="0.25">
      <c r="Q2691" t="s">
        <v>4190</v>
      </c>
      <c r="R2691" t="s">
        <v>4190</v>
      </c>
    </row>
    <row r="2692" spans="17:18" x14ac:dyDescent="0.25">
      <c r="Q2692" t="s">
        <v>4191</v>
      </c>
      <c r="R2692" t="s">
        <v>4191</v>
      </c>
    </row>
    <row r="2693" spans="17:18" x14ac:dyDescent="0.25">
      <c r="Q2693" t="s">
        <v>4192</v>
      </c>
      <c r="R2693" t="s">
        <v>4192</v>
      </c>
    </row>
    <row r="2694" spans="17:18" x14ac:dyDescent="0.25">
      <c r="Q2694" t="s">
        <v>4193</v>
      </c>
      <c r="R2694" t="s">
        <v>4193</v>
      </c>
    </row>
    <row r="2695" spans="17:18" x14ac:dyDescent="0.25">
      <c r="Q2695" t="s">
        <v>4194</v>
      </c>
      <c r="R2695" t="s">
        <v>4194</v>
      </c>
    </row>
    <row r="2696" spans="17:18" x14ac:dyDescent="0.25">
      <c r="Q2696" t="s">
        <v>4195</v>
      </c>
      <c r="R2696" t="s">
        <v>4195</v>
      </c>
    </row>
    <row r="2697" spans="17:18" x14ac:dyDescent="0.25">
      <c r="Q2697" t="s">
        <v>4196</v>
      </c>
      <c r="R2697" t="s">
        <v>4196</v>
      </c>
    </row>
    <row r="2698" spans="17:18" x14ac:dyDescent="0.25">
      <c r="Q2698" t="s">
        <v>4197</v>
      </c>
      <c r="R2698" t="s">
        <v>4197</v>
      </c>
    </row>
    <row r="2699" spans="17:18" x14ac:dyDescent="0.25">
      <c r="Q2699" t="s">
        <v>4198</v>
      </c>
      <c r="R2699" t="s">
        <v>4198</v>
      </c>
    </row>
    <row r="2700" spans="17:18" x14ac:dyDescent="0.25">
      <c r="Q2700" t="s">
        <v>4199</v>
      </c>
      <c r="R2700" t="s">
        <v>4199</v>
      </c>
    </row>
    <row r="2701" spans="17:18" x14ac:dyDescent="0.25">
      <c r="Q2701" t="s">
        <v>4200</v>
      </c>
      <c r="R2701" t="s">
        <v>4200</v>
      </c>
    </row>
    <row r="2702" spans="17:18" x14ac:dyDescent="0.25">
      <c r="Q2702" t="s">
        <v>4201</v>
      </c>
      <c r="R2702" t="s">
        <v>4201</v>
      </c>
    </row>
    <row r="2703" spans="17:18" x14ac:dyDescent="0.25">
      <c r="Q2703" t="s">
        <v>4202</v>
      </c>
      <c r="R2703" t="s">
        <v>4202</v>
      </c>
    </row>
    <row r="2704" spans="17:18" x14ac:dyDescent="0.25">
      <c r="Q2704" t="s">
        <v>4203</v>
      </c>
      <c r="R2704" t="s">
        <v>4203</v>
      </c>
    </row>
    <row r="2705" spans="17:18" x14ac:dyDescent="0.25">
      <c r="Q2705" t="s">
        <v>4204</v>
      </c>
      <c r="R2705" t="s">
        <v>4204</v>
      </c>
    </row>
    <row r="2706" spans="17:18" x14ac:dyDescent="0.25">
      <c r="Q2706" t="s">
        <v>4205</v>
      </c>
      <c r="R2706" t="s">
        <v>4205</v>
      </c>
    </row>
    <row r="2707" spans="17:18" x14ac:dyDescent="0.25">
      <c r="Q2707" t="s">
        <v>4206</v>
      </c>
      <c r="R2707" t="s">
        <v>4206</v>
      </c>
    </row>
    <row r="2708" spans="17:18" x14ac:dyDescent="0.25">
      <c r="Q2708" t="s">
        <v>4207</v>
      </c>
      <c r="R2708" t="s">
        <v>4207</v>
      </c>
    </row>
    <row r="2709" spans="17:18" x14ac:dyDescent="0.25">
      <c r="Q2709" t="s">
        <v>4208</v>
      </c>
      <c r="R2709" t="s">
        <v>4208</v>
      </c>
    </row>
    <row r="2710" spans="17:18" x14ac:dyDescent="0.25">
      <c r="Q2710" t="s">
        <v>4209</v>
      </c>
      <c r="R2710" t="s">
        <v>4209</v>
      </c>
    </row>
    <row r="2711" spans="17:18" x14ac:dyDescent="0.25">
      <c r="Q2711" t="s">
        <v>4210</v>
      </c>
      <c r="R2711" t="s">
        <v>4210</v>
      </c>
    </row>
    <row r="2712" spans="17:18" x14ac:dyDescent="0.25">
      <c r="Q2712" t="s">
        <v>4211</v>
      </c>
      <c r="R2712" t="s">
        <v>4211</v>
      </c>
    </row>
    <row r="2713" spans="17:18" x14ac:dyDescent="0.25">
      <c r="Q2713" t="s">
        <v>4212</v>
      </c>
      <c r="R2713" t="s">
        <v>4212</v>
      </c>
    </row>
    <row r="2714" spans="17:18" x14ac:dyDescent="0.25">
      <c r="Q2714" t="s">
        <v>4213</v>
      </c>
      <c r="R2714" t="s">
        <v>4213</v>
      </c>
    </row>
    <row r="2715" spans="17:18" x14ac:dyDescent="0.25">
      <c r="Q2715" t="s">
        <v>4214</v>
      </c>
      <c r="R2715" t="s">
        <v>4214</v>
      </c>
    </row>
    <row r="2716" spans="17:18" x14ac:dyDescent="0.25">
      <c r="Q2716" t="s">
        <v>4215</v>
      </c>
      <c r="R2716" t="s">
        <v>4215</v>
      </c>
    </row>
    <row r="2717" spans="17:18" x14ac:dyDescent="0.25">
      <c r="Q2717" t="s">
        <v>4216</v>
      </c>
      <c r="R2717" t="s">
        <v>4216</v>
      </c>
    </row>
    <row r="2718" spans="17:18" x14ac:dyDescent="0.25">
      <c r="Q2718" t="s">
        <v>4217</v>
      </c>
      <c r="R2718" t="s">
        <v>4217</v>
      </c>
    </row>
    <row r="2719" spans="17:18" x14ac:dyDescent="0.25">
      <c r="Q2719" t="s">
        <v>4218</v>
      </c>
      <c r="R2719" t="s">
        <v>4218</v>
      </c>
    </row>
    <row r="2720" spans="17:18" x14ac:dyDescent="0.25">
      <c r="Q2720" t="s">
        <v>4219</v>
      </c>
      <c r="R2720" t="s">
        <v>4219</v>
      </c>
    </row>
    <row r="2721" spans="17:18" x14ac:dyDescent="0.25">
      <c r="Q2721" t="s">
        <v>4220</v>
      </c>
      <c r="R2721" t="s">
        <v>4220</v>
      </c>
    </row>
    <row r="2722" spans="17:18" x14ac:dyDescent="0.25">
      <c r="Q2722" t="s">
        <v>4221</v>
      </c>
      <c r="R2722" t="s">
        <v>4221</v>
      </c>
    </row>
    <row r="2723" spans="17:18" x14ac:dyDescent="0.25">
      <c r="Q2723" t="s">
        <v>4222</v>
      </c>
      <c r="R2723" t="s">
        <v>4222</v>
      </c>
    </row>
    <row r="2724" spans="17:18" x14ac:dyDescent="0.25">
      <c r="Q2724" t="s">
        <v>4223</v>
      </c>
      <c r="R2724" t="s">
        <v>4223</v>
      </c>
    </row>
    <row r="2725" spans="17:18" x14ac:dyDescent="0.25">
      <c r="Q2725" t="s">
        <v>4224</v>
      </c>
      <c r="R2725" t="s">
        <v>4224</v>
      </c>
    </row>
    <row r="2726" spans="17:18" x14ac:dyDescent="0.25">
      <c r="Q2726" t="s">
        <v>4225</v>
      </c>
      <c r="R2726" t="s">
        <v>4225</v>
      </c>
    </row>
    <row r="2727" spans="17:18" x14ac:dyDescent="0.25">
      <c r="Q2727" t="s">
        <v>4226</v>
      </c>
      <c r="R2727" t="s">
        <v>4226</v>
      </c>
    </row>
    <row r="2728" spans="17:18" x14ac:dyDescent="0.25">
      <c r="Q2728" t="s">
        <v>4227</v>
      </c>
      <c r="R2728" t="s">
        <v>4227</v>
      </c>
    </row>
    <row r="2729" spans="17:18" x14ac:dyDescent="0.25">
      <c r="Q2729" t="s">
        <v>4228</v>
      </c>
      <c r="R2729" t="s">
        <v>4228</v>
      </c>
    </row>
    <row r="2730" spans="17:18" x14ac:dyDescent="0.25">
      <c r="Q2730" t="s">
        <v>4229</v>
      </c>
      <c r="R2730" t="s">
        <v>4229</v>
      </c>
    </row>
    <row r="2731" spans="17:18" x14ac:dyDescent="0.25">
      <c r="Q2731" t="s">
        <v>4230</v>
      </c>
      <c r="R2731" t="s">
        <v>4230</v>
      </c>
    </row>
    <row r="2732" spans="17:18" x14ac:dyDescent="0.25">
      <c r="Q2732" t="s">
        <v>4231</v>
      </c>
      <c r="R2732" t="s">
        <v>4231</v>
      </c>
    </row>
    <row r="2733" spans="17:18" x14ac:dyDescent="0.25">
      <c r="Q2733" t="s">
        <v>4232</v>
      </c>
      <c r="R2733" t="s">
        <v>4232</v>
      </c>
    </row>
    <row r="2734" spans="17:18" x14ac:dyDescent="0.25">
      <c r="Q2734" t="s">
        <v>4233</v>
      </c>
      <c r="R2734" t="s">
        <v>4233</v>
      </c>
    </row>
    <row r="2735" spans="17:18" x14ac:dyDescent="0.25">
      <c r="Q2735" t="s">
        <v>4234</v>
      </c>
      <c r="R2735" t="s">
        <v>4234</v>
      </c>
    </row>
    <row r="2736" spans="17:18" x14ac:dyDescent="0.25">
      <c r="Q2736" t="s">
        <v>4235</v>
      </c>
      <c r="R2736" t="s">
        <v>4235</v>
      </c>
    </row>
    <row r="2737" spans="17:18" x14ac:dyDescent="0.25">
      <c r="Q2737" t="s">
        <v>4236</v>
      </c>
      <c r="R2737" t="s">
        <v>4236</v>
      </c>
    </row>
    <row r="2738" spans="17:18" x14ac:dyDescent="0.25">
      <c r="Q2738" t="s">
        <v>4237</v>
      </c>
      <c r="R2738" t="s">
        <v>4237</v>
      </c>
    </row>
    <row r="2739" spans="17:18" x14ac:dyDescent="0.25">
      <c r="Q2739" t="s">
        <v>4238</v>
      </c>
      <c r="R2739" t="s">
        <v>4238</v>
      </c>
    </row>
    <row r="2740" spans="17:18" x14ac:dyDescent="0.25">
      <c r="Q2740" t="s">
        <v>4239</v>
      </c>
      <c r="R2740" t="s">
        <v>4239</v>
      </c>
    </row>
    <row r="2741" spans="17:18" x14ac:dyDescent="0.25">
      <c r="Q2741" t="s">
        <v>4240</v>
      </c>
      <c r="R2741" t="s">
        <v>4240</v>
      </c>
    </row>
    <row r="2742" spans="17:18" x14ac:dyDescent="0.25">
      <c r="Q2742" t="s">
        <v>4241</v>
      </c>
      <c r="R2742" t="s">
        <v>4241</v>
      </c>
    </row>
    <row r="2743" spans="17:18" x14ac:dyDescent="0.25">
      <c r="Q2743" t="s">
        <v>4242</v>
      </c>
      <c r="R2743" t="s">
        <v>4242</v>
      </c>
    </row>
    <row r="2744" spans="17:18" x14ac:dyDescent="0.25">
      <c r="Q2744" t="s">
        <v>4243</v>
      </c>
      <c r="R2744" t="s">
        <v>4243</v>
      </c>
    </row>
    <row r="2745" spans="17:18" x14ac:dyDescent="0.25">
      <c r="Q2745" t="s">
        <v>4244</v>
      </c>
      <c r="R2745" t="s">
        <v>4244</v>
      </c>
    </row>
    <row r="2746" spans="17:18" x14ac:dyDescent="0.25">
      <c r="Q2746" t="s">
        <v>4245</v>
      </c>
      <c r="R2746" t="s">
        <v>4245</v>
      </c>
    </row>
    <row r="2747" spans="17:18" x14ac:dyDescent="0.25">
      <c r="Q2747" t="s">
        <v>4246</v>
      </c>
      <c r="R2747" t="s">
        <v>4246</v>
      </c>
    </row>
    <row r="2748" spans="17:18" x14ac:dyDescent="0.25">
      <c r="Q2748" t="s">
        <v>4247</v>
      </c>
      <c r="R2748" t="s">
        <v>4247</v>
      </c>
    </row>
    <row r="2749" spans="17:18" x14ac:dyDescent="0.25">
      <c r="Q2749" t="s">
        <v>4248</v>
      </c>
      <c r="R2749" t="s">
        <v>4248</v>
      </c>
    </row>
    <row r="2750" spans="17:18" x14ac:dyDescent="0.25">
      <c r="Q2750" t="s">
        <v>4249</v>
      </c>
      <c r="R2750" t="s">
        <v>4249</v>
      </c>
    </row>
    <row r="2751" spans="17:18" x14ac:dyDescent="0.25">
      <c r="Q2751" t="s">
        <v>4250</v>
      </c>
      <c r="R2751" t="s">
        <v>4250</v>
      </c>
    </row>
    <row r="2752" spans="17:18" x14ac:dyDescent="0.25">
      <c r="Q2752" t="s">
        <v>4251</v>
      </c>
      <c r="R2752" t="s">
        <v>4251</v>
      </c>
    </row>
    <row r="2753" spans="17:18" x14ac:dyDescent="0.25">
      <c r="Q2753" t="s">
        <v>4252</v>
      </c>
      <c r="R2753" t="s">
        <v>4252</v>
      </c>
    </row>
    <row r="2754" spans="17:18" x14ac:dyDescent="0.25">
      <c r="Q2754" t="s">
        <v>4253</v>
      </c>
      <c r="R2754" t="s">
        <v>4253</v>
      </c>
    </row>
    <row r="2755" spans="17:18" x14ac:dyDescent="0.25">
      <c r="Q2755" t="s">
        <v>4254</v>
      </c>
      <c r="R2755" t="s">
        <v>4254</v>
      </c>
    </row>
    <row r="2756" spans="17:18" x14ac:dyDescent="0.25">
      <c r="Q2756" t="s">
        <v>4255</v>
      </c>
      <c r="R2756" t="s">
        <v>4255</v>
      </c>
    </row>
    <row r="2757" spans="17:18" x14ac:dyDescent="0.25">
      <c r="Q2757" t="s">
        <v>4256</v>
      </c>
      <c r="R2757" t="s">
        <v>4256</v>
      </c>
    </row>
    <row r="2758" spans="17:18" x14ac:dyDescent="0.25">
      <c r="Q2758" t="s">
        <v>4257</v>
      </c>
      <c r="R2758" t="s">
        <v>4257</v>
      </c>
    </row>
    <row r="2759" spans="17:18" x14ac:dyDescent="0.25">
      <c r="Q2759" t="s">
        <v>4258</v>
      </c>
      <c r="R2759" t="s">
        <v>4258</v>
      </c>
    </row>
    <row r="2760" spans="17:18" x14ac:dyDescent="0.25">
      <c r="Q2760" t="s">
        <v>4259</v>
      </c>
      <c r="R2760" t="s">
        <v>4259</v>
      </c>
    </row>
    <row r="2761" spans="17:18" x14ac:dyDescent="0.25">
      <c r="Q2761" t="s">
        <v>4260</v>
      </c>
      <c r="R2761" t="s">
        <v>4260</v>
      </c>
    </row>
    <row r="2762" spans="17:18" x14ac:dyDescent="0.25">
      <c r="Q2762" t="s">
        <v>4261</v>
      </c>
      <c r="R2762" t="s">
        <v>4261</v>
      </c>
    </row>
    <row r="2763" spans="17:18" x14ac:dyDescent="0.25">
      <c r="Q2763" t="s">
        <v>4262</v>
      </c>
      <c r="R2763" t="s">
        <v>4262</v>
      </c>
    </row>
    <row r="2764" spans="17:18" x14ac:dyDescent="0.25">
      <c r="Q2764" t="s">
        <v>4263</v>
      </c>
      <c r="R2764" t="s">
        <v>4263</v>
      </c>
    </row>
    <row r="2765" spans="17:18" x14ac:dyDescent="0.25">
      <c r="Q2765" t="s">
        <v>4264</v>
      </c>
      <c r="R2765" t="s">
        <v>4264</v>
      </c>
    </row>
    <row r="2766" spans="17:18" x14ac:dyDescent="0.25">
      <c r="Q2766" t="s">
        <v>4265</v>
      </c>
      <c r="R2766" t="s">
        <v>4265</v>
      </c>
    </row>
    <row r="2767" spans="17:18" x14ac:dyDescent="0.25">
      <c r="Q2767" t="s">
        <v>4266</v>
      </c>
      <c r="R2767" t="s">
        <v>4266</v>
      </c>
    </row>
    <row r="2768" spans="17:18" x14ac:dyDescent="0.25">
      <c r="Q2768" t="s">
        <v>4267</v>
      </c>
      <c r="R2768" t="s">
        <v>4267</v>
      </c>
    </row>
    <row r="2769" spans="17:18" x14ac:dyDescent="0.25">
      <c r="Q2769" t="s">
        <v>4268</v>
      </c>
      <c r="R2769" t="s">
        <v>4268</v>
      </c>
    </row>
    <row r="2770" spans="17:18" x14ac:dyDescent="0.25">
      <c r="Q2770" t="s">
        <v>4269</v>
      </c>
      <c r="R2770" t="s">
        <v>4269</v>
      </c>
    </row>
    <row r="2771" spans="17:18" x14ac:dyDescent="0.25">
      <c r="Q2771" t="s">
        <v>4270</v>
      </c>
      <c r="R2771" t="s">
        <v>4270</v>
      </c>
    </row>
    <row r="2772" spans="17:18" x14ac:dyDescent="0.25">
      <c r="Q2772" t="s">
        <v>4271</v>
      </c>
      <c r="R2772" t="s">
        <v>4271</v>
      </c>
    </row>
    <row r="2773" spans="17:18" x14ac:dyDescent="0.25">
      <c r="Q2773" t="s">
        <v>4272</v>
      </c>
      <c r="R2773" t="s">
        <v>4272</v>
      </c>
    </row>
    <row r="2774" spans="17:18" x14ac:dyDescent="0.25">
      <c r="Q2774" t="s">
        <v>4273</v>
      </c>
      <c r="R2774" t="s">
        <v>4273</v>
      </c>
    </row>
    <row r="2775" spans="17:18" x14ac:dyDescent="0.25">
      <c r="Q2775" t="s">
        <v>4274</v>
      </c>
      <c r="R2775" t="s">
        <v>4274</v>
      </c>
    </row>
    <row r="2776" spans="17:18" x14ac:dyDescent="0.25">
      <c r="Q2776" t="s">
        <v>4275</v>
      </c>
      <c r="R2776" t="s">
        <v>4275</v>
      </c>
    </row>
    <row r="2777" spans="17:18" x14ac:dyDescent="0.25">
      <c r="Q2777" t="s">
        <v>4276</v>
      </c>
      <c r="R2777" t="s">
        <v>4276</v>
      </c>
    </row>
    <row r="2778" spans="17:18" x14ac:dyDescent="0.25">
      <c r="Q2778" t="s">
        <v>4277</v>
      </c>
      <c r="R2778" t="s">
        <v>4277</v>
      </c>
    </row>
    <row r="2779" spans="17:18" x14ac:dyDescent="0.25">
      <c r="Q2779" t="s">
        <v>4278</v>
      </c>
      <c r="R2779" t="s">
        <v>4278</v>
      </c>
    </row>
    <row r="2780" spans="17:18" x14ac:dyDescent="0.25">
      <c r="Q2780" t="s">
        <v>4279</v>
      </c>
      <c r="R2780" t="s">
        <v>4279</v>
      </c>
    </row>
    <row r="2781" spans="17:18" x14ac:dyDescent="0.25">
      <c r="Q2781" t="s">
        <v>4280</v>
      </c>
      <c r="R2781" t="s">
        <v>4280</v>
      </c>
    </row>
    <row r="2782" spans="17:18" x14ac:dyDescent="0.25">
      <c r="Q2782" t="s">
        <v>4281</v>
      </c>
      <c r="R2782" t="s">
        <v>4281</v>
      </c>
    </row>
    <row r="2783" spans="17:18" x14ac:dyDescent="0.25">
      <c r="Q2783" t="s">
        <v>4282</v>
      </c>
      <c r="R2783" t="s">
        <v>4282</v>
      </c>
    </row>
    <row r="2784" spans="17:18" x14ac:dyDescent="0.25">
      <c r="Q2784" t="s">
        <v>4283</v>
      </c>
      <c r="R2784" t="s">
        <v>4283</v>
      </c>
    </row>
    <row r="2785" spans="17:18" x14ac:dyDescent="0.25">
      <c r="Q2785" t="s">
        <v>4284</v>
      </c>
      <c r="R2785" t="s">
        <v>4284</v>
      </c>
    </row>
    <row r="2786" spans="17:18" x14ac:dyDescent="0.25">
      <c r="Q2786" t="s">
        <v>4285</v>
      </c>
      <c r="R2786" t="s">
        <v>4285</v>
      </c>
    </row>
    <row r="2787" spans="17:18" x14ac:dyDescent="0.25">
      <c r="Q2787" t="s">
        <v>4286</v>
      </c>
      <c r="R2787" t="s">
        <v>4286</v>
      </c>
    </row>
    <row r="2788" spans="17:18" x14ac:dyDescent="0.25">
      <c r="Q2788" t="s">
        <v>4287</v>
      </c>
      <c r="R2788" t="s">
        <v>4287</v>
      </c>
    </row>
    <row r="2789" spans="17:18" x14ac:dyDescent="0.25">
      <c r="Q2789" t="s">
        <v>4288</v>
      </c>
      <c r="R2789" t="s">
        <v>4288</v>
      </c>
    </row>
    <row r="2790" spans="17:18" x14ac:dyDescent="0.25">
      <c r="Q2790" t="s">
        <v>4289</v>
      </c>
      <c r="R2790" t="s">
        <v>4289</v>
      </c>
    </row>
    <row r="2791" spans="17:18" x14ac:dyDescent="0.25">
      <c r="Q2791" t="s">
        <v>4290</v>
      </c>
      <c r="R2791" t="s">
        <v>4290</v>
      </c>
    </row>
    <row r="2792" spans="17:18" x14ac:dyDescent="0.25">
      <c r="Q2792" t="s">
        <v>4291</v>
      </c>
      <c r="R2792" t="s">
        <v>4291</v>
      </c>
    </row>
    <row r="2793" spans="17:18" x14ac:dyDescent="0.25">
      <c r="Q2793" t="s">
        <v>4292</v>
      </c>
      <c r="R2793" t="s">
        <v>4292</v>
      </c>
    </row>
    <row r="2794" spans="17:18" x14ac:dyDescent="0.25">
      <c r="Q2794" t="s">
        <v>4293</v>
      </c>
      <c r="R2794" t="s">
        <v>4293</v>
      </c>
    </row>
    <row r="2795" spans="17:18" x14ac:dyDescent="0.25">
      <c r="Q2795" t="s">
        <v>4294</v>
      </c>
      <c r="R2795" t="s">
        <v>4294</v>
      </c>
    </row>
    <row r="2796" spans="17:18" x14ac:dyDescent="0.25">
      <c r="Q2796" t="s">
        <v>4295</v>
      </c>
      <c r="R2796" t="s">
        <v>4295</v>
      </c>
    </row>
    <row r="2797" spans="17:18" x14ac:dyDescent="0.25">
      <c r="Q2797" t="s">
        <v>4296</v>
      </c>
      <c r="R2797" t="s">
        <v>4296</v>
      </c>
    </row>
    <row r="2798" spans="17:18" x14ac:dyDescent="0.25">
      <c r="Q2798" t="s">
        <v>4297</v>
      </c>
      <c r="R2798" t="s">
        <v>4297</v>
      </c>
    </row>
    <row r="2799" spans="17:18" x14ac:dyDescent="0.25">
      <c r="Q2799" t="s">
        <v>4298</v>
      </c>
      <c r="R2799" t="s">
        <v>4298</v>
      </c>
    </row>
    <row r="2800" spans="17:18" x14ac:dyDescent="0.25">
      <c r="Q2800" t="s">
        <v>4299</v>
      </c>
      <c r="R2800" t="s">
        <v>4299</v>
      </c>
    </row>
    <row r="2801" spans="17:18" x14ac:dyDescent="0.25">
      <c r="Q2801" t="s">
        <v>4300</v>
      </c>
      <c r="R2801" t="s">
        <v>4300</v>
      </c>
    </row>
    <row r="2802" spans="17:18" x14ac:dyDescent="0.25">
      <c r="Q2802" t="s">
        <v>4301</v>
      </c>
      <c r="R2802" t="s">
        <v>4301</v>
      </c>
    </row>
    <row r="2803" spans="17:18" x14ac:dyDescent="0.25">
      <c r="Q2803" t="s">
        <v>4302</v>
      </c>
      <c r="R2803" t="s">
        <v>4302</v>
      </c>
    </row>
    <row r="2804" spans="17:18" x14ac:dyDescent="0.25">
      <c r="Q2804" t="s">
        <v>4303</v>
      </c>
      <c r="R2804" t="s">
        <v>4303</v>
      </c>
    </row>
    <row r="2805" spans="17:18" x14ac:dyDescent="0.25">
      <c r="Q2805" t="s">
        <v>4304</v>
      </c>
      <c r="R2805" t="s">
        <v>4304</v>
      </c>
    </row>
    <row r="2806" spans="17:18" x14ac:dyDescent="0.25">
      <c r="Q2806" t="s">
        <v>4305</v>
      </c>
      <c r="R2806" t="s">
        <v>4305</v>
      </c>
    </row>
    <row r="2807" spans="17:18" x14ac:dyDescent="0.25">
      <c r="Q2807" t="s">
        <v>4306</v>
      </c>
      <c r="R2807" t="s">
        <v>4306</v>
      </c>
    </row>
    <row r="2808" spans="17:18" x14ac:dyDescent="0.25">
      <c r="Q2808" t="s">
        <v>4307</v>
      </c>
      <c r="R2808" t="s">
        <v>4307</v>
      </c>
    </row>
    <row r="2809" spans="17:18" x14ac:dyDescent="0.25">
      <c r="Q2809" t="s">
        <v>4308</v>
      </c>
      <c r="R2809" t="s">
        <v>4308</v>
      </c>
    </row>
    <row r="2810" spans="17:18" x14ac:dyDescent="0.25">
      <c r="Q2810" t="s">
        <v>4309</v>
      </c>
      <c r="R2810" t="s">
        <v>4309</v>
      </c>
    </row>
    <row r="2811" spans="17:18" x14ac:dyDescent="0.25">
      <c r="Q2811" t="s">
        <v>4310</v>
      </c>
      <c r="R2811" t="s">
        <v>4310</v>
      </c>
    </row>
    <row r="2812" spans="17:18" x14ac:dyDescent="0.25">
      <c r="Q2812" t="s">
        <v>4311</v>
      </c>
      <c r="R2812" t="s">
        <v>4311</v>
      </c>
    </row>
    <row r="2813" spans="17:18" x14ac:dyDescent="0.25">
      <c r="Q2813" t="s">
        <v>4312</v>
      </c>
      <c r="R2813" t="s">
        <v>4312</v>
      </c>
    </row>
    <row r="2814" spans="17:18" x14ac:dyDescent="0.25">
      <c r="Q2814" t="s">
        <v>4313</v>
      </c>
      <c r="R2814" t="s">
        <v>4313</v>
      </c>
    </row>
    <row r="2815" spans="17:18" x14ac:dyDescent="0.25">
      <c r="Q2815" t="s">
        <v>4314</v>
      </c>
      <c r="R2815" t="s">
        <v>4314</v>
      </c>
    </row>
    <row r="2816" spans="17:18" x14ac:dyDescent="0.25">
      <c r="Q2816" t="s">
        <v>4315</v>
      </c>
      <c r="R2816" t="s">
        <v>4315</v>
      </c>
    </row>
    <row r="2817" spans="17:18" x14ac:dyDescent="0.25">
      <c r="Q2817" t="s">
        <v>4316</v>
      </c>
      <c r="R2817" t="s">
        <v>4316</v>
      </c>
    </row>
    <row r="2818" spans="17:18" x14ac:dyDescent="0.25">
      <c r="Q2818" t="s">
        <v>4317</v>
      </c>
      <c r="R2818" t="s">
        <v>4317</v>
      </c>
    </row>
    <row r="2819" spans="17:18" x14ac:dyDescent="0.25">
      <c r="Q2819" t="s">
        <v>4318</v>
      </c>
      <c r="R2819" t="s">
        <v>4318</v>
      </c>
    </row>
    <row r="2820" spans="17:18" x14ac:dyDescent="0.25">
      <c r="Q2820" t="s">
        <v>4319</v>
      </c>
      <c r="R2820" t="s">
        <v>4319</v>
      </c>
    </row>
    <row r="2821" spans="17:18" x14ac:dyDescent="0.25">
      <c r="Q2821" t="s">
        <v>4320</v>
      </c>
      <c r="R2821" t="s">
        <v>4320</v>
      </c>
    </row>
    <row r="2822" spans="17:18" x14ac:dyDescent="0.25">
      <c r="Q2822" t="s">
        <v>4321</v>
      </c>
      <c r="R2822" t="s">
        <v>4321</v>
      </c>
    </row>
    <row r="2823" spans="17:18" x14ac:dyDescent="0.25">
      <c r="Q2823" t="s">
        <v>4322</v>
      </c>
      <c r="R2823" t="s">
        <v>4322</v>
      </c>
    </row>
    <row r="2824" spans="17:18" x14ac:dyDescent="0.25">
      <c r="Q2824" t="s">
        <v>4323</v>
      </c>
      <c r="R2824" t="s">
        <v>4323</v>
      </c>
    </row>
    <row r="2825" spans="17:18" x14ac:dyDescent="0.25">
      <c r="Q2825" t="s">
        <v>4324</v>
      </c>
      <c r="R2825" t="s">
        <v>4324</v>
      </c>
    </row>
    <row r="2826" spans="17:18" x14ac:dyDescent="0.25">
      <c r="Q2826" t="s">
        <v>4325</v>
      </c>
      <c r="R2826" t="s">
        <v>4325</v>
      </c>
    </row>
    <row r="2827" spans="17:18" x14ac:dyDescent="0.25">
      <c r="Q2827" t="s">
        <v>4326</v>
      </c>
      <c r="R2827" t="s">
        <v>4326</v>
      </c>
    </row>
    <row r="2828" spans="17:18" x14ac:dyDescent="0.25">
      <c r="Q2828" t="s">
        <v>4327</v>
      </c>
      <c r="R2828" t="s">
        <v>4327</v>
      </c>
    </row>
    <row r="2829" spans="17:18" x14ac:dyDescent="0.25">
      <c r="Q2829" t="s">
        <v>4328</v>
      </c>
      <c r="R2829" t="s">
        <v>4328</v>
      </c>
    </row>
    <row r="2830" spans="17:18" x14ac:dyDescent="0.25">
      <c r="Q2830" t="s">
        <v>4329</v>
      </c>
      <c r="R2830" t="s">
        <v>4329</v>
      </c>
    </row>
    <row r="2831" spans="17:18" x14ac:dyDescent="0.25">
      <c r="Q2831" t="s">
        <v>4330</v>
      </c>
      <c r="R2831" t="s">
        <v>4330</v>
      </c>
    </row>
    <row r="2832" spans="17:18" x14ac:dyDescent="0.25">
      <c r="Q2832" t="s">
        <v>4331</v>
      </c>
      <c r="R2832" t="s">
        <v>4331</v>
      </c>
    </row>
    <row r="2833" spans="17:18" x14ac:dyDescent="0.25">
      <c r="Q2833" t="s">
        <v>4332</v>
      </c>
      <c r="R2833" t="s">
        <v>4332</v>
      </c>
    </row>
    <row r="2834" spans="17:18" x14ac:dyDescent="0.25">
      <c r="Q2834" t="s">
        <v>4333</v>
      </c>
      <c r="R2834" t="s">
        <v>4333</v>
      </c>
    </row>
    <row r="2835" spans="17:18" x14ac:dyDescent="0.25">
      <c r="Q2835" t="s">
        <v>4334</v>
      </c>
      <c r="R2835" t="s">
        <v>4334</v>
      </c>
    </row>
    <row r="2836" spans="17:18" x14ac:dyDescent="0.25">
      <c r="Q2836" t="s">
        <v>4335</v>
      </c>
      <c r="R2836" t="s">
        <v>4335</v>
      </c>
    </row>
    <row r="2837" spans="17:18" x14ac:dyDescent="0.25">
      <c r="Q2837" t="s">
        <v>4336</v>
      </c>
      <c r="R2837" t="s">
        <v>4336</v>
      </c>
    </row>
    <row r="2838" spans="17:18" x14ac:dyDescent="0.25">
      <c r="Q2838" t="s">
        <v>4337</v>
      </c>
      <c r="R2838" t="s">
        <v>4337</v>
      </c>
    </row>
    <row r="2839" spans="17:18" x14ac:dyDescent="0.25">
      <c r="Q2839" t="s">
        <v>4338</v>
      </c>
      <c r="R2839" t="s">
        <v>4338</v>
      </c>
    </row>
    <row r="2840" spans="17:18" x14ac:dyDescent="0.25">
      <c r="Q2840" t="s">
        <v>4339</v>
      </c>
      <c r="R2840" t="s">
        <v>4339</v>
      </c>
    </row>
    <row r="2841" spans="17:18" x14ac:dyDescent="0.25">
      <c r="Q2841" t="s">
        <v>4340</v>
      </c>
      <c r="R2841" t="s">
        <v>4340</v>
      </c>
    </row>
    <row r="2842" spans="17:18" x14ac:dyDescent="0.25">
      <c r="Q2842" t="s">
        <v>4341</v>
      </c>
      <c r="R2842" t="s">
        <v>4341</v>
      </c>
    </row>
    <row r="2843" spans="17:18" x14ac:dyDescent="0.25">
      <c r="Q2843" t="s">
        <v>4342</v>
      </c>
      <c r="R2843" t="s">
        <v>4342</v>
      </c>
    </row>
    <row r="2844" spans="17:18" x14ac:dyDescent="0.25">
      <c r="Q2844" t="s">
        <v>4343</v>
      </c>
      <c r="R2844" t="s">
        <v>4343</v>
      </c>
    </row>
    <row r="2845" spans="17:18" x14ac:dyDescent="0.25">
      <c r="Q2845" t="s">
        <v>4344</v>
      </c>
      <c r="R2845" t="s">
        <v>4344</v>
      </c>
    </row>
    <row r="2846" spans="17:18" x14ac:dyDescent="0.25">
      <c r="Q2846" t="s">
        <v>4345</v>
      </c>
      <c r="R2846" t="s">
        <v>4345</v>
      </c>
    </row>
    <row r="2847" spans="17:18" x14ac:dyDescent="0.25">
      <c r="Q2847" t="s">
        <v>4346</v>
      </c>
      <c r="R2847" t="s">
        <v>4346</v>
      </c>
    </row>
    <row r="2848" spans="17:18" x14ac:dyDescent="0.25">
      <c r="Q2848" t="s">
        <v>4347</v>
      </c>
      <c r="R2848" t="s">
        <v>4347</v>
      </c>
    </row>
    <row r="2849" spans="17:18" x14ac:dyDescent="0.25">
      <c r="Q2849" t="s">
        <v>4348</v>
      </c>
      <c r="R2849" t="s">
        <v>4348</v>
      </c>
    </row>
    <row r="2850" spans="17:18" x14ac:dyDescent="0.25">
      <c r="Q2850" t="s">
        <v>4349</v>
      </c>
      <c r="R2850" t="s">
        <v>4349</v>
      </c>
    </row>
    <row r="2851" spans="17:18" x14ac:dyDescent="0.25">
      <c r="Q2851" t="s">
        <v>4350</v>
      </c>
      <c r="R2851" t="s">
        <v>4350</v>
      </c>
    </row>
    <row r="2852" spans="17:18" x14ac:dyDescent="0.25">
      <c r="Q2852" t="s">
        <v>4351</v>
      </c>
      <c r="R2852" t="s">
        <v>4351</v>
      </c>
    </row>
    <row r="2853" spans="17:18" x14ac:dyDescent="0.25">
      <c r="Q2853" t="s">
        <v>4352</v>
      </c>
      <c r="R2853" t="s">
        <v>4352</v>
      </c>
    </row>
    <row r="2854" spans="17:18" x14ac:dyDescent="0.25">
      <c r="Q2854" t="s">
        <v>4353</v>
      </c>
      <c r="R2854" t="s">
        <v>4353</v>
      </c>
    </row>
    <row r="2855" spans="17:18" x14ac:dyDescent="0.25">
      <c r="Q2855" t="s">
        <v>4354</v>
      </c>
      <c r="R2855" t="s">
        <v>4354</v>
      </c>
    </row>
    <row r="2856" spans="17:18" x14ac:dyDescent="0.25">
      <c r="Q2856" t="s">
        <v>4355</v>
      </c>
      <c r="R2856" t="s">
        <v>4355</v>
      </c>
    </row>
    <row r="2857" spans="17:18" x14ac:dyDescent="0.25">
      <c r="Q2857" t="s">
        <v>4356</v>
      </c>
      <c r="R2857" t="s">
        <v>4356</v>
      </c>
    </row>
    <row r="2858" spans="17:18" x14ac:dyDescent="0.25">
      <c r="Q2858" t="s">
        <v>4357</v>
      </c>
      <c r="R2858" t="s">
        <v>4357</v>
      </c>
    </row>
    <row r="2859" spans="17:18" x14ac:dyDescent="0.25">
      <c r="Q2859" t="s">
        <v>4358</v>
      </c>
      <c r="R2859" t="s">
        <v>4358</v>
      </c>
    </row>
    <row r="2860" spans="17:18" x14ac:dyDescent="0.25">
      <c r="Q2860" t="s">
        <v>4359</v>
      </c>
      <c r="R2860" t="s">
        <v>4359</v>
      </c>
    </row>
    <row r="2861" spans="17:18" x14ac:dyDescent="0.25">
      <c r="Q2861" t="s">
        <v>4360</v>
      </c>
      <c r="R2861" t="s">
        <v>4360</v>
      </c>
    </row>
    <row r="2862" spans="17:18" x14ac:dyDescent="0.25">
      <c r="Q2862" t="s">
        <v>4361</v>
      </c>
      <c r="R2862" t="s">
        <v>4361</v>
      </c>
    </row>
    <row r="2863" spans="17:18" x14ac:dyDescent="0.25">
      <c r="Q2863" t="s">
        <v>4362</v>
      </c>
      <c r="R2863" t="s">
        <v>4362</v>
      </c>
    </row>
    <row r="2864" spans="17:18" x14ac:dyDescent="0.25">
      <c r="Q2864" t="s">
        <v>4363</v>
      </c>
      <c r="R2864" t="s">
        <v>4363</v>
      </c>
    </row>
    <row r="2865" spans="17:18" x14ac:dyDescent="0.25">
      <c r="Q2865" t="s">
        <v>4364</v>
      </c>
      <c r="R2865" t="s">
        <v>4364</v>
      </c>
    </row>
    <row r="2866" spans="17:18" x14ac:dyDescent="0.25">
      <c r="Q2866" t="s">
        <v>4365</v>
      </c>
      <c r="R2866" t="s">
        <v>4365</v>
      </c>
    </row>
    <row r="2867" spans="17:18" x14ac:dyDescent="0.25">
      <c r="Q2867" t="s">
        <v>4366</v>
      </c>
      <c r="R2867" t="s">
        <v>4366</v>
      </c>
    </row>
    <row r="2868" spans="17:18" x14ac:dyDescent="0.25">
      <c r="Q2868" t="s">
        <v>4367</v>
      </c>
      <c r="R2868" t="s">
        <v>4367</v>
      </c>
    </row>
    <row r="2869" spans="17:18" x14ac:dyDescent="0.25">
      <c r="Q2869" t="s">
        <v>4368</v>
      </c>
      <c r="R2869" t="s">
        <v>4368</v>
      </c>
    </row>
    <row r="2870" spans="17:18" x14ac:dyDescent="0.25">
      <c r="Q2870" t="s">
        <v>4369</v>
      </c>
      <c r="R2870" t="s">
        <v>4369</v>
      </c>
    </row>
    <row r="2871" spans="17:18" x14ac:dyDescent="0.25">
      <c r="Q2871" t="s">
        <v>4370</v>
      </c>
      <c r="R2871" t="s">
        <v>4370</v>
      </c>
    </row>
    <row r="2872" spans="17:18" x14ac:dyDescent="0.25">
      <c r="Q2872" t="s">
        <v>4371</v>
      </c>
      <c r="R2872" t="s">
        <v>4371</v>
      </c>
    </row>
    <row r="2873" spans="17:18" x14ac:dyDescent="0.25">
      <c r="Q2873" t="s">
        <v>4372</v>
      </c>
      <c r="R2873" t="s">
        <v>4372</v>
      </c>
    </row>
    <row r="2874" spans="17:18" x14ac:dyDescent="0.25">
      <c r="Q2874" t="s">
        <v>4373</v>
      </c>
      <c r="R2874" t="s">
        <v>4373</v>
      </c>
    </row>
    <row r="2875" spans="17:18" x14ac:dyDescent="0.25">
      <c r="Q2875" t="s">
        <v>4374</v>
      </c>
      <c r="R2875" t="s">
        <v>4374</v>
      </c>
    </row>
    <row r="2876" spans="17:18" x14ac:dyDescent="0.25">
      <c r="Q2876" t="s">
        <v>4375</v>
      </c>
      <c r="R2876" t="s">
        <v>4375</v>
      </c>
    </row>
    <row r="2877" spans="17:18" x14ac:dyDescent="0.25">
      <c r="Q2877" t="s">
        <v>4376</v>
      </c>
      <c r="R2877" t="s">
        <v>4376</v>
      </c>
    </row>
    <row r="2878" spans="17:18" x14ac:dyDescent="0.25">
      <c r="Q2878" t="s">
        <v>4377</v>
      </c>
      <c r="R2878" t="s">
        <v>4377</v>
      </c>
    </row>
    <row r="2879" spans="17:18" x14ac:dyDescent="0.25">
      <c r="Q2879" t="s">
        <v>4378</v>
      </c>
      <c r="R2879" t="s">
        <v>4378</v>
      </c>
    </row>
    <row r="2880" spans="17:18" x14ac:dyDescent="0.25">
      <c r="Q2880" t="s">
        <v>4379</v>
      </c>
      <c r="R2880" t="s">
        <v>4379</v>
      </c>
    </row>
    <row r="2881" spans="17:18" x14ac:dyDescent="0.25">
      <c r="Q2881" t="s">
        <v>4380</v>
      </c>
      <c r="R2881" t="s">
        <v>4380</v>
      </c>
    </row>
    <row r="2882" spans="17:18" x14ac:dyDescent="0.25">
      <c r="Q2882" t="s">
        <v>4381</v>
      </c>
      <c r="R2882" t="s">
        <v>4381</v>
      </c>
    </row>
    <row r="2883" spans="17:18" x14ac:dyDescent="0.25">
      <c r="Q2883" t="s">
        <v>4382</v>
      </c>
      <c r="R2883" t="s">
        <v>4382</v>
      </c>
    </row>
    <row r="2884" spans="17:18" x14ac:dyDescent="0.25">
      <c r="Q2884" t="s">
        <v>4383</v>
      </c>
      <c r="R2884" t="s">
        <v>4383</v>
      </c>
    </row>
    <row r="2885" spans="17:18" x14ac:dyDescent="0.25">
      <c r="Q2885" t="s">
        <v>4384</v>
      </c>
      <c r="R2885" t="s">
        <v>4384</v>
      </c>
    </row>
    <row r="2886" spans="17:18" x14ac:dyDescent="0.25">
      <c r="Q2886" t="s">
        <v>4385</v>
      </c>
      <c r="R2886" t="s">
        <v>4385</v>
      </c>
    </row>
    <row r="2887" spans="17:18" x14ac:dyDescent="0.25">
      <c r="Q2887" t="s">
        <v>4386</v>
      </c>
      <c r="R2887" t="s">
        <v>4386</v>
      </c>
    </row>
    <row r="2888" spans="17:18" x14ac:dyDescent="0.25">
      <c r="Q2888" t="s">
        <v>4387</v>
      </c>
      <c r="R2888" t="s">
        <v>4387</v>
      </c>
    </row>
    <row r="2889" spans="17:18" x14ac:dyDescent="0.25">
      <c r="Q2889" t="s">
        <v>4388</v>
      </c>
      <c r="R2889" t="s">
        <v>4388</v>
      </c>
    </row>
    <row r="2890" spans="17:18" x14ac:dyDescent="0.25">
      <c r="Q2890" t="s">
        <v>4389</v>
      </c>
      <c r="R2890" t="s">
        <v>4389</v>
      </c>
    </row>
    <row r="2891" spans="17:18" x14ac:dyDescent="0.25">
      <c r="Q2891" t="s">
        <v>4390</v>
      </c>
      <c r="R2891" t="s">
        <v>4390</v>
      </c>
    </row>
    <row r="2892" spans="17:18" x14ac:dyDescent="0.25">
      <c r="Q2892" t="s">
        <v>4391</v>
      </c>
      <c r="R2892" t="s">
        <v>4391</v>
      </c>
    </row>
    <row r="2893" spans="17:18" x14ac:dyDescent="0.25">
      <c r="Q2893" t="s">
        <v>4392</v>
      </c>
      <c r="R2893" t="s">
        <v>4392</v>
      </c>
    </row>
    <row r="2894" spans="17:18" x14ac:dyDescent="0.25">
      <c r="Q2894" t="s">
        <v>4393</v>
      </c>
      <c r="R2894" t="s">
        <v>4393</v>
      </c>
    </row>
    <row r="2895" spans="17:18" x14ac:dyDescent="0.25">
      <c r="Q2895" t="s">
        <v>4394</v>
      </c>
      <c r="R2895" t="s">
        <v>4394</v>
      </c>
    </row>
    <row r="2896" spans="17:18" x14ac:dyDescent="0.25">
      <c r="Q2896" t="s">
        <v>4395</v>
      </c>
      <c r="R2896" t="s">
        <v>4395</v>
      </c>
    </row>
    <row r="2897" spans="17:18" x14ac:dyDescent="0.25">
      <c r="Q2897" t="s">
        <v>4396</v>
      </c>
      <c r="R2897" t="s">
        <v>4396</v>
      </c>
    </row>
    <row r="2898" spans="17:18" x14ac:dyDescent="0.25">
      <c r="Q2898" t="s">
        <v>4397</v>
      </c>
      <c r="R2898" t="s">
        <v>4397</v>
      </c>
    </row>
    <row r="2899" spans="17:18" x14ac:dyDescent="0.25">
      <c r="Q2899" t="s">
        <v>4398</v>
      </c>
      <c r="R2899" t="s">
        <v>4398</v>
      </c>
    </row>
    <row r="2900" spans="17:18" x14ac:dyDescent="0.25">
      <c r="Q2900" t="s">
        <v>4399</v>
      </c>
      <c r="R2900" t="s">
        <v>4399</v>
      </c>
    </row>
    <row r="2901" spans="17:18" x14ac:dyDescent="0.25">
      <c r="Q2901" t="s">
        <v>4400</v>
      </c>
      <c r="R2901" t="s">
        <v>4400</v>
      </c>
    </row>
    <row r="2902" spans="17:18" x14ac:dyDescent="0.25">
      <c r="Q2902" t="s">
        <v>4401</v>
      </c>
      <c r="R2902" t="s">
        <v>4401</v>
      </c>
    </row>
    <row r="2903" spans="17:18" x14ac:dyDescent="0.25">
      <c r="Q2903" t="s">
        <v>4402</v>
      </c>
      <c r="R2903" t="s">
        <v>4402</v>
      </c>
    </row>
    <row r="2904" spans="17:18" x14ac:dyDescent="0.25">
      <c r="Q2904" t="s">
        <v>4403</v>
      </c>
      <c r="R2904" t="s">
        <v>4403</v>
      </c>
    </row>
    <row r="2905" spans="17:18" x14ac:dyDescent="0.25">
      <c r="Q2905" t="s">
        <v>4404</v>
      </c>
      <c r="R2905" t="s">
        <v>4404</v>
      </c>
    </row>
    <row r="2906" spans="17:18" x14ac:dyDescent="0.25">
      <c r="Q2906" t="s">
        <v>4405</v>
      </c>
      <c r="R2906" t="s">
        <v>4405</v>
      </c>
    </row>
    <row r="2907" spans="17:18" x14ac:dyDescent="0.25">
      <c r="Q2907" t="s">
        <v>4406</v>
      </c>
      <c r="R2907" t="s">
        <v>4406</v>
      </c>
    </row>
    <row r="2908" spans="17:18" x14ac:dyDescent="0.25">
      <c r="Q2908" t="s">
        <v>4407</v>
      </c>
      <c r="R2908" t="s">
        <v>4407</v>
      </c>
    </row>
    <row r="2909" spans="17:18" x14ac:dyDescent="0.25">
      <c r="Q2909" t="s">
        <v>4408</v>
      </c>
      <c r="R2909" t="s">
        <v>4408</v>
      </c>
    </row>
    <row r="2910" spans="17:18" x14ac:dyDescent="0.25">
      <c r="Q2910" t="s">
        <v>4409</v>
      </c>
      <c r="R2910" t="s">
        <v>4409</v>
      </c>
    </row>
    <row r="2911" spans="17:18" x14ac:dyDescent="0.25">
      <c r="Q2911" t="s">
        <v>4410</v>
      </c>
      <c r="R2911" t="s">
        <v>4410</v>
      </c>
    </row>
    <row r="2912" spans="17:18" x14ac:dyDescent="0.25">
      <c r="Q2912" t="s">
        <v>4411</v>
      </c>
      <c r="R2912" t="s">
        <v>4411</v>
      </c>
    </row>
    <row r="2913" spans="17:18" x14ac:dyDescent="0.25">
      <c r="Q2913" t="s">
        <v>4412</v>
      </c>
      <c r="R2913" t="s">
        <v>4412</v>
      </c>
    </row>
    <row r="2914" spans="17:18" x14ac:dyDescent="0.25">
      <c r="Q2914" t="s">
        <v>4413</v>
      </c>
      <c r="R2914" t="s">
        <v>4413</v>
      </c>
    </row>
    <row r="2915" spans="17:18" x14ac:dyDescent="0.25">
      <c r="Q2915" t="s">
        <v>4414</v>
      </c>
      <c r="R2915" t="s">
        <v>4414</v>
      </c>
    </row>
    <row r="2916" spans="17:18" x14ac:dyDescent="0.25">
      <c r="Q2916" t="s">
        <v>4415</v>
      </c>
      <c r="R2916" t="s">
        <v>4415</v>
      </c>
    </row>
    <row r="2917" spans="17:18" x14ac:dyDescent="0.25">
      <c r="Q2917" t="s">
        <v>4416</v>
      </c>
      <c r="R2917" t="s">
        <v>4416</v>
      </c>
    </row>
    <row r="2918" spans="17:18" x14ac:dyDescent="0.25">
      <c r="Q2918" t="s">
        <v>4417</v>
      </c>
      <c r="R2918" t="s">
        <v>4417</v>
      </c>
    </row>
    <row r="2919" spans="17:18" x14ac:dyDescent="0.25">
      <c r="Q2919" t="s">
        <v>4418</v>
      </c>
      <c r="R2919" t="s">
        <v>4418</v>
      </c>
    </row>
    <row r="2920" spans="17:18" x14ac:dyDescent="0.25">
      <c r="Q2920" t="s">
        <v>4419</v>
      </c>
      <c r="R2920" t="s">
        <v>4419</v>
      </c>
    </row>
    <row r="2921" spans="17:18" x14ac:dyDescent="0.25">
      <c r="Q2921" t="s">
        <v>4420</v>
      </c>
      <c r="R2921" t="s">
        <v>4420</v>
      </c>
    </row>
    <row r="2922" spans="17:18" x14ac:dyDescent="0.25">
      <c r="Q2922" t="s">
        <v>4421</v>
      </c>
      <c r="R2922" t="s">
        <v>4421</v>
      </c>
    </row>
    <row r="2923" spans="17:18" x14ac:dyDescent="0.25">
      <c r="Q2923" t="s">
        <v>4422</v>
      </c>
      <c r="R2923" t="s">
        <v>4422</v>
      </c>
    </row>
    <row r="2924" spans="17:18" x14ac:dyDescent="0.25">
      <c r="Q2924" t="s">
        <v>4423</v>
      </c>
      <c r="R2924" t="s">
        <v>4423</v>
      </c>
    </row>
    <row r="2925" spans="17:18" x14ac:dyDescent="0.25">
      <c r="Q2925" t="s">
        <v>4424</v>
      </c>
      <c r="R2925" t="s">
        <v>4424</v>
      </c>
    </row>
    <row r="2926" spans="17:18" x14ac:dyDescent="0.25">
      <c r="Q2926" t="s">
        <v>4425</v>
      </c>
      <c r="R2926" t="s">
        <v>4425</v>
      </c>
    </row>
    <row r="2927" spans="17:18" x14ac:dyDescent="0.25">
      <c r="Q2927" t="s">
        <v>4426</v>
      </c>
      <c r="R2927" t="s">
        <v>4426</v>
      </c>
    </row>
    <row r="2928" spans="17:18" x14ac:dyDescent="0.25">
      <c r="Q2928" t="s">
        <v>4427</v>
      </c>
      <c r="R2928" t="s">
        <v>4427</v>
      </c>
    </row>
    <row r="2929" spans="17:18" x14ac:dyDescent="0.25">
      <c r="Q2929" t="s">
        <v>4428</v>
      </c>
      <c r="R2929" t="s">
        <v>4428</v>
      </c>
    </row>
    <row r="2930" spans="17:18" x14ac:dyDescent="0.25">
      <c r="Q2930" t="s">
        <v>4429</v>
      </c>
      <c r="R2930" t="s">
        <v>4429</v>
      </c>
    </row>
    <row r="2931" spans="17:18" x14ac:dyDescent="0.25">
      <c r="Q2931" t="s">
        <v>4430</v>
      </c>
      <c r="R2931" t="s">
        <v>4430</v>
      </c>
    </row>
    <row r="2932" spans="17:18" x14ac:dyDescent="0.25">
      <c r="Q2932" t="s">
        <v>4431</v>
      </c>
      <c r="R2932" t="s">
        <v>4431</v>
      </c>
    </row>
    <row r="2933" spans="17:18" x14ac:dyDescent="0.25">
      <c r="Q2933" t="s">
        <v>4432</v>
      </c>
      <c r="R2933" t="s">
        <v>4432</v>
      </c>
    </row>
    <row r="2934" spans="17:18" x14ac:dyDescent="0.25">
      <c r="Q2934" t="s">
        <v>4433</v>
      </c>
      <c r="R2934" t="s">
        <v>4433</v>
      </c>
    </row>
    <row r="2935" spans="17:18" x14ac:dyDescent="0.25">
      <c r="Q2935" t="s">
        <v>4434</v>
      </c>
      <c r="R2935" t="s">
        <v>4434</v>
      </c>
    </row>
    <row r="2936" spans="17:18" x14ac:dyDescent="0.25">
      <c r="Q2936" t="s">
        <v>4435</v>
      </c>
      <c r="R2936" t="s">
        <v>4435</v>
      </c>
    </row>
    <row r="2937" spans="17:18" x14ac:dyDescent="0.25">
      <c r="Q2937" t="s">
        <v>4436</v>
      </c>
      <c r="R2937" t="s">
        <v>4436</v>
      </c>
    </row>
    <row r="2938" spans="17:18" x14ac:dyDescent="0.25">
      <c r="Q2938" t="s">
        <v>4437</v>
      </c>
      <c r="R2938" t="s">
        <v>4437</v>
      </c>
    </row>
    <row r="2939" spans="17:18" x14ac:dyDescent="0.25">
      <c r="Q2939" t="s">
        <v>4438</v>
      </c>
      <c r="R2939" t="s">
        <v>4438</v>
      </c>
    </row>
    <row r="2940" spans="17:18" x14ac:dyDescent="0.25">
      <c r="Q2940" t="s">
        <v>4439</v>
      </c>
      <c r="R2940" t="s">
        <v>4439</v>
      </c>
    </row>
    <row r="2941" spans="17:18" x14ac:dyDescent="0.25">
      <c r="Q2941" t="s">
        <v>4440</v>
      </c>
      <c r="R2941" t="s">
        <v>4440</v>
      </c>
    </row>
    <row r="2942" spans="17:18" x14ac:dyDescent="0.25">
      <c r="Q2942" t="s">
        <v>4441</v>
      </c>
      <c r="R2942" t="s">
        <v>4441</v>
      </c>
    </row>
    <row r="2943" spans="17:18" x14ac:dyDescent="0.25">
      <c r="Q2943" t="s">
        <v>4442</v>
      </c>
      <c r="R2943" t="s">
        <v>4442</v>
      </c>
    </row>
    <row r="2944" spans="17:18" x14ac:dyDescent="0.25">
      <c r="Q2944" t="s">
        <v>4443</v>
      </c>
      <c r="R2944" t="s">
        <v>4443</v>
      </c>
    </row>
    <row r="2945" spans="17:18" x14ac:dyDescent="0.25">
      <c r="Q2945" t="s">
        <v>4444</v>
      </c>
      <c r="R2945" t="s">
        <v>4444</v>
      </c>
    </row>
    <row r="2946" spans="17:18" x14ac:dyDescent="0.25">
      <c r="Q2946" t="s">
        <v>4445</v>
      </c>
      <c r="R2946" t="s">
        <v>4445</v>
      </c>
    </row>
    <row r="2947" spans="17:18" x14ac:dyDescent="0.25">
      <c r="Q2947" t="s">
        <v>4446</v>
      </c>
      <c r="R2947" t="s">
        <v>4446</v>
      </c>
    </row>
    <row r="2948" spans="17:18" x14ac:dyDescent="0.25">
      <c r="Q2948" t="s">
        <v>4447</v>
      </c>
      <c r="R2948" t="s">
        <v>4447</v>
      </c>
    </row>
    <row r="2949" spans="17:18" x14ac:dyDescent="0.25">
      <c r="Q2949" t="s">
        <v>4448</v>
      </c>
      <c r="R2949" t="s">
        <v>4448</v>
      </c>
    </row>
    <row r="2950" spans="17:18" x14ac:dyDescent="0.25">
      <c r="Q2950" t="s">
        <v>4449</v>
      </c>
      <c r="R2950" t="s">
        <v>4449</v>
      </c>
    </row>
    <row r="2951" spans="17:18" x14ac:dyDescent="0.25">
      <c r="Q2951" t="s">
        <v>4450</v>
      </c>
      <c r="R2951" t="s">
        <v>4450</v>
      </c>
    </row>
    <row r="2952" spans="17:18" x14ac:dyDescent="0.25">
      <c r="Q2952" t="s">
        <v>4451</v>
      </c>
      <c r="R2952" t="s">
        <v>4451</v>
      </c>
    </row>
    <row r="2953" spans="17:18" x14ac:dyDescent="0.25">
      <c r="Q2953" t="s">
        <v>4452</v>
      </c>
      <c r="R2953" t="s">
        <v>4452</v>
      </c>
    </row>
    <row r="2954" spans="17:18" x14ac:dyDescent="0.25">
      <c r="Q2954" t="s">
        <v>4453</v>
      </c>
      <c r="R2954" t="s">
        <v>4453</v>
      </c>
    </row>
    <row r="2955" spans="17:18" x14ac:dyDescent="0.25">
      <c r="Q2955" t="s">
        <v>4454</v>
      </c>
      <c r="R2955" t="s">
        <v>4454</v>
      </c>
    </row>
    <row r="2956" spans="17:18" x14ac:dyDescent="0.25">
      <c r="Q2956" t="s">
        <v>4455</v>
      </c>
      <c r="R2956" t="s">
        <v>4455</v>
      </c>
    </row>
    <row r="2957" spans="17:18" x14ac:dyDescent="0.25">
      <c r="Q2957" t="s">
        <v>4456</v>
      </c>
      <c r="R2957" t="s">
        <v>4456</v>
      </c>
    </row>
    <row r="2958" spans="17:18" x14ac:dyDescent="0.25">
      <c r="Q2958" t="s">
        <v>4457</v>
      </c>
      <c r="R2958" t="s">
        <v>4457</v>
      </c>
    </row>
    <row r="2959" spans="17:18" x14ac:dyDescent="0.25">
      <c r="Q2959" t="s">
        <v>4458</v>
      </c>
      <c r="R2959" t="s">
        <v>4458</v>
      </c>
    </row>
    <row r="2960" spans="17:18" x14ac:dyDescent="0.25">
      <c r="Q2960" t="s">
        <v>4459</v>
      </c>
      <c r="R2960" t="s">
        <v>4459</v>
      </c>
    </row>
    <row r="2961" spans="17:18" x14ac:dyDescent="0.25">
      <c r="Q2961" t="s">
        <v>4460</v>
      </c>
      <c r="R2961" t="s">
        <v>4460</v>
      </c>
    </row>
    <row r="2962" spans="17:18" x14ac:dyDescent="0.25">
      <c r="Q2962" t="s">
        <v>4461</v>
      </c>
      <c r="R2962" t="s">
        <v>4461</v>
      </c>
    </row>
    <row r="2963" spans="17:18" x14ac:dyDescent="0.25">
      <c r="Q2963" t="s">
        <v>4462</v>
      </c>
      <c r="R2963" t="s">
        <v>4462</v>
      </c>
    </row>
    <row r="2964" spans="17:18" x14ac:dyDescent="0.25">
      <c r="Q2964" t="s">
        <v>4463</v>
      </c>
      <c r="R2964" t="s">
        <v>4463</v>
      </c>
    </row>
    <row r="2965" spans="17:18" x14ac:dyDescent="0.25">
      <c r="Q2965" t="s">
        <v>4464</v>
      </c>
      <c r="R2965" t="s">
        <v>4464</v>
      </c>
    </row>
    <row r="2966" spans="17:18" x14ac:dyDescent="0.25">
      <c r="Q2966" t="s">
        <v>4465</v>
      </c>
      <c r="R2966" t="s">
        <v>4465</v>
      </c>
    </row>
    <row r="2967" spans="17:18" x14ac:dyDescent="0.25">
      <c r="Q2967" t="s">
        <v>4466</v>
      </c>
      <c r="R2967" t="s">
        <v>4466</v>
      </c>
    </row>
    <row r="2968" spans="17:18" x14ac:dyDescent="0.25">
      <c r="Q2968" t="s">
        <v>4467</v>
      </c>
      <c r="R2968" t="s">
        <v>4467</v>
      </c>
    </row>
    <row r="2969" spans="17:18" x14ac:dyDescent="0.25">
      <c r="Q2969" t="s">
        <v>4468</v>
      </c>
      <c r="R2969" t="s">
        <v>4468</v>
      </c>
    </row>
    <row r="2970" spans="17:18" x14ac:dyDescent="0.25">
      <c r="Q2970" t="s">
        <v>4469</v>
      </c>
      <c r="R2970" t="s">
        <v>4469</v>
      </c>
    </row>
    <row r="2971" spans="17:18" x14ac:dyDescent="0.25">
      <c r="Q2971" t="s">
        <v>4470</v>
      </c>
      <c r="R2971" t="s">
        <v>4470</v>
      </c>
    </row>
    <row r="2972" spans="17:18" x14ac:dyDescent="0.25">
      <c r="Q2972" t="s">
        <v>4471</v>
      </c>
      <c r="R2972" t="s">
        <v>4471</v>
      </c>
    </row>
    <row r="2973" spans="17:18" x14ac:dyDescent="0.25">
      <c r="Q2973" t="s">
        <v>4472</v>
      </c>
      <c r="R2973" t="s">
        <v>4472</v>
      </c>
    </row>
    <row r="2974" spans="17:18" x14ac:dyDescent="0.25">
      <c r="Q2974" t="s">
        <v>4473</v>
      </c>
      <c r="R2974" t="s">
        <v>4473</v>
      </c>
    </row>
    <row r="2975" spans="17:18" x14ac:dyDescent="0.25">
      <c r="Q2975" t="s">
        <v>4474</v>
      </c>
      <c r="R2975" t="s">
        <v>4474</v>
      </c>
    </row>
    <row r="2976" spans="17:18" x14ac:dyDescent="0.25">
      <c r="Q2976" t="s">
        <v>4475</v>
      </c>
      <c r="R2976" t="s">
        <v>4475</v>
      </c>
    </row>
    <row r="2977" spans="17:18" x14ac:dyDescent="0.25">
      <c r="Q2977" t="s">
        <v>4476</v>
      </c>
      <c r="R2977" t="s">
        <v>4476</v>
      </c>
    </row>
    <row r="2978" spans="17:18" x14ac:dyDescent="0.25">
      <c r="Q2978" t="s">
        <v>4477</v>
      </c>
      <c r="R2978" t="s">
        <v>4477</v>
      </c>
    </row>
    <row r="2979" spans="17:18" x14ac:dyDescent="0.25">
      <c r="Q2979" t="s">
        <v>4478</v>
      </c>
      <c r="R2979" t="s">
        <v>4478</v>
      </c>
    </row>
    <row r="2980" spans="17:18" x14ac:dyDescent="0.25">
      <c r="Q2980" t="s">
        <v>4479</v>
      </c>
      <c r="R2980" t="s">
        <v>4479</v>
      </c>
    </row>
    <row r="2981" spans="17:18" x14ac:dyDescent="0.25">
      <c r="Q2981" t="s">
        <v>4480</v>
      </c>
      <c r="R2981" t="s">
        <v>4480</v>
      </c>
    </row>
    <row r="2982" spans="17:18" x14ac:dyDescent="0.25">
      <c r="Q2982" t="s">
        <v>4481</v>
      </c>
      <c r="R2982" t="s">
        <v>4481</v>
      </c>
    </row>
    <row r="2983" spans="17:18" x14ac:dyDescent="0.25">
      <c r="Q2983" t="s">
        <v>4482</v>
      </c>
      <c r="R2983" t="s">
        <v>4482</v>
      </c>
    </row>
    <row r="2984" spans="17:18" x14ac:dyDescent="0.25">
      <c r="Q2984" t="s">
        <v>4483</v>
      </c>
      <c r="R2984" t="s">
        <v>4483</v>
      </c>
    </row>
    <row r="2985" spans="17:18" x14ac:dyDescent="0.25">
      <c r="Q2985" t="s">
        <v>4484</v>
      </c>
      <c r="R2985" t="s">
        <v>4484</v>
      </c>
    </row>
    <row r="2986" spans="17:18" x14ac:dyDescent="0.25">
      <c r="Q2986" t="s">
        <v>4485</v>
      </c>
      <c r="R2986" t="s">
        <v>4485</v>
      </c>
    </row>
    <row r="2987" spans="17:18" x14ac:dyDescent="0.25">
      <c r="Q2987" t="s">
        <v>4486</v>
      </c>
      <c r="R2987" t="s">
        <v>4486</v>
      </c>
    </row>
    <row r="2988" spans="17:18" x14ac:dyDescent="0.25">
      <c r="Q2988" t="s">
        <v>4487</v>
      </c>
      <c r="R2988" t="s">
        <v>4487</v>
      </c>
    </row>
    <row r="2989" spans="17:18" x14ac:dyDescent="0.25">
      <c r="Q2989" t="s">
        <v>4488</v>
      </c>
      <c r="R2989" t="s">
        <v>4488</v>
      </c>
    </row>
    <row r="2990" spans="17:18" x14ac:dyDescent="0.25">
      <c r="Q2990" t="s">
        <v>4489</v>
      </c>
      <c r="R2990" t="s">
        <v>4489</v>
      </c>
    </row>
    <row r="2991" spans="17:18" x14ac:dyDescent="0.25">
      <c r="Q2991" t="s">
        <v>4490</v>
      </c>
      <c r="R2991" t="s">
        <v>4490</v>
      </c>
    </row>
    <row r="2992" spans="17:18" x14ac:dyDescent="0.25">
      <c r="Q2992" t="s">
        <v>4491</v>
      </c>
      <c r="R2992" t="s">
        <v>4491</v>
      </c>
    </row>
    <row r="2993" spans="17:18" x14ac:dyDescent="0.25">
      <c r="Q2993" t="s">
        <v>4492</v>
      </c>
      <c r="R2993" t="s">
        <v>4492</v>
      </c>
    </row>
    <row r="2994" spans="17:18" x14ac:dyDescent="0.25">
      <c r="Q2994" t="s">
        <v>4493</v>
      </c>
      <c r="R2994" t="s">
        <v>4493</v>
      </c>
    </row>
    <row r="2995" spans="17:18" x14ac:dyDescent="0.25">
      <c r="Q2995" t="s">
        <v>4494</v>
      </c>
      <c r="R2995" t="s">
        <v>4494</v>
      </c>
    </row>
    <row r="2996" spans="17:18" x14ac:dyDescent="0.25">
      <c r="Q2996" t="s">
        <v>4495</v>
      </c>
      <c r="R2996" t="s">
        <v>4495</v>
      </c>
    </row>
    <row r="2997" spans="17:18" x14ac:dyDescent="0.25">
      <c r="Q2997" t="s">
        <v>4496</v>
      </c>
      <c r="R2997" t="s">
        <v>4496</v>
      </c>
    </row>
    <row r="2998" spans="17:18" x14ac:dyDescent="0.25">
      <c r="Q2998" t="s">
        <v>4497</v>
      </c>
      <c r="R2998" t="s">
        <v>4497</v>
      </c>
    </row>
    <row r="2999" spans="17:18" x14ac:dyDescent="0.25">
      <c r="Q2999" t="s">
        <v>4498</v>
      </c>
      <c r="R2999" t="s">
        <v>4498</v>
      </c>
    </row>
    <row r="3000" spans="17:18" x14ac:dyDescent="0.25">
      <c r="Q3000" t="s">
        <v>4499</v>
      </c>
      <c r="R3000" t="s">
        <v>4499</v>
      </c>
    </row>
    <row r="3001" spans="17:18" x14ac:dyDescent="0.25">
      <c r="Q3001" t="s">
        <v>4500</v>
      </c>
      <c r="R3001" t="s">
        <v>4500</v>
      </c>
    </row>
    <row r="3002" spans="17:18" x14ac:dyDescent="0.25">
      <c r="Q3002" t="s">
        <v>4501</v>
      </c>
      <c r="R3002" t="s">
        <v>4501</v>
      </c>
    </row>
    <row r="3003" spans="17:18" x14ac:dyDescent="0.25">
      <c r="Q3003" t="s">
        <v>4502</v>
      </c>
      <c r="R3003" t="s">
        <v>4502</v>
      </c>
    </row>
    <row r="3004" spans="17:18" x14ac:dyDescent="0.25">
      <c r="Q3004" t="s">
        <v>4503</v>
      </c>
      <c r="R3004" t="s">
        <v>4503</v>
      </c>
    </row>
    <row r="3005" spans="17:18" x14ac:dyDescent="0.25">
      <c r="Q3005" t="s">
        <v>4504</v>
      </c>
      <c r="R3005" t="s">
        <v>4504</v>
      </c>
    </row>
    <row r="3006" spans="17:18" x14ac:dyDescent="0.25">
      <c r="Q3006" t="s">
        <v>4505</v>
      </c>
      <c r="R3006" t="s">
        <v>4505</v>
      </c>
    </row>
    <row r="3007" spans="17:18" x14ac:dyDescent="0.25">
      <c r="Q3007" t="s">
        <v>4506</v>
      </c>
      <c r="R3007" t="s">
        <v>4506</v>
      </c>
    </row>
    <row r="3008" spans="17:18" x14ac:dyDescent="0.25">
      <c r="Q3008" t="s">
        <v>4507</v>
      </c>
      <c r="R3008" t="s">
        <v>4507</v>
      </c>
    </row>
    <row r="3009" spans="17:18" x14ac:dyDescent="0.25">
      <c r="Q3009" t="s">
        <v>4508</v>
      </c>
      <c r="R3009" t="s">
        <v>4508</v>
      </c>
    </row>
    <row r="3010" spans="17:18" x14ac:dyDescent="0.25">
      <c r="Q3010" t="s">
        <v>4509</v>
      </c>
      <c r="R3010" t="s">
        <v>4509</v>
      </c>
    </row>
    <row r="3011" spans="17:18" x14ac:dyDescent="0.25">
      <c r="Q3011" t="s">
        <v>4510</v>
      </c>
      <c r="R3011" t="s">
        <v>4510</v>
      </c>
    </row>
    <row r="3012" spans="17:18" x14ac:dyDescent="0.25">
      <c r="Q3012" t="s">
        <v>4511</v>
      </c>
      <c r="R3012" t="s">
        <v>4511</v>
      </c>
    </row>
    <row r="3013" spans="17:18" x14ac:dyDescent="0.25">
      <c r="Q3013" t="s">
        <v>4512</v>
      </c>
      <c r="R3013" t="s">
        <v>4512</v>
      </c>
    </row>
    <row r="3014" spans="17:18" x14ac:dyDescent="0.25">
      <c r="Q3014" t="s">
        <v>4513</v>
      </c>
      <c r="R3014" t="s">
        <v>4513</v>
      </c>
    </row>
    <row r="3015" spans="17:18" x14ac:dyDescent="0.25">
      <c r="Q3015" t="s">
        <v>4514</v>
      </c>
      <c r="R3015" t="s">
        <v>4514</v>
      </c>
    </row>
    <row r="3016" spans="17:18" x14ac:dyDescent="0.25">
      <c r="Q3016" t="s">
        <v>4515</v>
      </c>
      <c r="R3016" t="s">
        <v>4515</v>
      </c>
    </row>
    <row r="3017" spans="17:18" x14ac:dyDescent="0.25">
      <c r="Q3017" t="s">
        <v>4516</v>
      </c>
      <c r="R3017" t="s">
        <v>4516</v>
      </c>
    </row>
    <row r="3018" spans="17:18" x14ac:dyDescent="0.25">
      <c r="Q3018" t="s">
        <v>4517</v>
      </c>
      <c r="R3018" t="s">
        <v>4517</v>
      </c>
    </row>
    <row r="3019" spans="17:18" x14ac:dyDescent="0.25">
      <c r="Q3019" t="s">
        <v>4518</v>
      </c>
      <c r="R3019" t="s">
        <v>4518</v>
      </c>
    </row>
    <row r="3020" spans="17:18" x14ac:dyDescent="0.25">
      <c r="Q3020" t="s">
        <v>4519</v>
      </c>
      <c r="R3020" t="s">
        <v>4519</v>
      </c>
    </row>
    <row r="3021" spans="17:18" x14ac:dyDescent="0.25">
      <c r="Q3021" t="s">
        <v>4520</v>
      </c>
      <c r="R3021" t="s">
        <v>4520</v>
      </c>
    </row>
    <row r="3022" spans="17:18" x14ac:dyDescent="0.25">
      <c r="Q3022" t="s">
        <v>4521</v>
      </c>
      <c r="R3022" t="s">
        <v>4521</v>
      </c>
    </row>
    <row r="3023" spans="17:18" x14ac:dyDescent="0.25">
      <c r="Q3023" t="s">
        <v>4522</v>
      </c>
      <c r="R3023" t="s">
        <v>4522</v>
      </c>
    </row>
    <row r="3024" spans="17:18" x14ac:dyDescent="0.25">
      <c r="Q3024" t="s">
        <v>4523</v>
      </c>
      <c r="R3024" t="s">
        <v>4523</v>
      </c>
    </row>
    <row r="3025" spans="17:18" x14ac:dyDescent="0.25">
      <c r="Q3025" t="s">
        <v>4524</v>
      </c>
      <c r="R3025" t="s">
        <v>4524</v>
      </c>
    </row>
    <row r="3026" spans="17:18" x14ac:dyDescent="0.25">
      <c r="Q3026" t="s">
        <v>4525</v>
      </c>
      <c r="R3026" t="s">
        <v>4525</v>
      </c>
    </row>
    <row r="3027" spans="17:18" x14ac:dyDescent="0.25">
      <c r="Q3027" t="s">
        <v>4526</v>
      </c>
      <c r="R3027" t="s">
        <v>4526</v>
      </c>
    </row>
    <row r="3028" spans="17:18" x14ac:dyDescent="0.25">
      <c r="Q3028" t="s">
        <v>4527</v>
      </c>
      <c r="R3028" t="s">
        <v>4527</v>
      </c>
    </row>
    <row r="3029" spans="17:18" x14ac:dyDescent="0.25">
      <c r="Q3029" t="s">
        <v>4528</v>
      </c>
      <c r="R3029" t="s">
        <v>4528</v>
      </c>
    </row>
    <row r="3030" spans="17:18" x14ac:dyDescent="0.25">
      <c r="Q3030" t="s">
        <v>4529</v>
      </c>
      <c r="R3030" t="s">
        <v>4529</v>
      </c>
    </row>
    <row r="3031" spans="17:18" x14ac:dyDescent="0.25">
      <c r="Q3031" t="s">
        <v>4530</v>
      </c>
      <c r="R3031" t="s">
        <v>4530</v>
      </c>
    </row>
    <row r="3032" spans="17:18" x14ac:dyDescent="0.25">
      <c r="Q3032" t="s">
        <v>4531</v>
      </c>
      <c r="R3032" t="s">
        <v>4531</v>
      </c>
    </row>
    <row r="3033" spans="17:18" x14ac:dyDescent="0.25">
      <c r="Q3033" t="s">
        <v>4532</v>
      </c>
      <c r="R3033" t="s">
        <v>4532</v>
      </c>
    </row>
    <row r="3034" spans="17:18" x14ac:dyDescent="0.25">
      <c r="Q3034" t="s">
        <v>4533</v>
      </c>
      <c r="R3034" t="s">
        <v>4533</v>
      </c>
    </row>
    <row r="3035" spans="17:18" x14ac:dyDescent="0.25">
      <c r="Q3035" t="s">
        <v>4534</v>
      </c>
      <c r="R3035" t="s">
        <v>4534</v>
      </c>
    </row>
    <row r="3036" spans="17:18" x14ac:dyDescent="0.25">
      <c r="Q3036" t="s">
        <v>4535</v>
      </c>
      <c r="R3036" t="s">
        <v>4535</v>
      </c>
    </row>
    <row r="3037" spans="17:18" x14ac:dyDescent="0.25">
      <c r="Q3037" t="s">
        <v>4536</v>
      </c>
      <c r="R3037" t="s">
        <v>4536</v>
      </c>
    </row>
    <row r="3038" spans="17:18" x14ac:dyDescent="0.25">
      <c r="Q3038" t="s">
        <v>4537</v>
      </c>
      <c r="R3038" t="s">
        <v>4537</v>
      </c>
    </row>
    <row r="3039" spans="17:18" x14ac:dyDescent="0.25">
      <c r="Q3039" t="s">
        <v>4538</v>
      </c>
      <c r="R3039" t="s">
        <v>4538</v>
      </c>
    </row>
    <row r="3040" spans="17:18" x14ac:dyDescent="0.25">
      <c r="Q3040" t="s">
        <v>4539</v>
      </c>
      <c r="R3040" t="s">
        <v>4539</v>
      </c>
    </row>
    <row r="3041" spans="17:18" x14ac:dyDescent="0.25">
      <c r="Q3041" t="s">
        <v>4540</v>
      </c>
      <c r="R3041" t="s">
        <v>4540</v>
      </c>
    </row>
    <row r="3042" spans="17:18" x14ac:dyDescent="0.25">
      <c r="Q3042" t="s">
        <v>4541</v>
      </c>
      <c r="R3042" t="s">
        <v>4541</v>
      </c>
    </row>
    <row r="3043" spans="17:18" x14ac:dyDescent="0.25">
      <c r="Q3043" t="s">
        <v>4542</v>
      </c>
      <c r="R3043" t="s">
        <v>4542</v>
      </c>
    </row>
    <row r="3044" spans="17:18" x14ac:dyDescent="0.25">
      <c r="Q3044" t="s">
        <v>4543</v>
      </c>
      <c r="R3044" t="s">
        <v>4543</v>
      </c>
    </row>
    <row r="3045" spans="17:18" x14ac:dyDescent="0.25">
      <c r="Q3045" t="s">
        <v>4544</v>
      </c>
      <c r="R3045" t="s">
        <v>4544</v>
      </c>
    </row>
    <row r="3046" spans="17:18" x14ac:dyDescent="0.25">
      <c r="Q3046" t="s">
        <v>4545</v>
      </c>
      <c r="R3046" t="s">
        <v>4545</v>
      </c>
    </row>
    <row r="3047" spans="17:18" x14ac:dyDescent="0.25">
      <c r="Q3047" t="s">
        <v>4546</v>
      </c>
      <c r="R3047" t="s">
        <v>4546</v>
      </c>
    </row>
    <row r="3048" spans="17:18" x14ac:dyDescent="0.25">
      <c r="Q3048" t="s">
        <v>4547</v>
      </c>
      <c r="R3048" t="s">
        <v>4547</v>
      </c>
    </row>
    <row r="3049" spans="17:18" x14ac:dyDescent="0.25">
      <c r="Q3049" t="s">
        <v>4548</v>
      </c>
      <c r="R3049" t="s">
        <v>4548</v>
      </c>
    </row>
    <row r="3050" spans="17:18" x14ac:dyDescent="0.25">
      <c r="Q3050" t="s">
        <v>4549</v>
      </c>
      <c r="R3050" t="s">
        <v>4549</v>
      </c>
    </row>
    <row r="3051" spans="17:18" x14ac:dyDescent="0.25">
      <c r="Q3051" t="s">
        <v>4550</v>
      </c>
      <c r="R3051" t="s">
        <v>4550</v>
      </c>
    </row>
    <row r="3052" spans="17:18" x14ac:dyDescent="0.25">
      <c r="Q3052" t="s">
        <v>4551</v>
      </c>
      <c r="R3052" t="s">
        <v>4551</v>
      </c>
    </row>
    <row r="3053" spans="17:18" x14ac:dyDescent="0.25">
      <c r="Q3053" t="s">
        <v>4552</v>
      </c>
      <c r="R3053" t="s">
        <v>4552</v>
      </c>
    </row>
    <row r="3054" spans="17:18" x14ac:dyDescent="0.25">
      <c r="Q3054" t="s">
        <v>4553</v>
      </c>
      <c r="R3054" t="s">
        <v>4553</v>
      </c>
    </row>
    <row r="3055" spans="17:18" x14ac:dyDescent="0.25">
      <c r="Q3055" t="s">
        <v>4554</v>
      </c>
      <c r="R3055" t="s">
        <v>4554</v>
      </c>
    </row>
    <row r="3056" spans="17:18" x14ac:dyDescent="0.25">
      <c r="Q3056" t="s">
        <v>4555</v>
      </c>
      <c r="R3056" t="s">
        <v>4555</v>
      </c>
    </row>
    <row r="3057" spans="17:18" x14ac:dyDescent="0.25">
      <c r="Q3057" t="s">
        <v>4556</v>
      </c>
      <c r="R3057" t="s">
        <v>4556</v>
      </c>
    </row>
    <row r="3058" spans="17:18" x14ac:dyDescent="0.25">
      <c r="Q3058" t="s">
        <v>4557</v>
      </c>
      <c r="R3058" t="s">
        <v>4557</v>
      </c>
    </row>
    <row r="3059" spans="17:18" x14ac:dyDescent="0.25">
      <c r="Q3059" t="s">
        <v>4558</v>
      </c>
      <c r="R3059" t="s">
        <v>4558</v>
      </c>
    </row>
    <row r="3060" spans="17:18" x14ac:dyDescent="0.25">
      <c r="Q3060" t="s">
        <v>4559</v>
      </c>
      <c r="R3060" t="s">
        <v>4559</v>
      </c>
    </row>
    <row r="3061" spans="17:18" x14ac:dyDescent="0.25">
      <c r="Q3061" t="s">
        <v>4560</v>
      </c>
      <c r="R3061" t="s">
        <v>4560</v>
      </c>
    </row>
    <row r="3062" spans="17:18" x14ac:dyDescent="0.25">
      <c r="Q3062" t="s">
        <v>4561</v>
      </c>
      <c r="R3062" t="s">
        <v>4561</v>
      </c>
    </row>
    <row r="3063" spans="17:18" x14ac:dyDescent="0.25">
      <c r="Q3063" t="s">
        <v>4562</v>
      </c>
      <c r="R3063" t="s">
        <v>4562</v>
      </c>
    </row>
    <row r="3064" spans="17:18" x14ac:dyDescent="0.25">
      <c r="Q3064" t="s">
        <v>4563</v>
      </c>
      <c r="R3064" t="s">
        <v>4563</v>
      </c>
    </row>
    <row r="3065" spans="17:18" x14ac:dyDescent="0.25">
      <c r="Q3065" t="s">
        <v>4564</v>
      </c>
      <c r="R3065" t="s">
        <v>4564</v>
      </c>
    </row>
    <row r="3066" spans="17:18" x14ac:dyDescent="0.25">
      <c r="Q3066" t="s">
        <v>4565</v>
      </c>
      <c r="R3066" t="s">
        <v>4565</v>
      </c>
    </row>
    <row r="3067" spans="17:18" x14ac:dyDescent="0.25">
      <c r="Q3067" t="s">
        <v>4566</v>
      </c>
      <c r="R3067" t="s">
        <v>4566</v>
      </c>
    </row>
    <row r="3068" spans="17:18" x14ac:dyDescent="0.25">
      <c r="Q3068" t="s">
        <v>4567</v>
      </c>
      <c r="R3068" t="s">
        <v>4567</v>
      </c>
    </row>
    <row r="3069" spans="17:18" x14ac:dyDescent="0.25">
      <c r="Q3069" t="s">
        <v>4568</v>
      </c>
      <c r="R3069" t="s">
        <v>4568</v>
      </c>
    </row>
    <row r="3070" spans="17:18" x14ac:dyDescent="0.25">
      <c r="Q3070" t="s">
        <v>4569</v>
      </c>
      <c r="R3070" t="s">
        <v>4569</v>
      </c>
    </row>
    <row r="3071" spans="17:18" x14ac:dyDescent="0.25">
      <c r="Q3071" t="s">
        <v>4570</v>
      </c>
      <c r="R3071" t="s">
        <v>4570</v>
      </c>
    </row>
    <row r="3072" spans="17:18" x14ac:dyDescent="0.25">
      <c r="Q3072" t="s">
        <v>4571</v>
      </c>
      <c r="R3072" t="s">
        <v>4571</v>
      </c>
    </row>
    <row r="3073" spans="17:18" x14ac:dyDescent="0.25">
      <c r="Q3073" t="s">
        <v>4572</v>
      </c>
      <c r="R3073" t="s">
        <v>4572</v>
      </c>
    </row>
    <row r="3074" spans="17:18" x14ac:dyDescent="0.25">
      <c r="Q3074" t="s">
        <v>4573</v>
      </c>
      <c r="R3074" t="s">
        <v>4573</v>
      </c>
    </row>
    <row r="3075" spans="17:18" x14ac:dyDescent="0.25">
      <c r="Q3075" t="s">
        <v>4574</v>
      </c>
      <c r="R3075" t="s">
        <v>4574</v>
      </c>
    </row>
    <row r="3076" spans="17:18" x14ac:dyDescent="0.25">
      <c r="Q3076" t="s">
        <v>4575</v>
      </c>
      <c r="R3076" t="s">
        <v>4575</v>
      </c>
    </row>
    <row r="3077" spans="17:18" x14ac:dyDescent="0.25">
      <c r="Q3077" t="s">
        <v>4576</v>
      </c>
      <c r="R3077" t="s">
        <v>4576</v>
      </c>
    </row>
    <row r="3078" spans="17:18" x14ac:dyDescent="0.25">
      <c r="Q3078" t="s">
        <v>4577</v>
      </c>
      <c r="R3078" t="s">
        <v>4577</v>
      </c>
    </row>
    <row r="3079" spans="17:18" x14ac:dyDescent="0.25">
      <c r="Q3079" t="s">
        <v>4578</v>
      </c>
      <c r="R3079" t="s">
        <v>4578</v>
      </c>
    </row>
    <row r="3080" spans="17:18" x14ac:dyDescent="0.25">
      <c r="Q3080" t="s">
        <v>4579</v>
      </c>
      <c r="R3080" t="s">
        <v>4579</v>
      </c>
    </row>
    <row r="3081" spans="17:18" x14ac:dyDescent="0.25">
      <c r="Q3081" t="s">
        <v>4580</v>
      </c>
      <c r="R3081" t="s">
        <v>4580</v>
      </c>
    </row>
    <row r="3082" spans="17:18" x14ac:dyDescent="0.25">
      <c r="Q3082" t="s">
        <v>4581</v>
      </c>
      <c r="R3082" t="s">
        <v>4581</v>
      </c>
    </row>
    <row r="3083" spans="17:18" x14ac:dyDescent="0.25">
      <c r="Q3083" t="s">
        <v>4582</v>
      </c>
      <c r="R3083" t="s">
        <v>4582</v>
      </c>
    </row>
    <row r="3084" spans="17:18" x14ac:dyDescent="0.25">
      <c r="Q3084" t="s">
        <v>4583</v>
      </c>
      <c r="R3084" t="s">
        <v>4583</v>
      </c>
    </row>
    <row r="3085" spans="17:18" x14ac:dyDescent="0.25">
      <c r="Q3085" t="s">
        <v>4584</v>
      </c>
      <c r="R3085" t="s">
        <v>4584</v>
      </c>
    </row>
    <row r="3086" spans="17:18" x14ac:dyDescent="0.25">
      <c r="Q3086" t="s">
        <v>4585</v>
      </c>
      <c r="R3086" t="s">
        <v>4585</v>
      </c>
    </row>
    <row r="3087" spans="17:18" x14ac:dyDescent="0.25">
      <c r="Q3087" t="s">
        <v>4586</v>
      </c>
      <c r="R3087" t="s">
        <v>4586</v>
      </c>
    </row>
    <row r="3088" spans="17:18" x14ac:dyDescent="0.25">
      <c r="Q3088" t="s">
        <v>4587</v>
      </c>
      <c r="R3088" t="s">
        <v>4587</v>
      </c>
    </row>
    <row r="3089" spans="17:18" x14ac:dyDescent="0.25">
      <c r="Q3089" t="s">
        <v>4588</v>
      </c>
      <c r="R3089" t="s">
        <v>4588</v>
      </c>
    </row>
    <row r="3090" spans="17:18" x14ac:dyDescent="0.25">
      <c r="Q3090" t="s">
        <v>4589</v>
      </c>
      <c r="R3090" t="s">
        <v>4589</v>
      </c>
    </row>
    <row r="3091" spans="17:18" x14ac:dyDescent="0.25">
      <c r="Q3091" t="s">
        <v>4590</v>
      </c>
      <c r="R3091" t="s">
        <v>4590</v>
      </c>
    </row>
    <row r="3092" spans="17:18" x14ac:dyDescent="0.25">
      <c r="Q3092" t="s">
        <v>4591</v>
      </c>
      <c r="R3092" t="s">
        <v>4591</v>
      </c>
    </row>
    <row r="3093" spans="17:18" x14ac:dyDescent="0.25">
      <c r="Q3093" t="s">
        <v>4592</v>
      </c>
      <c r="R3093" t="s">
        <v>4592</v>
      </c>
    </row>
    <row r="3094" spans="17:18" x14ac:dyDescent="0.25">
      <c r="Q3094" t="s">
        <v>4593</v>
      </c>
      <c r="R3094" t="s">
        <v>4593</v>
      </c>
    </row>
    <row r="3095" spans="17:18" x14ac:dyDescent="0.25">
      <c r="Q3095" t="s">
        <v>4594</v>
      </c>
      <c r="R3095" t="s">
        <v>4594</v>
      </c>
    </row>
    <row r="3096" spans="17:18" x14ac:dyDescent="0.25">
      <c r="Q3096" t="s">
        <v>4595</v>
      </c>
      <c r="R3096" t="s">
        <v>4595</v>
      </c>
    </row>
    <row r="3097" spans="17:18" x14ac:dyDescent="0.25">
      <c r="Q3097" t="s">
        <v>4596</v>
      </c>
      <c r="R3097" t="s">
        <v>4596</v>
      </c>
    </row>
    <row r="3098" spans="17:18" x14ac:dyDescent="0.25">
      <c r="Q3098" t="s">
        <v>4597</v>
      </c>
      <c r="R3098" t="s">
        <v>4597</v>
      </c>
    </row>
    <row r="3099" spans="17:18" x14ac:dyDescent="0.25">
      <c r="Q3099" t="s">
        <v>4598</v>
      </c>
      <c r="R3099" t="s">
        <v>4598</v>
      </c>
    </row>
    <row r="3100" spans="17:18" x14ac:dyDescent="0.25">
      <c r="Q3100" t="s">
        <v>4599</v>
      </c>
      <c r="R3100" t="s">
        <v>4599</v>
      </c>
    </row>
    <row r="3101" spans="17:18" x14ac:dyDescent="0.25">
      <c r="Q3101" t="s">
        <v>4600</v>
      </c>
      <c r="R3101" t="s">
        <v>4600</v>
      </c>
    </row>
    <row r="3102" spans="17:18" x14ac:dyDescent="0.25">
      <c r="Q3102" t="s">
        <v>4601</v>
      </c>
      <c r="R3102" t="s">
        <v>4601</v>
      </c>
    </row>
    <row r="3103" spans="17:18" x14ac:dyDescent="0.25">
      <c r="Q3103" t="s">
        <v>4602</v>
      </c>
      <c r="R3103" t="s">
        <v>4602</v>
      </c>
    </row>
    <row r="3104" spans="17:18" x14ac:dyDescent="0.25">
      <c r="Q3104" t="s">
        <v>4603</v>
      </c>
      <c r="R3104" t="s">
        <v>4603</v>
      </c>
    </row>
    <row r="3105" spans="17:18" x14ac:dyDescent="0.25">
      <c r="Q3105" t="s">
        <v>4604</v>
      </c>
      <c r="R3105" t="s">
        <v>4604</v>
      </c>
    </row>
    <row r="3106" spans="17:18" x14ac:dyDescent="0.25">
      <c r="Q3106" t="s">
        <v>4605</v>
      </c>
      <c r="R3106" t="s">
        <v>4605</v>
      </c>
    </row>
    <row r="3107" spans="17:18" x14ac:dyDescent="0.25">
      <c r="Q3107" t="s">
        <v>4606</v>
      </c>
      <c r="R3107" t="s">
        <v>4606</v>
      </c>
    </row>
    <row r="3108" spans="17:18" x14ac:dyDescent="0.25">
      <c r="Q3108" t="s">
        <v>4607</v>
      </c>
      <c r="R3108" t="s">
        <v>4607</v>
      </c>
    </row>
    <row r="3109" spans="17:18" x14ac:dyDescent="0.25">
      <c r="Q3109" t="s">
        <v>4608</v>
      </c>
      <c r="R3109" t="s">
        <v>4608</v>
      </c>
    </row>
    <row r="3110" spans="17:18" x14ac:dyDescent="0.25">
      <c r="Q3110" t="s">
        <v>4609</v>
      </c>
      <c r="R3110" t="s">
        <v>4609</v>
      </c>
    </row>
    <row r="3111" spans="17:18" x14ac:dyDescent="0.25">
      <c r="Q3111" t="s">
        <v>4610</v>
      </c>
      <c r="R3111" t="s">
        <v>4610</v>
      </c>
    </row>
    <row r="3112" spans="17:18" x14ac:dyDescent="0.25">
      <c r="Q3112" t="s">
        <v>4611</v>
      </c>
      <c r="R3112" t="s">
        <v>4611</v>
      </c>
    </row>
    <row r="3113" spans="17:18" x14ac:dyDescent="0.25">
      <c r="Q3113" t="s">
        <v>4612</v>
      </c>
      <c r="R3113" t="s">
        <v>4612</v>
      </c>
    </row>
    <row r="3114" spans="17:18" x14ac:dyDescent="0.25">
      <c r="Q3114" t="s">
        <v>4613</v>
      </c>
      <c r="R3114" t="s">
        <v>4613</v>
      </c>
    </row>
    <row r="3115" spans="17:18" x14ac:dyDescent="0.25">
      <c r="Q3115" t="s">
        <v>4614</v>
      </c>
      <c r="R3115" t="s">
        <v>4614</v>
      </c>
    </row>
    <row r="3116" spans="17:18" x14ac:dyDescent="0.25">
      <c r="Q3116" t="s">
        <v>4615</v>
      </c>
      <c r="R3116" t="s">
        <v>4615</v>
      </c>
    </row>
    <row r="3117" spans="17:18" x14ac:dyDescent="0.25">
      <c r="Q3117" t="s">
        <v>4616</v>
      </c>
      <c r="R3117" t="s">
        <v>4616</v>
      </c>
    </row>
    <row r="3118" spans="17:18" x14ac:dyDescent="0.25">
      <c r="Q3118" t="s">
        <v>4617</v>
      </c>
      <c r="R3118" t="s">
        <v>4617</v>
      </c>
    </row>
    <row r="3119" spans="17:18" x14ac:dyDescent="0.25">
      <c r="Q3119" t="s">
        <v>4618</v>
      </c>
      <c r="R3119" t="s">
        <v>4618</v>
      </c>
    </row>
    <row r="3120" spans="17:18" x14ac:dyDescent="0.25">
      <c r="Q3120" t="s">
        <v>4619</v>
      </c>
      <c r="R3120" t="s">
        <v>4619</v>
      </c>
    </row>
    <row r="3121" spans="17:18" x14ac:dyDescent="0.25">
      <c r="Q3121" t="s">
        <v>4620</v>
      </c>
      <c r="R3121" t="s">
        <v>4620</v>
      </c>
    </row>
    <row r="3122" spans="17:18" x14ac:dyDescent="0.25">
      <c r="Q3122" t="s">
        <v>4621</v>
      </c>
      <c r="R3122" t="s">
        <v>4621</v>
      </c>
    </row>
    <row r="3123" spans="17:18" x14ac:dyDescent="0.25">
      <c r="Q3123" t="s">
        <v>4622</v>
      </c>
      <c r="R3123" t="s">
        <v>4622</v>
      </c>
    </row>
    <row r="3124" spans="17:18" x14ac:dyDescent="0.25">
      <c r="Q3124" t="s">
        <v>4623</v>
      </c>
      <c r="R3124" t="s">
        <v>4623</v>
      </c>
    </row>
    <row r="3125" spans="17:18" x14ac:dyDescent="0.25">
      <c r="Q3125" t="s">
        <v>4624</v>
      </c>
      <c r="R3125" t="s">
        <v>4624</v>
      </c>
    </row>
    <row r="3126" spans="17:18" x14ac:dyDescent="0.25">
      <c r="Q3126" t="s">
        <v>4625</v>
      </c>
      <c r="R3126" t="s">
        <v>4625</v>
      </c>
    </row>
    <row r="3127" spans="17:18" x14ac:dyDescent="0.25">
      <c r="Q3127" t="s">
        <v>4626</v>
      </c>
      <c r="R3127" t="s">
        <v>4626</v>
      </c>
    </row>
    <row r="3128" spans="17:18" x14ac:dyDescent="0.25">
      <c r="Q3128" t="s">
        <v>4627</v>
      </c>
      <c r="R3128" t="s">
        <v>4627</v>
      </c>
    </row>
    <row r="3129" spans="17:18" x14ac:dyDescent="0.25">
      <c r="Q3129" t="s">
        <v>4628</v>
      </c>
      <c r="R3129" t="s">
        <v>4628</v>
      </c>
    </row>
    <row r="3130" spans="17:18" x14ac:dyDescent="0.25">
      <c r="Q3130" t="s">
        <v>4629</v>
      </c>
      <c r="R3130" t="s">
        <v>4629</v>
      </c>
    </row>
    <row r="3131" spans="17:18" x14ac:dyDescent="0.25">
      <c r="Q3131" t="s">
        <v>4630</v>
      </c>
      <c r="R3131" t="s">
        <v>4630</v>
      </c>
    </row>
    <row r="3132" spans="17:18" x14ac:dyDescent="0.25">
      <c r="Q3132" t="s">
        <v>4631</v>
      </c>
      <c r="R3132" t="s">
        <v>4631</v>
      </c>
    </row>
    <row r="3133" spans="17:18" x14ac:dyDescent="0.25">
      <c r="Q3133" t="s">
        <v>4632</v>
      </c>
      <c r="R3133" t="s">
        <v>4632</v>
      </c>
    </row>
    <row r="3134" spans="17:18" x14ac:dyDescent="0.25">
      <c r="Q3134" t="s">
        <v>4633</v>
      </c>
      <c r="R3134" t="s">
        <v>4633</v>
      </c>
    </row>
    <row r="3135" spans="17:18" x14ac:dyDescent="0.25">
      <c r="Q3135" t="s">
        <v>4634</v>
      </c>
      <c r="R3135" t="s">
        <v>4634</v>
      </c>
    </row>
    <row r="3136" spans="17:18" x14ac:dyDescent="0.25">
      <c r="Q3136" t="s">
        <v>4635</v>
      </c>
      <c r="R3136" t="s">
        <v>4635</v>
      </c>
    </row>
    <row r="3137" spans="17:18" x14ac:dyDescent="0.25">
      <c r="Q3137" t="s">
        <v>4636</v>
      </c>
      <c r="R3137" t="s">
        <v>4636</v>
      </c>
    </row>
    <row r="3138" spans="17:18" x14ac:dyDescent="0.25">
      <c r="Q3138" t="s">
        <v>4637</v>
      </c>
      <c r="R3138" t="s">
        <v>4637</v>
      </c>
    </row>
    <row r="3139" spans="17:18" x14ac:dyDescent="0.25">
      <c r="Q3139" t="s">
        <v>4638</v>
      </c>
      <c r="R3139" t="s">
        <v>4638</v>
      </c>
    </row>
    <row r="3140" spans="17:18" x14ac:dyDescent="0.25">
      <c r="Q3140" t="s">
        <v>4639</v>
      </c>
      <c r="R3140" t="s">
        <v>4639</v>
      </c>
    </row>
    <row r="3141" spans="17:18" x14ac:dyDescent="0.25">
      <c r="Q3141" t="s">
        <v>4640</v>
      </c>
      <c r="R3141" t="s">
        <v>4640</v>
      </c>
    </row>
    <row r="3142" spans="17:18" x14ac:dyDescent="0.25">
      <c r="Q3142" t="s">
        <v>4641</v>
      </c>
      <c r="R3142" t="s">
        <v>4641</v>
      </c>
    </row>
    <row r="3143" spans="17:18" x14ac:dyDescent="0.25">
      <c r="Q3143" t="s">
        <v>4642</v>
      </c>
      <c r="R3143" t="s">
        <v>4642</v>
      </c>
    </row>
    <row r="3144" spans="17:18" x14ac:dyDescent="0.25">
      <c r="Q3144" t="s">
        <v>4643</v>
      </c>
      <c r="R3144" t="s">
        <v>4643</v>
      </c>
    </row>
    <row r="3145" spans="17:18" x14ac:dyDescent="0.25">
      <c r="Q3145" t="s">
        <v>4644</v>
      </c>
      <c r="R3145" t="s">
        <v>4644</v>
      </c>
    </row>
    <row r="3146" spans="17:18" x14ac:dyDescent="0.25">
      <c r="Q3146" t="s">
        <v>4645</v>
      </c>
      <c r="R3146" t="s">
        <v>4645</v>
      </c>
    </row>
    <row r="3147" spans="17:18" x14ac:dyDescent="0.25">
      <c r="Q3147" t="s">
        <v>4646</v>
      </c>
      <c r="R3147" t="s">
        <v>4646</v>
      </c>
    </row>
    <row r="3148" spans="17:18" x14ac:dyDescent="0.25">
      <c r="Q3148" t="s">
        <v>4647</v>
      </c>
      <c r="R3148" t="s">
        <v>4647</v>
      </c>
    </row>
    <row r="3149" spans="17:18" x14ac:dyDescent="0.25">
      <c r="Q3149" t="s">
        <v>4648</v>
      </c>
      <c r="R3149" t="s">
        <v>4648</v>
      </c>
    </row>
    <row r="3150" spans="17:18" x14ac:dyDescent="0.25">
      <c r="Q3150" t="s">
        <v>4649</v>
      </c>
      <c r="R3150" t="s">
        <v>4649</v>
      </c>
    </row>
    <row r="3151" spans="17:18" x14ac:dyDescent="0.25">
      <c r="Q3151" t="s">
        <v>4650</v>
      </c>
      <c r="R3151" t="s">
        <v>4650</v>
      </c>
    </row>
    <row r="3152" spans="17:18" x14ac:dyDescent="0.25">
      <c r="Q3152" t="s">
        <v>4651</v>
      </c>
      <c r="R3152" t="s">
        <v>4651</v>
      </c>
    </row>
    <row r="3153" spans="17:18" x14ac:dyDescent="0.25">
      <c r="Q3153" t="s">
        <v>4652</v>
      </c>
      <c r="R3153" t="s">
        <v>4652</v>
      </c>
    </row>
    <row r="3154" spans="17:18" x14ac:dyDescent="0.25">
      <c r="Q3154" t="s">
        <v>4653</v>
      </c>
      <c r="R3154" t="s">
        <v>4653</v>
      </c>
    </row>
    <row r="3155" spans="17:18" x14ac:dyDescent="0.25">
      <c r="Q3155" t="s">
        <v>4654</v>
      </c>
      <c r="R3155" t="s">
        <v>4654</v>
      </c>
    </row>
    <row r="3156" spans="17:18" x14ac:dyDescent="0.25">
      <c r="Q3156" t="s">
        <v>4655</v>
      </c>
      <c r="R3156" t="s">
        <v>4655</v>
      </c>
    </row>
    <row r="3157" spans="17:18" x14ac:dyDescent="0.25">
      <c r="Q3157" t="s">
        <v>4656</v>
      </c>
      <c r="R3157" t="s">
        <v>4656</v>
      </c>
    </row>
    <row r="3158" spans="17:18" x14ac:dyDescent="0.25">
      <c r="Q3158" t="s">
        <v>4657</v>
      </c>
      <c r="R3158" t="s">
        <v>4657</v>
      </c>
    </row>
    <row r="3159" spans="17:18" x14ac:dyDescent="0.25">
      <c r="Q3159" t="s">
        <v>4658</v>
      </c>
      <c r="R3159" t="s">
        <v>4658</v>
      </c>
    </row>
    <row r="3160" spans="17:18" x14ac:dyDescent="0.25">
      <c r="Q3160" t="s">
        <v>4659</v>
      </c>
      <c r="R3160" t="s">
        <v>4659</v>
      </c>
    </row>
    <row r="3161" spans="17:18" x14ac:dyDescent="0.25">
      <c r="Q3161" t="s">
        <v>4660</v>
      </c>
      <c r="R3161" t="s">
        <v>4660</v>
      </c>
    </row>
    <row r="3162" spans="17:18" x14ac:dyDescent="0.25">
      <c r="Q3162" t="s">
        <v>4661</v>
      </c>
      <c r="R3162" t="s">
        <v>4661</v>
      </c>
    </row>
    <row r="3163" spans="17:18" x14ac:dyDescent="0.25">
      <c r="Q3163" t="s">
        <v>4662</v>
      </c>
      <c r="R3163" t="s">
        <v>4662</v>
      </c>
    </row>
    <row r="3164" spans="17:18" x14ac:dyDescent="0.25">
      <c r="Q3164" t="s">
        <v>4663</v>
      </c>
      <c r="R3164" t="s">
        <v>4663</v>
      </c>
    </row>
    <row r="3165" spans="17:18" x14ac:dyDescent="0.25">
      <c r="Q3165" t="s">
        <v>4664</v>
      </c>
      <c r="R3165" t="s">
        <v>4664</v>
      </c>
    </row>
    <row r="3166" spans="17:18" x14ac:dyDescent="0.25">
      <c r="Q3166" t="s">
        <v>4665</v>
      </c>
      <c r="R3166" t="s">
        <v>4665</v>
      </c>
    </row>
    <row r="3167" spans="17:18" x14ac:dyDescent="0.25">
      <c r="Q3167" t="s">
        <v>4666</v>
      </c>
      <c r="R3167" t="s">
        <v>4666</v>
      </c>
    </row>
    <row r="3168" spans="17:18" x14ac:dyDescent="0.25">
      <c r="Q3168" t="s">
        <v>4667</v>
      </c>
      <c r="R3168" t="s">
        <v>4667</v>
      </c>
    </row>
    <row r="3169" spans="17:18" x14ac:dyDescent="0.25">
      <c r="Q3169" t="s">
        <v>4668</v>
      </c>
      <c r="R3169" t="s">
        <v>4668</v>
      </c>
    </row>
    <row r="3170" spans="17:18" x14ac:dyDescent="0.25">
      <c r="Q3170" t="s">
        <v>4669</v>
      </c>
      <c r="R3170" t="s">
        <v>4669</v>
      </c>
    </row>
    <row r="3171" spans="17:18" x14ac:dyDescent="0.25">
      <c r="Q3171" t="s">
        <v>4670</v>
      </c>
      <c r="R3171" t="s">
        <v>4670</v>
      </c>
    </row>
    <row r="3172" spans="17:18" x14ac:dyDescent="0.25">
      <c r="Q3172" t="s">
        <v>4671</v>
      </c>
      <c r="R3172" t="s">
        <v>4671</v>
      </c>
    </row>
    <row r="3173" spans="17:18" x14ac:dyDescent="0.25">
      <c r="Q3173" t="s">
        <v>4672</v>
      </c>
      <c r="R3173" t="s">
        <v>4672</v>
      </c>
    </row>
    <row r="3174" spans="17:18" x14ac:dyDescent="0.25">
      <c r="Q3174" t="s">
        <v>4673</v>
      </c>
      <c r="R3174" t="s">
        <v>4673</v>
      </c>
    </row>
    <row r="3175" spans="17:18" x14ac:dyDescent="0.25">
      <c r="Q3175" t="s">
        <v>4674</v>
      </c>
      <c r="R3175" t="s">
        <v>4674</v>
      </c>
    </row>
    <row r="3176" spans="17:18" x14ac:dyDescent="0.25">
      <c r="Q3176" t="s">
        <v>4675</v>
      </c>
      <c r="R3176" t="s">
        <v>4675</v>
      </c>
    </row>
    <row r="3177" spans="17:18" x14ac:dyDescent="0.25">
      <c r="Q3177" t="s">
        <v>4676</v>
      </c>
      <c r="R3177" t="s">
        <v>4676</v>
      </c>
    </row>
    <row r="3178" spans="17:18" x14ac:dyDescent="0.25">
      <c r="Q3178" t="s">
        <v>4677</v>
      </c>
      <c r="R3178" t="s">
        <v>4677</v>
      </c>
    </row>
    <row r="3179" spans="17:18" x14ac:dyDescent="0.25">
      <c r="Q3179" t="s">
        <v>4678</v>
      </c>
      <c r="R3179" t="s">
        <v>4678</v>
      </c>
    </row>
    <row r="3180" spans="17:18" x14ac:dyDescent="0.25">
      <c r="Q3180" t="s">
        <v>4679</v>
      </c>
      <c r="R3180" t="s">
        <v>4679</v>
      </c>
    </row>
    <row r="3181" spans="17:18" x14ac:dyDescent="0.25">
      <c r="Q3181" t="s">
        <v>4680</v>
      </c>
      <c r="R3181" t="s">
        <v>4680</v>
      </c>
    </row>
    <row r="3182" spans="17:18" x14ac:dyDescent="0.25">
      <c r="Q3182" t="s">
        <v>4681</v>
      </c>
      <c r="R3182" t="s">
        <v>4681</v>
      </c>
    </row>
    <row r="3183" spans="17:18" x14ac:dyDescent="0.25">
      <c r="Q3183" t="s">
        <v>4682</v>
      </c>
      <c r="R3183" t="s">
        <v>4682</v>
      </c>
    </row>
    <row r="3184" spans="17:18" x14ac:dyDescent="0.25">
      <c r="Q3184" t="s">
        <v>4683</v>
      </c>
      <c r="R3184" t="s">
        <v>4683</v>
      </c>
    </row>
    <row r="3185" spans="17:18" x14ac:dyDescent="0.25">
      <c r="Q3185" t="s">
        <v>4684</v>
      </c>
      <c r="R3185" t="s">
        <v>4684</v>
      </c>
    </row>
    <row r="3186" spans="17:18" x14ac:dyDescent="0.25">
      <c r="Q3186" t="s">
        <v>4685</v>
      </c>
      <c r="R3186" t="s">
        <v>4685</v>
      </c>
    </row>
    <row r="3187" spans="17:18" x14ac:dyDescent="0.25">
      <c r="Q3187" t="s">
        <v>4686</v>
      </c>
      <c r="R3187" t="s">
        <v>4686</v>
      </c>
    </row>
    <row r="3188" spans="17:18" x14ac:dyDescent="0.25">
      <c r="Q3188" t="s">
        <v>4687</v>
      </c>
      <c r="R3188" t="s">
        <v>4687</v>
      </c>
    </row>
    <row r="3189" spans="17:18" x14ac:dyDescent="0.25">
      <c r="Q3189" t="s">
        <v>4688</v>
      </c>
      <c r="R3189" t="s">
        <v>4688</v>
      </c>
    </row>
    <row r="3190" spans="17:18" x14ac:dyDescent="0.25">
      <c r="Q3190" t="s">
        <v>4689</v>
      </c>
      <c r="R3190" t="s">
        <v>4689</v>
      </c>
    </row>
    <row r="3191" spans="17:18" x14ac:dyDescent="0.25">
      <c r="Q3191" t="s">
        <v>4690</v>
      </c>
      <c r="R3191" t="s">
        <v>4690</v>
      </c>
    </row>
    <row r="3192" spans="17:18" x14ac:dyDescent="0.25">
      <c r="Q3192" t="s">
        <v>4691</v>
      </c>
      <c r="R3192" t="s">
        <v>4691</v>
      </c>
    </row>
    <row r="3193" spans="17:18" x14ac:dyDescent="0.25">
      <c r="Q3193" t="s">
        <v>4692</v>
      </c>
      <c r="R3193" t="s">
        <v>4692</v>
      </c>
    </row>
    <row r="3194" spans="17:18" x14ac:dyDescent="0.25">
      <c r="Q3194" t="s">
        <v>4693</v>
      </c>
      <c r="R3194" t="s">
        <v>4693</v>
      </c>
    </row>
    <row r="3195" spans="17:18" x14ac:dyDescent="0.25">
      <c r="Q3195" t="s">
        <v>4694</v>
      </c>
      <c r="R3195" t="s">
        <v>4694</v>
      </c>
    </row>
    <row r="3196" spans="17:18" x14ac:dyDescent="0.25">
      <c r="Q3196" t="s">
        <v>4695</v>
      </c>
      <c r="R3196" t="s">
        <v>4695</v>
      </c>
    </row>
    <row r="3197" spans="17:18" x14ac:dyDescent="0.25">
      <c r="Q3197" t="s">
        <v>4696</v>
      </c>
      <c r="R3197" t="s">
        <v>4696</v>
      </c>
    </row>
    <row r="3198" spans="17:18" x14ac:dyDescent="0.25">
      <c r="Q3198" t="s">
        <v>4697</v>
      </c>
      <c r="R3198" t="s">
        <v>4697</v>
      </c>
    </row>
    <row r="3199" spans="17:18" x14ac:dyDescent="0.25">
      <c r="Q3199" t="s">
        <v>4698</v>
      </c>
      <c r="R3199" t="s">
        <v>4698</v>
      </c>
    </row>
    <row r="3200" spans="17:18" x14ac:dyDescent="0.25">
      <c r="Q3200" t="s">
        <v>4699</v>
      </c>
      <c r="R3200" t="s">
        <v>4699</v>
      </c>
    </row>
    <row r="3201" spans="17:18" x14ac:dyDescent="0.25">
      <c r="Q3201" t="s">
        <v>4700</v>
      </c>
      <c r="R3201" t="s">
        <v>4700</v>
      </c>
    </row>
    <row r="3202" spans="17:18" x14ac:dyDescent="0.25">
      <c r="Q3202" t="s">
        <v>4701</v>
      </c>
      <c r="R3202" t="s">
        <v>4701</v>
      </c>
    </row>
    <row r="3203" spans="17:18" x14ac:dyDescent="0.25">
      <c r="Q3203" t="s">
        <v>4702</v>
      </c>
      <c r="R3203" t="s">
        <v>4702</v>
      </c>
    </row>
    <row r="3204" spans="17:18" x14ac:dyDescent="0.25">
      <c r="Q3204" t="s">
        <v>4703</v>
      </c>
      <c r="R3204" t="s">
        <v>4703</v>
      </c>
    </row>
    <row r="3205" spans="17:18" x14ac:dyDescent="0.25">
      <c r="Q3205" t="s">
        <v>4704</v>
      </c>
      <c r="R3205" t="s">
        <v>4704</v>
      </c>
    </row>
    <row r="3206" spans="17:18" x14ac:dyDescent="0.25">
      <c r="Q3206" t="s">
        <v>4705</v>
      </c>
      <c r="R3206" t="s">
        <v>4705</v>
      </c>
    </row>
    <row r="3207" spans="17:18" x14ac:dyDescent="0.25">
      <c r="Q3207" t="s">
        <v>4706</v>
      </c>
      <c r="R3207" t="s">
        <v>4706</v>
      </c>
    </row>
    <row r="3208" spans="17:18" x14ac:dyDescent="0.25">
      <c r="Q3208" t="s">
        <v>4707</v>
      </c>
      <c r="R3208" t="s">
        <v>4707</v>
      </c>
    </row>
    <row r="3209" spans="17:18" x14ac:dyDescent="0.25">
      <c r="Q3209" t="s">
        <v>4708</v>
      </c>
      <c r="R3209" t="s">
        <v>4708</v>
      </c>
    </row>
    <row r="3210" spans="17:18" x14ac:dyDescent="0.25">
      <c r="Q3210" t="s">
        <v>4709</v>
      </c>
      <c r="R3210" t="s">
        <v>4709</v>
      </c>
    </row>
    <row r="3211" spans="17:18" x14ac:dyDescent="0.25">
      <c r="Q3211" t="s">
        <v>4710</v>
      </c>
      <c r="R3211" t="s">
        <v>4710</v>
      </c>
    </row>
    <row r="3212" spans="17:18" x14ac:dyDescent="0.25">
      <c r="Q3212" t="s">
        <v>4711</v>
      </c>
      <c r="R3212" t="s">
        <v>4711</v>
      </c>
    </row>
    <row r="3213" spans="17:18" x14ac:dyDescent="0.25">
      <c r="Q3213" t="s">
        <v>4712</v>
      </c>
      <c r="R3213" t="s">
        <v>4712</v>
      </c>
    </row>
    <row r="3214" spans="17:18" x14ac:dyDescent="0.25">
      <c r="Q3214" t="s">
        <v>4713</v>
      </c>
      <c r="R3214" t="s">
        <v>4713</v>
      </c>
    </row>
    <row r="3215" spans="17:18" x14ac:dyDescent="0.25">
      <c r="Q3215" t="s">
        <v>4714</v>
      </c>
      <c r="R3215" t="s">
        <v>4714</v>
      </c>
    </row>
    <row r="3216" spans="17:18" x14ac:dyDescent="0.25">
      <c r="Q3216" t="s">
        <v>4715</v>
      </c>
      <c r="R3216" t="s">
        <v>4715</v>
      </c>
    </row>
    <row r="3217" spans="17:18" x14ac:dyDescent="0.25">
      <c r="Q3217" t="s">
        <v>4716</v>
      </c>
      <c r="R3217" t="s">
        <v>4716</v>
      </c>
    </row>
    <row r="3218" spans="17:18" x14ac:dyDescent="0.25">
      <c r="Q3218" t="s">
        <v>4717</v>
      </c>
      <c r="R3218" t="s">
        <v>4717</v>
      </c>
    </row>
    <row r="3219" spans="17:18" x14ac:dyDescent="0.25">
      <c r="Q3219" t="s">
        <v>4718</v>
      </c>
      <c r="R3219" t="s">
        <v>4718</v>
      </c>
    </row>
    <row r="3220" spans="17:18" x14ac:dyDescent="0.25">
      <c r="Q3220" t="s">
        <v>4719</v>
      </c>
      <c r="R3220" t="s">
        <v>4719</v>
      </c>
    </row>
    <row r="3221" spans="17:18" x14ac:dyDescent="0.25">
      <c r="Q3221" t="s">
        <v>4720</v>
      </c>
      <c r="R3221" t="s">
        <v>4720</v>
      </c>
    </row>
    <row r="3222" spans="17:18" x14ac:dyDescent="0.25">
      <c r="Q3222" t="s">
        <v>4721</v>
      </c>
      <c r="R3222" t="s">
        <v>4721</v>
      </c>
    </row>
    <row r="3223" spans="17:18" x14ac:dyDescent="0.25">
      <c r="Q3223" t="s">
        <v>4722</v>
      </c>
      <c r="R3223" t="s">
        <v>4722</v>
      </c>
    </row>
    <row r="3224" spans="17:18" x14ac:dyDescent="0.25">
      <c r="Q3224" t="s">
        <v>4723</v>
      </c>
      <c r="R3224" t="s">
        <v>4723</v>
      </c>
    </row>
    <row r="3225" spans="17:18" x14ac:dyDescent="0.25">
      <c r="Q3225" t="s">
        <v>4724</v>
      </c>
      <c r="R3225" t="s">
        <v>4724</v>
      </c>
    </row>
    <row r="3226" spans="17:18" x14ac:dyDescent="0.25">
      <c r="Q3226" t="s">
        <v>4725</v>
      </c>
      <c r="R3226" t="s">
        <v>4725</v>
      </c>
    </row>
    <row r="3227" spans="17:18" x14ac:dyDescent="0.25">
      <c r="Q3227" t="s">
        <v>4726</v>
      </c>
      <c r="R3227" t="s">
        <v>4726</v>
      </c>
    </row>
    <row r="3228" spans="17:18" x14ac:dyDescent="0.25">
      <c r="Q3228" t="s">
        <v>4727</v>
      </c>
      <c r="R3228" t="s">
        <v>4727</v>
      </c>
    </row>
    <row r="3229" spans="17:18" x14ac:dyDescent="0.25">
      <c r="Q3229" t="s">
        <v>4728</v>
      </c>
      <c r="R3229" t="s">
        <v>4728</v>
      </c>
    </row>
    <row r="3230" spans="17:18" x14ac:dyDescent="0.25">
      <c r="Q3230" t="s">
        <v>4729</v>
      </c>
      <c r="R3230" t="s">
        <v>4729</v>
      </c>
    </row>
    <row r="3231" spans="17:18" x14ac:dyDescent="0.25">
      <c r="Q3231" t="s">
        <v>4730</v>
      </c>
      <c r="R3231" t="s">
        <v>4730</v>
      </c>
    </row>
    <row r="3232" spans="17:18" x14ac:dyDescent="0.25">
      <c r="Q3232" t="s">
        <v>4731</v>
      </c>
      <c r="R3232" t="s">
        <v>4731</v>
      </c>
    </row>
    <row r="3233" spans="17:18" x14ac:dyDescent="0.25">
      <c r="Q3233" t="s">
        <v>4732</v>
      </c>
      <c r="R3233" t="s">
        <v>4732</v>
      </c>
    </row>
    <row r="3234" spans="17:18" x14ac:dyDescent="0.25">
      <c r="Q3234" t="s">
        <v>4733</v>
      </c>
      <c r="R3234" t="s">
        <v>4733</v>
      </c>
    </row>
    <row r="3235" spans="17:18" x14ac:dyDescent="0.25">
      <c r="Q3235" t="s">
        <v>4734</v>
      </c>
      <c r="R3235" t="s">
        <v>4734</v>
      </c>
    </row>
    <row r="3236" spans="17:18" x14ac:dyDescent="0.25">
      <c r="Q3236" t="s">
        <v>4735</v>
      </c>
      <c r="R3236" t="s">
        <v>4735</v>
      </c>
    </row>
    <row r="3237" spans="17:18" x14ac:dyDescent="0.25">
      <c r="Q3237" t="s">
        <v>4736</v>
      </c>
      <c r="R3237" t="s">
        <v>4736</v>
      </c>
    </row>
    <row r="3238" spans="17:18" x14ac:dyDescent="0.25">
      <c r="Q3238" t="s">
        <v>4737</v>
      </c>
      <c r="R3238" t="s">
        <v>4737</v>
      </c>
    </row>
    <row r="3239" spans="17:18" x14ac:dyDescent="0.25">
      <c r="Q3239" t="s">
        <v>4738</v>
      </c>
      <c r="R3239" t="s">
        <v>4738</v>
      </c>
    </row>
    <row r="3240" spans="17:18" x14ac:dyDescent="0.25">
      <c r="Q3240" t="s">
        <v>4739</v>
      </c>
      <c r="R3240" t="s">
        <v>4739</v>
      </c>
    </row>
    <row r="3241" spans="17:18" x14ac:dyDescent="0.25">
      <c r="Q3241" t="s">
        <v>4740</v>
      </c>
      <c r="R3241" t="s">
        <v>4740</v>
      </c>
    </row>
    <row r="3242" spans="17:18" x14ac:dyDescent="0.25">
      <c r="Q3242" t="s">
        <v>4741</v>
      </c>
      <c r="R3242" t="s">
        <v>4741</v>
      </c>
    </row>
    <row r="3243" spans="17:18" x14ac:dyDescent="0.25">
      <c r="Q3243" t="s">
        <v>4742</v>
      </c>
      <c r="R3243" t="s">
        <v>4742</v>
      </c>
    </row>
    <row r="3244" spans="17:18" x14ac:dyDescent="0.25">
      <c r="Q3244" t="s">
        <v>4743</v>
      </c>
      <c r="R3244" t="s">
        <v>4743</v>
      </c>
    </row>
    <row r="3245" spans="17:18" x14ac:dyDescent="0.25">
      <c r="Q3245" t="s">
        <v>4744</v>
      </c>
      <c r="R3245" t="s">
        <v>4744</v>
      </c>
    </row>
    <row r="3246" spans="17:18" x14ac:dyDescent="0.25">
      <c r="Q3246" t="s">
        <v>4745</v>
      </c>
      <c r="R3246" t="s">
        <v>4745</v>
      </c>
    </row>
    <row r="3247" spans="17:18" x14ac:dyDescent="0.25">
      <c r="Q3247" t="s">
        <v>4746</v>
      </c>
      <c r="R3247" t="s">
        <v>4746</v>
      </c>
    </row>
    <row r="3248" spans="17:18" x14ac:dyDescent="0.25">
      <c r="Q3248" t="s">
        <v>4747</v>
      </c>
      <c r="R3248" t="s">
        <v>4747</v>
      </c>
    </row>
    <row r="3249" spans="17:18" x14ac:dyDescent="0.25">
      <c r="Q3249" t="s">
        <v>4748</v>
      </c>
      <c r="R3249" t="s">
        <v>4748</v>
      </c>
    </row>
    <row r="3250" spans="17:18" x14ac:dyDescent="0.25">
      <c r="Q3250" t="s">
        <v>4749</v>
      </c>
      <c r="R3250" t="s">
        <v>4749</v>
      </c>
    </row>
    <row r="3251" spans="17:18" x14ac:dyDescent="0.25">
      <c r="Q3251" t="s">
        <v>4750</v>
      </c>
      <c r="R3251" t="s">
        <v>4750</v>
      </c>
    </row>
    <row r="3252" spans="17:18" x14ac:dyDescent="0.25">
      <c r="Q3252" t="s">
        <v>4751</v>
      </c>
      <c r="R3252" t="s">
        <v>4751</v>
      </c>
    </row>
    <row r="3253" spans="17:18" x14ac:dyDescent="0.25">
      <c r="Q3253" t="s">
        <v>4752</v>
      </c>
      <c r="R3253" t="s">
        <v>4752</v>
      </c>
    </row>
    <row r="3254" spans="17:18" x14ac:dyDescent="0.25">
      <c r="Q3254" t="s">
        <v>4753</v>
      </c>
      <c r="R3254" t="s">
        <v>4753</v>
      </c>
    </row>
    <row r="3255" spans="17:18" x14ac:dyDescent="0.25">
      <c r="Q3255" t="s">
        <v>4754</v>
      </c>
      <c r="R3255" t="s">
        <v>4754</v>
      </c>
    </row>
    <row r="3256" spans="17:18" x14ac:dyDescent="0.25">
      <c r="Q3256" t="s">
        <v>4755</v>
      </c>
      <c r="R3256" t="s">
        <v>4755</v>
      </c>
    </row>
    <row r="3257" spans="17:18" x14ac:dyDescent="0.25">
      <c r="Q3257" t="s">
        <v>4756</v>
      </c>
      <c r="R3257" t="s">
        <v>4756</v>
      </c>
    </row>
    <row r="3258" spans="17:18" x14ac:dyDescent="0.25">
      <c r="Q3258" t="s">
        <v>4757</v>
      </c>
      <c r="R3258" t="s">
        <v>4757</v>
      </c>
    </row>
    <row r="3259" spans="17:18" x14ac:dyDescent="0.25">
      <c r="Q3259" t="s">
        <v>4758</v>
      </c>
      <c r="R3259" t="s">
        <v>4758</v>
      </c>
    </row>
    <row r="3260" spans="17:18" x14ac:dyDescent="0.25">
      <c r="Q3260" t="s">
        <v>4759</v>
      </c>
      <c r="R3260" t="s">
        <v>4759</v>
      </c>
    </row>
    <row r="3261" spans="17:18" x14ac:dyDescent="0.25">
      <c r="Q3261" t="s">
        <v>4760</v>
      </c>
      <c r="R3261" t="s">
        <v>4760</v>
      </c>
    </row>
    <row r="3262" spans="17:18" x14ac:dyDescent="0.25">
      <c r="Q3262" t="s">
        <v>4761</v>
      </c>
      <c r="R3262" t="s">
        <v>4761</v>
      </c>
    </row>
    <row r="3263" spans="17:18" x14ac:dyDescent="0.25">
      <c r="Q3263" t="s">
        <v>4762</v>
      </c>
      <c r="R3263" t="s">
        <v>4762</v>
      </c>
    </row>
    <row r="3264" spans="17:18" x14ac:dyDescent="0.25">
      <c r="Q3264" t="s">
        <v>4763</v>
      </c>
      <c r="R3264" t="s">
        <v>4763</v>
      </c>
    </row>
    <row r="3265" spans="17:18" x14ac:dyDescent="0.25">
      <c r="Q3265" t="s">
        <v>4764</v>
      </c>
      <c r="R3265" t="s">
        <v>4764</v>
      </c>
    </row>
    <row r="3266" spans="17:18" x14ac:dyDescent="0.25">
      <c r="Q3266" t="s">
        <v>4765</v>
      </c>
      <c r="R3266" t="s">
        <v>4765</v>
      </c>
    </row>
    <row r="3267" spans="17:18" x14ac:dyDescent="0.25">
      <c r="Q3267" t="s">
        <v>4766</v>
      </c>
      <c r="R3267" t="s">
        <v>4766</v>
      </c>
    </row>
    <row r="3268" spans="17:18" x14ac:dyDescent="0.25">
      <c r="Q3268" t="s">
        <v>4767</v>
      </c>
      <c r="R3268" t="s">
        <v>4767</v>
      </c>
    </row>
    <row r="3269" spans="17:18" x14ac:dyDescent="0.25">
      <c r="Q3269" t="s">
        <v>4768</v>
      </c>
      <c r="R3269" t="s">
        <v>4768</v>
      </c>
    </row>
    <row r="3270" spans="17:18" x14ac:dyDescent="0.25">
      <c r="Q3270" t="s">
        <v>4769</v>
      </c>
      <c r="R3270" t="s">
        <v>4769</v>
      </c>
    </row>
    <row r="3271" spans="17:18" x14ac:dyDescent="0.25">
      <c r="Q3271" t="s">
        <v>4770</v>
      </c>
      <c r="R3271" t="s">
        <v>4770</v>
      </c>
    </row>
    <row r="3272" spans="17:18" x14ac:dyDescent="0.25">
      <c r="Q3272" t="s">
        <v>4771</v>
      </c>
      <c r="R3272" t="s">
        <v>4771</v>
      </c>
    </row>
    <row r="3273" spans="17:18" x14ac:dyDescent="0.25">
      <c r="Q3273" t="s">
        <v>4772</v>
      </c>
      <c r="R3273" t="s">
        <v>4772</v>
      </c>
    </row>
    <row r="3274" spans="17:18" x14ac:dyDescent="0.25">
      <c r="Q3274" t="s">
        <v>4773</v>
      </c>
      <c r="R3274" t="s">
        <v>4773</v>
      </c>
    </row>
    <row r="3275" spans="17:18" x14ac:dyDescent="0.25">
      <c r="Q3275" t="s">
        <v>4774</v>
      </c>
      <c r="R3275" t="s">
        <v>4774</v>
      </c>
    </row>
    <row r="3276" spans="17:18" x14ac:dyDescent="0.25">
      <c r="Q3276" t="s">
        <v>4775</v>
      </c>
      <c r="R3276" t="s">
        <v>4775</v>
      </c>
    </row>
    <row r="3277" spans="17:18" x14ac:dyDescent="0.25">
      <c r="Q3277" t="s">
        <v>4776</v>
      </c>
      <c r="R3277" t="s">
        <v>4776</v>
      </c>
    </row>
    <row r="3278" spans="17:18" x14ac:dyDescent="0.25">
      <c r="Q3278" t="s">
        <v>4777</v>
      </c>
      <c r="R3278" t="s">
        <v>4777</v>
      </c>
    </row>
    <row r="3279" spans="17:18" x14ac:dyDescent="0.25">
      <c r="Q3279" t="s">
        <v>4778</v>
      </c>
      <c r="R3279" t="s">
        <v>4778</v>
      </c>
    </row>
    <row r="3280" spans="17:18" x14ac:dyDescent="0.25">
      <c r="Q3280" t="s">
        <v>4779</v>
      </c>
      <c r="R3280" t="s">
        <v>4779</v>
      </c>
    </row>
    <row r="3281" spans="17:18" x14ac:dyDescent="0.25">
      <c r="Q3281" t="s">
        <v>4780</v>
      </c>
      <c r="R3281" t="s">
        <v>4780</v>
      </c>
    </row>
    <row r="3282" spans="17:18" x14ac:dyDescent="0.25">
      <c r="Q3282" t="s">
        <v>4781</v>
      </c>
      <c r="R3282" t="s">
        <v>4781</v>
      </c>
    </row>
    <row r="3283" spans="17:18" x14ac:dyDescent="0.25">
      <c r="Q3283" t="s">
        <v>4782</v>
      </c>
      <c r="R3283" t="s">
        <v>4782</v>
      </c>
    </row>
    <row r="3284" spans="17:18" x14ac:dyDescent="0.25">
      <c r="Q3284" t="s">
        <v>4783</v>
      </c>
      <c r="R3284" t="s">
        <v>4783</v>
      </c>
    </row>
    <row r="3285" spans="17:18" x14ac:dyDescent="0.25">
      <c r="Q3285" t="s">
        <v>4784</v>
      </c>
      <c r="R3285" t="s">
        <v>4784</v>
      </c>
    </row>
    <row r="3286" spans="17:18" x14ac:dyDescent="0.25">
      <c r="Q3286" t="s">
        <v>4785</v>
      </c>
      <c r="R3286" t="s">
        <v>4785</v>
      </c>
    </row>
    <row r="3287" spans="17:18" x14ac:dyDescent="0.25">
      <c r="Q3287" t="s">
        <v>4786</v>
      </c>
      <c r="R3287" t="s">
        <v>4786</v>
      </c>
    </row>
    <row r="3288" spans="17:18" x14ac:dyDescent="0.25">
      <c r="Q3288" t="s">
        <v>4787</v>
      </c>
      <c r="R3288" t="s">
        <v>4787</v>
      </c>
    </row>
    <row r="3289" spans="17:18" x14ac:dyDescent="0.25">
      <c r="Q3289" t="s">
        <v>4788</v>
      </c>
      <c r="R3289" t="s">
        <v>4788</v>
      </c>
    </row>
    <row r="3290" spans="17:18" x14ac:dyDescent="0.25">
      <c r="Q3290" t="s">
        <v>4789</v>
      </c>
      <c r="R3290" t="s">
        <v>4789</v>
      </c>
    </row>
    <row r="3291" spans="17:18" x14ac:dyDescent="0.25">
      <c r="Q3291" t="s">
        <v>4790</v>
      </c>
      <c r="R3291" t="s">
        <v>4790</v>
      </c>
    </row>
    <row r="3292" spans="17:18" x14ac:dyDescent="0.25">
      <c r="Q3292" t="s">
        <v>4791</v>
      </c>
      <c r="R3292" t="s">
        <v>4791</v>
      </c>
    </row>
    <row r="3293" spans="17:18" x14ac:dyDescent="0.25">
      <c r="Q3293" t="s">
        <v>4792</v>
      </c>
      <c r="R3293" t="s">
        <v>4792</v>
      </c>
    </row>
    <row r="3294" spans="17:18" x14ac:dyDescent="0.25">
      <c r="Q3294" t="s">
        <v>4793</v>
      </c>
      <c r="R3294" t="s">
        <v>4793</v>
      </c>
    </row>
    <row r="3295" spans="17:18" x14ac:dyDescent="0.25">
      <c r="Q3295" t="s">
        <v>4794</v>
      </c>
      <c r="R3295" t="s">
        <v>4794</v>
      </c>
    </row>
    <row r="3296" spans="17:18" x14ac:dyDescent="0.25">
      <c r="Q3296" t="s">
        <v>4795</v>
      </c>
      <c r="R3296" t="s">
        <v>4795</v>
      </c>
    </row>
    <row r="3297" spans="17:18" x14ac:dyDescent="0.25">
      <c r="Q3297" t="s">
        <v>4796</v>
      </c>
      <c r="R3297" t="s">
        <v>4796</v>
      </c>
    </row>
    <row r="3298" spans="17:18" x14ac:dyDescent="0.25">
      <c r="Q3298" t="s">
        <v>4797</v>
      </c>
      <c r="R3298" t="s">
        <v>4797</v>
      </c>
    </row>
    <row r="3299" spans="17:18" x14ac:dyDescent="0.25">
      <c r="Q3299" t="s">
        <v>4798</v>
      </c>
      <c r="R3299" t="s">
        <v>4798</v>
      </c>
    </row>
    <row r="3300" spans="17:18" x14ac:dyDescent="0.25">
      <c r="Q3300" t="s">
        <v>4799</v>
      </c>
      <c r="R3300" t="s">
        <v>4799</v>
      </c>
    </row>
    <row r="3301" spans="17:18" x14ac:dyDescent="0.25">
      <c r="Q3301" t="s">
        <v>4800</v>
      </c>
      <c r="R3301" t="s">
        <v>4800</v>
      </c>
    </row>
    <row r="3302" spans="17:18" x14ac:dyDescent="0.25">
      <c r="Q3302" t="s">
        <v>4801</v>
      </c>
      <c r="R3302" t="s">
        <v>4801</v>
      </c>
    </row>
    <row r="3303" spans="17:18" x14ac:dyDescent="0.25">
      <c r="Q3303" t="s">
        <v>4802</v>
      </c>
      <c r="R3303" t="s">
        <v>4802</v>
      </c>
    </row>
    <row r="3304" spans="17:18" x14ac:dyDescent="0.25">
      <c r="Q3304" t="s">
        <v>4803</v>
      </c>
      <c r="R3304" t="s">
        <v>4803</v>
      </c>
    </row>
    <row r="3305" spans="17:18" x14ac:dyDescent="0.25">
      <c r="Q3305" t="s">
        <v>4804</v>
      </c>
      <c r="R3305" t="s">
        <v>4804</v>
      </c>
    </row>
    <row r="3306" spans="17:18" x14ac:dyDescent="0.25">
      <c r="Q3306" t="s">
        <v>4805</v>
      </c>
      <c r="R3306" t="s">
        <v>4805</v>
      </c>
    </row>
    <row r="3307" spans="17:18" x14ac:dyDescent="0.25">
      <c r="Q3307" t="s">
        <v>4806</v>
      </c>
      <c r="R3307" t="s">
        <v>4806</v>
      </c>
    </row>
    <row r="3308" spans="17:18" x14ac:dyDescent="0.25">
      <c r="Q3308" t="s">
        <v>4807</v>
      </c>
      <c r="R3308" t="s">
        <v>4807</v>
      </c>
    </row>
    <row r="3309" spans="17:18" x14ac:dyDescent="0.25">
      <c r="Q3309" t="s">
        <v>4808</v>
      </c>
      <c r="R3309" t="s">
        <v>4808</v>
      </c>
    </row>
    <row r="3310" spans="17:18" x14ac:dyDescent="0.25">
      <c r="Q3310" t="s">
        <v>4809</v>
      </c>
      <c r="R3310" t="s">
        <v>4809</v>
      </c>
    </row>
    <row r="3311" spans="17:18" x14ac:dyDescent="0.25">
      <c r="Q3311" t="s">
        <v>4810</v>
      </c>
      <c r="R3311" t="s">
        <v>4810</v>
      </c>
    </row>
    <row r="3312" spans="17:18" x14ac:dyDescent="0.25">
      <c r="Q3312" t="s">
        <v>4811</v>
      </c>
      <c r="R3312" t="s">
        <v>4811</v>
      </c>
    </row>
    <row r="3313" spans="17:18" x14ac:dyDescent="0.25">
      <c r="Q3313" t="s">
        <v>4812</v>
      </c>
      <c r="R3313" t="s">
        <v>4812</v>
      </c>
    </row>
    <row r="3314" spans="17:18" x14ac:dyDescent="0.25">
      <c r="Q3314" t="s">
        <v>4813</v>
      </c>
      <c r="R3314" t="s">
        <v>4813</v>
      </c>
    </row>
    <row r="3315" spans="17:18" x14ac:dyDescent="0.25">
      <c r="Q3315" t="s">
        <v>4814</v>
      </c>
      <c r="R3315" t="s">
        <v>4814</v>
      </c>
    </row>
    <row r="3316" spans="17:18" x14ac:dyDescent="0.25">
      <c r="Q3316" t="s">
        <v>4815</v>
      </c>
      <c r="R3316" t="s">
        <v>4815</v>
      </c>
    </row>
    <row r="3317" spans="17:18" x14ac:dyDescent="0.25">
      <c r="Q3317" t="s">
        <v>4816</v>
      </c>
      <c r="R3317" t="s">
        <v>4816</v>
      </c>
    </row>
    <row r="3318" spans="17:18" x14ac:dyDescent="0.25">
      <c r="Q3318" t="s">
        <v>4817</v>
      </c>
      <c r="R3318" t="s">
        <v>4817</v>
      </c>
    </row>
    <row r="3319" spans="17:18" x14ac:dyDescent="0.25">
      <c r="Q3319" t="s">
        <v>4818</v>
      </c>
      <c r="R3319" t="s">
        <v>4818</v>
      </c>
    </row>
    <row r="3320" spans="17:18" x14ac:dyDescent="0.25">
      <c r="Q3320" t="s">
        <v>4819</v>
      </c>
      <c r="R3320" t="s">
        <v>4819</v>
      </c>
    </row>
    <row r="3321" spans="17:18" x14ac:dyDescent="0.25">
      <c r="Q3321" t="s">
        <v>4820</v>
      </c>
      <c r="R3321" t="s">
        <v>4820</v>
      </c>
    </row>
    <row r="3322" spans="17:18" x14ac:dyDescent="0.25">
      <c r="Q3322" t="s">
        <v>4821</v>
      </c>
      <c r="R3322" t="s">
        <v>4821</v>
      </c>
    </row>
    <row r="3323" spans="17:18" x14ac:dyDescent="0.25">
      <c r="Q3323" t="s">
        <v>4822</v>
      </c>
      <c r="R3323" t="s">
        <v>4822</v>
      </c>
    </row>
    <row r="3324" spans="17:18" x14ac:dyDescent="0.25">
      <c r="Q3324" t="s">
        <v>4823</v>
      </c>
      <c r="R3324" t="s">
        <v>4823</v>
      </c>
    </row>
    <row r="3325" spans="17:18" x14ac:dyDescent="0.25">
      <c r="Q3325" t="s">
        <v>4824</v>
      </c>
      <c r="R3325" t="s">
        <v>4824</v>
      </c>
    </row>
    <row r="3326" spans="17:18" x14ac:dyDescent="0.25">
      <c r="Q3326" t="s">
        <v>4825</v>
      </c>
      <c r="R3326" t="s">
        <v>4825</v>
      </c>
    </row>
    <row r="3327" spans="17:18" x14ac:dyDescent="0.25">
      <c r="Q3327" t="s">
        <v>4826</v>
      </c>
      <c r="R3327" t="s">
        <v>4826</v>
      </c>
    </row>
    <row r="3328" spans="17:18" x14ac:dyDescent="0.25">
      <c r="Q3328" t="s">
        <v>4827</v>
      </c>
      <c r="R3328" t="s">
        <v>4827</v>
      </c>
    </row>
    <row r="3329" spans="17:18" x14ac:dyDescent="0.25">
      <c r="Q3329" t="s">
        <v>4828</v>
      </c>
      <c r="R3329" t="s">
        <v>4828</v>
      </c>
    </row>
    <row r="3330" spans="17:18" x14ac:dyDescent="0.25">
      <c r="Q3330" t="s">
        <v>4829</v>
      </c>
      <c r="R3330" t="s">
        <v>4829</v>
      </c>
    </row>
    <row r="3331" spans="17:18" x14ac:dyDescent="0.25">
      <c r="Q3331" t="s">
        <v>4830</v>
      </c>
      <c r="R3331" t="s">
        <v>4830</v>
      </c>
    </row>
    <row r="3332" spans="17:18" x14ac:dyDescent="0.25">
      <c r="Q3332" t="s">
        <v>4831</v>
      </c>
      <c r="R3332" t="s">
        <v>4831</v>
      </c>
    </row>
    <row r="3333" spans="17:18" x14ac:dyDescent="0.25">
      <c r="Q3333" t="s">
        <v>4832</v>
      </c>
      <c r="R3333" t="s">
        <v>4832</v>
      </c>
    </row>
    <row r="3334" spans="17:18" x14ac:dyDescent="0.25">
      <c r="Q3334" t="s">
        <v>4833</v>
      </c>
      <c r="R3334" t="s">
        <v>4833</v>
      </c>
    </row>
    <row r="3335" spans="17:18" x14ac:dyDescent="0.25">
      <c r="Q3335" t="s">
        <v>4834</v>
      </c>
      <c r="R3335" t="s">
        <v>4834</v>
      </c>
    </row>
    <row r="3336" spans="17:18" x14ac:dyDescent="0.25">
      <c r="Q3336" t="s">
        <v>4835</v>
      </c>
      <c r="R3336" t="s">
        <v>4835</v>
      </c>
    </row>
    <row r="3337" spans="17:18" x14ac:dyDescent="0.25">
      <c r="Q3337" t="s">
        <v>4836</v>
      </c>
      <c r="R3337" t="s">
        <v>4836</v>
      </c>
    </row>
    <row r="3338" spans="17:18" x14ac:dyDescent="0.25">
      <c r="Q3338" t="s">
        <v>4837</v>
      </c>
      <c r="R3338" t="s">
        <v>4837</v>
      </c>
    </row>
    <row r="3339" spans="17:18" x14ac:dyDescent="0.25">
      <c r="Q3339" t="s">
        <v>4838</v>
      </c>
      <c r="R3339" t="s">
        <v>4838</v>
      </c>
    </row>
    <row r="3340" spans="17:18" x14ac:dyDescent="0.25">
      <c r="Q3340" t="s">
        <v>4839</v>
      </c>
      <c r="R3340" t="s">
        <v>4839</v>
      </c>
    </row>
    <row r="3341" spans="17:18" x14ac:dyDescent="0.25">
      <c r="Q3341" t="s">
        <v>4840</v>
      </c>
      <c r="R3341" t="s">
        <v>4840</v>
      </c>
    </row>
    <row r="3342" spans="17:18" x14ac:dyDescent="0.25">
      <c r="Q3342" t="s">
        <v>4841</v>
      </c>
      <c r="R3342" t="s">
        <v>4841</v>
      </c>
    </row>
    <row r="3343" spans="17:18" x14ac:dyDescent="0.25">
      <c r="Q3343" t="s">
        <v>4842</v>
      </c>
      <c r="R3343" t="s">
        <v>4842</v>
      </c>
    </row>
    <row r="3344" spans="17:18" x14ac:dyDescent="0.25">
      <c r="Q3344" t="s">
        <v>4843</v>
      </c>
      <c r="R3344" t="s">
        <v>4843</v>
      </c>
    </row>
    <row r="3345" spans="17:18" x14ac:dyDescent="0.25">
      <c r="Q3345" t="s">
        <v>4844</v>
      </c>
      <c r="R3345" t="s">
        <v>4844</v>
      </c>
    </row>
    <row r="3346" spans="17:18" x14ac:dyDescent="0.25">
      <c r="Q3346" t="s">
        <v>4845</v>
      </c>
      <c r="R3346" t="s">
        <v>4845</v>
      </c>
    </row>
    <row r="3347" spans="17:18" x14ac:dyDescent="0.25">
      <c r="Q3347" t="s">
        <v>4846</v>
      </c>
      <c r="R3347" t="s">
        <v>4846</v>
      </c>
    </row>
    <row r="3348" spans="17:18" x14ac:dyDescent="0.25">
      <c r="Q3348" t="s">
        <v>4847</v>
      </c>
      <c r="R3348" t="s">
        <v>4847</v>
      </c>
    </row>
    <row r="3349" spans="17:18" x14ac:dyDescent="0.25">
      <c r="Q3349" t="s">
        <v>4848</v>
      </c>
      <c r="R3349" t="s">
        <v>4848</v>
      </c>
    </row>
    <row r="3350" spans="17:18" x14ac:dyDescent="0.25">
      <c r="Q3350" t="s">
        <v>4849</v>
      </c>
      <c r="R3350" t="s">
        <v>4849</v>
      </c>
    </row>
    <row r="3351" spans="17:18" x14ac:dyDescent="0.25">
      <c r="Q3351" t="s">
        <v>4850</v>
      </c>
      <c r="R3351" t="s">
        <v>4850</v>
      </c>
    </row>
    <row r="3352" spans="17:18" x14ac:dyDescent="0.25">
      <c r="Q3352" t="s">
        <v>4851</v>
      </c>
      <c r="R3352" t="s">
        <v>4851</v>
      </c>
    </row>
    <row r="3353" spans="17:18" x14ac:dyDescent="0.25">
      <c r="Q3353" t="s">
        <v>4852</v>
      </c>
      <c r="R3353" t="s">
        <v>4852</v>
      </c>
    </row>
    <row r="3354" spans="17:18" x14ac:dyDescent="0.25">
      <c r="Q3354" t="s">
        <v>4853</v>
      </c>
      <c r="R3354" t="s">
        <v>4853</v>
      </c>
    </row>
    <row r="3355" spans="17:18" x14ac:dyDescent="0.25">
      <c r="Q3355" t="s">
        <v>4854</v>
      </c>
      <c r="R3355" t="s">
        <v>4854</v>
      </c>
    </row>
    <row r="3356" spans="17:18" x14ac:dyDescent="0.25">
      <c r="Q3356" t="s">
        <v>4855</v>
      </c>
      <c r="R3356" t="s">
        <v>4855</v>
      </c>
    </row>
    <row r="3357" spans="17:18" x14ac:dyDescent="0.25">
      <c r="Q3357" t="s">
        <v>4856</v>
      </c>
      <c r="R3357" t="s">
        <v>4856</v>
      </c>
    </row>
    <row r="3358" spans="17:18" x14ac:dyDescent="0.25">
      <c r="Q3358" t="s">
        <v>4857</v>
      </c>
      <c r="R3358" t="s">
        <v>4857</v>
      </c>
    </row>
    <row r="3359" spans="17:18" x14ac:dyDescent="0.25">
      <c r="Q3359" t="s">
        <v>4858</v>
      </c>
      <c r="R3359" t="s">
        <v>4858</v>
      </c>
    </row>
    <row r="3360" spans="17:18" x14ac:dyDescent="0.25">
      <c r="Q3360" t="s">
        <v>4859</v>
      </c>
      <c r="R3360" t="s">
        <v>4859</v>
      </c>
    </row>
    <row r="3361" spans="17:18" x14ac:dyDescent="0.25">
      <c r="Q3361" t="s">
        <v>4860</v>
      </c>
      <c r="R3361" t="s">
        <v>4860</v>
      </c>
    </row>
    <row r="3362" spans="17:18" x14ac:dyDescent="0.25">
      <c r="Q3362" t="s">
        <v>4861</v>
      </c>
      <c r="R3362" t="s">
        <v>4861</v>
      </c>
    </row>
    <row r="3363" spans="17:18" x14ac:dyDescent="0.25">
      <c r="Q3363" t="s">
        <v>4862</v>
      </c>
      <c r="R3363" t="s">
        <v>4862</v>
      </c>
    </row>
    <row r="3364" spans="17:18" x14ac:dyDescent="0.25">
      <c r="Q3364" t="s">
        <v>4863</v>
      </c>
      <c r="R3364" t="s">
        <v>4863</v>
      </c>
    </row>
    <row r="3365" spans="17:18" x14ac:dyDescent="0.25">
      <c r="Q3365" t="s">
        <v>4864</v>
      </c>
      <c r="R3365" t="s">
        <v>4864</v>
      </c>
    </row>
    <row r="3366" spans="17:18" x14ac:dyDescent="0.25">
      <c r="Q3366" t="s">
        <v>4865</v>
      </c>
      <c r="R3366" t="s">
        <v>4865</v>
      </c>
    </row>
    <row r="3367" spans="17:18" x14ac:dyDescent="0.25">
      <c r="Q3367" t="s">
        <v>4866</v>
      </c>
      <c r="R3367" t="s">
        <v>4866</v>
      </c>
    </row>
    <row r="3368" spans="17:18" x14ac:dyDescent="0.25">
      <c r="Q3368" t="s">
        <v>4867</v>
      </c>
      <c r="R3368" t="s">
        <v>4867</v>
      </c>
    </row>
    <row r="3369" spans="17:18" x14ac:dyDescent="0.25">
      <c r="Q3369" t="s">
        <v>4868</v>
      </c>
      <c r="R3369" t="s">
        <v>4868</v>
      </c>
    </row>
    <row r="3370" spans="17:18" x14ac:dyDescent="0.25">
      <c r="Q3370" t="s">
        <v>4869</v>
      </c>
      <c r="R3370" t="s">
        <v>4869</v>
      </c>
    </row>
    <row r="3371" spans="17:18" x14ac:dyDescent="0.25">
      <c r="Q3371" t="s">
        <v>4870</v>
      </c>
      <c r="R3371" t="s">
        <v>4870</v>
      </c>
    </row>
    <row r="3372" spans="17:18" x14ac:dyDescent="0.25">
      <c r="Q3372" t="s">
        <v>4871</v>
      </c>
      <c r="R3372" t="s">
        <v>4871</v>
      </c>
    </row>
    <row r="3373" spans="17:18" x14ac:dyDescent="0.25">
      <c r="Q3373" t="s">
        <v>4872</v>
      </c>
      <c r="R3373" t="s">
        <v>4872</v>
      </c>
    </row>
    <row r="3374" spans="17:18" x14ac:dyDescent="0.25">
      <c r="Q3374" t="s">
        <v>4873</v>
      </c>
      <c r="R3374" t="s">
        <v>4873</v>
      </c>
    </row>
    <row r="3375" spans="17:18" x14ac:dyDescent="0.25">
      <c r="Q3375" t="s">
        <v>4874</v>
      </c>
      <c r="R3375" t="s">
        <v>4874</v>
      </c>
    </row>
    <row r="3376" spans="17:18" x14ac:dyDescent="0.25">
      <c r="Q3376" t="s">
        <v>4875</v>
      </c>
      <c r="R3376" t="s">
        <v>4875</v>
      </c>
    </row>
    <row r="3377" spans="17:18" x14ac:dyDescent="0.25">
      <c r="Q3377" t="s">
        <v>4876</v>
      </c>
      <c r="R3377" t="s">
        <v>4876</v>
      </c>
    </row>
    <row r="3378" spans="17:18" x14ac:dyDescent="0.25">
      <c r="Q3378" t="s">
        <v>4877</v>
      </c>
      <c r="R3378" t="s">
        <v>4877</v>
      </c>
    </row>
    <row r="3379" spans="17:18" x14ac:dyDescent="0.25">
      <c r="Q3379" t="s">
        <v>4878</v>
      </c>
      <c r="R3379" t="s">
        <v>4878</v>
      </c>
    </row>
    <row r="3380" spans="17:18" x14ac:dyDescent="0.25">
      <c r="Q3380" t="s">
        <v>4879</v>
      </c>
      <c r="R3380" t="s">
        <v>4879</v>
      </c>
    </row>
    <row r="3381" spans="17:18" x14ac:dyDescent="0.25">
      <c r="Q3381" t="s">
        <v>4880</v>
      </c>
      <c r="R3381" t="s">
        <v>4880</v>
      </c>
    </row>
    <row r="3382" spans="17:18" x14ac:dyDescent="0.25">
      <c r="Q3382" t="s">
        <v>4881</v>
      </c>
      <c r="R3382" t="s">
        <v>4881</v>
      </c>
    </row>
    <row r="3383" spans="17:18" x14ac:dyDescent="0.25">
      <c r="Q3383" t="s">
        <v>4882</v>
      </c>
      <c r="R3383" t="s">
        <v>4882</v>
      </c>
    </row>
    <row r="3384" spans="17:18" x14ac:dyDescent="0.25">
      <c r="Q3384" t="s">
        <v>4883</v>
      </c>
      <c r="R3384" t="s">
        <v>4883</v>
      </c>
    </row>
    <row r="3385" spans="17:18" x14ac:dyDescent="0.25">
      <c r="Q3385" t="s">
        <v>4884</v>
      </c>
      <c r="R3385" t="s">
        <v>4884</v>
      </c>
    </row>
    <row r="3386" spans="17:18" x14ac:dyDescent="0.25">
      <c r="Q3386" t="s">
        <v>4885</v>
      </c>
      <c r="R3386" t="s">
        <v>4885</v>
      </c>
    </row>
    <row r="3387" spans="17:18" x14ac:dyDescent="0.25">
      <c r="Q3387" t="s">
        <v>4886</v>
      </c>
      <c r="R3387" t="s">
        <v>4886</v>
      </c>
    </row>
    <row r="3388" spans="17:18" x14ac:dyDescent="0.25">
      <c r="Q3388" t="s">
        <v>4887</v>
      </c>
      <c r="R3388" t="s">
        <v>4887</v>
      </c>
    </row>
    <row r="3389" spans="17:18" x14ac:dyDescent="0.25">
      <c r="Q3389" t="s">
        <v>4888</v>
      </c>
      <c r="R3389" t="s">
        <v>4888</v>
      </c>
    </row>
    <row r="3390" spans="17:18" x14ac:dyDescent="0.25">
      <c r="Q3390" t="s">
        <v>4889</v>
      </c>
      <c r="R3390" t="s">
        <v>4889</v>
      </c>
    </row>
    <row r="3391" spans="17:18" x14ac:dyDescent="0.25">
      <c r="Q3391" t="s">
        <v>4890</v>
      </c>
      <c r="R3391" t="s">
        <v>4890</v>
      </c>
    </row>
    <row r="3392" spans="17:18" x14ac:dyDescent="0.25">
      <c r="Q3392" t="s">
        <v>4891</v>
      </c>
      <c r="R3392" t="s">
        <v>4891</v>
      </c>
    </row>
    <row r="3393" spans="17:18" x14ac:dyDescent="0.25">
      <c r="Q3393" t="s">
        <v>4892</v>
      </c>
      <c r="R3393" t="s">
        <v>4892</v>
      </c>
    </row>
    <row r="3394" spans="17:18" x14ac:dyDescent="0.25">
      <c r="Q3394" t="s">
        <v>4893</v>
      </c>
      <c r="R3394" t="s">
        <v>4893</v>
      </c>
    </row>
    <row r="3395" spans="17:18" x14ac:dyDescent="0.25">
      <c r="Q3395" t="s">
        <v>4894</v>
      </c>
      <c r="R3395" t="s">
        <v>4894</v>
      </c>
    </row>
    <row r="3396" spans="17:18" x14ac:dyDescent="0.25">
      <c r="Q3396" t="s">
        <v>4895</v>
      </c>
      <c r="R3396" t="s">
        <v>4895</v>
      </c>
    </row>
    <row r="3397" spans="17:18" x14ac:dyDescent="0.25">
      <c r="Q3397" t="s">
        <v>4896</v>
      </c>
      <c r="R3397" t="s">
        <v>4896</v>
      </c>
    </row>
    <row r="3398" spans="17:18" x14ac:dyDescent="0.25">
      <c r="Q3398" t="s">
        <v>4897</v>
      </c>
      <c r="R3398" t="s">
        <v>4897</v>
      </c>
    </row>
    <row r="3399" spans="17:18" x14ac:dyDescent="0.25">
      <c r="Q3399" t="s">
        <v>4898</v>
      </c>
      <c r="R3399" t="s">
        <v>4898</v>
      </c>
    </row>
    <row r="3400" spans="17:18" x14ac:dyDescent="0.25">
      <c r="Q3400" t="s">
        <v>4899</v>
      </c>
      <c r="R3400" t="s">
        <v>4899</v>
      </c>
    </row>
    <row r="3401" spans="17:18" x14ac:dyDescent="0.25">
      <c r="Q3401" t="s">
        <v>4900</v>
      </c>
      <c r="R3401" t="s">
        <v>4900</v>
      </c>
    </row>
    <row r="3402" spans="17:18" x14ac:dyDescent="0.25">
      <c r="Q3402" t="s">
        <v>4901</v>
      </c>
      <c r="R3402" t="s">
        <v>4901</v>
      </c>
    </row>
    <row r="3403" spans="17:18" x14ac:dyDescent="0.25">
      <c r="Q3403" t="s">
        <v>4902</v>
      </c>
      <c r="R3403" t="s">
        <v>4902</v>
      </c>
    </row>
    <row r="3404" spans="17:18" x14ac:dyDescent="0.25">
      <c r="Q3404" t="s">
        <v>4903</v>
      </c>
      <c r="R3404" t="s">
        <v>4903</v>
      </c>
    </row>
    <row r="3405" spans="17:18" x14ac:dyDescent="0.25">
      <c r="Q3405" t="s">
        <v>4904</v>
      </c>
      <c r="R3405" t="s">
        <v>4904</v>
      </c>
    </row>
    <row r="3406" spans="17:18" x14ac:dyDescent="0.25">
      <c r="Q3406" t="s">
        <v>4905</v>
      </c>
      <c r="R3406" t="s">
        <v>4905</v>
      </c>
    </row>
    <row r="3407" spans="17:18" x14ac:dyDescent="0.25">
      <c r="Q3407" t="s">
        <v>4906</v>
      </c>
      <c r="R3407" t="s">
        <v>4906</v>
      </c>
    </row>
    <row r="3408" spans="17:18" x14ac:dyDescent="0.25">
      <c r="Q3408" t="s">
        <v>4907</v>
      </c>
      <c r="R3408" t="s">
        <v>4907</v>
      </c>
    </row>
    <row r="3409" spans="17:18" x14ac:dyDescent="0.25">
      <c r="Q3409" t="s">
        <v>4908</v>
      </c>
      <c r="R3409" t="s">
        <v>4908</v>
      </c>
    </row>
    <row r="3410" spans="17:18" x14ac:dyDescent="0.25">
      <c r="Q3410" t="s">
        <v>4909</v>
      </c>
      <c r="R3410" t="s">
        <v>4909</v>
      </c>
    </row>
    <row r="3411" spans="17:18" x14ac:dyDescent="0.25">
      <c r="Q3411" t="s">
        <v>4910</v>
      </c>
      <c r="R3411" t="s">
        <v>4910</v>
      </c>
    </row>
    <row r="3412" spans="17:18" x14ac:dyDescent="0.25">
      <c r="Q3412" t="s">
        <v>4911</v>
      </c>
      <c r="R3412" t="s">
        <v>4911</v>
      </c>
    </row>
    <row r="3413" spans="17:18" x14ac:dyDescent="0.25">
      <c r="Q3413" t="s">
        <v>4912</v>
      </c>
      <c r="R3413" t="s">
        <v>4912</v>
      </c>
    </row>
    <row r="3414" spans="17:18" x14ac:dyDescent="0.25">
      <c r="Q3414" t="s">
        <v>4913</v>
      </c>
      <c r="R3414" t="s">
        <v>4913</v>
      </c>
    </row>
    <row r="3415" spans="17:18" x14ac:dyDescent="0.25">
      <c r="Q3415" t="s">
        <v>4914</v>
      </c>
      <c r="R3415" t="s">
        <v>4914</v>
      </c>
    </row>
    <row r="3416" spans="17:18" x14ac:dyDescent="0.25">
      <c r="Q3416" t="s">
        <v>4915</v>
      </c>
      <c r="R3416" t="s">
        <v>4915</v>
      </c>
    </row>
    <row r="3417" spans="17:18" x14ac:dyDescent="0.25">
      <c r="Q3417" t="s">
        <v>4916</v>
      </c>
      <c r="R3417" t="s">
        <v>4916</v>
      </c>
    </row>
    <row r="3418" spans="17:18" x14ac:dyDescent="0.25">
      <c r="Q3418" t="s">
        <v>4917</v>
      </c>
      <c r="R3418" t="s">
        <v>4917</v>
      </c>
    </row>
    <row r="3419" spans="17:18" x14ac:dyDescent="0.25">
      <c r="Q3419" t="s">
        <v>4918</v>
      </c>
      <c r="R3419" t="s">
        <v>4918</v>
      </c>
    </row>
    <row r="3420" spans="17:18" x14ac:dyDescent="0.25">
      <c r="Q3420" t="s">
        <v>4919</v>
      </c>
      <c r="R3420" t="s">
        <v>4919</v>
      </c>
    </row>
    <row r="3421" spans="17:18" x14ac:dyDescent="0.25">
      <c r="Q3421" t="s">
        <v>4920</v>
      </c>
      <c r="R3421" t="s">
        <v>4920</v>
      </c>
    </row>
    <row r="3422" spans="17:18" x14ac:dyDescent="0.25">
      <c r="Q3422" t="s">
        <v>4921</v>
      </c>
      <c r="R3422" t="s">
        <v>4921</v>
      </c>
    </row>
    <row r="3423" spans="17:18" x14ac:dyDescent="0.25">
      <c r="Q3423" t="s">
        <v>4922</v>
      </c>
      <c r="R3423" t="s">
        <v>4922</v>
      </c>
    </row>
    <row r="3424" spans="17:18" x14ac:dyDescent="0.25">
      <c r="Q3424" t="s">
        <v>4923</v>
      </c>
      <c r="R3424" t="s">
        <v>4923</v>
      </c>
    </row>
    <row r="3425" spans="17:18" x14ac:dyDescent="0.25">
      <c r="Q3425" t="s">
        <v>4924</v>
      </c>
      <c r="R3425" t="s">
        <v>4924</v>
      </c>
    </row>
    <row r="3426" spans="17:18" x14ac:dyDescent="0.25">
      <c r="Q3426" t="s">
        <v>4925</v>
      </c>
      <c r="R3426" t="s">
        <v>4925</v>
      </c>
    </row>
    <row r="3427" spans="17:18" x14ac:dyDescent="0.25">
      <c r="Q3427" t="s">
        <v>4926</v>
      </c>
      <c r="R3427" t="s">
        <v>4926</v>
      </c>
    </row>
    <row r="3428" spans="17:18" x14ac:dyDescent="0.25">
      <c r="Q3428" t="s">
        <v>4927</v>
      </c>
      <c r="R3428" t="s">
        <v>4927</v>
      </c>
    </row>
    <row r="3429" spans="17:18" x14ac:dyDescent="0.25">
      <c r="Q3429" t="s">
        <v>4928</v>
      </c>
      <c r="R3429" t="s">
        <v>4928</v>
      </c>
    </row>
    <row r="3430" spans="17:18" x14ac:dyDescent="0.25">
      <c r="Q3430" t="s">
        <v>4929</v>
      </c>
      <c r="R3430" t="s">
        <v>4929</v>
      </c>
    </row>
    <row r="3431" spans="17:18" x14ac:dyDescent="0.25">
      <c r="Q3431" t="s">
        <v>4930</v>
      </c>
      <c r="R3431" t="s">
        <v>4930</v>
      </c>
    </row>
    <row r="3432" spans="17:18" x14ac:dyDescent="0.25">
      <c r="Q3432" t="s">
        <v>4931</v>
      </c>
      <c r="R3432" t="s">
        <v>4931</v>
      </c>
    </row>
    <row r="3433" spans="17:18" x14ac:dyDescent="0.25">
      <c r="Q3433" t="s">
        <v>4932</v>
      </c>
      <c r="R3433" t="s">
        <v>4932</v>
      </c>
    </row>
    <row r="3434" spans="17:18" x14ac:dyDescent="0.25">
      <c r="Q3434" t="s">
        <v>4933</v>
      </c>
      <c r="R3434" t="s">
        <v>4933</v>
      </c>
    </row>
    <row r="3435" spans="17:18" x14ac:dyDescent="0.25">
      <c r="Q3435" t="s">
        <v>4934</v>
      </c>
      <c r="R3435" t="s">
        <v>4934</v>
      </c>
    </row>
    <row r="3436" spans="17:18" x14ac:dyDescent="0.25">
      <c r="Q3436" t="s">
        <v>4935</v>
      </c>
      <c r="R3436" t="s">
        <v>4935</v>
      </c>
    </row>
    <row r="3437" spans="17:18" x14ac:dyDescent="0.25">
      <c r="Q3437" t="s">
        <v>4936</v>
      </c>
      <c r="R3437" t="s">
        <v>4936</v>
      </c>
    </row>
    <row r="3438" spans="17:18" x14ac:dyDescent="0.25">
      <c r="Q3438" t="s">
        <v>4937</v>
      </c>
      <c r="R3438" t="s">
        <v>4937</v>
      </c>
    </row>
    <row r="3439" spans="17:18" x14ac:dyDescent="0.25">
      <c r="Q3439" t="s">
        <v>4938</v>
      </c>
      <c r="R3439" t="s">
        <v>4938</v>
      </c>
    </row>
    <row r="3440" spans="17:18" x14ac:dyDescent="0.25">
      <c r="Q3440" t="s">
        <v>4939</v>
      </c>
      <c r="R3440" t="s">
        <v>4939</v>
      </c>
    </row>
    <row r="3441" spans="17:18" x14ac:dyDescent="0.25">
      <c r="Q3441" t="s">
        <v>4940</v>
      </c>
      <c r="R3441" t="s">
        <v>4940</v>
      </c>
    </row>
    <row r="3442" spans="17:18" x14ac:dyDescent="0.25">
      <c r="Q3442" t="s">
        <v>4941</v>
      </c>
      <c r="R3442" t="s">
        <v>4941</v>
      </c>
    </row>
    <row r="3443" spans="17:18" x14ac:dyDescent="0.25">
      <c r="Q3443" t="s">
        <v>4942</v>
      </c>
      <c r="R3443" t="s">
        <v>4942</v>
      </c>
    </row>
    <row r="3444" spans="17:18" x14ac:dyDescent="0.25">
      <c r="Q3444" t="s">
        <v>4943</v>
      </c>
      <c r="R3444" t="s">
        <v>4943</v>
      </c>
    </row>
    <row r="3445" spans="17:18" x14ac:dyDescent="0.25">
      <c r="Q3445" t="s">
        <v>4944</v>
      </c>
      <c r="R3445" t="s">
        <v>4944</v>
      </c>
    </row>
    <row r="3446" spans="17:18" x14ac:dyDescent="0.25">
      <c r="Q3446" t="s">
        <v>4945</v>
      </c>
      <c r="R3446" t="s">
        <v>4945</v>
      </c>
    </row>
    <row r="3447" spans="17:18" x14ac:dyDescent="0.25">
      <c r="Q3447" t="s">
        <v>4946</v>
      </c>
      <c r="R3447" t="s">
        <v>4946</v>
      </c>
    </row>
    <row r="3448" spans="17:18" x14ac:dyDescent="0.25">
      <c r="Q3448" t="s">
        <v>4947</v>
      </c>
      <c r="R3448" t="s">
        <v>4947</v>
      </c>
    </row>
    <row r="3449" spans="17:18" x14ac:dyDescent="0.25">
      <c r="Q3449" t="s">
        <v>4948</v>
      </c>
      <c r="R3449" t="s">
        <v>4948</v>
      </c>
    </row>
    <row r="3450" spans="17:18" x14ac:dyDescent="0.25">
      <c r="Q3450" t="s">
        <v>4949</v>
      </c>
      <c r="R3450" t="s">
        <v>4949</v>
      </c>
    </row>
    <row r="3451" spans="17:18" x14ac:dyDescent="0.25">
      <c r="Q3451" t="s">
        <v>4950</v>
      </c>
      <c r="R3451" t="s">
        <v>4950</v>
      </c>
    </row>
    <row r="3452" spans="17:18" x14ac:dyDescent="0.25">
      <c r="Q3452" t="s">
        <v>4951</v>
      </c>
      <c r="R3452" t="s">
        <v>4951</v>
      </c>
    </row>
    <row r="3453" spans="17:18" x14ac:dyDescent="0.25">
      <c r="Q3453" t="s">
        <v>4952</v>
      </c>
      <c r="R3453" t="s">
        <v>4952</v>
      </c>
    </row>
    <row r="3454" spans="17:18" x14ac:dyDescent="0.25">
      <c r="Q3454" t="s">
        <v>4953</v>
      </c>
      <c r="R3454" t="s">
        <v>4953</v>
      </c>
    </row>
    <row r="3455" spans="17:18" x14ac:dyDescent="0.25">
      <c r="Q3455" t="s">
        <v>4954</v>
      </c>
      <c r="R3455" t="s">
        <v>4954</v>
      </c>
    </row>
    <row r="3456" spans="17:18" x14ac:dyDescent="0.25">
      <c r="Q3456" t="s">
        <v>4955</v>
      </c>
      <c r="R3456" t="s">
        <v>4955</v>
      </c>
    </row>
    <row r="3457" spans="17:18" x14ac:dyDescent="0.25">
      <c r="Q3457" t="s">
        <v>4956</v>
      </c>
      <c r="R3457" t="s">
        <v>4956</v>
      </c>
    </row>
    <row r="3458" spans="17:18" x14ac:dyDescent="0.25">
      <c r="Q3458" t="s">
        <v>4957</v>
      </c>
      <c r="R3458" t="s">
        <v>4957</v>
      </c>
    </row>
    <row r="3459" spans="17:18" x14ac:dyDescent="0.25">
      <c r="Q3459" t="s">
        <v>4958</v>
      </c>
      <c r="R3459" t="s">
        <v>4958</v>
      </c>
    </row>
    <row r="3460" spans="17:18" x14ac:dyDescent="0.25">
      <c r="Q3460" t="s">
        <v>4959</v>
      </c>
      <c r="R3460" t="s">
        <v>4959</v>
      </c>
    </row>
    <row r="3461" spans="17:18" x14ac:dyDescent="0.25">
      <c r="Q3461" t="s">
        <v>4960</v>
      </c>
      <c r="R3461" t="s">
        <v>4960</v>
      </c>
    </row>
    <row r="3462" spans="17:18" x14ac:dyDescent="0.25">
      <c r="Q3462" t="s">
        <v>4961</v>
      </c>
      <c r="R3462" t="s">
        <v>4961</v>
      </c>
    </row>
    <row r="3463" spans="17:18" x14ac:dyDescent="0.25">
      <c r="Q3463" t="s">
        <v>4962</v>
      </c>
      <c r="R3463" t="s">
        <v>4962</v>
      </c>
    </row>
    <row r="3464" spans="17:18" x14ac:dyDescent="0.25">
      <c r="Q3464" t="s">
        <v>4963</v>
      </c>
      <c r="R3464" t="s">
        <v>4963</v>
      </c>
    </row>
    <row r="3465" spans="17:18" x14ac:dyDescent="0.25">
      <c r="Q3465" t="s">
        <v>4964</v>
      </c>
      <c r="R3465" t="s">
        <v>4964</v>
      </c>
    </row>
    <row r="3466" spans="17:18" x14ac:dyDescent="0.25">
      <c r="Q3466" t="s">
        <v>4965</v>
      </c>
      <c r="R3466" t="s">
        <v>4965</v>
      </c>
    </row>
    <row r="3467" spans="17:18" x14ac:dyDescent="0.25">
      <c r="Q3467" t="s">
        <v>4966</v>
      </c>
      <c r="R3467" t="s">
        <v>4966</v>
      </c>
    </row>
    <row r="3468" spans="17:18" x14ac:dyDescent="0.25">
      <c r="Q3468" t="s">
        <v>4967</v>
      </c>
      <c r="R3468" t="s">
        <v>4967</v>
      </c>
    </row>
    <row r="3469" spans="17:18" x14ac:dyDescent="0.25">
      <c r="Q3469" t="s">
        <v>4968</v>
      </c>
      <c r="R3469" t="s">
        <v>4968</v>
      </c>
    </row>
    <row r="3470" spans="17:18" x14ac:dyDescent="0.25">
      <c r="Q3470" t="s">
        <v>4969</v>
      </c>
      <c r="R3470" t="s">
        <v>4969</v>
      </c>
    </row>
    <row r="3471" spans="17:18" x14ac:dyDescent="0.25">
      <c r="Q3471" t="s">
        <v>4970</v>
      </c>
      <c r="R3471" t="s">
        <v>4970</v>
      </c>
    </row>
    <row r="3472" spans="17:18" x14ac:dyDescent="0.25">
      <c r="Q3472" t="s">
        <v>4971</v>
      </c>
      <c r="R3472" t="s">
        <v>4971</v>
      </c>
    </row>
    <row r="3473" spans="17:18" x14ac:dyDescent="0.25">
      <c r="Q3473" t="s">
        <v>4972</v>
      </c>
      <c r="R3473" t="s">
        <v>4972</v>
      </c>
    </row>
    <row r="3474" spans="17:18" x14ac:dyDescent="0.25">
      <c r="Q3474" t="s">
        <v>4973</v>
      </c>
      <c r="R3474" t="s">
        <v>4973</v>
      </c>
    </row>
    <row r="3475" spans="17:18" x14ac:dyDescent="0.25">
      <c r="Q3475" t="s">
        <v>4974</v>
      </c>
      <c r="R3475" t="s">
        <v>4974</v>
      </c>
    </row>
    <row r="3476" spans="17:18" x14ac:dyDescent="0.25">
      <c r="Q3476" t="s">
        <v>4975</v>
      </c>
      <c r="R3476" t="s">
        <v>4975</v>
      </c>
    </row>
    <row r="3477" spans="17:18" x14ac:dyDescent="0.25">
      <c r="Q3477" t="s">
        <v>4976</v>
      </c>
      <c r="R3477" t="s">
        <v>4976</v>
      </c>
    </row>
    <row r="3478" spans="17:18" x14ac:dyDescent="0.25">
      <c r="Q3478" t="s">
        <v>4977</v>
      </c>
      <c r="R3478" t="s">
        <v>4977</v>
      </c>
    </row>
    <row r="3479" spans="17:18" x14ac:dyDescent="0.25">
      <c r="Q3479" t="s">
        <v>4978</v>
      </c>
      <c r="R3479" t="s">
        <v>4978</v>
      </c>
    </row>
    <row r="3480" spans="17:18" x14ac:dyDescent="0.25">
      <c r="Q3480" t="s">
        <v>4979</v>
      </c>
      <c r="R3480" t="s">
        <v>4979</v>
      </c>
    </row>
    <row r="3481" spans="17:18" x14ac:dyDescent="0.25">
      <c r="Q3481" t="s">
        <v>4980</v>
      </c>
      <c r="R3481" t="s">
        <v>4980</v>
      </c>
    </row>
    <row r="3482" spans="17:18" x14ac:dyDescent="0.25">
      <c r="Q3482" t="s">
        <v>4981</v>
      </c>
      <c r="R3482" t="s">
        <v>4981</v>
      </c>
    </row>
    <row r="3483" spans="17:18" x14ac:dyDescent="0.25">
      <c r="Q3483" t="s">
        <v>4982</v>
      </c>
      <c r="R3483" t="s">
        <v>4982</v>
      </c>
    </row>
    <row r="3484" spans="17:18" x14ac:dyDescent="0.25">
      <c r="Q3484" t="s">
        <v>4983</v>
      </c>
      <c r="R3484" t="s">
        <v>4983</v>
      </c>
    </row>
    <row r="3485" spans="17:18" x14ac:dyDescent="0.25">
      <c r="Q3485" t="s">
        <v>4984</v>
      </c>
      <c r="R3485" t="s">
        <v>4984</v>
      </c>
    </row>
    <row r="3486" spans="17:18" x14ac:dyDescent="0.25">
      <c r="Q3486" t="s">
        <v>4985</v>
      </c>
      <c r="R3486" t="s">
        <v>4985</v>
      </c>
    </row>
    <row r="3487" spans="17:18" x14ac:dyDescent="0.25">
      <c r="Q3487" t="s">
        <v>4986</v>
      </c>
      <c r="R3487" t="s">
        <v>4986</v>
      </c>
    </row>
    <row r="3488" spans="17:18" x14ac:dyDescent="0.25">
      <c r="Q3488" t="s">
        <v>4987</v>
      </c>
      <c r="R3488" t="s">
        <v>4987</v>
      </c>
    </row>
    <row r="3489" spans="17:18" x14ac:dyDescent="0.25">
      <c r="Q3489" t="s">
        <v>4988</v>
      </c>
      <c r="R3489" t="s">
        <v>4988</v>
      </c>
    </row>
    <row r="3490" spans="17:18" x14ac:dyDescent="0.25">
      <c r="Q3490" t="s">
        <v>4989</v>
      </c>
      <c r="R3490" t="s">
        <v>4989</v>
      </c>
    </row>
    <row r="3491" spans="17:18" x14ac:dyDescent="0.25">
      <c r="Q3491" t="s">
        <v>4990</v>
      </c>
      <c r="R3491" t="s">
        <v>4990</v>
      </c>
    </row>
    <row r="3492" spans="17:18" x14ac:dyDescent="0.25">
      <c r="Q3492" t="s">
        <v>4991</v>
      </c>
      <c r="R3492" t="s">
        <v>4991</v>
      </c>
    </row>
    <row r="3493" spans="17:18" x14ac:dyDescent="0.25">
      <c r="Q3493" t="s">
        <v>4992</v>
      </c>
      <c r="R3493" t="s">
        <v>4992</v>
      </c>
    </row>
    <row r="3494" spans="17:18" x14ac:dyDescent="0.25">
      <c r="Q3494" t="s">
        <v>4993</v>
      </c>
      <c r="R3494" t="s">
        <v>4993</v>
      </c>
    </row>
    <row r="3495" spans="17:18" x14ac:dyDescent="0.25">
      <c r="Q3495" t="s">
        <v>4994</v>
      </c>
      <c r="R3495" t="s">
        <v>4994</v>
      </c>
    </row>
    <row r="3496" spans="17:18" x14ac:dyDescent="0.25">
      <c r="Q3496" t="s">
        <v>4995</v>
      </c>
      <c r="R3496" t="s">
        <v>4995</v>
      </c>
    </row>
    <row r="3497" spans="17:18" x14ac:dyDescent="0.25">
      <c r="Q3497" t="s">
        <v>4996</v>
      </c>
      <c r="R3497" t="s">
        <v>4996</v>
      </c>
    </row>
    <row r="3498" spans="17:18" x14ac:dyDescent="0.25">
      <c r="Q3498" t="s">
        <v>4997</v>
      </c>
      <c r="R3498" t="s">
        <v>4997</v>
      </c>
    </row>
    <row r="3499" spans="17:18" x14ac:dyDescent="0.25">
      <c r="Q3499" t="s">
        <v>4998</v>
      </c>
      <c r="R3499" t="s">
        <v>4998</v>
      </c>
    </row>
    <row r="3500" spans="17:18" x14ac:dyDescent="0.25">
      <c r="Q3500" t="s">
        <v>4999</v>
      </c>
      <c r="R3500" t="s">
        <v>4999</v>
      </c>
    </row>
    <row r="3501" spans="17:18" x14ac:dyDescent="0.25">
      <c r="Q3501" t="s">
        <v>5000</v>
      </c>
      <c r="R3501" t="s">
        <v>5000</v>
      </c>
    </row>
    <row r="3502" spans="17:18" x14ac:dyDescent="0.25">
      <c r="Q3502" t="s">
        <v>5001</v>
      </c>
      <c r="R3502" t="s">
        <v>5001</v>
      </c>
    </row>
    <row r="3503" spans="17:18" x14ac:dyDescent="0.25">
      <c r="Q3503" t="s">
        <v>5002</v>
      </c>
      <c r="R3503" t="s">
        <v>5002</v>
      </c>
    </row>
    <row r="3504" spans="17:18" x14ac:dyDescent="0.25">
      <c r="Q3504" t="s">
        <v>5003</v>
      </c>
      <c r="R3504" t="s">
        <v>5003</v>
      </c>
    </row>
    <row r="3505" spans="17:18" x14ac:dyDescent="0.25">
      <c r="Q3505" t="s">
        <v>5004</v>
      </c>
      <c r="R3505" t="s">
        <v>5004</v>
      </c>
    </row>
    <row r="3506" spans="17:18" x14ac:dyDescent="0.25">
      <c r="Q3506" t="s">
        <v>5005</v>
      </c>
      <c r="R3506" t="s">
        <v>5005</v>
      </c>
    </row>
    <row r="3507" spans="17:18" x14ac:dyDescent="0.25">
      <c r="Q3507" t="s">
        <v>5006</v>
      </c>
      <c r="R3507" t="s">
        <v>5006</v>
      </c>
    </row>
    <row r="3508" spans="17:18" x14ac:dyDescent="0.25">
      <c r="Q3508" t="s">
        <v>5007</v>
      </c>
      <c r="R3508" t="s">
        <v>5007</v>
      </c>
    </row>
    <row r="3509" spans="17:18" x14ac:dyDescent="0.25">
      <c r="Q3509" t="s">
        <v>5008</v>
      </c>
      <c r="R3509" t="s">
        <v>5008</v>
      </c>
    </row>
    <row r="3510" spans="17:18" x14ac:dyDescent="0.25">
      <c r="Q3510" t="s">
        <v>5009</v>
      </c>
      <c r="R3510" t="s">
        <v>5009</v>
      </c>
    </row>
    <row r="3511" spans="17:18" x14ac:dyDescent="0.25">
      <c r="Q3511" t="s">
        <v>5010</v>
      </c>
      <c r="R3511" t="s">
        <v>5010</v>
      </c>
    </row>
    <row r="3512" spans="17:18" x14ac:dyDescent="0.25">
      <c r="Q3512" t="s">
        <v>5011</v>
      </c>
      <c r="R3512" t="s">
        <v>5011</v>
      </c>
    </row>
    <row r="3513" spans="17:18" x14ac:dyDescent="0.25">
      <c r="Q3513" t="s">
        <v>5012</v>
      </c>
      <c r="R3513" t="s">
        <v>5012</v>
      </c>
    </row>
    <row r="3514" spans="17:18" x14ac:dyDescent="0.25">
      <c r="Q3514" t="s">
        <v>5013</v>
      </c>
      <c r="R3514" t="s">
        <v>5013</v>
      </c>
    </row>
    <row r="3515" spans="17:18" x14ac:dyDescent="0.25">
      <c r="Q3515" t="s">
        <v>5014</v>
      </c>
      <c r="R3515" t="s">
        <v>5014</v>
      </c>
    </row>
    <row r="3516" spans="17:18" x14ac:dyDescent="0.25">
      <c r="Q3516" t="s">
        <v>5015</v>
      </c>
      <c r="R3516" t="s">
        <v>5015</v>
      </c>
    </row>
    <row r="3517" spans="17:18" x14ac:dyDescent="0.25">
      <c r="Q3517" t="s">
        <v>5016</v>
      </c>
      <c r="R3517" t="s">
        <v>5016</v>
      </c>
    </row>
    <row r="3518" spans="17:18" x14ac:dyDescent="0.25">
      <c r="Q3518" t="s">
        <v>5017</v>
      </c>
      <c r="R3518" t="s">
        <v>5017</v>
      </c>
    </row>
    <row r="3519" spans="17:18" x14ac:dyDescent="0.25">
      <c r="Q3519" t="s">
        <v>5018</v>
      </c>
      <c r="R3519" t="s">
        <v>5018</v>
      </c>
    </row>
    <row r="3520" spans="17:18" x14ac:dyDescent="0.25">
      <c r="Q3520" t="s">
        <v>5019</v>
      </c>
      <c r="R3520" t="s">
        <v>5019</v>
      </c>
    </row>
    <row r="3521" spans="17:18" x14ac:dyDescent="0.25">
      <c r="Q3521" t="s">
        <v>5020</v>
      </c>
      <c r="R3521" t="s">
        <v>5020</v>
      </c>
    </row>
    <row r="3522" spans="17:18" x14ac:dyDescent="0.25">
      <c r="Q3522" t="s">
        <v>5021</v>
      </c>
      <c r="R3522" t="s">
        <v>5021</v>
      </c>
    </row>
    <row r="3523" spans="17:18" x14ac:dyDescent="0.25">
      <c r="Q3523" t="s">
        <v>5022</v>
      </c>
      <c r="R3523" t="s">
        <v>5022</v>
      </c>
    </row>
    <row r="3524" spans="17:18" x14ac:dyDescent="0.25">
      <c r="Q3524" t="s">
        <v>5023</v>
      </c>
      <c r="R3524" t="s">
        <v>5023</v>
      </c>
    </row>
    <row r="3525" spans="17:18" x14ac:dyDescent="0.25">
      <c r="Q3525" t="s">
        <v>5024</v>
      </c>
      <c r="R3525" t="s">
        <v>5024</v>
      </c>
    </row>
    <row r="3526" spans="17:18" x14ac:dyDescent="0.25">
      <c r="Q3526" t="s">
        <v>5025</v>
      </c>
      <c r="R3526" t="s">
        <v>5025</v>
      </c>
    </row>
    <row r="3527" spans="17:18" x14ac:dyDescent="0.25">
      <c r="Q3527" t="s">
        <v>5026</v>
      </c>
      <c r="R3527" t="s">
        <v>5026</v>
      </c>
    </row>
    <row r="3528" spans="17:18" x14ac:dyDescent="0.25">
      <c r="Q3528" t="s">
        <v>5027</v>
      </c>
      <c r="R3528" t="s">
        <v>5027</v>
      </c>
    </row>
    <row r="3529" spans="17:18" x14ac:dyDescent="0.25">
      <c r="Q3529" t="s">
        <v>5028</v>
      </c>
      <c r="R3529" t="s">
        <v>5028</v>
      </c>
    </row>
    <row r="3530" spans="17:18" x14ac:dyDescent="0.25">
      <c r="Q3530" t="s">
        <v>5029</v>
      </c>
      <c r="R3530" t="s">
        <v>5029</v>
      </c>
    </row>
    <row r="3531" spans="17:18" x14ac:dyDescent="0.25">
      <c r="Q3531" t="s">
        <v>5030</v>
      </c>
      <c r="R3531" t="s">
        <v>5030</v>
      </c>
    </row>
    <row r="3532" spans="17:18" x14ac:dyDescent="0.25">
      <c r="Q3532" t="s">
        <v>5031</v>
      </c>
      <c r="R3532" t="s">
        <v>5031</v>
      </c>
    </row>
    <row r="3533" spans="17:18" x14ac:dyDescent="0.25">
      <c r="Q3533" t="s">
        <v>5032</v>
      </c>
      <c r="R3533" t="s">
        <v>5032</v>
      </c>
    </row>
    <row r="3534" spans="17:18" x14ac:dyDescent="0.25">
      <c r="Q3534" t="s">
        <v>5033</v>
      </c>
      <c r="R3534" t="s">
        <v>5033</v>
      </c>
    </row>
    <row r="3535" spans="17:18" x14ac:dyDescent="0.25">
      <c r="Q3535" t="s">
        <v>5034</v>
      </c>
      <c r="R3535" t="s">
        <v>5034</v>
      </c>
    </row>
    <row r="3536" spans="17:18" x14ac:dyDescent="0.25">
      <c r="Q3536" t="s">
        <v>5035</v>
      </c>
      <c r="R3536" t="s">
        <v>5035</v>
      </c>
    </row>
    <row r="3537" spans="17:18" x14ac:dyDescent="0.25">
      <c r="Q3537" t="s">
        <v>5036</v>
      </c>
      <c r="R3537" t="s">
        <v>5036</v>
      </c>
    </row>
    <row r="3538" spans="17:18" x14ac:dyDescent="0.25">
      <c r="Q3538" t="s">
        <v>5037</v>
      </c>
      <c r="R3538" t="s">
        <v>5037</v>
      </c>
    </row>
    <row r="3539" spans="17:18" x14ac:dyDescent="0.25">
      <c r="Q3539" t="s">
        <v>5038</v>
      </c>
      <c r="R3539" t="s">
        <v>5038</v>
      </c>
    </row>
    <row r="3540" spans="17:18" x14ac:dyDescent="0.25">
      <c r="Q3540" t="s">
        <v>5039</v>
      </c>
      <c r="R3540" t="s">
        <v>5039</v>
      </c>
    </row>
    <row r="3541" spans="17:18" x14ac:dyDescent="0.25">
      <c r="Q3541" t="s">
        <v>5040</v>
      </c>
      <c r="R3541" t="s">
        <v>5040</v>
      </c>
    </row>
    <row r="3542" spans="17:18" x14ac:dyDescent="0.25">
      <c r="Q3542" t="s">
        <v>5041</v>
      </c>
      <c r="R3542" t="s">
        <v>5041</v>
      </c>
    </row>
    <row r="3543" spans="17:18" x14ac:dyDescent="0.25">
      <c r="Q3543" t="s">
        <v>5042</v>
      </c>
      <c r="R3543" t="s">
        <v>5042</v>
      </c>
    </row>
    <row r="3544" spans="17:18" x14ac:dyDescent="0.25">
      <c r="Q3544" t="s">
        <v>5043</v>
      </c>
      <c r="R3544" t="s">
        <v>5043</v>
      </c>
    </row>
    <row r="3545" spans="17:18" x14ac:dyDescent="0.25">
      <c r="Q3545" t="s">
        <v>5044</v>
      </c>
      <c r="R3545" t="s">
        <v>5044</v>
      </c>
    </row>
    <row r="3546" spans="17:18" x14ac:dyDescent="0.25">
      <c r="Q3546" t="s">
        <v>5045</v>
      </c>
      <c r="R3546" t="s">
        <v>5045</v>
      </c>
    </row>
    <row r="3547" spans="17:18" x14ac:dyDescent="0.25">
      <c r="Q3547" t="s">
        <v>5046</v>
      </c>
      <c r="R3547" t="s">
        <v>5046</v>
      </c>
    </row>
    <row r="3548" spans="17:18" x14ac:dyDescent="0.25">
      <c r="Q3548" t="s">
        <v>5047</v>
      </c>
      <c r="R3548" t="s">
        <v>5047</v>
      </c>
    </row>
    <row r="3549" spans="17:18" x14ac:dyDescent="0.25">
      <c r="Q3549" t="s">
        <v>5048</v>
      </c>
      <c r="R3549" t="s">
        <v>5048</v>
      </c>
    </row>
    <row r="3550" spans="17:18" x14ac:dyDescent="0.25">
      <c r="Q3550" t="s">
        <v>5049</v>
      </c>
      <c r="R3550" t="s">
        <v>5049</v>
      </c>
    </row>
    <row r="3551" spans="17:18" x14ac:dyDescent="0.25">
      <c r="Q3551" t="s">
        <v>5050</v>
      </c>
      <c r="R3551" t="s">
        <v>5050</v>
      </c>
    </row>
    <row r="3552" spans="17:18" x14ac:dyDescent="0.25">
      <c r="Q3552" t="s">
        <v>5051</v>
      </c>
      <c r="R3552" t="s">
        <v>5051</v>
      </c>
    </row>
    <row r="3553" spans="17:18" x14ac:dyDescent="0.25">
      <c r="Q3553" t="s">
        <v>5052</v>
      </c>
      <c r="R3553" t="s">
        <v>5052</v>
      </c>
    </row>
    <row r="3554" spans="17:18" x14ac:dyDescent="0.25">
      <c r="Q3554" t="s">
        <v>5053</v>
      </c>
      <c r="R3554" t="s">
        <v>5053</v>
      </c>
    </row>
    <row r="3555" spans="17:18" x14ac:dyDescent="0.25">
      <c r="Q3555" t="s">
        <v>5054</v>
      </c>
      <c r="R3555" t="s">
        <v>5054</v>
      </c>
    </row>
    <row r="3556" spans="17:18" x14ac:dyDescent="0.25">
      <c r="Q3556" t="s">
        <v>5055</v>
      </c>
      <c r="R3556" t="s">
        <v>5055</v>
      </c>
    </row>
    <row r="3557" spans="17:18" x14ac:dyDescent="0.25">
      <c r="Q3557" t="s">
        <v>5056</v>
      </c>
      <c r="R3557" t="s">
        <v>5056</v>
      </c>
    </row>
    <row r="3558" spans="17:18" x14ac:dyDescent="0.25">
      <c r="Q3558" t="s">
        <v>5057</v>
      </c>
      <c r="R3558" t="s">
        <v>5057</v>
      </c>
    </row>
    <row r="3559" spans="17:18" x14ac:dyDescent="0.25">
      <c r="Q3559" t="s">
        <v>5058</v>
      </c>
      <c r="R3559" t="s">
        <v>5058</v>
      </c>
    </row>
    <row r="3560" spans="17:18" x14ac:dyDescent="0.25">
      <c r="Q3560" t="s">
        <v>5059</v>
      </c>
      <c r="R3560" t="s">
        <v>5059</v>
      </c>
    </row>
    <row r="3561" spans="17:18" x14ac:dyDescent="0.25">
      <c r="Q3561" t="s">
        <v>5060</v>
      </c>
      <c r="R3561" t="s">
        <v>5060</v>
      </c>
    </row>
    <row r="3562" spans="17:18" x14ac:dyDescent="0.25">
      <c r="Q3562" t="s">
        <v>5061</v>
      </c>
      <c r="R3562" t="s">
        <v>5061</v>
      </c>
    </row>
    <row r="3563" spans="17:18" x14ac:dyDescent="0.25">
      <c r="Q3563" t="s">
        <v>5062</v>
      </c>
      <c r="R3563" t="s">
        <v>5062</v>
      </c>
    </row>
    <row r="3564" spans="17:18" x14ac:dyDescent="0.25">
      <c r="Q3564" t="s">
        <v>5063</v>
      </c>
      <c r="R3564" t="s">
        <v>5063</v>
      </c>
    </row>
    <row r="3565" spans="17:18" x14ac:dyDescent="0.25">
      <c r="Q3565" t="s">
        <v>5064</v>
      </c>
      <c r="R3565" t="s">
        <v>5064</v>
      </c>
    </row>
    <row r="3566" spans="17:18" x14ac:dyDescent="0.25">
      <c r="Q3566" t="s">
        <v>5065</v>
      </c>
      <c r="R3566" t="s">
        <v>5065</v>
      </c>
    </row>
    <row r="3567" spans="17:18" x14ac:dyDescent="0.25">
      <c r="Q3567" t="s">
        <v>5066</v>
      </c>
      <c r="R3567" t="s">
        <v>5066</v>
      </c>
    </row>
    <row r="3568" spans="17:18" x14ac:dyDescent="0.25">
      <c r="Q3568" t="s">
        <v>5067</v>
      </c>
      <c r="R3568" t="s">
        <v>5067</v>
      </c>
    </row>
    <row r="3569" spans="17:18" x14ac:dyDescent="0.25">
      <c r="Q3569" t="s">
        <v>5068</v>
      </c>
      <c r="R3569" t="s">
        <v>5068</v>
      </c>
    </row>
    <row r="3570" spans="17:18" x14ac:dyDescent="0.25">
      <c r="Q3570" t="s">
        <v>5069</v>
      </c>
      <c r="R3570" t="s">
        <v>5069</v>
      </c>
    </row>
    <row r="3571" spans="17:18" x14ac:dyDescent="0.25">
      <c r="Q3571" t="s">
        <v>5070</v>
      </c>
      <c r="R3571" t="s">
        <v>5070</v>
      </c>
    </row>
    <row r="3572" spans="17:18" x14ac:dyDescent="0.25">
      <c r="Q3572" t="s">
        <v>5071</v>
      </c>
      <c r="R3572" t="s">
        <v>5071</v>
      </c>
    </row>
    <row r="3573" spans="17:18" x14ac:dyDescent="0.25">
      <c r="Q3573" t="s">
        <v>5072</v>
      </c>
      <c r="R3573" t="s">
        <v>5072</v>
      </c>
    </row>
    <row r="3574" spans="17:18" x14ac:dyDescent="0.25">
      <c r="Q3574" t="s">
        <v>5073</v>
      </c>
      <c r="R3574" t="s">
        <v>5073</v>
      </c>
    </row>
    <row r="3575" spans="17:18" x14ac:dyDescent="0.25">
      <c r="Q3575" t="s">
        <v>5074</v>
      </c>
      <c r="R3575" t="s">
        <v>5074</v>
      </c>
    </row>
    <row r="3576" spans="17:18" x14ac:dyDescent="0.25">
      <c r="Q3576" t="s">
        <v>5075</v>
      </c>
      <c r="R3576" t="s">
        <v>5075</v>
      </c>
    </row>
    <row r="3577" spans="17:18" x14ac:dyDescent="0.25">
      <c r="Q3577" t="s">
        <v>5076</v>
      </c>
      <c r="R3577" t="s">
        <v>5076</v>
      </c>
    </row>
    <row r="3578" spans="17:18" x14ac:dyDescent="0.25">
      <c r="Q3578" t="s">
        <v>5077</v>
      </c>
      <c r="R3578" t="s">
        <v>5077</v>
      </c>
    </row>
    <row r="3579" spans="17:18" x14ac:dyDescent="0.25">
      <c r="Q3579" t="s">
        <v>5078</v>
      </c>
      <c r="R3579" t="s">
        <v>5078</v>
      </c>
    </row>
    <row r="3580" spans="17:18" x14ac:dyDescent="0.25">
      <c r="Q3580" t="s">
        <v>5079</v>
      </c>
      <c r="R3580" t="s">
        <v>5079</v>
      </c>
    </row>
    <row r="3581" spans="17:18" x14ac:dyDescent="0.25">
      <c r="Q3581" t="s">
        <v>5080</v>
      </c>
      <c r="R3581" t="s">
        <v>5080</v>
      </c>
    </row>
    <row r="3582" spans="17:18" x14ac:dyDescent="0.25">
      <c r="Q3582" t="s">
        <v>5081</v>
      </c>
      <c r="R3582" t="s">
        <v>5081</v>
      </c>
    </row>
    <row r="3583" spans="17:18" x14ac:dyDescent="0.25">
      <c r="Q3583" t="s">
        <v>5082</v>
      </c>
      <c r="R3583" t="s">
        <v>5082</v>
      </c>
    </row>
    <row r="3584" spans="17:18" x14ac:dyDescent="0.25">
      <c r="Q3584" t="s">
        <v>5083</v>
      </c>
      <c r="R3584" t="s">
        <v>5083</v>
      </c>
    </row>
    <row r="3585" spans="17:18" x14ac:dyDescent="0.25">
      <c r="Q3585" t="s">
        <v>5084</v>
      </c>
      <c r="R3585" t="s">
        <v>5084</v>
      </c>
    </row>
    <row r="3586" spans="17:18" x14ac:dyDescent="0.25">
      <c r="Q3586" t="s">
        <v>5085</v>
      </c>
      <c r="R3586" t="s">
        <v>5085</v>
      </c>
    </row>
    <row r="3587" spans="17:18" x14ac:dyDescent="0.25">
      <c r="Q3587" t="s">
        <v>5086</v>
      </c>
      <c r="R3587" t="s">
        <v>5086</v>
      </c>
    </row>
    <row r="3588" spans="17:18" x14ac:dyDescent="0.25">
      <c r="Q3588" t="s">
        <v>5087</v>
      </c>
      <c r="R3588" t="s">
        <v>5087</v>
      </c>
    </row>
    <row r="3589" spans="17:18" x14ac:dyDescent="0.25">
      <c r="Q3589" t="s">
        <v>5088</v>
      </c>
      <c r="R3589" t="s">
        <v>5088</v>
      </c>
    </row>
    <row r="3590" spans="17:18" x14ac:dyDescent="0.25">
      <c r="Q3590" t="s">
        <v>5089</v>
      </c>
      <c r="R3590" t="s">
        <v>5089</v>
      </c>
    </row>
    <row r="3591" spans="17:18" x14ac:dyDescent="0.25">
      <c r="Q3591" t="s">
        <v>5090</v>
      </c>
      <c r="R3591" t="s">
        <v>5090</v>
      </c>
    </row>
    <row r="3592" spans="17:18" x14ac:dyDescent="0.25">
      <c r="Q3592" t="s">
        <v>5091</v>
      </c>
      <c r="R3592" t="s">
        <v>5091</v>
      </c>
    </row>
    <row r="3593" spans="17:18" x14ac:dyDescent="0.25">
      <c r="Q3593" t="s">
        <v>5092</v>
      </c>
      <c r="R3593" t="s">
        <v>5092</v>
      </c>
    </row>
    <row r="3594" spans="17:18" x14ac:dyDescent="0.25">
      <c r="Q3594" t="s">
        <v>5093</v>
      </c>
      <c r="R3594" t="s">
        <v>5093</v>
      </c>
    </row>
    <row r="3595" spans="17:18" x14ac:dyDescent="0.25">
      <c r="Q3595" t="s">
        <v>5094</v>
      </c>
      <c r="R3595" t="s">
        <v>5094</v>
      </c>
    </row>
    <row r="3596" spans="17:18" x14ac:dyDescent="0.25">
      <c r="Q3596" t="s">
        <v>5095</v>
      </c>
      <c r="R3596" t="s">
        <v>5095</v>
      </c>
    </row>
    <row r="3597" spans="17:18" x14ac:dyDescent="0.25">
      <c r="Q3597" t="s">
        <v>5096</v>
      </c>
      <c r="R3597" t="s">
        <v>5096</v>
      </c>
    </row>
    <row r="3598" spans="17:18" x14ac:dyDescent="0.25">
      <c r="Q3598" t="s">
        <v>5097</v>
      </c>
      <c r="R3598" t="s">
        <v>5097</v>
      </c>
    </row>
    <row r="3599" spans="17:18" x14ac:dyDescent="0.25">
      <c r="Q3599" t="s">
        <v>5098</v>
      </c>
      <c r="R3599" t="s">
        <v>5098</v>
      </c>
    </row>
    <row r="3600" spans="17:18" x14ac:dyDescent="0.25">
      <c r="Q3600" t="s">
        <v>5099</v>
      </c>
      <c r="R3600" t="s">
        <v>5099</v>
      </c>
    </row>
    <row r="3601" spans="17:18" x14ac:dyDescent="0.25">
      <c r="Q3601" t="s">
        <v>5100</v>
      </c>
      <c r="R3601" t="s">
        <v>5100</v>
      </c>
    </row>
    <row r="3602" spans="17:18" x14ac:dyDescent="0.25">
      <c r="Q3602" t="s">
        <v>5101</v>
      </c>
      <c r="R3602" t="s">
        <v>5101</v>
      </c>
    </row>
    <row r="3603" spans="17:18" x14ac:dyDescent="0.25">
      <c r="Q3603" t="s">
        <v>5102</v>
      </c>
      <c r="R3603" t="s">
        <v>5102</v>
      </c>
    </row>
    <row r="3604" spans="17:18" x14ac:dyDescent="0.25">
      <c r="Q3604" t="s">
        <v>5103</v>
      </c>
      <c r="R3604" t="s">
        <v>5103</v>
      </c>
    </row>
    <row r="3605" spans="17:18" x14ac:dyDescent="0.25">
      <c r="Q3605" t="s">
        <v>5104</v>
      </c>
      <c r="R3605" t="s">
        <v>5104</v>
      </c>
    </row>
    <row r="3606" spans="17:18" x14ac:dyDescent="0.25">
      <c r="Q3606" t="s">
        <v>5105</v>
      </c>
      <c r="R3606" t="s">
        <v>5105</v>
      </c>
    </row>
    <row r="3607" spans="17:18" x14ac:dyDescent="0.25">
      <c r="Q3607" t="s">
        <v>5106</v>
      </c>
      <c r="R3607" t="s">
        <v>5106</v>
      </c>
    </row>
    <row r="3608" spans="17:18" x14ac:dyDescent="0.25">
      <c r="Q3608" t="s">
        <v>5107</v>
      </c>
      <c r="R3608" t="s">
        <v>5107</v>
      </c>
    </row>
    <row r="3609" spans="17:18" x14ac:dyDescent="0.25">
      <c r="Q3609" t="s">
        <v>5108</v>
      </c>
      <c r="R3609" t="s">
        <v>5108</v>
      </c>
    </row>
    <row r="3610" spans="17:18" x14ac:dyDescent="0.25">
      <c r="Q3610" t="s">
        <v>5109</v>
      </c>
      <c r="R3610" t="s">
        <v>5109</v>
      </c>
    </row>
    <row r="3611" spans="17:18" x14ac:dyDescent="0.25">
      <c r="Q3611" t="s">
        <v>5110</v>
      </c>
      <c r="R3611" t="s">
        <v>5110</v>
      </c>
    </row>
    <row r="3612" spans="17:18" x14ac:dyDescent="0.25">
      <c r="Q3612" t="s">
        <v>5111</v>
      </c>
      <c r="R3612" t="s">
        <v>5111</v>
      </c>
    </row>
    <row r="3613" spans="17:18" x14ac:dyDescent="0.25">
      <c r="Q3613" t="s">
        <v>5112</v>
      </c>
      <c r="R3613" t="s">
        <v>5112</v>
      </c>
    </row>
    <row r="3614" spans="17:18" x14ac:dyDescent="0.25">
      <c r="Q3614" t="s">
        <v>5113</v>
      </c>
      <c r="R3614" t="s">
        <v>5113</v>
      </c>
    </row>
    <row r="3615" spans="17:18" x14ac:dyDescent="0.25">
      <c r="Q3615" t="s">
        <v>5114</v>
      </c>
      <c r="R3615" t="s">
        <v>5114</v>
      </c>
    </row>
    <row r="3616" spans="17:18" x14ac:dyDescent="0.25">
      <c r="Q3616" t="s">
        <v>5115</v>
      </c>
      <c r="R3616" t="s">
        <v>5115</v>
      </c>
    </row>
    <row r="3617" spans="17:18" x14ac:dyDescent="0.25">
      <c r="Q3617" t="s">
        <v>5116</v>
      </c>
      <c r="R3617" t="s">
        <v>5116</v>
      </c>
    </row>
    <row r="3618" spans="17:18" x14ac:dyDescent="0.25">
      <c r="Q3618" t="s">
        <v>5117</v>
      </c>
      <c r="R3618" t="s">
        <v>5117</v>
      </c>
    </row>
    <row r="3619" spans="17:18" x14ac:dyDescent="0.25">
      <c r="Q3619" t="s">
        <v>5118</v>
      </c>
      <c r="R3619" t="s">
        <v>5118</v>
      </c>
    </row>
    <row r="3620" spans="17:18" x14ac:dyDescent="0.25">
      <c r="Q3620" t="s">
        <v>5119</v>
      </c>
      <c r="R3620" t="s">
        <v>5119</v>
      </c>
    </row>
    <row r="3621" spans="17:18" x14ac:dyDescent="0.25">
      <c r="Q3621" t="s">
        <v>5120</v>
      </c>
      <c r="R3621" t="s">
        <v>5120</v>
      </c>
    </row>
    <row r="3622" spans="17:18" x14ac:dyDescent="0.25">
      <c r="Q3622" t="s">
        <v>5121</v>
      </c>
      <c r="R3622" t="s">
        <v>5121</v>
      </c>
    </row>
    <row r="3623" spans="17:18" x14ac:dyDescent="0.25">
      <c r="Q3623" t="s">
        <v>5122</v>
      </c>
      <c r="R3623" t="s">
        <v>5122</v>
      </c>
    </row>
    <row r="3624" spans="17:18" x14ac:dyDescent="0.25">
      <c r="Q3624" t="s">
        <v>5123</v>
      </c>
      <c r="R3624" t="s">
        <v>5123</v>
      </c>
    </row>
    <row r="3625" spans="17:18" x14ac:dyDescent="0.25">
      <c r="Q3625" t="s">
        <v>5124</v>
      </c>
      <c r="R3625" t="s">
        <v>5124</v>
      </c>
    </row>
    <row r="3626" spans="17:18" x14ac:dyDescent="0.25">
      <c r="Q3626" t="s">
        <v>5125</v>
      </c>
      <c r="R3626" t="s">
        <v>5125</v>
      </c>
    </row>
    <row r="3627" spans="17:18" x14ac:dyDescent="0.25">
      <c r="Q3627" t="s">
        <v>5126</v>
      </c>
      <c r="R3627" t="s">
        <v>5126</v>
      </c>
    </row>
    <row r="3628" spans="17:18" x14ac:dyDescent="0.25">
      <c r="Q3628" t="s">
        <v>5127</v>
      </c>
      <c r="R3628" t="s">
        <v>5127</v>
      </c>
    </row>
    <row r="3629" spans="17:18" x14ac:dyDescent="0.25">
      <c r="Q3629" t="s">
        <v>5128</v>
      </c>
      <c r="R3629" t="s">
        <v>5128</v>
      </c>
    </row>
    <row r="3630" spans="17:18" x14ac:dyDescent="0.25">
      <c r="Q3630" t="s">
        <v>5129</v>
      </c>
      <c r="R3630" t="s">
        <v>5129</v>
      </c>
    </row>
    <row r="3631" spans="17:18" x14ac:dyDescent="0.25">
      <c r="Q3631" t="s">
        <v>5130</v>
      </c>
      <c r="R3631" t="s">
        <v>5130</v>
      </c>
    </row>
    <row r="3632" spans="17:18" x14ac:dyDescent="0.25">
      <c r="Q3632" t="s">
        <v>5131</v>
      </c>
      <c r="R3632" t="s">
        <v>5131</v>
      </c>
    </row>
    <row r="3633" spans="17:18" x14ac:dyDescent="0.25">
      <c r="Q3633" t="s">
        <v>5132</v>
      </c>
      <c r="R3633" t="s">
        <v>5132</v>
      </c>
    </row>
    <row r="3634" spans="17:18" x14ac:dyDescent="0.25">
      <c r="Q3634" t="s">
        <v>5133</v>
      </c>
      <c r="R3634" t="s">
        <v>5133</v>
      </c>
    </row>
    <row r="3635" spans="17:18" x14ac:dyDescent="0.25">
      <c r="Q3635" t="s">
        <v>5134</v>
      </c>
      <c r="R3635" t="s">
        <v>5134</v>
      </c>
    </row>
    <row r="3636" spans="17:18" x14ac:dyDescent="0.25">
      <c r="Q3636" t="s">
        <v>5135</v>
      </c>
      <c r="R3636" t="s">
        <v>5135</v>
      </c>
    </row>
    <row r="3637" spans="17:18" x14ac:dyDescent="0.25">
      <c r="Q3637" t="s">
        <v>5136</v>
      </c>
      <c r="R3637" t="s">
        <v>5136</v>
      </c>
    </row>
    <row r="3638" spans="17:18" x14ac:dyDescent="0.25">
      <c r="Q3638" t="s">
        <v>5137</v>
      </c>
      <c r="R3638" t="s">
        <v>5137</v>
      </c>
    </row>
    <row r="3639" spans="17:18" x14ac:dyDescent="0.25">
      <c r="Q3639" t="s">
        <v>5138</v>
      </c>
      <c r="R3639" t="s">
        <v>5138</v>
      </c>
    </row>
    <row r="3640" spans="17:18" x14ac:dyDescent="0.25">
      <c r="Q3640" t="s">
        <v>5139</v>
      </c>
      <c r="R3640" t="s">
        <v>5139</v>
      </c>
    </row>
    <row r="3641" spans="17:18" x14ac:dyDescent="0.25">
      <c r="Q3641" t="s">
        <v>5140</v>
      </c>
      <c r="R3641" t="s">
        <v>5140</v>
      </c>
    </row>
    <row r="3642" spans="17:18" x14ac:dyDescent="0.25">
      <c r="Q3642" t="s">
        <v>5141</v>
      </c>
      <c r="R3642" t="s">
        <v>5141</v>
      </c>
    </row>
    <row r="3643" spans="17:18" x14ac:dyDescent="0.25">
      <c r="Q3643" t="s">
        <v>5142</v>
      </c>
      <c r="R3643" t="s">
        <v>5142</v>
      </c>
    </row>
    <row r="3644" spans="17:18" x14ac:dyDescent="0.25">
      <c r="Q3644" t="s">
        <v>5143</v>
      </c>
      <c r="R3644" t="s">
        <v>5143</v>
      </c>
    </row>
    <row r="3645" spans="17:18" x14ac:dyDescent="0.25">
      <c r="Q3645" t="s">
        <v>5144</v>
      </c>
      <c r="R3645" t="s">
        <v>5144</v>
      </c>
    </row>
    <row r="3646" spans="17:18" x14ac:dyDescent="0.25">
      <c r="Q3646" t="s">
        <v>5145</v>
      </c>
      <c r="R3646" t="s">
        <v>5145</v>
      </c>
    </row>
    <row r="3647" spans="17:18" x14ac:dyDescent="0.25">
      <c r="Q3647" t="s">
        <v>5146</v>
      </c>
      <c r="R3647" t="s">
        <v>5146</v>
      </c>
    </row>
    <row r="3648" spans="17:18" x14ac:dyDescent="0.25">
      <c r="Q3648" t="s">
        <v>5147</v>
      </c>
      <c r="R3648" t="s">
        <v>5147</v>
      </c>
    </row>
    <row r="3649" spans="17:18" x14ac:dyDescent="0.25">
      <c r="Q3649" t="s">
        <v>5148</v>
      </c>
      <c r="R3649" t="s">
        <v>5148</v>
      </c>
    </row>
    <row r="3650" spans="17:18" x14ac:dyDescent="0.25">
      <c r="Q3650" t="s">
        <v>5149</v>
      </c>
      <c r="R3650" t="s">
        <v>5149</v>
      </c>
    </row>
    <row r="3651" spans="17:18" x14ac:dyDescent="0.25">
      <c r="Q3651" t="s">
        <v>5150</v>
      </c>
      <c r="R3651" t="s">
        <v>5150</v>
      </c>
    </row>
    <row r="3652" spans="17:18" x14ac:dyDescent="0.25">
      <c r="Q3652" t="s">
        <v>5151</v>
      </c>
      <c r="R3652" t="s">
        <v>5151</v>
      </c>
    </row>
    <row r="3653" spans="17:18" x14ac:dyDescent="0.25">
      <c r="Q3653" t="s">
        <v>5152</v>
      </c>
      <c r="R3653" t="s">
        <v>5152</v>
      </c>
    </row>
    <row r="3654" spans="17:18" x14ac:dyDescent="0.25">
      <c r="Q3654" t="s">
        <v>5153</v>
      </c>
      <c r="R3654" t="s">
        <v>5153</v>
      </c>
    </row>
    <row r="3655" spans="17:18" x14ac:dyDescent="0.25">
      <c r="Q3655" t="s">
        <v>5154</v>
      </c>
      <c r="R3655" t="s">
        <v>5154</v>
      </c>
    </row>
    <row r="3656" spans="17:18" x14ac:dyDescent="0.25">
      <c r="Q3656" t="s">
        <v>5155</v>
      </c>
      <c r="R3656" t="s">
        <v>5155</v>
      </c>
    </row>
    <row r="3657" spans="17:18" x14ac:dyDescent="0.25">
      <c r="Q3657" t="s">
        <v>5156</v>
      </c>
      <c r="R3657" t="s">
        <v>5156</v>
      </c>
    </row>
    <row r="3658" spans="17:18" x14ac:dyDescent="0.25">
      <c r="Q3658" t="s">
        <v>5157</v>
      </c>
      <c r="R3658" t="s">
        <v>5157</v>
      </c>
    </row>
    <row r="3659" spans="17:18" x14ac:dyDescent="0.25">
      <c r="Q3659" t="s">
        <v>5158</v>
      </c>
      <c r="R3659" t="s">
        <v>5158</v>
      </c>
    </row>
    <row r="3660" spans="17:18" x14ac:dyDescent="0.25">
      <c r="Q3660" t="s">
        <v>5159</v>
      </c>
      <c r="R3660" t="s">
        <v>5159</v>
      </c>
    </row>
    <row r="3661" spans="17:18" x14ac:dyDescent="0.25">
      <c r="Q3661" t="s">
        <v>5160</v>
      </c>
      <c r="R3661" t="s">
        <v>5160</v>
      </c>
    </row>
    <row r="3662" spans="17:18" x14ac:dyDescent="0.25">
      <c r="Q3662" t="s">
        <v>5161</v>
      </c>
      <c r="R3662" t="s">
        <v>5161</v>
      </c>
    </row>
    <row r="3663" spans="17:18" x14ac:dyDescent="0.25">
      <c r="Q3663" t="s">
        <v>5162</v>
      </c>
      <c r="R3663" t="s">
        <v>5162</v>
      </c>
    </row>
    <row r="3664" spans="17:18" x14ac:dyDescent="0.25">
      <c r="Q3664" t="s">
        <v>5163</v>
      </c>
      <c r="R3664" t="s">
        <v>5163</v>
      </c>
    </row>
    <row r="3665" spans="17:18" x14ac:dyDescent="0.25">
      <c r="Q3665" t="s">
        <v>5164</v>
      </c>
      <c r="R3665" t="s">
        <v>5164</v>
      </c>
    </row>
    <row r="3666" spans="17:18" x14ac:dyDescent="0.25">
      <c r="Q3666" t="s">
        <v>5165</v>
      </c>
      <c r="R3666" t="s">
        <v>5165</v>
      </c>
    </row>
    <row r="3667" spans="17:18" x14ac:dyDescent="0.25">
      <c r="Q3667" t="s">
        <v>5166</v>
      </c>
      <c r="R3667" t="s">
        <v>5166</v>
      </c>
    </row>
    <row r="3668" spans="17:18" x14ac:dyDescent="0.25">
      <c r="Q3668" t="s">
        <v>5167</v>
      </c>
      <c r="R3668" t="s">
        <v>5167</v>
      </c>
    </row>
    <row r="3669" spans="17:18" x14ac:dyDescent="0.25">
      <c r="Q3669" t="s">
        <v>5168</v>
      </c>
      <c r="R3669" t="s">
        <v>5168</v>
      </c>
    </row>
    <row r="3670" spans="17:18" x14ac:dyDescent="0.25">
      <c r="Q3670" t="s">
        <v>5169</v>
      </c>
      <c r="R3670" t="s">
        <v>5169</v>
      </c>
    </row>
    <row r="3671" spans="17:18" x14ac:dyDescent="0.25">
      <c r="Q3671" t="s">
        <v>5170</v>
      </c>
      <c r="R3671" t="s">
        <v>5170</v>
      </c>
    </row>
    <row r="3672" spans="17:18" x14ac:dyDescent="0.25">
      <c r="Q3672" t="s">
        <v>5171</v>
      </c>
      <c r="R3672" t="s">
        <v>5171</v>
      </c>
    </row>
    <row r="3673" spans="17:18" x14ac:dyDescent="0.25">
      <c r="Q3673" t="s">
        <v>5172</v>
      </c>
      <c r="R3673" t="s">
        <v>5172</v>
      </c>
    </row>
    <row r="3674" spans="17:18" x14ac:dyDescent="0.25">
      <c r="Q3674" t="s">
        <v>5173</v>
      </c>
      <c r="R3674" t="s">
        <v>5173</v>
      </c>
    </row>
    <row r="3675" spans="17:18" x14ac:dyDescent="0.25">
      <c r="Q3675" t="s">
        <v>5174</v>
      </c>
      <c r="R3675" t="s">
        <v>5174</v>
      </c>
    </row>
    <row r="3676" spans="17:18" x14ac:dyDescent="0.25">
      <c r="Q3676" t="s">
        <v>5175</v>
      </c>
      <c r="R3676" t="s">
        <v>5175</v>
      </c>
    </row>
    <row r="3677" spans="17:18" x14ac:dyDescent="0.25">
      <c r="Q3677" t="s">
        <v>5176</v>
      </c>
      <c r="R3677" t="s">
        <v>5176</v>
      </c>
    </row>
    <row r="3678" spans="17:18" x14ac:dyDescent="0.25">
      <c r="Q3678" t="s">
        <v>5177</v>
      </c>
      <c r="R3678" t="s">
        <v>5177</v>
      </c>
    </row>
    <row r="3679" spans="17:18" x14ac:dyDescent="0.25">
      <c r="Q3679" t="s">
        <v>5178</v>
      </c>
      <c r="R3679" t="s">
        <v>5178</v>
      </c>
    </row>
    <row r="3680" spans="17:18" x14ac:dyDescent="0.25">
      <c r="Q3680" t="s">
        <v>5179</v>
      </c>
      <c r="R3680" t="s">
        <v>5179</v>
      </c>
    </row>
    <row r="3681" spans="17:18" x14ac:dyDescent="0.25">
      <c r="Q3681" t="s">
        <v>5180</v>
      </c>
      <c r="R3681" t="s">
        <v>5180</v>
      </c>
    </row>
    <row r="3682" spans="17:18" x14ac:dyDescent="0.25">
      <c r="Q3682" t="s">
        <v>5181</v>
      </c>
      <c r="R3682" t="s">
        <v>5181</v>
      </c>
    </row>
    <row r="3683" spans="17:18" x14ac:dyDescent="0.25">
      <c r="Q3683" t="s">
        <v>5182</v>
      </c>
      <c r="R3683" t="s">
        <v>5182</v>
      </c>
    </row>
    <row r="3684" spans="17:18" x14ac:dyDescent="0.25">
      <c r="Q3684" t="s">
        <v>5183</v>
      </c>
      <c r="R3684" t="s">
        <v>5183</v>
      </c>
    </row>
    <row r="3685" spans="17:18" x14ac:dyDescent="0.25">
      <c r="Q3685" t="s">
        <v>5184</v>
      </c>
      <c r="R3685" t="s">
        <v>5184</v>
      </c>
    </row>
    <row r="3686" spans="17:18" x14ac:dyDescent="0.25">
      <c r="Q3686" t="s">
        <v>5185</v>
      </c>
      <c r="R3686" t="s">
        <v>5185</v>
      </c>
    </row>
    <row r="3687" spans="17:18" x14ac:dyDescent="0.25">
      <c r="Q3687" t="s">
        <v>5186</v>
      </c>
      <c r="R3687" t="s">
        <v>5186</v>
      </c>
    </row>
    <row r="3688" spans="17:18" x14ac:dyDescent="0.25">
      <c r="Q3688" t="s">
        <v>5187</v>
      </c>
      <c r="R3688" t="s">
        <v>5187</v>
      </c>
    </row>
    <row r="3689" spans="17:18" x14ac:dyDescent="0.25">
      <c r="Q3689" t="s">
        <v>5188</v>
      </c>
      <c r="R3689" t="s">
        <v>5188</v>
      </c>
    </row>
    <row r="3690" spans="17:18" x14ac:dyDescent="0.25">
      <c r="Q3690" t="s">
        <v>5189</v>
      </c>
      <c r="R3690" t="s">
        <v>5189</v>
      </c>
    </row>
    <row r="3691" spans="17:18" x14ac:dyDescent="0.25">
      <c r="Q3691" t="s">
        <v>5190</v>
      </c>
      <c r="R3691" t="s">
        <v>5190</v>
      </c>
    </row>
    <row r="3692" spans="17:18" x14ac:dyDescent="0.25">
      <c r="Q3692" t="s">
        <v>5191</v>
      </c>
      <c r="R3692" t="s">
        <v>5191</v>
      </c>
    </row>
    <row r="3693" spans="17:18" x14ac:dyDescent="0.25">
      <c r="Q3693" t="s">
        <v>5192</v>
      </c>
      <c r="R3693" t="s">
        <v>5192</v>
      </c>
    </row>
    <row r="3694" spans="17:18" x14ac:dyDescent="0.25">
      <c r="Q3694" t="s">
        <v>5193</v>
      </c>
      <c r="R3694" t="s">
        <v>5193</v>
      </c>
    </row>
    <row r="3695" spans="17:18" x14ac:dyDescent="0.25">
      <c r="Q3695" t="s">
        <v>5194</v>
      </c>
      <c r="R3695" t="s">
        <v>5194</v>
      </c>
    </row>
    <row r="3696" spans="17:18" x14ac:dyDescent="0.25">
      <c r="Q3696" t="s">
        <v>5195</v>
      </c>
      <c r="R3696" t="s">
        <v>5195</v>
      </c>
    </row>
    <row r="3697" spans="17:18" x14ac:dyDescent="0.25">
      <c r="Q3697" t="s">
        <v>5196</v>
      </c>
      <c r="R3697" t="s">
        <v>5196</v>
      </c>
    </row>
    <row r="3698" spans="17:18" x14ac:dyDescent="0.25">
      <c r="Q3698" t="s">
        <v>5197</v>
      </c>
      <c r="R3698" t="s">
        <v>5197</v>
      </c>
    </row>
    <row r="3699" spans="17:18" x14ac:dyDescent="0.25">
      <c r="Q3699" t="s">
        <v>5198</v>
      </c>
      <c r="R3699" t="s">
        <v>5198</v>
      </c>
    </row>
    <row r="3700" spans="17:18" x14ac:dyDescent="0.25">
      <c r="Q3700" t="s">
        <v>5199</v>
      </c>
      <c r="R3700" t="s">
        <v>5199</v>
      </c>
    </row>
    <row r="3701" spans="17:18" x14ac:dyDescent="0.25">
      <c r="Q3701" t="s">
        <v>5200</v>
      </c>
      <c r="R3701" t="s">
        <v>5200</v>
      </c>
    </row>
    <row r="3702" spans="17:18" x14ac:dyDescent="0.25">
      <c r="Q3702" t="s">
        <v>5201</v>
      </c>
      <c r="R3702" t="s">
        <v>5201</v>
      </c>
    </row>
    <row r="3703" spans="17:18" x14ac:dyDescent="0.25">
      <c r="Q3703" t="s">
        <v>5202</v>
      </c>
      <c r="R3703" t="s">
        <v>5202</v>
      </c>
    </row>
    <row r="3704" spans="17:18" x14ac:dyDescent="0.25">
      <c r="Q3704" t="s">
        <v>5203</v>
      </c>
      <c r="R3704" t="s">
        <v>5203</v>
      </c>
    </row>
    <row r="3705" spans="17:18" x14ac:dyDescent="0.25">
      <c r="Q3705" t="s">
        <v>5204</v>
      </c>
      <c r="R3705" t="s">
        <v>5204</v>
      </c>
    </row>
    <row r="3706" spans="17:18" x14ac:dyDescent="0.25">
      <c r="Q3706" t="s">
        <v>5205</v>
      </c>
      <c r="R3706" t="s">
        <v>5205</v>
      </c>
    </row>
    <row r="3707" spans="17:18" x14ac:dyDescent="0.25">
      <c r="Q3707" t="s">
        <v>5206</v>
      </c>
      <c r="R3707" t="s">
        <v>5206</v>
      </c>
    </row>
    <row r="3708" spans="17:18" x14ac:dyDescent="0.25">
      <c r="Q3708" t="s">
        <v>5207</v>
      </c>
      <c r="R3708" t="s">
        <v>5207</v>
      </c>
    </row>
    <row r="3709" spans="17:18" x14ac:dyDescent="0.25">
      <c r="Q3709" t="s">
        <v>5208</v>
      </c>
      <c r="R3709" t="s">
        <v>5208</v>
      </c>
    </row>
    <row r="3710" spans="17:18" x14ac:dyDescent="0.25">
      <c r="Q3710" t="s">
        <v>5209</v>
      </c>
      <c r="R3710" t="s">
        <v>5209</v>
      </c>
    </row>
    <row r="3711" spans="17:18" x14ac:dyDescent="0.25">
      <c r="Q3711" t="s">
        <v>5210</v>
      </c>
      <c r="R3711" t="s">
        <v>5210</v>
      </c>
    </row>
    <row r="3712" spans="17:18" x14ac:dyDescent="0.25">
      <c r="Q3712" t="s">
        <v>5211</v>
      </c>
      <c r="R3712" t="s">
        <v>5211</v>
      </c>
    </row>
    <row r="3713" spans="17:18" x14ac:dyDescent="0.25">
      <c r="Q3713" t="s">
        <v>5212</v>
      </c>
      <c r="R3713" t="s">
        <v>5212</v>
      </c>
    </row>
    <row r="3714" spans="17:18" x14ac:dyDescent="0.25">
      <c r="Q3714" t="s">
        <v>5213</v>
      </c>
      <c r="R3714" t="s">
        <v>5213</v>
      </c>
    </row>
    <row r="3715" spans="17:18" x14ac:dyDescent="0.25">
      <c r="Q3715" t="s">
        <v>5214</v>
      </c>
      <c r="R3715" t="s">
        <v>5214</v>
      </c>
    </row>
    <row r="3716" spans="17:18" x14ac:dyDescent="0.25">
      <c r="Q3716" t="s">
        <v>5215</v>
      </c>
      <c r="R3716" t="s">
        <v>5215</v>
      </c>
    </row>
    <row r="3717" spans="17:18" x14ac:dyDescent="0.25">
      <c r="Q3717" t="s">
        <v>5216</v>
      </c>
      <c r="R3717" t="s">
        <v>5216</v>
      </c>
    </row>
    <row r="3718" spans="17:18" x14ac:dyDescent="0.25">
      <c r="Q3718" t="s">
        <v>5217</v>
      </c>
      <c r="R3718" t="s">
        <v>5217</v>
      </c>
    </row>
    <row r="3719" spans="17:18" x14ac:dyDescent="0.25">
      <c r="Q3719" t="s">
        <v>5218</v>
      </c>
      <c r="R3719" t="s">
        <v>5218</v>
      </c>
    </row>
    <row r="3720" spans="17:18" x14ac:dyDescent="0.25">
      <c r="Q3720" t="s">
        <v>5219</v>
      </c>
      <c r="R3720" t="s">
        <v>5219</v>
      </c>
    </row>
    <row r="3721" spans="17:18" x14ac:dyDescent="0.25">
      <c r="Q3721" t="s">
        <v>5220</v>
      </c>
      <c r="R3721" t="s">
        <v>5220</v>
      </c>
    </row>
    <row r="3722" spans="17:18" x14ac:dyDescent="0.25">
      <c r="Q3722" t="s">
        <v>5221</v>
      </c>
      <c r="R3722" t="s">
        <v>5221</v>
      </c>
    </row>
    <row r="3723" spans="17:18" x14ac:dyDescent="0.25">
      <c r="Q3723" t="s">
        <v>5222</v>
      </c>
      <c r="R3723" t="s">
        <v>5222</v>
      </c>
    </row>
    <row r="3724" spans="17:18" x14ac:dyDescent="0.25">
      <c r="Q3724" t="s">
        <v>5223</v>
      </c>
      <c r="R3724" t="s">
        <v>5223</v>
      </c>
    </row>
    <row r="3725" spans="17:18" x14ac:dyDescent="0.25">
      <c r="Q3725" t="s">
        <v>5224</v>
      </c>
      <c r="R3725" t="s">
        <v>5224</v>
      </c>
    </row>
    <row r="3726" spans="17:18" x14ac:dyDescent="0.25">
      <c r="Q3726" t="s">
        <v>5225</v>
      </c>
      <c r="R3726" t="s">
        <v>5225</v>
      </c>
    </row>
    <row r="3727" spans="17:18" x14ac:dyDescent="0.25">
      <c r="Q3727" t="s">
        <v>5226</v>
      </c>
      <c r="R3727" t="s">
        <v>5226</v>
      </c>
    </row>
    <row r="3728" spans="17:18" x14ac:dyDescent="0.25">
      <c r="Q3728" t="s">
        <v>5227</v>
      </c>
      <c r="R3728" t="s">
        <v>5227</v>
      </c>
    </row>
    <row r="3729" spans="17:18" x14ac:dyDescent="0.25">
      <c r="Q3729" t="s">
        <v>5228</v>
      </c>
      <c r="R3729" t="s">
        <v>5228</v>
      </c>
    </row>
    <row r="3730" spans="17:18" x14ac:dyDescent="0.25">
      <c r="Q3730" t="s">
        <v>5229</v>
      </c>
      <c r="R3730" t="s">
        <v>5229</v>
      </c>
    </row>
    <row r="3731" spans="17:18" x14ac:dyDescent="0.25">
      <c r="Q3731" t="s">
        <v>5230</v>
      </c>
      <c r="R3731" t="s">
        <v>5230</v>
      </c>
    </row>
    <row r="3732" spans="17:18" x14ac:dyDescent="0.25">
      <c r="Q3732" t="s">
        <v>5231</v>
      </c>
      <c r="R3732" t="s">
        <v>5231</v>
      </c>
    </row>
    <row r="3733" spans="17:18" x14ac:dyDescent="0.25">
      <c r="Q3733" t="s">
        <v>5232</v>
      </c>
      <c r="R3733" t="s">
        <v>5232</v>
      </c>
    </row>
    <row r="3734" spans="17:18" x14ac:dyDescent="0.25">
      <c r="Q3734" t="s">
        <v>5233</v>
      </c>
      <c r="R3734" t="s">
        <v>5233</v>
      </c>
    </row>
    <row r="3735" spans="17:18" x14ac:dyDescent="0.25">
      <c r="Q3735" t="s">
        <v>5234</v>
      </c>
      <c r="R3735" t="s">
        <v>5234</v>
      </c>
    </row>
    <row r="3736" spans="17:18" x14ac:dyDescent="0.25">
      <c r="Q3736" t="s">
        <v>5235</v>
      </c>
      <c r="R3736" t="s">
        <v>5235</v>
      </c>
    </row>
    <row r="3737" spans="17:18" x14ac:dyDescent="0.25">
      <c r="Q3737" t="s">
        <v>5236</v>
      </c>
      <c r="R3737" t="s">
        <v>5236</v>
      </c>
    </row>
    <row r="3738" spans="17:18" x14ac:dyDescent="0.25">
      <c r="Q3738" t="s">
        <v>5237</v>
      </c>
      <c r="R3738" t="s">
        <v>5237</v>
      </c>
    </row>
    <row r="3739" spans="17:18" x14ac:dyDescent="0.25">
      <c r="Q3739" t="s">
        <v>5238</v>
      </c>
      <c r="R3739" t="s">
        <v>5238</v>
      </c>
    </row>
    <row r="3740" spans="17:18" x14ac:dyDescent="0.25">
      <c r="Q3740" t="s">
        <v>5239</v>
      </c>
      <c r="R3740" t="s">
        <v>5239</v>
      </c>
    </row>
    <row r="3741" spans="17:18" x14ac:dyDescent="0.25">
      <c r="Q3741" t="s">
        <v>5240</v>
      </c>
      <c r="R3741" t="s">
        <v>5240</v>
      </c>
    </row>
    <row r="3742" spans="17:18" x14ac:dyDescent="0.25">
      <c r="Q3742" t="s">
        <v>5241</v>
      </c>
      <c r="R3742" t="s">
        <v>5241</v>
      </c>
    </row>
    <row r="3743" spans="17:18" x14ac:dyDescent="0.25">
      <c r="Q3743" t="s">
        <v>5242</v>
      </c>
      <c r="R3743" t="s">
        <v>5242</v>
      </c>
    </row>
    <row r="3744" spans="17:18" x14ac:dyDescent="0.25">
      <c r="Q3744" t="s">
        <v>5243</v>
      </c>
      <c r="R3744" t="s">
        <v>5243</v>
      </c>
    </row>
    <row r="3745" spans="17:18" x14ac:dyDescent="0.25">
      <c r="Q3745" t="s">
        <v>5244</v>
      </c>
      <c r="R3745" t="s">
        <v>5244</v>
      </c>
    </row>
    <row r="3746" spans="17:18" x14ac:dyDescent="0.25">
      <c r="Q3746" t="s">
        <v>5245</v>
      </c>
      <c r="R3746" t="s">
        <v>5245</v>
      </c>
    </row>
    <row r="3747" spans="17:18" x14ac:dyDescent="0.25">
      <c r="Q3747" t="s">
        <v>5246</v>
      </c>
      <c r="R3747" t="s">
        <v>5246</v>
      </c>
    </row>
    <row r="3748" spans="17:18" x14ac:dyDescent="0.25">
      <c r="Q3748" t="s">
        <v>5247</v>
      </c>
      <c r="R3748" t="s">
        <v>5247</v>
      </c>
    </row>
    <row r="3749" spans="17:18" x14ac:dyDescent="0.25">
      <c r="Q3749" t="s">
        <v>5248</v>
      </c>
      <c r="R3749" t="s">
        <v>5248</v>
      </c>
    </row>
    <row r="3750" spans="17:18" x14ac:dyDescent="0.25">
      <c r="Q3750" t="s">
        <v>5249</v>
      </c>
      <c r="R3750" t="s">
        <v>5249</v>
      </c>
    </row>
    <row r="3751" spans="17:18" x14ac:dyDescent="0.25">
      <c r="Q3751" t="s">
        <v>5250</v>
      </c>
      <c r="R3751" t="s">
        <v>5250</v>
      </c>
    </row>
    <row r="3752" spans="17:18" x14ac:dyDescent="0.25">
      <c r="Q3752" t="s">
        <v>5251</v>
      </c>
      <c r="R3752" t="s">
        <v>5251</v>
      </c>
    </row>
    <row r="3753" spans="17:18" x14ac:dyDescent="0.25">
      <c r="Q3753" t="s">
        <v>5252</v>
      </c>
      <c r="R3753" t="s">
        <v>5252</v>
      </c>
    </row>
    <row r="3754" spans="17:18" x14ac:dyDescent="0.25">
      <c r="Q3754" t="s">
        <v>5253</v>
      </c>
      <c r="R3754" t="s">
        <v>5253</v>
      </c>
    </row>
    <row r="3755" spans="17:18" x14ac:dyDescent="0.25">
      <c r="Q3755" t="s">
        <v>5254</v>
      </c>
      <c r="R3755" t="s">
        <v>5254</v>
      </c>
    </row>
    <row r="3756" spans="17:18" x14ac:dyDescent="0.25">
      <c r="Q3756" t="s">
        <v>5255</v>
      </c>
      <c r="R3756" t="s">
        <v>5255</v>
      </c>
    </row>
    <row r="3757" spans="17:18" x14ac:dyDescent="0.25">
      <c r="Q3757" t="s">
        <v>5256</v>
      </c>
      <c r="R3757" t="s">
        <v>5256</v>
      </c>
    </row>
    <row r="3758" spans="17:18" x14ac:dyDescent="0.25">
      <c r="Q3758" t="s">
        <v>5257</v>
      </c>
      <c r="R3758" t="s">
        <v>5257</v>
      </c>
    </row>
    <row r="3759" spans="17:18" x14ac:dyDescent="0.25">
      <c r="Q3759" t="s">
        <v>5258</v>
      </c>
      <c r="R3759" t="s">
        <v>5258</v>
      </c>
    </row>
    <row r="3760" spans="17:18" x14ac:dyDescent="0.25">
      <c r="Q3760" t="s">
        <v>5259</v>
      </c>
      <c r="R3760" t="s">
        <v>5259</v>
      </c>
    </row>
    <row r="3761" spans="17:18" x14ac:dyDescent="0.25">
      <c r="Q3761" t="s">
        <v>5260</v>
      </c>
      <c r="R3761" t="s">
        <v>5260</v>
      </c>
    </row>
    <row r="3762" spans="17:18" x14ac:dyDescent="0.25">
      <c r="Q3762" t="s">
        <v>5261</v>
      </c>
      <c r="R3762" t="s">
        <v>5261</v>
      </c>
    </row>
    <row r="3763" spans="17:18" x14ac:dyDescent="0.25">
      <c r="Q3763" t="s">
        <v>5262</v>
      </c>
      <c r="R3763" t="s">
        <v>5262</v>
      </c>
    </row>
    <row r="3764" spans="17:18" x14ac:dyDescent="0.25">
      <c r="Q3764" t="s">
        <v>5263</v>
      </c>
      <c r="R3764" t="s">
        <v>5263</v>
      </c>
    </row>
    <row r="3765" spans="17:18" x14ac:dyDescent="0.25">
      <c r="Q3765" t="s">
        <v>5264</v>
      </c>
      <c r="R3765" t="s">
        <v>5264</v>
      </c>
    </row>
    <row r="3766" spans="17:18" x14ac:dyDescent="0.25">
      <c r="Q3766" t="s">
        <v>5265</v>
      </c>
      <c r="R3766" t="s">
        <v>5265</v>
      </c>
    </row>
    <row r="3767" spans="17:18" x14ac:dyDescent="0.25">
      <c r="Q3767" t="s">
        <v>5266</v>
      </c>
      <c r="R3767" t="s">
        <v>5266</v>
      </c>
    </row>
    <row r="3768" spans="17:18" x14ac:dyDescent="0.25">
      <c r="Q3768" t="s">
        <v>5267</v>
      </c>
      <c r="R3768" t="s">
        <v>5267</v>
      </c>
    </row>
    <row r="3769" spans="17:18" x14ac:dyDescent="0.25">
      <c r="Q3769" t="s">
        <v>5268</v>
      </c>
      <c r="R3769" t="s">
        <v>5268</v>
      </c>
    </row>
    <row r="3770" spans="17:18" x14ac:dyDescent="0.25">
      <c r="Q3770" t="s">
        <v>5269</v>
      </c>
      <c r="R3770" t="s">
        <v>5269</v>
      </c>
    </row>
    <row r="3771" spans="17:18" x14ac:dyDescent="0.25">
      <c r="Q3771" t="s">
        <v>5270</v>
      </c>
      <c r="R3771" t="s">
        <v>5270</v>
      </c>
    </row>
    <row r="3772" spans="17:18" x14ac:dyDescent="0.25">
      <c r="Q3772" t="s">
        <v>5271</v>
      </c>
      <c r="R3772" t="s">
        <v>5271</v>
      </c>
    </row>
    <row r="3773" spans="17:18" x14ac:dyDescent="0.25">
      <c r="Q3773" t="s">
        <v>5272</v>
      </c>
      <c r="R3773" t="s">
        <v>5272</v>
      </c>
    </row>
    <row r="3774" spans="17:18" x14ac:dyDescent="0.25">
      <c r="Q3774" t="s">
        <v>5273</v>
      </c>
      <c r="R3774" t="s">
        <v>5273</v>
      </c>
    </row>
    <row r="3775" spans="17:18" x14ac:dyDescent="0.25">
      <c r="Q3775" t="s">
        <v>5274</v>
      </c>
      <c r="R3775" t="s">
        <v>5274</v>
      </c>
    </row>
    <row r="3776" spans="17:18" x14ac:dyDescent="0.25">
      <c r="Q3776" t="s">
        <v>5275</v>
      </c>
      <c r="R3776" t="s">
        <v>5275</v>
      </c>
    </row>
    <row r="3777" spans="17:18" x14ac:dyDescent="0.25">
      <c r="Q3777" t="s">
        <v>5276</v>
      </c>
      <c r="R3777" t="s">
        <v>5276</v>
      </c>
    </row>
    <row r="3778" spans="17:18" x14ac:dyDescent="0.25">
      <c r="Q3778" t="s">
        <v>5277</v>
      </c>
      <c r="R3778" t="s">
        <v>5277</v>
      </c>
    </row>
    <row r="3779" spans="17:18" x14ac:dyDescent="0.25">
      <c r="Q3779" t="s">
        <v>5278</v>
      </c>
      <c r="R3779" t="s">
        <v>5278</v>
      </c>
    </row>
    <row r="3780" spans="17:18" x14ac:dyDescent="0.25">
      <c r="Q3780" t="s">
        <v>5279</v>
      </c>
      <c r="R3780" t="s">
        <v>5279</v>
      </c>
    </row>
    <row r="3781" spans="17:18" x14ac:dyDescent="0.25">
      <c r="Q3781" t="s">
        <v>5280</v>
      </c>
      <c r="R3781" t="s">
        <v>5280</v>
      </c>
    </row>
    <row r="3782" spans="17:18" x14ac:dyDescent="0.25">
      <c r="Q3782" t="s">
        <v>5281</v>
      </c>
      <c r="R3782" t="s">
        <v>5281</v>
      </c>
    </row>
    <row r="3783" spans="17:18" x14ac:dyDescent="0.25">
      <c r="Q3783" t="s">
        <v>5282</v>
      </c>
      <c r="R3783" t="s">
        <v>5282</v>
      </c>
    </row>
    <row r="3784" spans="17:18" x14ac:dyDescent="0.25">
      <c r="Q3784" t="s">
        <v>5283</v>
      </c>
      <c r="R3784" t="s">
        <v>5283</v>
      </c>
    </row>
    <row r="3785" spans="17:18" x14ac:dyDescent="0.25">
      <c r="Q3785" t="s">
        <v>5284</v>
      </c>
      <c r="R3785" t="s">
        <v>5284</v>
      </c>
    </row>
    <row r="3786" spans="17:18" x14ac:dyDescent="0.25">
      <c r="Q3786" t="s">
        <v>5285</v>
      </c>
      <c r="R3786" t="s">
        <v>5285</v>
      </c>
    </row>
    <row r="3787" spans="17:18" x14ac:dyDescent="0.25">
      <c r="Q3787" t="s">
        <v>5286</v>
      </c>
      <c r="R3787" t="s">
        <v>5286</v>
      </c>
    </row>
    <row r="3788" spans="17:18" x14ac:dyDescent="0.25">
      <c r="Q3788" t="s">
        <v>5287</v>
      </c>
      <c r="R3788" t="s">
        <v>5287</v>
      </c>
    </row>
    <row r="3789" spans="17:18" x14ac:dyDescent="0.25">
      <c r="Q3789" t="s">
        <v>5288</v>
      </c>
      <c r="R3789" t="s">
        <v>5288</v>
      </c>
    </row>
    <row r="3790" spans="17:18" x14ac:dyDescent="0.25">
      <c r="Q3790" t="s">
        <v>5289</v>
      </c>
      <c r="R3790" t="s">
        <v>5289</v>
      </c>
    </row>
    <row r="3791" spans="17:18" x14ac:dyDescent="0.25">
      <c r="Q3791" t="s">
        <v>5290</v>
      </c>
      <c r="R3791" t="s">
        <v>5290</v>
      </c>
    </row>
    <row r="3792" spans="17:18" x14ac:dyDescent="0.25">
      <c r="Q3792" t="s">
        <v>5291</v>
      </c>
      <c r="R3792" t="s">
        <v>5291</v>
      </c>
    </row>
    <row r="3793" spans="17:18" x14ac:dyDescent="0.25">
      <c r="Q3793" t="s">
        <v>5292</v>
      </c>
      <c r="R3793" t="s">
        <v>5292</v>
      </c>
    </row>
    <row r="3794" spans="17:18" x14ac:dyDescent="0.25">
      <c r="Q3794" t="s">
        <v>5293</v>
      </c>
      <c r="R3794" t="s">
        <v>5293</v>
      </c>
    </row>
    <row r="3795" spans="17:18" x14ac:dyDescent="0.25">
      <c r="Q3795" t="s">
        <v>5294</v>
      </c>
      <c r="R3795" t="s">
        <v>5294</v>
      </c>
    </row>
    <row r="3796" spans="17:18" x14ac:dyDescent="0.25">
      <c r="Q3796" t="s">
        <v>5295</v>
      </c>
      <c r="R3796" t="s">
        <v>5295</v>
      </c>
    </row>
    <row r="3797" spans="17:18" x14ac:dyDescent="0.25">
      <c r="Q3797" t="s">
        <v>5296</v>
      </c>
      <c r="R3797" t="s">
        <v>5296</v>
      </c>
    </row>
    <row r="3798" spans="17:18" x14ac:dyDescent="0.25">
      <c r="Q3798" t="s">
        <v>5297</v>
      </c>
      <c r="R3798" t="s">
        <v>5297</v>
      </c>
    </row>
    <row r="3799" spans="17:18" x14ac:dyDescent="0.25">
      <c r="Q3799" t="s">
        <v>5298</v>
      </c>
      <c r="R3799" t="s">
        <v>5298</v>
      </c>
    </row>
    <row r="3800" spans="17:18" x14ac:dyDescent="0.25">
      <c r="Q3800" t="s">
        <v>5299</v>
      </c>
      <c r="R3800" t="s">
        <v>5299</v>
      </c>
    </row>
    <row r="3801" spans="17:18" x14ac:dyDescent="0.25">
      <c r="Q3801" t="s">
        <v>5300</v>
      </c>
      <c r="R3801" t="s">
        <v>5300</v>
      </c>
    </row>
    <row r="3802" spans="17:18" x14ac:dyDescent="0.25">
      <c r="Q3802" t="s">
        <v>5301</v>
      </c>
      <c r="R3802" t="s">
        <v>5301</v>
      </c>
    </row>
    <row r="3803" spans="17:18" x14ac:dyDescent="0.25">
      <c r="Q3803" t="s">
        <v>5302</v>
      </c>
      <c r="R3803" t="s">
        <v>5302</v>
      </c>
    </row>
    <row r="3804" spans="17:18" x14ac:dyDescent="0.25">
      <c r="Q3804" t="s">
        <v>5303</v>
      </c>
      <c r="R3804" t="s">
        <v>5303</v>
      </c>
    </row>
    <row r="3805" spans="17:18" x14ac:dyDescent="0.25">
      <c r="Q3805" t="s">
        <v>5304</v>
      </c>
      <c r="R3805" t="s">
        <v>5304</v>
      </c>
    </row>
    <row r="3806" spans="17:18" x14ac:dyDescent="0.25">
      <c r="Q3806" t="s">
        <v>5305</v>
      </c>
      <c r="R3806" t="s">
        <v>5305</v>
      </c>
    </row>
    <row r="3807" spans="17:18" x14ac:dyDescent="0.25">
      <c r="Q3807" t="s">
        <v>5306</v>
      </c>
      <c r="R3807" t="s">
        <v>5306</v>
      </c>
    </row>
    <row r="3808" spans="17:18" x14ac:dyDescent="0.25">
      <c r="Q3808" t="s">
        <v>5307</v>
      </c>
      <c r="R3808" t="s">
        <v>5307</v>
      </c>
    </row>
    <row r="3809" spans="17:18" x14ac:dyDescent="0.25">
      <c r="Q3809" t="s">
        <v>5308</v>
      </c>
      <c r="R3809" t="s">
        <v>5308</v>
      </c>
    </row>
    <row r="3810" spans="17:18" x14ac:dyDescent="0.25">
      <c r="Q3810" t="s">
        <v>5309</v>
      </c>
      <c r="R3810" t="s">
        <v>5309</v>
      </c>
    </row>
    <row r="3811" spans="17:18" x14ac:dyDescent="0.25">
      <c r="Q3811" t="s">
        <v>5310</v>
      </c>
      <c r="R3811" t="s">
        <v>5310</v>
      </c>
    </row>
    <row r="3812" spans="17:18" x14ac:dyDescent="0.25">
      <c r="Q3812" t="s">
        <v>5311</v>
      </c>
      <c r="R3812" t="s">
        <v>5311</v>
      </c>
    </row>
    <row r="3813" spans="17:18" x14ac:dyDescent="0.25">
      <c r="Q3813" t="s">
        <v>5312</v>
      </c>
      <c r="R3813" t="s">
        <v>5312</v>
      </c>
    </row>
    <row r="3814" spans="17:18" x14ac:dyDescent="0.25">
      <c r="Q3814" t="s">
        <v>5313</v>
      </c>
      <c r="R3814" t="s">
        <v>5313</v>
      </c>
    </row>
    <row r="3815" spans="17:18" x14ac:dyDescent="0.25">
      <c r="Q3815" t="s">
        <v>5314</v>
      </c>
      <c r="R3815" t="s">
        <v>5314</v>
      </c>
    </row>
    <row r="3816" spans="17:18" x14ac:dyDescent="0.25">
      <c r="Q3816" t="s">
        <v>5315</v>
      </c>
      <c r="R3816" t="s">
        <v>5315</v>
      </c>
    </row>
    <row r="3817" spans="17:18" x14ac:dyDescent="0.25">
      <c r="Q3817" t="s">
        <v>5316</v>
      </c>
      <c r="R3817" t="s">
        <v>5316</v>
      </c>
    </row>
    <row r="3818" spans="17:18" x14ac:dyDescent="0.25">
      <c r="Q3818" t="s">
        <v>5317</v>
      </c>
      <c r="R3818" t="s">
        <v>5317</v>
      </c>
    </row>
    <row r="3819" spans="17:18" x14ac:dyDescent="0.25">
      <c r="Q3819" t="s">
        <v>5318</v>
      </c>
      <c r="R3819" t="s">
        <v>5318</v>
      </c>
    </row>
    <row r="3820" spans="17:18" x14ac:dyDescent="0.25">
      <c r="Q3820" t="s">
        <v>5319</v>
      </c>
      <c r="R3820" t="s">
        <v>5319</v>
      </c>
    </row>
    <row r="3821" spans="17:18" x14ac:dyDescent="0.25">
      <c r="Q3821" t="s">
        <v>5320</v>
      </c>
      <c r="R3821" t="s">
        <v>5320</v>
      </c>
    </row>
    <row r="3822" spans="17:18" x14ac:dyDescent="0.25">
      <c r="Q3822" t="s">
        <v>5321</v>
      </c>
      <c r="R3822" t="s">
        <v>5321</v>
      </c>
    </row>
    <row r="3823" spans="17:18" x14ac:dyDescent="0.25">
      <c r="Q3823" t="s">
        <v>5322</v>
      </c>
      <c r="R3823" t="s">
        <v>5322</v>
      </c>
    </row>
    <row r="3824" spans="17:18" x14ac:dyDescent="0.25">
      <c r="Q3824" t="s">
        <v>5323</v>
      </c>
      <c r="R3824" t="s">
        <v>5323</v>
      </c>
    </row>
    <row r="3825" spans="17:18" x14ac:dyDescent="0.25">
      <c r="Q3825" t="s">
        <v>5324</v>
      </c>
      <c r="R3825" t="s">
        <v>5324</v>
      </c>
    </row>
    <row r="3826" spans="17:18" x14ac:dyDescent="0.25">
      <c r="Q3826" t="s">
        <v>5325</v>
      </c>
      <c r="R3826" t="s">
        <v>5325</v>
      </c>
    </row>
    <row r="3827" spans="17:18" x14ac:dyDescent="0.25">
      <c r="Q3827" t="s">
        <v>5326</v>
      </c>
      <c r="R3827" t="s">
        <v>5326</v>
      </c>
    </row>
    <row r="3828" spans="17:18" x14ac:dyDescent="0.25">
      <c r="Q3828" t="s">
        <v>5327</v>
      </c>
      <c r="R3828" t="s">
        <v>5327</v>
      </c>
    </row>
    <row r="3829" spans="17:18" x14ac:dyDescent="0.25">
      <c r="Q3829" t="s">
        <v>5328</v>
      </c>
      <c r="R3829" t="s">
        <v>5328</v>
      </c>
    </row>
    <row r="3830" spans="17:18" x14ac:dyDescent="0.25">
      <c r="Q3830" t="s">
        <v>5329</v>
      </c>
      <c r="R3830" t="s">
        <v>5329</v>
      </c>
    </row>
    <row r="3831" spans="17:18" x14ac:dyDescent="0.25">
      <c r="Q3831" t="s">
        <v>5330</v>
      </c>
      <c r="R3831" t="s">
        <v>5330</v>
      </c>
    </row>
    <row r="3832" spans="17:18" x14ac:dyDescent="0.25">
      <c r="Q3832" t="s">
        <v>5331</v>
      </c>
      <c r="R3832" t="s">
        <v>5331</v>
      </c>
    </row>
    <row r="3833" spans="17:18" x14ac:dyDescent="0.25">
      <c r="Q3833" t="s">
        <v>5332</v>
      </c>
      <c r="R3833" t="s">
        <v>5332</v>
      </c>
    </row>
    <row r="3834" spans="17:18" x14ac:dyDescent="0.25">
      <c r="Q3834" t="s">
        <v>5333</v>
      </c>
      <c r="R3834" t="s">
        <v>5333</v>
      </c>
    </row>
    <row r="3835" spans="17:18" x14ac:dyDescent="0.25">
      <c r="Q3835" t="s">
        <v>5334</v>
      </c>
      <c r="R3835" t="s">
        <v>5334</v>
      </c>
    </row>
    <row r="3836" spans="17:18" x14ac:dyDescent="0.25">
      <c r="Q3836" t="s">
        <v>5335</v>
      </c>
      <c r="R3836" t="s">
        <v>5335</v>
      </c>
    </row>
    <row r="3837" spans="17:18" x14ac:dyDescent="0.25">
      <c r="Q3837" t="s">
        <v>5336</v>
      </c>
      <c r="R3837" t="s">
        <v>5336</v>
      </c>
    </row>
    <row r="3838" spans="17:18" x14ac:dyDescent="0.25">
      <c r="Q3838" t="s">
        <v>5337</v>
      </c>
      <c r="R3838" t="s">
        <v>5337</v>
      </c>
    </row>
    <row r="3839" spans="17:18" x14ac:dyDescent="0.25">
      <c r="Q3839" t="s">
        <v>5338</v>
      </c>
      <c r="R3839" t="s">
        <v>5338</v>
      </c>
    </row>
    <row r="3840" spans="17:18" x14ac:dyDescent="0.25">
      <c r="Q3840" t="s">
        <v>5339</v>
      </c>
      <c r="R3840" t="s">
        <v>5339</v>
      </c>
    </row>
    <row r="3841" spans="17:18" x14ac:dyDescent="0.25">
      <c r="Q3841" t="s">
        <v>5340</v>
      </c>
      <c r="R3841" t="s">
        <v>5340</v>
      </c>
    </row>
    <row r="3842" spans="17:18" x14ac:dyDescent="0.25">
      <c r="Q3842" t="s">
        <v>5341</v>
      </c>
      <c r="R3842" t="s">
        <v>5341</v>
      </c>
    </row>
    <row r="3843" spans="17:18" x14ac:dyDescent="0.25">
      <c r="Q3843" t="s">
        <v>5342</v>
      </c>
      <c r="R3843" t="s">
        <v>5342</v>
      </c>
    </row>
    <row r="3844" spans="17:18" x14ac:dyDescent="0.25">
      <c r="Q3844" t="s">
        <v>5343</v>
      </c>
      <c r="R3844" t="s">
        <v>5343</v>
      </c>
    </row>
    <row r="3845" spans="17:18" x14ac:dyDescent="0.25">
      <c r="Q3845" t="s">
        <v>5344</v>
      </c>
      <c r="R3845" t="s">
        <v>5344</v>
      </c>
    </row>
    <row r="3846" spans="17:18" x14ac:dyDescent="0.25">
      <c r="Q3846" t="s">
        <v>5345</v>
      </c>
      <c r="R3846" t="s">
        <v>5345</v>
      </c>
    </row>
    <row r="3847" spans="17:18" x14ac:dyDescent="0.25">
      <c r="Q3847" t="s">
        <v>5346</v>
      </c>
      <c r="R3847" t="s">
        <v>5346</v>
      </c>
    </row>
    <row r="3848" spans="17:18" x14ac:dyDescent="0.25">
      <c r="Q3848" t="s">
        <v>5347</v>
      </c>
      <c r="R3848" t="s">
        <v>5347</v>
      </c>
    </row>
    <row r="3849" spans="17:18" x14ac:dyDescent="0.25">
      <c r="Q3849" t="s">
        <v>5348</v>
      </c>
      <c r="R3849" t="s">
        <v>5348</v>
      </c>
    </row>
    <row r="3850" spans="17:18" x14ac:dyDescent="0.25">
      <c r="Q3850" t="s">
        <v>5349</v>
      </c>
      <c r="R3850" t="s">
        <v>5349</v>
      </c>
    </row>
    <row r="3851" spans="17:18" x14ac:dyDescent="0.25">
      <c r="Q3851" t="s">
        <v>5350</v>
      </c>
      <c r="R3851" t="s">
        <v>5350</v>
      </c>
    </row>
    <row r="3852" spans="17:18" x14ac:dyDescent="0.25">
      <c r="Q3852" t="s">
        <v>5351</v>
      </c>
      <c r="R3852" t="s">
        <v>5351</v>
      </c>
    </row>
    <row r="3853" spans="17:18" x14ac:dyDescent="0.25">
      <c r="Q3853" t="s">
        <v>5352</v>
      </c>
      <c r="R3853" t="s">
        <v>5352</v>
      </c>
    </row>
    <row r="3854" spans="17:18" x14ac:dyDescent="0.25">
      <c r="Q3854" t="s">
        <v>5353</v>
      </c>
      <c r="R3854" t="s">
        <v>5353</v>
      </c>
    </row>
    <row r="3855" spans="17:18" x14ac:dyDescent="0.25">
      <c r="Q3855" t="s">
        <v>5354</v>
      </c>
      <c r="R3855" t="s">
        <v>5354</v>
      </c>
    </row>
    <row r="3856" spans="17:18" x14ac:dyDescent="0.25">
      <c r="Q3856" t="s">
        <v>5355</v>
      </c>
      <c r="R3856" t="s">
        <v>5355</v>
      </c>
    </row>
    <row r="3857" spans="17:18" x14ac:dyDescent="0.25">
      <c r="Q3857" t="s">
        <v>5356</v>
      </c>
      <c r="R3857" t="s">
        <v>5356</v>
      </c>
    </row>
    <row r="3858" spans="17:18" x14ac:dyDescent="0.25">
      <c r="Q3858" t="s">
        <v>5357</v>
      </c>
      <c r="R3858" t="s">
        <v>5357</v>
      </c>
    </row>
    <row r="3859" spans="17:18" x14ac:dyDescent="0.25">
      <c r="Q3859" t="s">
        <v>5358</v>
      </c>
      <c r="R3859" t="s">
        <v>5358</v>
      </c>
    </row>
    <row r="3860" spans="17:18" x14ac:dyDescent="0.25">
      <c r="Q3860" t="s">
        <v>5359</v>
      </c>
      <c r="R3860" t="s">
        <v>5359</v>
      </c>
    </row>
    <row r="3861" spans="17:18" x14ac:dyDescent="0.25">
      <c r="Q3861" t="s">
        <v>5360</v>
      </c>
      <c r="R3861" t="s">
        <v>5360</v>
      </c>
    </row>
    <row r="3862" spans="17:18" x14ac:dyDescent="0.25">
      <c r="Q3862" t="s">
        <v>5361</v>
      </c>
      <c r="R3862" t="s">
        <v>5361</v>
      </c>
    </row>
    <row r="3863" spans="17:18" x14ac:dyDescent="0.25">
      <c r="Q3863" t="s">
        <v>5362</v>
      </c>
      <c r="R3863" t="s">
        <v>5362</v>
      </c>
    </row>
    <row r="3864" spans="17:18" x14ac:dyDescent="0.25">
      <c r="Q3864" t="s">
        <v>5363</v>
      </c>
      <c r="R3864" t="s">
        <v>5363</v>
      </c>
    </row>
    <row r="3865" spans="17:18" x14ac:dyDescent="0.25">
      <c r="Q3865" t="s">
        <v>5364</v>
      </c>
      <c r="R3865" t="s">
        <v>5364</v>
      </c>
    </row>
    <row r="3866" spans="17:18" x14ac:dyDescent="0.25">
      <c r="Q3866" t="s">
        <v>5365</v>
      </c>
      <c r="R3866" t="s">
        <v>5365</v>
      </c>
    </row>
    <row r="3867" spans="17:18" x14ac:dyDescent="0.25">
      <c r="Q3867" t="s">
        <v>5366</v>
      </c>
      <c r="R3867" t="s">
        <v>5366</v>
      </c>
    </row>
    <row r="3868" spans="17:18" x14ac:dyDescent="0.25">
      <c r="Q3868" t="s">
        <v>5367</v>
      </c>
      <c r="R3868" t="s">
        <v>5367</v>
      </c>
    </row>
    <row r="3869" spans="17:18" x14ac:dyDescent="0.25">
      <c r="Q3869" t="s">
        <v>5368</v>
      </c>
      <c r="R3869" t="s">
        <v>5368</v>
      </c>
    </row>
    <row r="3870" spans="17:18" x14ac:dyDescent="0.25">
      <c r="Q3870" t="s">
        <v>5369</v>
      </c>
      <c r="R3870" t="s">
        <v>5369</v>
      </c>
    </row>
    <row r="3871" spans="17:18" x14ac:dyDescent="0.25">
      <c r="Q3871" t="s">
        <v>5370</v>
      </c>
      <c r="R3871" t="s">
        <v>5370</v>
      </c>
    </row>
    <row r="3872" spans="17:18" x14ac:dyDescent="0.25">
      <c r="Q3872" t="s">
        <v>5371</v>
      </c>
      <c r="R3872" t="s">
        <v>5371</v>
      </c>
    </row>
    <row r="3873" spans="17:18" x14ac:dyDescent="0.25">
      <c r="Q3873" t="s">
        <v>5372</v>
      </c>
      <c r="R3873" t="s">
        <v>5372</v>
      </c>
    </row>
    <row r="3874" spans="17:18" x14ac:dyDescent="0.25">
      <c r="Q3874" t="s">
        <v>5373</v>
      </c>
      <c r="R3874" t="s">
        <v>5373</v>
      </c>
    </row>
    <row r="3875" spans="17:18" x14ac:dyDescent="0.25">
      <c r="Q3875" t="s">
        <v>5374</v>
      </c>
      <c r="R3875" t="s">
        <v>5374</v>
      </c>
    </row>
    <row r="3876" spans="17:18" x14ac:dyDescent="0.25">
      <c r="Q3876" t="s">
        <v>5375</v>
      </c>
      <c r="R3876" t="s">
        <v>5375</v>
      </c>
    </row>
    <row r="3877" spans="17:18" x14ac:dyDescent="0.25">
      <c r="Q3877" t="s">
        <v>5376</v>
      </c>
      <c r="R3877" t="s">
        <v>5376</v>
      </c>
    </row>
    <row r="3878" spans="17:18" x14ac:dyDescent="0.25">
      <c r="Q3878" t="s">
        <v>5377</v>
      </c>
      <c r="R3878" t="s">
        <v>5377</v>
      </c>
    </row>
    <row r="3879" spans="17:18" x14ac:dyDescent="0.25">
      <c r="Q3879" t="s">
        <v>5378</v>
      </c>
      <c r="R3879" t="s">
        <v>5378</v>
      </c>
    </row>
    <row r="3880" spans="17:18" x14ac:dyDescent="0.25">
      <c r="Q3880" t="s">
        <v>5379</v>
      </c>
      <c r="R3880" t="s">
        <v>5379</v>
      </c>
    </row>
    <row r="3881" spans="17:18" x14ac:dyDescent="0.25">
      <c r="Q3881" t="s">
        <v>5380</v>
      </c>
      <c r="R3881" t="s">
        <v>5380</v>
      </c>
    </row>
    <row r="3882" spans="17:18" x14ac:dyDescent="0.25">
      <c r="Q3882" t="s">
        <v>5381</v>
      </c>
      <c r="R3882" t="s">
        <v>5381</v>
      </c>
    </row>
    <row r="3883" spans="17:18" x14ac:dyDescent="0.25">
      <c r="Q3883" t="s">
        <v>5382</v>
      </c>
      <c r="R3883" t="s">
        <v>5382</v>
      </c>
    </row>
    <row r="3884" spans="17:18" x14ac:dyDescent="0.25">
      <c r="Q3884" t="s">
        <v>5383</v>
      </c>
      <c r="R3884" t="s">
        <v>5383</v>
      </c>
    </row>
    <row r="3885" spans="17:18" x14ac:dyDescent="0.25">
      <c r="Q3885" t="s">
        <v>5384</v>
      </c>
      <c r="R3885" t="s">
        <v>5384</v>
      </c>
    </row>
    <row r="3886" spans="17:18" x14ac:dyDescent="0.25">
      <c r="Q3886" t="s">
        <v>5385</v>
      </c>
      <c r="R3886" t="s">
        <v>5385</v>
      </c>
    </row>
    <row r="3887" spans="17:18" x14ac:dyDescent="0.25">
      <c r="Q3887" t="s">
        <v>5386</v>
      </c>
      <c r="R3887" t="s">
        <v>5386</v>
      </c>
    </row>
    <row r="3888" spans="17:18" x14ac:dyDescent="0.25">
      <c r="Q3888" t="s">
        <v>5387</v>
      </c>
      <c r="R3888" t="s">
        <v>5387</v>
      </c>
    </row>
    <row r="3889" spans="17:18" x14ac:dyDescent="0.25">
      <c r="Q3889" t="s">
        <v>5388</v>
      </c>
      <c r="R3889" t="s">
        <v>5388</v>
      </c>
    </row>
    <row r="3890" spans="17:18" x14ac:dyDescent="0.25">
      <c r="Q3890" t="s">
        <v>5389</v>
      </c>
      <c r="R3890" t="s">
        <v>5389</v>
      </c>
    </row>
    <row r="3891" spans="17:18" x14ac:dyDescent="0.25">
      <c r="Q3891" t="s">
        <v>5390</v>
      </c>
      <c r="R3891" t="s">
        <v>5390</v>
      </c>
    </row>
    <row r="3892" spans="17:18" x14ac:dyDescent="0.25">
      <c r="Q3892" t="s">
        <v>5391</v>
      </c>
      <c r="R3892" t="s">
        <v>5391</v>
      </c>
    </row>
    <row r="3893" spans="17:18" x14ac:dyDescent="0.25">
      <c r="Q3893" t="s">
        <v>5392</v>
      </c>
      <c r="R3893" t="s">
        <v>5392</v>
      </c>
    </row>
    <row r="3894" spans="17:18" x14ac:dyDescent="0.25">
      <c r="Q3894" t="s">
        <v>5393</v>
      </c>
      <c r="R3894" t="s">
        <v>5393</v>
      </c>
    </row>
    <row r="3895" spans="17:18" x14ac:dyDescent="0.25">
      <c r="Q3895" t="s">
        <v>5394</v>
      </c>
      <c r="R3895" t="s">
        <v>5394</v>
      </c>
    </row>
    <row r="3896" spans="17:18" x14ac:dyDescent="0.25">
      <c r="Q3896" t="s">
        <v>5395</v>
      </c>
      <c r="R3896" t="s">
        <v>5395</v>
      </c>
    </row>
    <row r="3897" spans="17:18" x14ac:dyDescent="0.25">
      <c r="Q3897" t="s">
        <v>5396</v>
      </c>
      <c r="R3897" t="s">
        <v>5396</v>
      </c>
    </row>
    <row r="3898" spans="17:18" x14ac:dyDescent="0.25">
      <c r="Q3898" t="s">
        <v>5397</v>
      </c>
      <c r="R3898" t="s">
        <v>5397</v>
      </c>
    </row>
    <row r="3899" spans="17:18" x14ac:dyDescent="0.25">
      <c r="Q3899" t="s">
        <v>5398</v>
      </c>
      <c r="R3899" t="s">
        <v>5398</v>
      </c>
    </row>
    <row r="3900" spans="17:18" x14ac:dyDescent="0.25">
      <c r="Q3900" t="s">
        <v>5399</v>
      </c>
      <c r="R3900" t="s">
        <v>5399</v>
      </c>
    </row>
    <row r="3901" spans="17:18" x14ac:dyDescent="0.25">
      <c r="Q3901" t="s">
        <v>5400</v>
      </c>
      <c r="R3901" t="s">
        <v>5400</v>
      </c>
    </row>
    <row r="3902" spans="17:18" x14ac:dyDescent="0.25">
      <c r="Q3902" t="s">
        <v>5401</v>
      </c>
      <c r="R3902" t="s">
        <v>5401</v>
      </c>
    </row>
    <row r="3903" spans="17:18" x14ac:dyDescent="0.25">
      <c r="Q3903" t="s">
        <v>5402</v>
      </c>
      <c r="R3903" t="s">
        <v>5402</v>
      </c>
    </row>
    <row r="3904" spans="17:18" x14ac:dyDescent="0.25">
      <c r="Q3904" t="s">
        <v>5403</v>
      </c>
      <c r="R3904" t="s">
        <v>5403</v>
      </c>
    </row>
    <row r="3905" spans="17:18" x14ac:dyDescent="0.25">
      <c r="Q3905" t="s">
        <v>5404</v>
      </c>
      <c r="R3905" t="s">
        <v>5404</v>
      </c>
    </row>
    <row r="3906" spans="17:18" x14ac:dyDescent="0.25">
      <c r="Q3906" t="s">
        <v>5405</v>
      </c>
      <c r="R3906" t="s">
        <v>5405</v>
      </c>
    </row>
    <row r="3907" spans="17:18" x14ac:dyDescent="0.25">
      <c r="Q3907" t="s">
        <v>5406</v>
      </c>
      <c r="R3907" t="s">
        <v>5406</v>
      </c>
    </row>
    <row r="3908" spans="17:18" x14ac:dyDescent="0.25">
      <c r="Q3908" t="s">
        <v>5407</v>
      </c>
      <c r="R3908" t="s">
        <v>5407</v>
      </c>
    </row>
    <row r="3909" spans="17:18" x14ac:dyDescent="0.25">
      <c r="Q3909" t="s">
        <v>5408</v>
      </c>
      <c r="R3909" t="s">
        <v>5408</v>
      </c>
    </row>
    <row r="3910" spans="17:18" x14ac:dyDescent="0.25">
      <c r="Q3910" t="s">
        <v>5409</v>
      </c>
      <c r="R3910" t="s">
        <v>5409</v>
      </c>
    </row>
    <row r="3911" spans="17:18" x14ac:dyDescent="0.25">
      <c r="Q3911" t="s">
        <v>5410</v>
      </c>
      <c r="R3911" t="s">
        <v>5410</v>
      </c>
    </row>
    <row r="3912" spans="17:18" x14ac:dyDescent="0.25">
      <c r="Q3912" t="s">
        <v>5411</v>
      </c>
      <c r="R3912" t="s">
        <v>5411</v>
      </c>
    </row>
    <row r="3913" spans="17:18" x14ac:dyDescent="0.25">
      <c r="Q3913" t="s">
        <v>5412</v>
      </c>
      <c r="R3913" t="s">
        <v>5412</v>
      </c>
    </row>
    <row r="3914" spans="17:18" x14ac:dyDescent="0.25">
      <c r="Q3914" t="s">
        <v>5413</v>
      </c>
      <c r="R3914" t="s">
        <v>5413</v>
      </c>
    </row>
    <row r="3915" spans="17:18" x14ac:dyDescent="0.25">
      <c r="Q3915" t="s">
        <v>5414</v>
      </c>
      <c r="R3915" t="s">
        <v>5414</v>
      </c>
    </row>
    <row r="3916" spans="17:18" x14ac:dyDescent="0.25">
      <c r="Q3916" t="s">
        <v>5415</v>
      </c>
      <c r="R3916" t="s">
        <v>5415</v>
      </c>
    </row>
    <row r="3917" spans="17:18" x14ac:dyDescent="0.25">
      <c r="Q3917" t="s">
        <v>5416</v>
      </c>
      <c r="R3917" t="s">
        <v>5416</v>
      </c>
    </row>
    <row r="3918" spans="17:18" x14ac:dyDescent="0.25">
      <c r="Q3918" t="s">
        <v>5417</v>
      </c>
      <c r="R3918" t="s">
        <v>5417</v>
      </c>
    </row>
    <row r="3919" spans="17:18" x14ac:dyDescent="0.25">
      <c r="Q3919" t="s">
        <v>5418</v>
      </c>
      <c r="R3919" t="s">
        <v>5418</v>
      </c>
    </row>
    <row r="3920" spans="17:18" x14ac:dyDescent="0.25">
      <c r="Q3920" t="s">
        <v>5419</v>
      </c>
      <c r="R3920" t="s">
        <v>5419</v>
      </c>
    </row>
    <row r="3921" spans="17:18" x14ac:dyDescent="0.25">
      <c r="Q3921" t="s">
        <v>5420</v>
      </c>
      <c r="R3921" t="s">
        <v>5420</v>
      </c>
    </row>
    <row r="3922" spans="17:18" x14ac:dyDescent="0.25">
      <c r="Q3922" t="s">
        <v>5421</v>
      </c>
      <c r="R3922" t="s">
        <v>5421</v>
      </c>
    </row>
    <row r="3923" spans="17:18" x14ac:dyDescent="0.25">
      <c r="Q3923" t="s">
        <v>5422</v>
      </c>
      <c r="R3923" t="s">
        <v>5422</v>
      </c>
    </row>
    <row r="3924" spans="17:18" x14ac:dyDescent="0.25">
      <c r="Q3924" t="s">
        <v>5423</v>
      </c>
      <c r="R3924" t="s">
        <v>5423</v>
      </c>
    </row>
    <row r="3925" spans="17:18" x14ac:dyDescent="0.25">
      <c r="Q3925" t="s">
        <v>5424</v>
      </c>
      <c r="R3925" t="s">
        <v>5424</v>
      </c>
    </row>
    <row r="3926" spans="17:18" x14ac:dyDescent="0.25">
      <c r="Q3926" t="s">
        <v>5425</v>
      </c>
      <c r="R3926" t="s">
        <v>5425</v>
      </c>
    </row>
    <row r="3927" spans="17:18" x14ac:dyDescent="0.25">
      <c r="Q3927" t="s">
        <v>5426</v>
      </c>
      <c r="R3927" t="s">
        <v>5426</v>
      </c>
    </row>
    <row r="3928" spans="17:18" x14ac:dyDescent="0.25">
      <c r="Q3928" t="s">
        <v>5427</v>
      </c>
      <c r="R3928" t="s">
        <v>5427</v>
      </c>
    </row>
    <row r="3929" spans="17:18" x14ac:dyDescent="0.25">
      <c r="Q3929" t="s">
        <v>5428</v>
      </c>
      <c r="R3929" t="s">
        <v>5428</v>
      </c>
    </row>
    <row r="3930" spans="17:18" x14ac:dyDescent="0.25">
      <c r="Q3930" t="s">
        <v>5429</v>
      </c>
      <c r="R3930" t="s">
        <v>5429</v>
      </c>
    </row>
    <row r="3931" spans="17:18" x14ac:dyDescent="0.25">
      <c r="Q3931" t="s">
        <v>5430</v>
      </c>
      <c r="R3931" t="s">
        <v>5430</v>
      </c>
    </row>
    <row r="3932" spans="17:18" x14ac:dyDescent="0.25">
      <c r="Q3932" t="s">
        <v>5431</v>
      </c>
      <c r="R3932" t="s">
        <v>5431</v>
      </c>
    </row>
    <row r="3933" spans="17:18" x14ac:dyDescent="0.25">
      <c r="Q3933" t="s">
        <v>5432</v>
      </c>
      <c r="R3933" t="s">
        <v>5432</v>
      </c>
    </row>
    <row r="3934" spans="17:18" x14ac:dyDescent="0.25">
      <c r="Q3934" t="s">
        <v>5433</v>
      </c>
      <c r="R3934" t="s">
        <v>5433</v>
      </c>
    </row>
    <row r="3935" spans="17:18" x14ac:dyDescent="0.25">
      <c r="Q3935" t="s">
        <v>5434</v>
      </c>
      <c r="R3935" t="s">
        <v>5434</v>
      </c>
    </row>
    <row r="3936" spans="17:18" x14ac:dyDescent="0.25">
      <c r="Q3936" t="s">
        <v>5435</v>
      </c>
      <c r="R3936" t="s">
        <v>5435</v>
      </c>
    </row>
    <row r="3937" spans="17:18" x14ac:dyDescent="0.25">
      <c r="Q3937" t="s">
        <v>5436</v>
      </c>
      <c r="R3937" t="s">
        <v>5436</v>
      </c>
    </row>
    <row r="3938" spans="17:18" x14ac:dyDescent="0.25">
      <c r="Q3938" t="s">
        <v>5437</v>
      </c>
      <c r="R3938" t="s">
        <v>5437</v>
      </c>
    </row>
    <row r="3939" spans="17:18" x14ac:dyDescent="0.25">
      <c r="Q3939" t="s">
        <v>5438</v>
      </c>
      <c r="R3939" t="s">
        <v>5438</v>
      </c>
    </row>
    <row r="3940" spans="17:18" x14ac:dyDescent="0.25">
      <c r="Q3940" t="s">
        <v>5439</v>
      </c>
      <c r="R3940" t="s">
        <v>5439</v>
      </c>
    </row>
    <row r="3941" spans="17:18" x14ac:dyDescent="0.25">
      <c r="Q3941" t="s">
        <v>5440</v>
      </c>
      <c r="R3941" t="s">
        <v>5440</v>
      </c>
    </row>
    <row r="3942" spans="17:18" x14ac:dyDescent="0.25">
      <c r="Q3942" t="s">
        <v>5441</v>
      </c>
      <c r="R3942" t="s">
        <v>5441</v>
      </c>
    </row>
    <row r="3943" spans="17:18" x14ac:dyDescent="0.25">
      <c r="Q3943" t="s">
        <v>5442</v>
      </c>
      <c r="R3943" t="s">
        <v>5442</v>
      </c>
    </row>
    <row r="3944" spans="17:18" x14ac:dyDescent="0.25">
      <c r="Q3944" t="s">
        <v>5443</v>
      </c>
      <c r="R3944" t="s">
        <v>5443</v>
      </c>
    </row>
    <row r="3945" spans="17:18" x14ac:dyDescent="0.25">
      <c r="Q3945" t="s">
        <v>5444</v>
      </c>
      <c r="R3945" t="s">
        <v>5444</v>
      </c>
    </row>
    <row r="3946" spans="17:18" x14ac:dyDescent="0.25">
      <c r="Q3946" t="s">
        <v>5445</v>
      </c>
      <c r="R3946" t="s">
        <v>5445</v>
      </c>
    </row>
    <row r="3947" spans="17:18" x14ac:dyDescent="0.25">
      <c r="Q3947" t="s">
        <v>5446</v>
      </c>
      <c r="R3947" t="s">
        <v>5446</v>
      </c>
    </row>
    <row r="3948" spans="17:18" x14ac:dyDescent="0.25">
      <c r="Q3948" t="s">
        <v>5447</v>
      </c>
      <c r="R3948" t="s">
        <v>5447</v>
      </c>
    </row>
    <row r="3949" spans="17:18" x14ac:dyDescent="0.25">
      <c r="Q3949" t="s">
        <v>5448</v>
      </c>
      <c r="R3949" t="s">
        <v>5448</v>
      </c>
    </row>
    <row r="3950" spans="17:18" x14ac:dyDescent="0.25">
      <c r="Q3950" t="s">
        <v>5449</v>
      </c>
      <c r="R3950" t="s">
        <v>5449</v>
      </c>
    </row>
    <row r="3951" spans="17:18" x14ac:dyDescent="0.25">
      <c r="Q3951" t="s">
        <v>5450</v>
      </c>
      <c r="R3951" t="s">
        <v>5450</v>
      </c>
    </row>
    <row r="3952" spans="17:18" x14ac:dyDescent="0.25">
      <c r="Q3952" t="s">
        <v>5451</v>
      </c>
      <c r="R3952" t="s">
        <v>5451</v>
      </c>
    </row>
    <row r="3953" spans="17:18" x14ac:dyDescent="0.25">
      <c r="Q3953" t="s">
        <v>5452</v>
      </c>
      <c r="R3953" t="s">
        <v>5452</v>
      </c>
    </row>
    <row r="3954" spans="17:18" x14ac:dyDescent="0.25">
      <c r="Q3954" t="s">
        <v>5453</v>
      </c>
      <c r="R3954" t="s">
        <v>5453</v>
      </c>
    </row>
    <row r="3955" spans="17:18" x14ac:dyDescent="0.25">
      <c r="Q3955" t="s">
        <v>5454</v>
      </c>
      <c r="R3955" t="s">
        <v>5454</v>
      </c>
    </row>
    <row r="3956" spans="17:18" x14ac:dyDescent="0.25">
      <c r="Q3956" t="s">
        <v>5455</v>
      </c>
      <c r="R3956" t="s">
        <v>5455</v>
      </c>
    </row>
    <row r="3957" spans="17:18" x14ac:dyDescent="0.25">
      <c r="Q3957" t="s">
        <v>5456</v>
      </c>
      <c r="R3957" t="s">
        <v>5456</v>
      </c>
    </row>
    <row r="3958" spans="17:18" x14ac:dyDescent="0.25">
      <c r="Q3958" t="s">
        <v>5457</v>
      </c>
      <c r="R3958" t="s">
        <v>5457</v>
      </c>
    </row>
    <row r="3959" spans="17:18" x14ac:dyDescent="0.25">
      <c r="Q3959" t="s">
        <v>5458</v>
      </c>
      <c r="R3959" t="s">
        <v>5458</v>
      </c>
    </row>
    <row r="3960" spans="17:18" x14ac:dyDescent="0.25">
      <c r="Q3960" t="s">
        <v>5459</v>
      </c>
      <c r="R3960" t="s">
        <v>5459</v>
      </c>
    </row>
    <row r="3961" spans="17:18" x14ac:dyDescent="0.25">
      <c r="Q3961" t="s">
        <v>5460</v>
      </c>
      <c r="R3961" t="s">
        <v>5460</v>
      </c>
    </row>
    <row r="3962" spans="17:18" x14ac:dyDescent="0.25">
      <c r="Q3962" t="s">
        <v>5461</v>
      </c>
      <c r="R3962" t="s">
        <v>5461</v>
      </c>
    </row>
    <row r="3963" spans="17:18" x14ac:dyDescent="0.25">
      <c r="Q3963" t="s">
        <v>5462</v>
      </c>
      <c r="R3963" t="s">
        <v>5462</v>
      </c>
    </row>
    <row r="3964" spans="17:18" x14ac:dyDescent="0.25">
      <c r="Q3964" t="s">
        <v>5463</v>
      </c>
      <c r="R3964" t="s">
        <v>5463</v>
      </c>
    </row>
    <row r="3965" spans="17:18" x14ac:dyDescent="0.25">
      <c r="Q3965" t="s">
        <v>5464</v>
      </c>
      <c r="R3965" t="s">
        <v>5464</v>
      </c>
    </row>
    <row r="3966" spans="17:18" x14ac:dyDescent="0.25">
      <c r="Q3966" t="s">
        <v>5465</v>
      </c>
      <c r="R3966" t="s">
        <v>5465</v>
      </c>
    </row>
    <row r="3967" spans="17:18" x14ac:dyDescent="0.25">
      <c r="Q3967" t="s">
        <v>5466</v>
      </c>
      <c r="R3967" t="s">
        <v>5466</v>
      </c>
    </row>
    <row r="3968" spans="17:18" x14ac:dyDescent="0.25">
      <c r="Q3968" t="s">
        <v>5467</v>
      </c>
      <c r="R3968" t="s">
        <v>5467</v>
      </c>
    </row>
    <row r="3969" spans="17:18" x14ac:dyDescent="0.25">
      <c r="Q3969" t="s">
        <v>5468</v>
      </c>
      <c r="R3969" t="s">
        <v>5468</v>
      </c>
    </row>
    <row r="3970" spans="17:18" x14ac:dyDescent="0.25">
      <c r="Q3970" t="s">
        <v>5469</v>
      </c>
      <c r="R3970" t="s">
        <v>5469</v>
      </c>
    </row>
    <row r="3971" spans="17:18" x14ac:dyDescent="0.25">
      <c r="Q3971" t="s">
        <v>5470</v>
      </c>
      <c r="R3971" t="s">
        <v>5470</v>
      </c>
    </row>
    <row r="3972" spans="17:18" x14ac:dyDescent="0.25">
      <c r="Q3972" t="s">
        <v>5471</v>
      </c>
      <c r="R3972" t="s">
        <v>5471</v>
      </c>
    </row>
    <row r="3973" spans="17:18" x14ac:dyDescent="0.25">
      <c r="Q3973" t="s">
        <v>5472</v>
      </c>
      <c r="R3973" t="s">
        <v>5472</v>
      </c>
    </row>
    <row r="3974" spans="17:18" x14ac:dyDescent="0.25">
      <c r="Q3974" t="s">
        <v>5473</v>
      </c>
      <c r="R3974" t="s">
        <v>5473</v>
      </c>
    </row>
    <row r="3975" spans="17:18" x14ac:dyDescent="0.25">
      <c r="Q3975" t="s">
        <v>5474</v>
      </c>
      <c r="R3975" t="s">
        <v>5474</v>
      </c>
    </row>
    <row r="3976" spans="17:18" x14ac:dyDescent="0.25">
      <c r="Q3976" t="s">
        <v>5475</v>
      </c>
      <c r="R3976" t="s">
        <v>5475</v>
      </c>
    </row>
    <row r="3977" spans="17:18" x14ac:dyDescent="0.25">
      <c r="Q3977" t="s">
        <v>5476</v>
      </c>
      <c r="R3977" t="s">
        <v>5476</v>
      </c>
    </row>
    <row r="3978" spans="17:18" x14ac:dyDescent="0.25">
      <c r="Q3978" t="s">
        <v>5477</v>
      </c>
      <c r="R3978" t="s">
        <v>5477</v>
      </c>
    </row>
    <row r="3979" spans="17:18" x14ac:dyDescent="0.25">
      <c r="Q3979" t="s">
        <v>5478</v>
      </c>
      <c r="R3979" t="s">
        <v>5478</v>
      </c>
    </row>
    <row r="3980" spans="17:18" x14ac:dyDescent="0.25">
      <c r="Q3980" t="s">
        <v>5479</v>
      </c>
      <c r="R3980" t="s">
        <v>5479</v>
      </c>
    </row>
    <row r="3981" spans="17:18" x14ac:dyDescent="0.25">
      <c r="Q3981" t="s">
        <v>5480</v>
      </c>
      <c r="R3981" t="s">
        <v>5480</v>
      </c>
    </row>
    <row r="3982" spans="17:18" x14ac:dyDescent="0.25">
      <c r="Q3982" t="s">
        <v>5481</v>
      </c>
      <c r="R3982" t="s">
        <v>5481</v>
      </c>
    </row>
    <row r="3983" spans="17:18" x14ac:dyDescent="0.25">
      <c r="Q3983" t="s">
        <v>5482</v>
      </c>
      <c r="R3983" t="s">
        <v>5482</v>
      </c>
    </row>
    <row r="3984" spans="17:18" x14ac:dyDescent="0.25">
      <c r="Q3984" t="s">
        <v>5483</v>
      </c>
      <c r="R3984" t="s">
        <v>5483</v>
      </c>
    </row>
    <row r="3985" spans="17:18" x14ac:dyDescent="0.25">
      <c r="Q3985" t="s">
        <v>5484</v>
      </c>
      <c r="R3985" t="s">
        <v>5484</v>
      </c>
    </row>
    <row r="3986" spans="17:18" x14ac:dyDescent="0.25">
      <c r="Q3986" t="s">
        <v>5485</v>
      </c>
      <c r="R3986" t="s">
        <v>5485</v>
      </c>
    </row>
    <row r="3987" spans="17:18" x14ac:dyDescent="0.25">
      <c r="Q3987" t="s">
        <v>5486</v>
      </c>
      <c r="R3987" t="s">
        <v>5486</v>
      </c>
    </row>
    <row r="3988" spans="17:18" x14ac:dyDescent="0.25">
      <c r="Q3988" t="s">
        <v>5487</v>
      </c>
      <c r="R3988" t="s">
        <v>5487</v>
      </c>
    </row>
    <row r="3989" spans="17:18" x14ac:dyDescent="0.25">
      <c r="Q3989" t="s">
        <v>5488</v>
      </c>
      <c r="R3989" t="s">
        <v>5488</v>
      </c>
    </row>
    <row r="3990" spans="17:18" x14ac:dyDescent="0.25">
      <c r="Q3990" t="s">
        <v>5489</v>
      </c>
      <c r="R3990" t="s">
        <v>5489</v>
      </c>
    </row>
    <row r="3991" spans="17:18" x14ac:dyDescent="0.25">
      <c r="Q3991" t="s">
        <v>5490</v>
      </c>
      <c r="R3991" t="s">
        <v>5490</v>
      </c>
    </row>
    <row r="3992" spans="17:18" x14ac:dyDescent="0.25">
      <c r="Q3992" t="s">
        <v>5491</v>
      </c>
      <c r="R3992" t="s">
        <v>5491</v>
      </c>
    </row>
    <row r="3993" spans="17:18" x14ac:dyDescent="0.25">
      <c r="Q3993" t="s">
        <v>5492</v>
      </c>
      <c r="R3993" t="s">
        <v>5492</v>
      </c>
    </row>
    <row r="3994" spans="17:18" x14ac:dyDescent="0.25">
      <c r="Q3994" t="s">
        <v>5493</v>
      </c>
      <c r="R3994" t="s">
        <v>5493</v>
      </c>
    </row>
    <row r="3995" spans="17:18" x14ac:dyDescent="0.25">
      <c r="Q3995" t="s">
        <v>5494</v>
      </c>
      <c r="R3995" t="s">
        <v>5494</v>
      </c>
    </row>
    <row r="3996" spans="17:18" x14ac:dyDescent="0.25">
      <c r="Q3996" t="s">
        <v>5495</v>
      </c>
      <c r="R3996" t="s">
        <v>5495</v>
      </c>
    </row>
    <row r="3997" spans="17:18" x14ac:dyDescent="0.25">
      <c r="Q3997" t="s">
        <v>5496</v>
      </c>
      <c r="R3997" t="s">
        <v>5496</v>
      </c>
    </row>
    <row r="3998" spans="17:18" x14ac:dyDescent="0.25">
      <c r="Q3998" t="s">
        <v>5497</v>
      </c>
      <c r="R3998" t="s">
        <v>5497</v>
      </c>
    </row>
    <row r="3999" spans="17:18" x14ac:dyDescent="0.25">
      <c r="Q3999" t="s">
        <v>5498</v>
      </c>
      <c r="R3999" t="s">
        <v>5498</v>
      </c>
    </row>
    <row r="4000" spans="17:18" x14ac:dyDescent="0.25">
      <c r="Q4000" t="s">
        <v>5499</v>
      </c>
      <c r="R4000" t="s">
        <v>5499</v>
      </c>
    </row>
    <row r="4001" spans="17:18" x14ac:dyDescent="0.25">
      <c r="Q4001" t="s">
        <v>5500</v>
      </c>
      <c r="R4001" t="s">
        <v>5500</v>
      </c>
    </row>
    <row r="4002" spans="17:18" x14ac:dyDescent="0.25">
      <c r="Q4002" t="s">
        <v>5501</v>
      </c>
      <c r="R4002" t="s">
        <v>5501</v>
      </c>
    </row>
    <row r="4003" spans="17:18" x14ac:dyDescent="0.25">
      <c r="Q4003" t="s">
        <v>5502</v>
      </c>
      <c r="R4003" t="s">
        <v>5502</v>
      </c>
    </row>
    <row r="4004" spans="17:18" x14ac:dyDescent="0.25">
      <c r="Q4004" t="s">
        <v>5503</v>
      </c>
      <c r="R4004" t="s">
        <v>5503</v>
      </c>
    </row>
    <row r="4005" spans="17:18" x14ac:dyDescent="0.25">
      <c r="Q4005" t="s">
        <v>5504</v>
      </c>
      <c r="R4005" t="s">
        <v>5504</v>
      </c>
    </row>
    <row r="4006" spans="17:18" x14ac:dyDescent="0.25">
      <c r="Q4006" t="s">
        <v>5505</v>
      </c>
      <c r="R4006" t="s">
        <v>5505</v>
      </c>
    </row>
    <row r="4007" spans="17:18" x14ac:dyDescent="0.25">
      <c r="Q4007" t="s">
        <v>5506</v>
      </c>
      <c r="R4007" t="s">
        <v>5506</v>
      </c>
    </row>
    <row r="4008" spans="17:18" x14ac:dyDescent="0.25">
      <c r="Q4008" t="s">
        <v>5507</v>
      </c>
      <c r="R4008" t="s">
        <v>5507</v>
      </c>
    </row>
    <row r="4009" spans="17:18" x14ac:dyDescent="0.25">
      <c r="Q4009" t="s">
        <v>5508</v>
      </c>
      <c r="R4009" t="s">
        <v>5508</v>
      </c>
    </row>
    <row r="4010" spans="17:18" x14ac:dyDescent="0.25">
      <c r="Q4010" t="s">
        <v>5509</v>
      </c>
      <c r="R4010" t="s">
        <v>5509</v>
      </c>
    </row>
    <row r="4011" spans="17:18" x14ac:dyDescent="0.25">
      <c r="Q4011" t="s">
        <v>5510</v>
      </c>
      <c r="R4011" t="s">
        <v>5510</v>
      </c>
    </row>
    <row r="4012" spans="17:18" x14ac:dyDescent="0.25">
      <c r="Q4012" t="s">
        <v>5511</v>
      </c>
      <c r="R4012" t="s">
        <v>5511</v>
      </c>
    </row>
    <row r="4013" spans="17:18" x14ac:dyDescent="0.25">
      <c r="Q4013" t="s">
        <v>5512</v>
      </c>
      <c r="R4013" t="s">
        <v>5512</v>
      </c>
    </row>
    <row r="4014" spans="17:18" x14ac:dyDescent="0.25">
      <c r="Q4014" t="s">
        <v>5513</v>
      </c>
      <c r="R4014" t="s">
        <v>5513</v>
      </c>
    </row>
    <row r="4015" spans="17:18" x14ac:dyDescent="0.25">
      <c r="Q4015" t="s">
        <v>5514</v>
      </c>
      <c r="R4015" t="s">
        <v>5514</v>
      </c>
    </row>
    <row r="4016" spans="17:18" x14ac:dyDescent="0.25">
      <c r="Q4016" t="s">
        <v>5515</v>
      </c>
      <c r="R4016" t="s">
        <v>5515</v>
      </c>
    </row>
    <row r="4017" spans="17:18" x14ac:dyDescent="0.25">
      <c r="Q4017" t="s">
        <v>5516</v>
      </c>
      <c r="R4017" t="s">
        <v>5516</v>
      </c>
    </row>
    <row r="4018" spans="17:18" x14ac:dyDescent="0.25">
      <c r="Q4018" t="s">
        <v>5517</v>
      </c>
      <c r="R4018" t="s">
        <v>5517</v>
      </c>
    </row>
    <row r="4019" spans="17:18" x14ac:dyDescent="0.25">
      <c r="Q4019" t="s">
        <v>5518</v>
      </c>
      <c r="R4019" t="s">
        <v>5518</v>
      </c>
    </row>
    <row r="4020" spans="17:18" x14ac:dyDescent="0.25">
      <c r="Q4020" t="s">
        <v>5519</v>
      </c>
      <c r="R4020" t="s">
        <v>5519</v>
      </c>
    </row>
    <row r="4021" spans="17:18" x14ac:dyDescent="0.25">
      <c r="Q4021" t="s">
        <v>5520</v>
      </c>
      <c r="R4021" t="s">
        <v>5520</v>
      </c>
    </row>
    <row r="4022" spans="17:18" x14ac:dyDescent="0.25">
      <c r="Q4022" t="s">
        <v>5521</v>
      </c>
      <c r="R4022" t="s">
        <v>5521</v>
      </c>
    </row>
    <row r="4023" spans="17:18" x14ac:dyDescent="0.25">
      <c r="Q4023" t="s">
        <v>5522</v>
      </c>
      <c r="R4023" t="s">
        <v>5522</v>
      </c>
    </row>
    <row r="4024" spans="17:18" x14ac:dyDescent="0.25">
      <c r="Q4024" t="s">
        <v>5523</v>
      </c>
      <c r="R4024" t="s">
        <v>5523</v>
      </c>
    </row>
    <row r="4025" spans="17:18" x14ac:dyDescent="0.25">
      <c r="Q4025" t="s">
        <v>5524</v>
      </c>
      <c r="R4025" t="s">
        <v>5524</v>
      </c>
    </row>
    <row r="4026" spans="17:18" x14ac:dyDescent="0.25">
      <c r="Q4026" t="s">
        <v>5525</v>
      </c>
      <c r="R4026" t="s">
        <v>5525</v>
      </c>
    </row>
    <row r="4027" spans="17:18" x14ac:dyDescent="0.25">
      <c r="Q4027" t="s">
        <v>5526</v>
      </c>
      <c r="R4027" t="s">
        <v>5526</v>
      </c>
    </row>
    <row r="4028" spans="17:18" x14ac:dyDescent="0.25">
      <c r="Q4028" t="s">
        <v>5527</v>
      </c>
      <c r="R4028" t="s">
        <v>5527</v>
      </c>
    </row>
    <row r="4029" spans="17:18" x14ac:dyDescent="0.25">
      <c r="Q4029" t="s">
        <v>5528</v>
      </c>
      <c r="R4029" t="s">
        <v>5528</v>
      </c>
    </row>
    <row r="4030" spans="17:18" x14ac:dyDescent="0.25">
      <c r="Q4030" t="s">
        <v>5529</v>
      </c>
      <c r="R4030" t="s">
        <v>5529</v>
      </c>
    </row>
    <row r="4031" spans="17:18" x14ac:dyDescent="0.25">
      <c r="Q4031" t="s">
        <v>5530</v>
      </c>
      <c r="R4031" t="s">
        <v>5530</v>
      </c>
    </row>
    <row r="4032" spans="17:18" x14ac:dyDescent="0.25">
      <c r="Q4032" t="s">
        <v>5531</v>
      </c>
      <c r="R4032" t="s">
        <v>5531</v>
      </c>
    </row>
    <row r="4033" spans="17:18" x14ac:dyDescent="0.25">
      <c r="Q4033" t="s">
        <v>5532</v>
      </c>
      <c r="R4033" t="s">
        <v>5532</v>
      </c>
    </row>
    <row r="4034" spans="17:18" x14ac:dyDescent="0.25">
      <c r="Q4034" t="s">
        <v>5533</v>
      </c>
      <c r="R4034" t="s">
        <v>5533</v>
      </c>
    </row>
    <row r="4035" spans="17:18" x14ac:dyDescent="0.25">
      <c r="Q4035" t="s">
        <v>5534</v>
      </c>
      <c r="R4035" t="s">
        <v>5534</v>
      </c>
    </row>
    <row r="4036" spans="17:18" x14ac:dyDescent="0.25">
      <c r="Q4036" t="s">
        <v>5535</v>
      </c>
      <c r="R4036" t="s">
        <v>5535</v>
      </c>
    </row>
    <row r="4037" spans="17:18" x14ac:dyDescent="0.25">
      <c r="Q4037" t="s">
        <v>5536</v>
      </c>
      <c r="R4037" t="s">
        <v>5536</v>
      </c>
    </row>
    <row r="4038" spans="17:18" x14ac:dyDescent="0.25">
      <c r="Q4038" t="s">
        <v>5537</v>
      </c>
      <c r="R4038" t="s">
        <v>5537</v>
      </c>
    </row>
    <row r="4039" spans="17:18" x14ac:dyDescent="0.25">
      <c r="Q4039" t="s">
        <v>5538</v>
      </c>
      <c r="R4039" t="s">
        <v>5538</v>
      </c>
    </row>
    <row r="4040" spans="17:18" x14ac:dyDescent="0.25">
      <c r="Q4040" t="s">
        <v>5539</v>
      </c>
      <c r="R4040" t="s">
        <v>5539</v>
      </c>
    </row>
    <row r="4041" spans="17:18" x14ac:dyDescent="0.25">
      <c r="Q4041" t="s">
        <v>5540</v>
      </c>
      <c r="R4041" t="s">
        <v>5540</v>
      </c>
    </row>
    <row r="4042" spans="17:18" x14ac:dyDescent="0.25">
      <c r="Q4042" t="s">
        <v>5541</v>
      </c>
      <c r="R4042" t="s">
        <v>5541</v>
      </c>
    </row>
    <row r="4043" spans="17:18" x14ac:dyDescent="0.25">
      <c r="Q4043" t="s">
        <v>5542</v>
      </c>
      <c r="R4043" t="s">
        <v>5542</v>
      </c>
    </row>
    <row r="4044" spans="17:18" x14ac:dyDescent="0.25">
      <c r="Q4044" t="s">
        <v>5543</v>
      </c>
      <c r="R4044" t="s">
        <v>5543</v>
      </c>
    </row>
    <row r="4045" spans="17:18" x14ac:dyDescent="0.25">
      <c r="Q4045" t="s">
        <v>5544</v>
      </c>
      <c r="R4045" t="s">
        <v>5544</v>
      </c>
    </row>
    <row r="4046" spans="17:18" x14ac:dyDescent="0.25">
      <c r="Q4046" t="s">
        <v>5545</v>
      </c>
      <c r="R4046" t="s">
        <v>5545</v>
      </c>
    </row>
    <row r="4047" spans="17:18" x14ac:dyDescent="0.25">
      <c r="Q4047" t="s">
        <v>5546</v>
      </c>
      <c r="R4047" t="s">
        <v>5546</v>
      </c>
    </row>
    <row r="4048" spans="17:18" x14ac:dyDescent="0.25">
      <c r="Q4048" t="s">
        <v>5547</v>
      </c>
      <c r="R4048" t="s">
        <v>5547</v>
      </c>
    </row>
    <row r="4049" spans="17:18" x14ac:dyDescent="0.25">
      <c r="Q4049" t="s">
        <v>5548</v>
      </c>
      <c r="R4049" t="s">
        <v>5548</v>
      </c>
    </row>
    <row r="4050" spans="17:18" x14ac:dyDescent="0.25">
      <c r="Q4050" t="s">
        <v>5549</v>
      </c>
      <c r="R4050" t="s">
        <v>5549</v>
      </c>
    </row>
    <row r="4051" spans="17:18" x14ac:dyDescent="0.25">
      <c r="Q4051" t="s">
        <v>5550</v>
      </c>
      <c r="R4051" t="s">
        <v>5550</v>
      </c>
    </row>
    <row r="4052" spans="17:18" x14ac:dyDescent="0.25">
      <c r="Q4052" t="s">
        <v>5551</v>
      </c>
      <c r="R4052" t="s">
        <v>5551</v>
      </c>
    </row>
    <row r="4053" spans="17:18" x14ac:dyDescent="0.25">
      <c r="Q4053" t="s">
        <v>5552</v>
      </c>
      <c r="R4053" t="s">
        <v>5552</v>
      </c>
    </row>
    <row r="4054" spans="17:18" x14ac:dyDescent="0.25">
      <c r="Q4054" t="s">
        <v>5553</v>
      </c>
      <c r="R4054" t="s">
        <v>5553</v>
      </c>
    </row>
    <row r="4055" spans="17:18" x14ac:dyDescent="0.25">
      <c r="Q4055" t="s">
        <v>5554</v>
      </c>
      <c r="R4055" t="s">
        <v>5554</v>
      </c>
    </row>
    <row r="4056" spans="17:18" x14ac:dyDescent="0.25">
      <c r="Q4056" t="s">
        <v>5555</v>
      </c>
      <c r="R4056" t="s">
        <v>5555</v>
      </c>
    </row>
    <row r="4057" spans="17:18" x14ac:dyDescent="0.25">
      <c r="Q4057" t="s">
        <v>5556</v>
      </c>
      <c r="R4057" t="s">
        <v>5556</v>
      </c>
    </row>
    <row r="4058" spans="17:18" x14ac:dyDescent="0.25">
      <c r="Q4058" t="s">
        <v>5557</v>
      </c>
      <c r="R4058" t="s">
        <v>5557</v>
      </c>
    </row>
    <row r="4059" spans="17:18" x14ac:dyDescent="0.25">
      <c r="Q4059" t="s">
        <v>5558</v>
      </c>
      <c r="R4059" t="s">
        <v>5558</v>
      </c>
    </row>
    <row r="4060" spans="17:18" x14ac:dyDescent="0.25">
      <c r="Q4060" t="s">
        <v>5559</v>
      </c>
      <c r="R4060" t="s">
        <v>5559</v>
      </c>
    </row>
    <row r="4061" spans="17:18" x14ac:dyDescent="0.25">
      <c r="Q4061" t="s">
        <v>5560</v>
      </c>
      <c r="R4061" t="s">
        <v>5560</v>
      </c>
    </row>
    <row r="4062" spans="17:18" x14ac:dyDescent="0.25">
      <c r="Q4062" t="s">
        <v>5561</v>
      </c>
      <c r="R4062" t="s">
        <v>5561</v>
      </c>
    </row>
    <row r="4063" spans="17:18" x14ac:dyDescent="0.25">
      <c r="Q4063" t="s">
        <v>5562</v>
      </c>
      <c r="R4063" t="s">
        <v>5562</v>
      </c>
    </row>
    <row r="4064" spans="17:18" x14ac:dyDescent="0.25">
      <c r="Q4064" t="s">
        <v>5563</v>
      </c>
      <c r="R4064" t="s">
        <v>5563</v>
      </c>
    </row>
    <row r="4065" spans="17:18" x14ac:dyDescent="0.25">
      <c r="Q4065" t="s">
        <v>5564</v>
      </c>
      <c r="R4065" t="s">
        <v>5564</v>
      </c>
    </row>
    <row r="4066" spans="17:18" x14ac:dyDescent="0.25">
      <c r="Q4066" t="s">
        <v>5565</v>
      </c>
      <c r="R4066" t="s">
        <v>5565</v>
      </c>
    </row>
    <row r="4067" spans="17:18" x14ac:dyDescent="0.25">
      <c r="Q4067" t="s">
        <v>5566</v>
      </c>
      <c r="R4067" t="s">
        <v>5566</v>
      </c>
    </row>
    <row r="4068" spans="17:18" x14ac:dyDescent="0.25">
      <c r="Q4068" t="s">
        <v>5567</v>
      </c>
      <c r="R4068" t="s">
        <v>5567</v>
      </c>
    </row>
    <row r="4069" spans="17:18" x14ac:dyDescent="0.25">
      <c r="Q4069" t="s">
        <v>5568</v>
      </c>
      <c r="R4069" t="s">
        <v>5568</v>
      </c>
    </row>
    <row r="4070" spans="17:18" x14ac:dyDescent="0.25">
      <c r="Q4070" t="s">
        <v>5569</v>
      </c>
      <c r="R4070" t="s">
        <v>5569</v>
      </c>
    </row>
    <row r="4071" spans="17:18" x14ac:dyDescent="0.25">
      <c r="Q4071" t="s">
        <v>5570</v>
      </c>
      <c r="R4071" t="s">
        <v>5570</v>
      </c>
    </row>
    <row r="4072" spans="17:18" x14ac:dyDescent="0.25">
      <c r="Q4072" t="s">
        <v>5571</v>
      </c>
      <c r="R4072" t="s">
        <v>5571</v>
      </c>
    </row>
    <row r="4073" spans="17:18" x14ac:dyDescent="0.25">
      <c r="Q4073" t="s">
        <v>5572</v>
      </c>
      <c r="R4073" t="s">
        <v>5572</v>
      </c>
    </row>
    <row r="4074" spans="17:18" x14ac:dyDescent="0.25">
      <c r="Q4074" t="s">
        <v>5573</v>
      </c>
      <c r="R4074" t="s">
        <v>5573</v>
      </c>
    </row>
    <row r="4075" spans="17:18" x14ac:dyDescent="0.25">
      <c r="Q4075" t="s">
        <v>5574</v>
      </c>
      <c r="R4075" t="s">
        <v>5574</v>
      </c>
    </row>
    <row r="4076" spans="17:18" x14ac:dyDescent="0.25">
      <c r="Q4076" t="s">
        <v>5575</v>
      </c>
      <c r="R4076" t="s">
        <v>5575</v>
      </c>
    </row>
    <row r="4077" spans="17:18" x14ac:dyDescent="0.25">
      <c r="Q4077" t="s">
        <v>5576</v>
      </c>
      <c r="R4077" t="s">
        <v>5576</v>
      </c>
    </row>
    <row r="4078" spans="17:18" x14ac:dyDescent="0.25">
      <c r="Q4078" t="s">
        <v>5577</v>
      </c>
      <c r="R4078" t="s">
        <v>5577</v>
      </c>
    </row>
    <row r="4079" spans="17:18" x14ac:dyDescent="0.25">
      <c r="Q4079" t="s">
        <v>5578</v>
      </c>
      <c r="R4079" t="s">
        <v>5578</v>
      </c>
    </row>
    <row r="4080" spans="17:18" x14ac:dyDescent="0.25">
      <c r="Q4080" t="s">
        <v>5579</v>
      </c>
      <c r="R4080" t="s">
        <v>5579</v>
      </c>
    </row>
    <row r="4081" spans="17:18" x14ac:dyDescent="0.25">
      <c r="Q4081" t="s">
        <v>5580</v>
      </c>
      <c r="R4081" t="s">
        <v>5580</v>
      </c>
    </row>
    <row r="4082" spans="17:18" x14ac:dyDescent="0.25">
      <c r="Q4082" t="s">
        <v>5581</v>
      </c>
      <c r="R4082" t="s">
        <v>5581</v>
      </c>
    </row>
    <row r="4083" spans="17:18" x14ac:dyDescent="0.25">
      <c r="Q4083" t="s">
        <v>5582</v>
      </c>
      <c r="R4083" t="s">
        <v>5582</v>
      </c>
    </row>
    <row r="4084" spans="17:18" x14ac:dyDescent="0.25">
      <c r="Q4084" t="s">
        <v>5583</v>
      </c>
      <c r="R4084" t="s">
        <v>5583</v>
      </c>
    </row>
    <row r="4085" spans="17:18" x14ac:dyDescent="0.25">
      <c r="Q4085" t="s">
        <v>5584</v>
      </c>
      <c r="R4085" t="s">
        <v>5584</v>
      </c>
    </row>
    <row r="4086" spans="17:18" x14ac:dyDescent="0.25">
      <c r="Q4086" t="s">
        <v>5585</v>
      </c>
      <c r="R4086" t="s">
        <v>5585</v>
      </c>
    </row>
    <row r="4087" spans="17:18" x14ac:dyDescent="0.25">
      <c r="Q4087" t="s">
        <v>5586</v>
      </c>
      <c r="R4087" t="s">
        <v>5586</v>
      </c>
    </row>
    <row r="4088" spans="17:18" x14ac:dyDescent="0.25">
      <c r="Q4088" t="s">
        <v>5587</v>
      </c>
      <c r="R4088" t="s">
        <v>5587</v>
      </c>
    </row>
    <row r="4089" spans="17:18" x14ac:dyDescent="0.25">
      <c r="Q4089" t="s">
        <v>5588</v>
      </c>
      <c r="R4089" t="s">
        <v>5588</v>
      </c>
    </row>
    <row r="4090" spans="17:18" x14ac:dyDescent="0.25">
      <c r="Q4090" t="s">
        <v>5589</v>
      </c>
      <c r="R4090" t="s">
        <v>5589</v>
      </c>
    </row>
    <row r="4091" spans="17:18" x14ac:dyDescent="0.25">
      <c r="Q4091" t="s">
        <v>5590</v>
      </c>
      <c r="R4091" t="s">
        <v>5590</v>
      </c>
    </row>
    <row r="4092" spans="17:18" x14ac:dyDescent="0.25">
      <c r="Q4092" t="s">
        <v>5591</v>
      </c>
      <c r="R4092" t="s">
        <v>5591</v>
      </c>
    </row>
    <row r="4093" spans="17:18" x14ac:dyDescent="0.25">
      <c r="Q4093" t="s">
        <v>5592</v>
      </c>
      <c r="R4093" t="s">
        <v>5592</v>
      </c>
    </row>
    <row r="4094" spans="17:18" x14ac:dyDescent="0.25">
      <c r="Q4094" t="s">
        <v>5593</v>
      </c>
      <c r="R4094" t="s">
        <v>5593</v>
      </c>
    </row>
    <row r="4095" spans="17:18" x14ac:dyDescent="0.25">
      <c r="Q4095" t="s">
        <v>5594</v>
      </c>
      <c r="R4095" t="s">
        <v>5594</v>
      </c>
    </row>
    <row r="4096" spans="17:18" x14ac:dyDescent="0.25">
      <c r="Q4096" t="s">
        <v>5595</v>
      </c>
      <c r="R4096" t="s">
        <v>5595</v>
      </c>
    </row>
    <row r="4097" spans="17:18" x14ac:dyDescent="0.25">
      <c r="Q4097" t="s">
        <v>5596</v>
      </c>
      <c r="R4097" t="s">
        <v>5596</v>
      </c>
    </row>
    <row r="4098" spans="17:18" x14ac:dyDescent="0.25">
      <c r="Q4098" t="s">
        <v>5597</v>
      </c>
      <c r="R4098" t="s">
        <v>5597</v>
      </c>
    </row>
    <row r="4099" spans="17:18" x14ac:dyDescent="0.25">
      <c r="Q4099" t="s">
        <v>5598</v>
      </c>
      <c r="R4099" t="s">
        <v>5598</v>
      </c>
    </row>
    <row r="4100" spans="17:18" x14ac:dyDescent="0.25">
      <c r="Q4100" t="s">
        <v>5599</v>
      </c>
      <c r="R4100" t="s">
        <v>5599</v>
      </c>
    </row>
    <row r="4101" spans="17:18" x14ac:dyDescent="0.25">
      <c r="Q4101" t="s">
        <v>5600</v>
      </c>
      <c r="R4101" t="s">
        <v>5600</v>
      </c>
    </row>
    <row r="4102" spans="17:18" x14ac:dyDescent="0.25">
      <c r="Q4102" t="s">
        <v>5601</v>
      </c>
      <c r="R4102" t="s">
        <v>5601</v>
      </c>
    </row>
    <row r="4103" spans="17:18" x14ac:dyDescent="0.25">
      <c r="Q4103" t="s">
        <v>5602</v>
      </c>
      <c r="R4103" t="s">
        <v>5602</v>
      </c>
    </row>
    <row r="4104" spans="17:18" x14ac:dyDescent="0.25">
      <c r="Q4104" t="s">
        <v>5603</v>
      </c>
      <c r="R4104" t="s">
        <v>5603</v>
      </c>
    </row>
    <row r="4105" spans="17:18" x14ac:dyDescent="0.25">
      <c r="Q4105" t="s">
        <v>5604</v>
      </c>
      <c r="R4105" t="s">
        <v>5604</v>
      </c>
    </row>
    <row r="4106" spans="17:18" x14ac:dyDescent="0.25">
      <c r="Q4106" t="s">
        <v>5605</v>
      </c>
      <c r="R4106" t="s">
        <v>5605</v>
      </c>
    </row>
    <row r="4107" spans="17:18" x14ac:dyDescent="0.25">
      <c r="Q4107" t="s">
        <v>5606</v>
      </c>
      <c r="R4107" t="s">
        <v>5606</v>
      </c>
    </row>
    <row r="4108" spans="17:18" x14ac:dyDescent="0.25">
      <c r="Q4108" t="s">
        <v>5607</v>
      </c>
      <c r="R4108" t="s">
        <v>5607</v>
      </c>
    </row>
    <row r="4109" spans="17:18" x14ac:dyDescent="0.25">
      <c r="Q4109" t="s">
        <v>5608</v>
      </c>
      <c r="R4109" t="s">
        <v>5608</v>
      </c>
    </row>
    <row r="4110" spans="17:18" x14ac:dyDescent="0.25">
      <c r="Q4110" t="s">
        <v>5609</v>
      </c>
      <c r="R4110" t="s">
        <v>5609</v>
      </c>
    </row>
    <row r="4111" spans="17:18" x14ac:dyDescent="0.25">
      <c r="Q4111" t="s">
        <v>5610</v>
      </c>
      <c r="R4111" t="s">
        <v>5610</v>
      </c>
    </row>
    <row r="4112" spans="17:18" x14ac:dyDescent="0.25">
      <c r="Q4112" t="s">
        <v>5611</v>
      </c>
      <c r="R4112" t="s">
        <v>5611</v>
      </c>
    </row>
    <row r="4113" spans="17:18" x14ac:dyDescent="0.25">
      <c r="Q4113" t="s">
        <v>5612</v>
      </c>
      <c r="R4113" t="s">
        <v>5612</v>
      </c>
    </row>
    <row r="4114" spans="17:18" x14ac:dyDescent="0.25">
      <c r="Q4114" t="s">
        <v>5613</v>
      </c>
      <c r="R4114" t="s">
        <v>5613</v>
      </c>
    </row>
    <row r="4115" spans="17:18" x14ac:dyDescent="0.25">
      <c r="Q4115" t="s">
        <v>5614</v>
      </c>
      <c r="R4115" t="s">
        <v>5614</v>
      </c>
    </row>
    <row r="4116" spans="17:18" x14ac:dyDescent="0.25">
      <c r="Q4116" t="s">
        <v>5615</v>
      </c>
      <c r="R4116" t="s">
        <v>5615</v>
      </c>
    </row>
    <row r="4117" spans="17:18" x14ac:dyDescent="0.25">
      <c r="Q4117" t="s">
        <v>5616</v>
      </c>
      <c r="R4117" t="s">
        <v>5616</v>
      </c>
    </row>
    <row r="4118" spans="17:18" x14ac:dyDescent="0.25">
      <c r="Q4118" t="s">
        <v>5617</v>
      </c>
      <c r="R4118" t="s">
        <v>5617</v>
      </c>
    </row>
    <row r="4119" spans="17:18" x14ac:dyDescent="0.25">
      <c r="Q4119" t="s">
        <v>5618</v>
      </c>
      <c r="R4119" t="s">
        <v>5618</v>
      </c>
    </row>
    <row r="4120" spans="17:18" x14ac:dyDescent="0.25">
      <c r="Q4120" t="s">
        <v>5619</v>
      </c>
      <c r="R4120" t="s">
        <v>5619</v>
      </c>
    </row>
    <row r="4121" spans="17:18" x14ac:dyDescent="0.25">
      <c r="Q4121" t="s">
        <v>5620</v>
      </c>
      <c r="R4121" t="s">
        <v>5620</v>
      </c>
    </row>
    <row r="4122" spans="17:18" x14ac:dyDescent="0.25">
      <c r="Q4122" t="s">
        <v>5621</v>
      </c>
      <c r="R4122" t="s">
        <v>5621</v>
      </c>
    </row>
    <row r="4123" spans="17:18" x14ac:dyDescent="0.25">
      <c r="Q4123" t="s">
        <v>5622</v>
      </c>
      <c r="R4123" t="s">
        <v>5622</v>
      </c>
    </row>
    <row r="4124" spans="17:18" x14ac:dyDescent="0.25">
      <c r="Q4124" t="s">
        <v>5623</v>
      </c>
      <c r="R4124" t="s">
        <v>5623</v>
      </c>
    </row>
    <row r="4125" spans="17:18" x14ac:dyDescent="0.25">
      <c r="Q4125" t="s">
        <v>5624</v>
      </c>
      <c r="R4125" t="s">
        <v>5624</v>
      </c>
    </row>
    <row r="4126" spans="17:18" x14ac:dyDescent="0.25">
      <c r="Q4126" t="s">
        <v>5625</v>
      </c>
      <c r="R4126" t="s">
        <v>5625</v>
      </c>
    </row>
    <row r="4127" spans="17:18" x14ac:dyDescent="0.25">
      <c r="Q4127" t="s">
        <v>5626</v>
      </c>
      <c r="R4127" t="s">
        <v>5626</v>
      </c>
    </row>
    <row r="4128" spans="17:18" x14ac:dyDescent="0.25">
      <c r="Q4128" t="s">
        <v>5627</v>
      </c>
      <c r="R4128" t="s">
        <v>5627</v>
      </c>
    </row>
    <row r="4129" spans="17:18" x14ac:dyDescent="0.25">
      <c r="Q4129" t="s">
        <v>5628</v>
      </c>
      <c r="R4129" t="s">
        <v>5628</v>
      </c>
    </row>
    <row r="4130" spans="17:18" x14ac:dyDescent="0.25">
      <c r="Q4130" t="s">
        <v>5629</v>
      </c>
      <c r="R4130" t="s">
        <v>5629</v>
      </c>
    </row>
    <row r="4131" spans="17:18" x14ac:dyDescent="0.25">
      <c r="Q4131" t="s">
        <v>5630</v>
      </c>
      <c r="R4131" t="s">
        <v>5630</v>
      </c>
    </row>
    <row r="4132" spans="17:18" x14ac:dyDescent="0.25">
      <c r="Q4132" t="s">
        <v>5631</v>
      </c>
      <c r="R4132" t="s">
        <v>5631</v>
      </c>
    </row>
    <row r="4133" spans="17:18" x14ac:dyDescent="0.25">
      <c r="Q4133" t="s">
        <v>5632</v>
      </c>
      <c r="R4133" t="s">
        <v>5632</v>
      </c>
    </row>
    <row r="4134" spans="17:18" x14ac:dyDescent="0.25">
      <c r="Q4134" t="s">
        <v>5633</v>
      </c>
      <c r="R4134" t="s">
        <v>5633</v>
      </c>
    </row>
    <row r="4135" spans="17:18" x14ac:dyDescent="0.25">
      <c r="Q4135" t="s">
        <v>5634</v>
      </c>
      <c r="R4135" t="s">
        <v>5634</v>
      </c>
    </row>
    <row r="4136" spans="17:18" x14ac:dyDescent="0.25">
      <c r="Q4136" t="s">
        <v>5635</v>
      </c>
      <c r="R4136" t="s">
        <v>5635</v>
      </c>
    </row>
    <row r="4137" spans="17:18" x14ac:dyDescent="0.25">
      <c r="Q4137" t="s">
        <v>5636</v>
      </c>
      <c r="R4137" t="s">
        <v>5636</v>
      </c>
    </row>
    <row r="4138" spans="17:18" x14ac:dyDescent="0.25">
      <c r="Q4138" t="s">
        <v>5637</v>
      </c>
      <c r="R4138" t="s">
        <v>5637</v>
      </c>
    </row>
    <row r="4139" spans="17:18" x14ac:dyDescent="0.25">
      <c r="Q4139" t="s">
        <v>5638</v>
      </c>
      <c r="R4139" t="s">
        <v>5638</v>
      </c>
    </row>
    <row r="4140" spans="17:18" x14ac:dyDescent="0.25">
      <c r="Q4140" t="s">
        <v>5639</v>
      </c>
      <c r="R4140" t="s">
        <v>5639</v>
      </c>
    </row>
    <row r="4141" spans="17:18" x14ac:dyDescent="0.25">
      <c r="Q4141" t="s">
        <v>5640</v>
      </c>
      <c r="R4141" t="s">
        <v>5640</v>
      </c>
    </row>
    <row r="4142" spans="17:18" x14ac:dyDescent="0.25">
      <c r="Q4142" t="s">
        <v>5641</v>
      </c>
      <c r="R4142" t="s">
        <v>5641</v>
      </c>
    </row>
    <row r="4143" spans="17:18" x14ac:dyDescent="0.25">
      <c r="Q4143" t="s">
        <v>5642</v>
      </c>
      <c r="R4143" t="s">
        <v>5642</v>
      </c>
    </row>
    <row r="4144" spans="17:18" x14ac:dyDescent="0.25">
      <c r="Q4144" t="s">
        <v>5643</v>
      </c>
      <c r="R4144" t="s">
        <v>5643</v>
      </c>
    </row>
    <row r="4145" spans="17:18" x14ac:dyDescent="0.25">
      <c r="Q4145" t="s">
        <v>5644</v>
      </c>
      <c r="R4145" t="s">
        <v>5644</v>
      </c>
    </row>
    <row r="4146" spans="17:18" x14ac:dyDescent="0.25">
      <c r="Q4146" t="s">
        <v>5645</v>
      </c>
      <c r="R4146" t="s">
        <v>5645</v>
      </c>
    </row>
    <row r="4147" spans="17:18" x14ac:dyDescent="0.25">
      <c r="Q4147" t="s">
        <v>5646</v>
      </c>
      <c r="R4147" t="s">
        <v>5646</v>
      </c>
    </row>
    <row r="4148" spans="17:18" x14ac:dyDescent="0.25">
      <c r="Q4148" t="s">
        <v>5647</v>
      </c>
      <c r="R4148" t="s">
        <v>5647</v>
      </c>
    </row>
    <row r="4149" spans="17:18" x14ac:dyDescent="0.25">
      <c r="Q4149" t="s">
        <v>5648</v>
      </c>
      <c r="R4149" t="s">
        <v>5648</v>
      </c>
    </row>
    <row r="4150" spans="17:18" x14ac:dyDescent="0.25">
      <c r="Q4150" t="s">
        <v>5649</v>
      </c>
      <c r="R4150" t="s">
        <v>5649</v>
      </c>
    </row>
    <row r="4151" spans="17:18" x14ac:dyDescent="0.25">
      <c r="Q4151" t="s">
        <v>5650</v>
      </c>
      <c r="R4151" t="s">
        <v>5650</v>
      </c>
    </row>
    <row r="4152" spans="17:18" x14ac:dyDescent="0.25">
      <c r="Q4152" t="s">
        <v>5651</v>
      </c>
      <c r="R4152" t="s">
        <v>5651</v>
      </c>
    </row>
    <row r="4153" spans="17:18" x14ac:dyDescent="0.25">
      <c r="Q4153" t="s">
        <v>5652</v>
      </c>
      <c r="R4153" t="s">
        <v>5652</v>
      </c>
    </row>
    <row r="4154" spans="17:18" x14ac:dyDescent="0.25">
      <c r="Q4154" t="s">
        <v>5653</v>
      </c>
      <c r="R4154" t="s">
        <v>5653</v>
      </c>
    </row>
    <row r="4155" spans="17:18" x14ac:dyDescent="0.25">
      <c r="Q4155" t="s">
        <v>5654</v>
      </c>
      <c r="R4155" t="s">
        <v>5654</v>
      </c>
    </row>
    <row r="4156" spans="17:18" x14ac:dyDescent="0.25">
      <c r="Q4156" t="s">
        <v>5655</v>
      </c>
      <c r="R4156" t="s">
        <v>5655</v>
      </c>
    </row>
    <row r="4157" spans="17:18" x14ac:dyDescent="0.25">
      <c r="Q4157" t="s">
        <v>5656</v>
      </c>
      <c r="R4157" t="s">
        <v>5656</v>
      </c>
    </row>
    <row r="4158" spans="17:18" x14ac:dyDescent="0.25">
      <c r="Q4158" t="s">
        <v>5657</v>
      </c>
      <c r="R4158" t="s">
        <v>5657</v>
      </c>
    </row>
    <row r="4159" spans="17:18" x14ac:dyDescent="0.25">
      <c r="Q4159" t="s">
        <v>5658</v>
      </c>
      <c r="R4159" t="s">
        <v>5658</v>
      </c>
    </row>
    <row r="4160" spans="17:18" x14ac:dyDescent="0.25">
      <c r="Q4160" t="s">
        <v>5659</v>
      </c>
      <c r="R4160" t="s">
        <v>5659</v>
      </c>
    </row>
    <row r="4161" spans="17:18" x14ac:dyDescent="0.25">
      <c r="Q4161" t="s">
        <v>5660</v>
      </c>
      <c r="R4161" t="s">
        <v>5660</v>
      </c>
    </row>
    <row r="4162" spans="17:18" x14ac:dyDescent="0.25">
      <c r="Q4162" t="s">
        <v>5661</v>
      </c>
      <c r="R4162" t="s">
        <v>5661</v>
      </c>
    </row>
    <row r="4163" spans="17:18" x14ac:dyDescent="0.25">
      <c r="Q4163" t="s">
        <v>5662</v>
      </c>
      <c r="R4163" t="s">
        <v>5662</v>
      </c>
    </row>
    <row r="4164" spans="17:18" x14ac:dyDescent="0.25">
      <c r="Q4164" t="s">
        <v>5663</v>
      </c>
      <c r="R4164" t="s">
        <v>5663</v>
      </c>
    </row>
    <row r="4165" spans="17:18" x14ac:dyDescent="0.25">
      <c r="Q4165" t="s">
        <v>5664</v>
      </c>
      <c r="R4165" t="s">
        <v>5664</v>
      </c>
    </row>
    <row r="4166" spans="17:18" x14ac:dyDescent="0.25">
      <c r="Q4166" t="s">
        <v>5665</v>
      </c>
      <c r="R4166" t="s">
        <v>5665</v>
      </c>
    </row>
    <row r="4167" spans="17:18" x14ac:dyDescent="0.25">
      <c r="Q4167" t="s">
        <v>5666</v>
      </c>
      <c r="R4167" t="s">
        <v>5666</v>
      </c>
    </row>
    <row r="4168" spans="17:18" x14ac:dyDescent="0.25">
      <c r="Q4168" t="s">
        <v>5667</v>
      </c>
      <c r="R4168" t="s">
        <v>5667</v>
      </c>
    </row>
    <row r="4169" spans="17:18" x14ac:dyDescent="0.25">
      <c r="Q4169" t="s">
        <v>5668</v>
      </c>
      <c r="R4169" t="s">
        <v>5668</v>
      </c>
    </row>
    <row r="4170" spans="17:18" x14ac:dyDescent="0.25">
      <c r="Q4170" t="s">
        <v>5669</v>
      </c>
      <c r="R4170" t="s">
        <v>5669</v>
      </c>
    </row>
    <row r="4171" spans="17:18" x14ac:dyDescent="0.25">
      <c r="Q4171" t="s">
        <v>5670</v>
      </c>
      <c r="R4171" t="s">
        <v>5670</v>
      </c>
    </row>
    <row r="4172" spans="17:18" x14ac:dyDescent="0.25">
      <c r="Q4172" t="s">
        <v>5671</v>
      </c>
      <c r="R4172" t="s">
        <v>5671</v>
      </c>
    </row>
    <row r="4173" spans="17:18" x14ac:dyDescent="0.25">
      <c r="Q4173" t="s">
        <v>5672</v>
      </c>
      <c r="R4173" t="s">
        <v>5672</v>
      </c>
    </row>
    <row r="4174" spans="17:18" x14ac:dyDescent="0.25">
      <c r="Q4174" t="s">
        <v>5673</v>
      </c>
      <c r="R4174" t="s">
        <v>5673</v>
      </c>
    </row>
    <row r="4175" spans="17:18" x14ac:dyDescent="0.25">
      <c r="Q4175" t="s">
        <v>5674</v>
      </c>
      <c r="R4175" t="s">
        <v>5674</v>
      </c>
    </row>
    <row r="4176" spans="17:18" x14ac:dyDescent="0.25">
      <c r="Q4176" t="s">
        <v>5675</v>
      </c>
      <c r="R4176" t="s">
        <v>5675</v>
      </c>
    </row>
    <row r="4177" spans="17:18" x14ac:dyDescent="0.25">
      <c r="Q4177" t="s">
        <v>5676</v>
      </c>
      <c r="R4177" t="s">
        <v>5676</v>
      </c>
    </row>
    <row r="4178" spans="17:18" x14ac:dyDescent="0.25">
      <c r="Q4178" t="s">
        <v>5677</v>
      </c>
      <c r="R4178" t="s">
        <v>5677</v>
      </c>
    </row>
    <row r="4179" spans="17:18" x14ac:dyDescent="0.25">
      <c r="Q4179" t="s">
        <v>5678</v>
      </c>
      <c r="R4179" t="s">
        <v>5678</v>
      </c>
    </row>
    <row r="4180" spans="17:18" x14ac:dyDescent="0.25">
      <c r="Q4180" t="s">
        <v>5679</v>
      </c>
      <c r="R4180" t="s">
        <v>5679</v>
      </c>
    </row>
    <row r="4181" spans="17:18" x14ac:dyDescent="0.25">
      <c r="Q4181" t="s">
        <v>5680</v>
      </c>
      <c r="R4181" t="s">
        <v>5680</v>
      </c>
    </row>
    <row r="4182" spans="17:18" x14ac:dyDescent="0.25">
      <c r="Q4182" t="s">
        <v>5681</v>
      </c>
      <c r="R4182" t="s">
        <v>5681</v>
      </c>
    </row>
    <row r="4183" spans="17:18" x14ac:dyDescent="0.25">
      <c r="Q4183" t="s">
        <v>5682</v>
      </c>
      <c r="R4183" t="s">
        <v>5682</v>
      </c>
    </row>
    <row r="4184" spans="17:18" x14ac:dyDescent="0.25">
      <c r="Q4184" t="s">
        <v>5683</v>
      </c>
      <c r="R4184" t="s">
        <v>5683</v>
      </c>
    </row>
    <row r="4185" spans="17:18" x14ac:dyDescent="0.25">
      <c r="Q4185" t="s">
        <v>5684</v>
      </c>
      <c r="R4185" t="s">
        <v>5684</v>
      </c>
    </row>
    <row r="4186" spans="17:18" x14ac:dyDescent="0.25">
      <c r="Q4186" t="s">
        <v>5685</v>
      </c>
      <c r="R4186" t="s">
        <v>5685</v>
      </c>
    </row>
    <row r="4187" spans="17:18" x14ac:dyDescent="0.25">
      <c r="Q4187" t="s">
        <v>5686</v>
      </c>
      <c r="R4187" t="s">
        <v>5686</v>
      </c>
    </row>
    <row r="4188" spans="17:18" x14ac:dyDescent="0.25">
      <c r="Q4188" t="s">
        <v>5687</v>
      </c>
      <c r="R4188" t="s">
        <v>5687</v>
      </c>
    </row>
    <row r="4189" spans="17:18" x14ac:dyDescent="0.25">
      <c r="Q4189" t="s">
        <v>5688</v>
      </c>
      <c r="R4189" t="s">
        <v>5688</v>
      </c>
    </row>
    <row r="4190" spans="17:18" x14ac:dyDescent="0.25">
      <c r="Q4190" t="s">
        <v>5689</v>
      </c>
      <c r="R4190" t="s">
        <v>5689</v>
      </c>
    </row>
    <row r="4191" spans="17:18" x14ac:dyDescent="0.25">
      <c r="Q4191" t="s">
        <v>5690</v>
      </c>
      <c r="R4191" t="s">
        <v>5690</v>
      </c>
    </row>
    <row r="4192" spans="17:18" x14ac:dyDescent="0.25">
      <c r="Q4192" t="s">
        <v>5691</v>
      </c>
      <c r="R4192" t="s">
        <v>5691</v>
      </c>
    </row>
    <row r="4193" spans="17:18" x14ac:dyDescent="0.25">
      <c r="Q4193" t="s">
        <v>5692</v>
      </c>
      <c r="R4193" t="s">
        <v>5692</v>
      </c>
    </row>
    <row r="4194" spans="17:18" x14ac:dyDescent="0.25">
      <c r="Q4194" t="s">
        <v>5693</v>
      </c>
      <c r="R4194" t="s">
        <v>5693</v>
      </c>
    </row>
    <row r="4195" spans="17:18" x14ac:dyDescent="0.25">
      <c r="Q4195" t="s">
        <v>5694</v>
      </c>
      <c r="R4195" t="s">
        <v>5694</v>
      </c>
    </row>
    <row r="4196" spans="17:18" x14ac:dyDescent="0.25">
      <c r="Q4196" t="s">
        <v>5695</v>
      </c>
      <c r="R4196" t="s">
        <v>5695</v>
      </c>
    </row>
    <row r="4197" spans="17:18" x14ac:dyDescent="0.25">
      <c r="Q4197" t="s">
        <v>5696</v>
      </c>
      <c r="R4197" t="s">
        <v>5696</v>
      </c>
    </row>
    <row r="4198" spans="17:18" x14ac:dyDescent="0.25">
      <c r="Q4198" t="s">
        <v>5697</v>
      </c>
      <c r="R4198" t="s">
        <v>5697</v>
      </c>
    </row>
    <row r="4199" spans="17:18" x14ac:dyDescent="0.25">
      <c r="Q4199" t="s">
        <v>5698</v>
      </c>
      <c r="R4199" t="s">
        <v>5698</v>
      </c>
    </row>
    <row r="4200" spans="17:18" x14ac:dyDescent="0.25">
      <c r="Q4200" t="s">
        <v>5699</v>
      </c>
      <c r="R4200" t="s">
        <v>5699</v>
      </c>
    </row>
    <row r="4201" spans="17:18" x14ac:dyDescent="0.25">
      <c r="Q4201" t="s">
        <v>5700</v>
      </c>
      <c r="R4201" t="s">
        <v>5700</v>
      </c>
    </row>
    <row r="4202" spans="17:18" x14ac:dyDescent="0.25">
      <c r="Q4202" t="s">
        <v>5701</v>
      </c>
      <c r="R4202" t="s">
        <v>5701</v>
      </c>
    </row>
    <row r="4203" spans="17:18" x14ac:dyDescent="0.25">
      <c r="Q4203" t="s">
        <v>5702</v>
      </c>
      <c r="R4203" t="s">
        <v>5702</v>
      </c>
    </row>
    <row r="4204" spans="17:18" x14ac:dyDescent="0.25">
      <c r="Q4204" t="s">
        <v>5703</v>
      </c>
      <c r="R4204" t="s">
        <v>5703</v>
      </c>
    </row>
    <row r="4205" spans="17:18" x14ac:dyDescent="0.25">
      <c r="Q4205" t="s">
        <v>5704</v>
      </c>
      <c r="R4205" t="s">
        <v>5704</v>
      </c>
    </row>
    <row r="4206" spans="17:18" x14ac:dyDescent="0.25">
      <c r="Q4206" t="s">
        <v>5705</v>
      </c>
      <c r="R4206" t="s">
        <v>5705</v>
      </c>
    </row>
    <row r="4207" spans="17:18" x14ac:dyDescent="0.25">
      <c r="Q4207" t="s">
        <v>5706</v>
      </c>
      <c r="R4207" t="s">
        <v>5706</v>
      </c>
    </row>
    <row r="4208" spans="17:18" x14ac:dyDescent="0.25">
      <c r="Q4208" t="s">
        <v>5707</v>
      </c>
      <c r="R4208" t="s">
        <v>5707</v>
      </c>
    </row>
    <row r="4209" spans="17:18" x14ac:dyDescent="0.25">
      <c r="Q4209" t="s">
        <v>5708</v>
      </c>
      <c r="R4209" t="s">
        <v>5708</v>
      </c>
    </row>
    <row r="4210" spans="17:18" x14ac:dyDescent="0.25">
      <c r="Q4210" t="s">
        <v>5709</v>
      </c>
      <c r="R4210" t="s">
        <v>5709</v>
      </c>
    </row>
    <row r="4211" spans="17:18" x14ac:dyDescent="0.25">
      <c r="Q4211" t="s">
        <v>5710</v>
      </c>
      <c r="R4211" t="s">
        <v>5710</v>
      </c>
    </row>
    <row r="4212" spans="17:18" x14ac:dyDescent="0.25">
      <c r="Q4212" t="s">
        <v>5711</v>
      </c>
      <c r="R4212" t="s">
        <v>5711</v>
      </c>
    </row>
    <row r="4213" spans="17:18" x14ac:dyDescent="0.25">
      <c r="Q4213" t="s">
        <v>5712</v>
      </c>
      <c r="R4213" t="s">
        <v>5712</v>
      </c>
    </row>
    <row r="4214" spans="17:18" x14ac:dyDescent="0.25">
      <c r="Q4214" t="s">
        <v>5713</v>
      </c>
      <c r="R4214" t="s">
        <v>5713</v>
      </c>
    </row>
    <row r="4215" spans="17:18" x14ac:dyDescent="0.25">
      <c r="Q4215" t="s">
        <v>5714</v>
      </c>
      <c r="R4215" t="s">
        <v>5714</v>
      </c>
    </row>
    <row r="4216" spans="17:18" x14ac:dyDescent="0.25">
      <c r="Q4216" t="s">
        <v>5715</v>
      </c>
      <c r="R4216" t="s">
        <v>5715</v>
      </c>
    </row>
    <row r="4217" spans="17:18" x14ac:dyDescent="0.25">
      <c r="Q4217" t="s">
        <v>5716</v>
      </c>
      <c r="R4217" t="s">
        <v>5716</v>
      </c>
    </row>
    <row r="4218" spans="17:18" x14ac:dyDescent="0.25">
      <c r="Q4218" t="s">
        <v>5717</v>
      </c>
      <c r="R4218" t="s">
        <v>5717</v>
      </c>
    </row>
    <row r="4219" spans="17:18" x14ac:dyDescent="0.25">
      <c r="Q4219" t="s">
        <v>5718</v>
      </c>
      <c r="R4219" t="s">
        <v>5718</v>
      </c>
    </row>
    <row r="4220" spans="17:18" x14ac:dyDescent="0.25">
      <c r="Q4220" t="s">
        <v>5719</v>
      </c>
      <c r="R4220" t="s">
        <v>5719</v>
      </c>
    </row>
    <row r="4221" spans="17:18" x14ac:dyDescent="0.25">
      <c r="Q4221" t="s">
        <v>5720</v>
      </c>
      <c r="R4221" t="s">
        <v>5720</v>
      </c>
    </row>
    <row r="4222" spans="17:18" x14ac:dyDescent="0.25">
      <c r="Q4222" t="s">
        <v>5721</v>
      </c>
      <c r="R4222" t="s">
        <v>5721</v>
      </c>
    </row>
    <row r="4223" spans="17:18" x14ac:dyDescent="0.25">
      <c r="Q4223" t="s">
        <v>5722</v>
      </c>
      <c r="R4223" t="s">
        <v>5722</v>
      </c>
    </row>
    <row r="4224" spans="17:18" x14ac:dyDescent="0.25">
      <c r="Q4224" t="s">
        <v>5723</v>
      </c>
      <c r="R4224" t="s">
        <v>5723</v>
      </c>
    </row>
    <row r="4225" spans="17:18" x14ac:dyDescent="0.25">
      <c r="Q4225" t="s">
        <v>5724</v>
      </c>
      <c r="R4225" t="s">
        <v>5724</v>
      </c>
    </row>
    <row r="4226" spans="17:18" x14ac:dyDescent="0.25">
      <c r="Q4226" t="s">
        <v>5725</v>
      </c>
      <c r="R4226" t="s">
        <v>5725</v>
      </c>
    </row>
    <row r="4227" spans="17:18" x14ac:dyDescent="0.25">
      <c r="Q4227" t="s">
        <v>5726</v>
      </c>
      <c r="R4227" t="s">
        <v>5726</v>
      </c>
    </row>
    <row r="4228" spans="17:18" x14ac:dyDescent="0.25">
      <c r="Q4228" t="s">
        <v>5727</v>
      </c>
      <c r="R4228" t="s">
        <v>5727</v>
      </c>
    </row>
    <row r="4229" spans="17:18" x14ac:dyDescent="0.25">
      <c r="Q4229" t="s">
        <v>5728</v>
      </c>
      <c r="R4229" t="s">
        <v>5728</v>
      </c>
    </row>
    <row r="4230" spans="17:18" x14ac:dyDescent="0.25">
      <c r="Q4230" t="s">
        <v>5729</v>
      </c>
      <c r="R4230" t="s">
        <v>5729</v>
      </c>
    </row>
    <row r="4231" spans="17:18" x14ac:dyDescent="0.25">
      <c r="Q4231" t="s">
        <v>5730</v>
      </c>
      <c r="R4231" t="s">
        <v>5730</v>
      </c>
    </row>
    <row r="4232" spans="17:18" x14ac:dyDescent="0.25">
      <c r="Q4232" t="s">
        <v>5731</v>
      </c>
      <c r="R4232" t="s">
        <v>5731</v>
      </c>
    </row>
    <row r="4233" spans="17:18" x14ac:dyDescent="0.25">
      <c r="Q4233" t="s">
        <v>5732</v>
      </c>
      <c r="R4233" t="s">
        <v>5732</v>
      </c>
    </row>
    <row r="4234" spans="17:18" x14ac:dyDescent="0.25">
      <c r="Q4234" t="s">
        <v>5733</v>
      </c>
      <c r="R4234" t="s">
        <v>5733</v>
      </c>
    </row>
    <row r="4235" spans="17:18" x14ac:dyDescent="0.25">
      <c r="Q4235" t="s">
        <v>5734</v>
      </c>
      <c r="R4235" t="s">
        <v>5734</v>
      </c>
    </row>
    <row r="4236" spans="17:18" x14ac:dyDescent="0.25">
      <c r="Q4236" t="s">
        <v>5735</v>
      </c>
      <c r="R4236" t="s">
        <v>5735</v>
      </c>
    </row>
    <row r="4237" spans="17:18" x14ac:dyDescent="0.25">
      <c r="Q4237" t="s">
        <v>5736</v>
      </c>
      <c r="R4237" t="s">
        <v>5736</v>
      </c>
    </row>
    <row r="4238" spans="17:18" x14ac:dyDescent="0.25">
      <c r="Q4238" t="s">
        <v>5737</v>
      </c>
      <c r="R4238" t="s">
        <v>5737</v>
      </c>
    </row>
    <row r="4239" spans="17:18" x14ac:dyDescent="0.25">
      <c r="Q4239" t="s">
        <v>5738</v>
      </c>
      <c r="R4239" t="s">
        <v>5738</v>
      </c>
    </row>
    <row r="4240" spans="17:18" x14ac:dyDescent="0.25">
      <c r="Q4240" t="s">
        <v>5739</v>
      </c>
      <c r="R4240" t="s">
        <v>5739</v>
      </c>
    </row>
    <row r="4241" spans="17:18" x14ac:dyDescent="0.25">
      <c r="Q4241" t="s">
        <v>5740</v>
      </c>
      <c r="R4241" t="s">
        <v>5740</v>
      </c>
    </row>
    <row r="4242" spans="17:18" x14ac:dyDescent="0.25">
      <c r="Q4242" t="s">
        <v>5741</v>
      </c>
      <c r="R4242" t="s">
        <v>5741</v>
      </c>
    </row>
    <row r="4243" spans="17:18" x14ac:dyDescent="0.25">
      <c r="Q4243" t="s">
        <v>5742</v>
      </c>
      <c r="R4243" t="s">
        <v>5742</v>
      </c>
    </row>
    <row r="4244" spans="17:18" x14ac:dyDescent="0.25">
      <c r="Q4244" t="s">
        <v>5743</v>
      </c>
      <c r="R4244" t="s">
        <v>5743</v>
      </c>
    </row>
    <row r="4245" spans="17:18" x14ac:dyDescent="0.25">
      <c r="Q4245" t="s">
        <v>5744</v>
      </c>
      <c r="R4245" t="s">
        <v>5744</v>
      </c>
    </row>
    <row r="4246" spans="17:18" x14ac:dyDescent="0.25">
      <c r="Q4246" t="s">
        <v>5745</v>
      </c>
      <c r="R4246" t="s">
        <v>5745</v>
      </c>
    </row>
    <row r="4247" spans="17:18" x14ac:dyDescent="0.25">
      <c r="Q4247" t="s">
        <v>5746</v>
      </c>
      <c r="R4247" t="s">
        <v>5746</v>
      </c>
    </row>
    <row r="4248" spans="17:18" x14ac:dyDescent="0.25">
      <c r="Q4248" t="s">
        <v>5747</v>
      </c>
      <c r="R4248" t="s">
        <v>5747</v>
      </c>
    </row>
    <row r="4249" spans="17:18" x14ac:dyDescent="0.25">
      <c r="Q4249" t="s">
        <v>5748</v>
      </c>
      <c r="R4249" t="s">
        <v>5748</v>
      </c>
    </row>
    <row r="4250" spans="17:18" x14ac:dyDescent="0.25">
      <c r="Q4250" t="s">
        <v>5749</v>
      </c>
      <c r="R4250" t="s">
        <v>5749</v>
      </c>
    </row>
    <row r="4251" spans="17:18" x14ac:dyDescent="0.25">
      <c r="Q4251" t="s">
        <v>5750</v>
      </c>
      <c r="R4251" t="s">
        <v>5750</v>
      </c>
    </row>
    <row r="4252" spans="17:18" x14ac:dyDescent="0.25">
      <c r="Q4252" t="s">
        <v>5751</v>
      </c>
      <c r="R4252" t="s">
        <v>5751</v>
      </c>
    </row>
    <row r="4253" spans="17:18" x14ac:dyDescent="0.25">
      <c r="Q4253" t="s">
        <v>5752</v>
      </c>
      <c r="R4253" t="s">
        <v>5752</v>
      </c>
    </row>
    <row r="4254" spans="17:18" x14ac:dyDescent="0.25">
      <c r="Q4254" t="s">
        <v>5753</v>
      </c>
      <c r="R4254" t="s">
        <v>5753</v>
      </c>
    </row>
    <row r="4255" spans="17:18" x14ac:dyDescent="0.25">
      <c r="Q4255" t="s">
        <v>5754</v>
      </c>
      <c r="R4255" t="s">
        <v>5754</v>
      </c>
    </row>
    <row r="4256" spans="17:18" x14ac:dyDescent="0.25">
      <c r="Q4256" t="s">
        <v>5755</v>
      </c>
      <c r="R4256" t="s">
        <v>5755</v>
      </c>
    </row>
    <row r="4257" spans="17:18" x14ac:dyDescent="0.25">
      <c r="Q4257" t="s">
        <v>5756</v>
      </c>
      <c r="R4257" t="s">
        <v>5756</v>
      </c>
    </row>
    <row r="4258" spans="17:18" x14ac:dyDescent="0.25">
      <c r="Q4258" t="s">
        <v>5757</v>
      </c>
      <c r="R4258" t="s">
        <v>5757</v>
      </c>
    </row>
    <row r="4259" spans="17:18" x14ac:dyDescent="0.25">
      <c r="Q4259" t="s">
        <v>5758</v>
      </c>
      <c r="R4259" t="s">
        <v>5758</v>
      </c>
    </row>
    <row r="4260" spans="17:18" x14ac:dyDescent="0.25">
      <c r="Q4260" t="s">
        <v>5759</v>
      </c>
      <c r="R4260" t="s">
        <v>5759</v>
      </c>
    </row>
    <row r="4261" spans="17:18" x14ac:dyDescent="0.25">
      <c r="Q4261" t="s">
        <v>5760</v>
      </c>
      <c r="R4261" t="s">
        <v>5760</v>
      </c>
    </row>
    <row r="4262" spans="17:18" x14ac:dyDescent="0.25">
      <c r="Q4262" t="s">
        <v>5761</v>
      </c>
      <c r="R4262" t="s">
        <v>5761</v>
      </c>
    </row>
    <row r="4263" spans="17:18" x14ac:dyDescent="0.25">
      <c r="Q4263" t="s">
        <v>5762</v>
      </c>
      <c r="R4263" t="s">
        <v>5762</v>
      </c>
    </row>
    <row r="4264" spans="17:18" x14ac:dyDescent="0.25">
      <c r="Q4264" t="s">
        <v>5763</v>
      </c>
      <c r="R4264" t="s">
        <v>5763</v>
      </c>
    </row>
    <row r="4265" spans="17:18" x14ac:dyDescent="0.25">
      <c r="Q4265" t="s">
        <v>5764</v>
      </c>
      <c r="R4265" t="s">
        <v>5764</v>
      </c>
    </row>
    <row r="4266" spans="17:18" x14ac:dyDescent="0.25">
      <c r="Q4266" t="s">
        <v>5765</v>
      </c>
      <c r="R4266" t="s">
        <v>5765</v>
      </c>
    </row>
    <row r="4267" spans="17:18" x14ac:dyDescent="0.25">
      <c r="Q4267" t="s">
        <v>5766</v>
      </c>
      <c r="R4267" t="s">
        <v>5766</v>
      </c>
    </row>
    <row r="4268" spans="17:18" x14ac:dyDescent="0.25">
      <c r="Q4268" t="s">
        <v>5767</v>
      </c>
      <c r="R4268" t="s">
        <v>5767</v>
      </c>
    </row>
    <row r="4269" spans="17:18" x14ac:dyDescent="0.25">
      <c r="Q4269" t="s">
        <v>5768</v>
      </c>
      <c r="R4269" t="s">
        <v>5768</v>
      </c>
    </row>
    <row r="4270" spans="17:18" x14ac:dyDescent="0.25">
      <c r="Q4270" t="s">
        <v>5769</v>
      </c>
      <c r="R4270" t="s">
        <v>5769</v>
      </c>
    </row>
    <row r="4271" spans="17:18" x14ac:dyDescent="0.25">
      <c r="Q4271" t="s">
        <v>5770</v>
      </c>
      <c r="R4271" t="s">
        <v>5770</v>
      </c>
    </row>
    <row r="4272" spans="17:18" x14ac:dyDescent="0.25">
      <c r="Q4272" t="s">
        <v>5771</v>
      </c>
      <c r="R4272" t="s">
        <v>5771</v>
      </c>
    </row>
    <row r="4273" spans="17:18" x14ac:dyDescent="0.25">
      <c r="Q4273" t="s">
        <v>5772</v>
      </c>
      <c r="R4273" t="s">
        <v>5772</v>
      </c>
    </row>
    <row r="4274" spans="17:18" x14ac:dyDescent="0.25">
      <c r="Q4274" t="s">
        <v>5773</v>
      </c>
      <c r="R4274" t="s">
        <v>5773</v>
      </c>
    </row>
    <row r="4275" spans="17:18" x14ac:dyDescent="0.25">
      <c r="Q4275" t="s">
        <v>5774</v>
      </c>
      <c r="R4275" t="s">
        <v>5774</v>
      </c>
    </row>
    <row r="4276" spans="17:18" x14ac:dyDescent="0.25">
      <c r="Q4276" t="s">
        <v>5775</v>
      </c>
      <c r="R4276" t="s">
        <v>5775</v>
      </c>
    </row>
    <row r="4277" spans="17:18" x14ac:dyDescent="0.25">
      <c r="Q4277" t="s">
        <v>5776</v>
      </c>
      <c r="R4277" t="s">
        <v>5776</v>
      </c>
    </row>
    <row r="4278" spans="17:18" x14ac:dyDescent="0.25">
      <c r="Q4278" t="s">
        <v>5777</v>
      </c>
      <c r="R4278" t="s">
        <v>5777</v>
      </c>
    </row>
    <row r="4279" spans="17:18" x14ac:dyDescent="0.25">
      <c r="Q4279" t="s">
        <v>5778</v>
      </c>
      <c r="R4279" t="s">
        <v>5778</v>
      </c>
    </row>
    <row r="4280" spans="17:18" x14ac:dyDescent="0.25">
      <c r="Q4280" t="s">
        <v>5779</v>
      </c>
      <c r="R4280" t="s">
        <v>5779</v>
      </c>
    </row>
    <row r="4281" spans="17:18" x14ac:dyDescent="0.25">
      <c r="Q4281" t="s">
        <v>5780</v>
      </c>
      <c r="R4281" t="s">
        <v>5780</v>
      </c>
    </row>
    <row r="4282" spans="17:18" x14ac:dyDescent="0.25">
      <c r="Q4282" t="s">
        <v>5781</v>
      </c>
      <c r="R4282" t="s">
        <v>5781</v>
      </c>
    </row>
    <row r="4283" spans="17:18" x14ac:dyDescent="0.25">
      <c r="Q4283" t="s">
        <v>5782</v>
      </c>
      <c r="R4283" t="s">
        <v>5782</v>
      </c>
    </row>
    <row r="4284" spans="17:18" x14ac:dyDescent="0.25">
      <c r="Q4284" t="s">
        <v>5783</v>
      </c>
      <c r="R4284" t="s">
        <v>5783</v>
      </c>
    </row>
    <row r="4285" spans="17:18" x14ac:dyDescent="0.25">
      <c r="Q4285" t="s">
        <v>5784</v>
      </c>
      <c r="R4285" t="s">
        <v>5784</v>
      </c>
    </row>
    <row r="4286" spans="17:18" x14ac:dyDescent="0.25">
      <c r="Q4286" t="s">
        <v>5785</v>
      </c>
      <c r="R4286" t="s">
        <v>5785</v>
      </c>
    </row>
    <row r="4287" spans="17:18" x14ac:dyDescent="0.25">
      <c r="Q4287" t="s">
        <v>5786</v>
      </c>
      <c r="R4287" t="s">
        <v>5786</v>
      </c>
    </row>
    <row r="4288" spans="17:18" x14ac:dyDescent="0.25">
      <c r="Q4288" t="s">
        <v>5787</v>
      </c>
      <c r="R4288" t="s">
        <v>5787</v>
      </c>
    </row>
    <row r="4289" spans="17:18" x14ac:dyDescent="0.25">
      <c r="Q4289" t="s">
        <v>5788</v>
      </c>
      <c r="R4289" t="s">
        <v>5788</v>
      </c>
    </row>
    <row r="4290" spans="17:18" x14ac:dyDescent="0.25">
      <c r="Q4290" t="s">
        <v>5789</v>
      </c>
      <c r="R4290" t="s">
        <v>5789</v>
      </c>
    </row>
    <row r="4291" spans="17:18" x14ac:dyDescent="0.25">
      <c r="Q4291" t="s">
        <v>5790</v>
      </c>
      <c r="R4291" t="s">
        <v>5790</v>
      </c>
    </row>
    <row r="4292" spans="17:18" x14ac:dyDescent="0.25">
      <c r="Q4292" t="s">
        <v>5791</v>
      </c>
      <c r="R4292" t="s">
        <v>5791</v>
      </c>
    </row>
    <row r="4293" spans="17:18" x14ac:dyDescent="0.25">
      <c r="Q4293" t="s">
        <v>5792</v>
      </c>
      <c r="R4293" t="s">
        <v>5792</v>
      </c>
    </row>
    <row r="4294" spans="17:18" x14ac:dyDescent="0.25">
      <c r="Q4294" t="s">
        <v>5793</v>
      </c>
      <c r="R4294" t="s">
        <v>5793</v>
      </c>
    </row>
    <row r="4295" spans="17:18" x14ac:dyDescent="0.25">
      <c r="Q4295" t="s">
        <v>5794</v>
      </c>
      <c r="R4295" t="s">
        <v>5794</v>
      </c>
    </row>
    <row r="4296" spans="17:18" x14ac:dyDescent="0.25">
      <c r="Q4296" t="s">
        <v>5795</v>
      </c>
      <c r="R4296" t="s">
        <v>5795</v>
      </c>
    </row>
    <row r="4297" spans="17:18" x14ac:dyDescent="0.25">
      <c r="Q4297" t="s">
        <v>5796</v>
      </c>
      <c r="R4297" t="s">
        <v>5796</v>
      </c>
    </row>
    <row r="4298" spans="17:18" x14ac:dyDescent="0.25">
      <c r="Q4298" t="s">
        <v>5797</v>
      </c>
      <c r="R4298" t="s">
        <v>5797</v>
      </c>
    </row>
    <row r="4299" spans="17:18" x14ac:dyDescent="0.25">
      <c r="Q4299" t="s">
        <v>5798</v>
      </c>
      <c r="R4299" t="s">
        <v>5798</v>
      </c>
    </row>
    <row r="4300" spans="17:18" x14ac:dyDescent="0.25">
      <c r="Q4300" t="s">
        <v>5799</v>
      </c>
      <c r="R4300" t="s">
        <v>5799</v>
      </c>
    </row>
    <row r="4301" spans="17:18" x14ac:dyDescent="0.25">
      <c r="Q4301" t="s">
        <v>5800</v>
      </c>
      <c r="R4301" t="s">
        <v>5800</v>
      </c>
    </row>
    <row r="4302" spans="17:18" x14ac:dyDescent="0.25">
      <c r="Q4302" t="s">
        <v>5801</v>
      </c>
      <c r="R4302" t="s">
        <v>5801</v>
      </c>
    </row>
    <row r="4303" spans="17:18" x14ac:dyDescent="0.25">
      <c r="Q4303" t="s">
        <v>5802</v>
      </c>
      <c r="R4303" t="s">
        <v>5802</v>
      </c>
    </row>
    <row r="4304" spans="17:18" x14ac:dyDescent="0.25">
      <c r="Q4304" t="s">
        <v>5803</v>
      </c>
      <c r="R4304" t="s">
        <v>5803</v>
      </c>
    </row>
    <row r="4305" spans="17:18" x14ac:dyDescent="0.25">
      <c r="Q4305" t="s">
        <v>5804</v>
      </c>
      <c r="R4305" t="s">
        <v>5804</v>
      </c>
    </row>
    <row r="4306" spans="17:18" x14ac:dyDescent="0.25">
      <c r="Q4306" t="s">
        <v>5805</v>
      </c>
      <c r="R4306" t="s">
        <v>5805</v>
      </c>
    </row>
    <row r="4307" spans="17:18" x14ac:dyDescent="0.25">
      <c r="Q4307" t="s">
        <v>5806</v>
      </c>
      <c r="R4307" t="s">
        <v>5806</v>
      </c>
    </row>
    <row r="4308" spans="17:18" x14ac:dyDescent="0.25">
      <c r="Q4308" t="s">
        <v>5807</v>
      </c>
      <c r="R4308" t="s">
        <v>5807</v>
      </c>
    </row>
    <row r="4309" spans="17:18" x14ac:dyDescent="0.25">
      <c r="Q4309" t="s">
        <v>5808</v>
      </c>
      <c r="R4309" t="s">
        <v>5808</v>
      </c>
    </row>
    <row r="4310" spans="17:18" x14ac:dyDescent="0.25">
      <c r="Q4310" t="s">
        <v>5809</v>
      </c>
      <c r="R4310" t="s">
        <v>5809</v>
      </c>
    </row>
    <row r="4311" spans="17:18" x14ac:dyDescent="0.25">
      <c r="Q4311" t="s">
        <v>5810</v>
      </c>
      <c r="R4311" t="s">
        <v>5810</v>
      </c>
    </row>
    <row r="4312" spans="17:18" x14ac:dyDescent="0.25">
      <c r="Q4312" t="s">
        <v>5811</v>
      </c>
      <c r="R4312" t="s">
        <v>5811</v>
      </c>
    </row>
    <row r="4313" spans="17:18" x14ac:dyDescent="0.25">
      <c r="Q4313" t="s">
        <v>5812</v>
      </c>
      <c r="R4313" t="s">
        <v>5812</v>
      </c>
    </row>
    <row r="4314" spans="17:18" x14ac:dyDescent="0.25">
      <c r="Q4314" t="s">
        <v>5813</v>
      </c>
      <c r="R4314" t="s">
        <v>5813</v>
      </c>
    </row>
    <row r="4315" spans="17:18" x14ac:dyDescent="0.25">
      <c r="Q4315" t="s">
        <v>5814</v>
      </c>
      <c r="R4315" t="s">
        <v>5814</v>
      </c>
    </row>
    <row r="4316" spans="17:18" x14ac:dyDescent="0.25">
      <c r="Q4316" t="s">
        <v>5815</v>
      </c>
      <c r="R4316" t="s">
        <v>5815</v>
      </c>
    </row>
    <row r="4317" spans="17:18" x14ac:dyDescent="0.25">
      <c r="Q4317" t="s">
        <v>5816</v>
      </c>
      <c r="R4317" t="s">
        <v>5816</v>
      </c>
    </row>
    <row r="4318" spans="17:18" x14ac:dyDescent="0.25">
      <c r="Q4318" t="s">
        <v>5817</v>
      </c>
      <c r="R4318" t="s">
        <v>5817</v>
      </c>
    </row>
    <row r="4319" spans="17:18" x14ac:dyDescent="0.25">
      <c r="Q4319" t="s">
        <v>5818</v>
      </c>
      <c r="R4319" t="s">
        <v>5818</v>
      </c>
    </row>
    <row r="4320" spans="17:18" x14ac:dyDescent="0.25">
      <c r="Q4320" t="s">
        <v>5819</v>
      </c>
      <c r="R4320" t="s">
        <v>5819</v>
      </c>
    </row>
    <row r="4321" spans="17:18" x14ac:dyDescent="0.25">
      <c r="Q4321" t="s">
        <v>5820</v>
      </c>
      <c r="R4321" t="s">
        <v>5820</v>
      </c>
    </row>
    <row r="4322" spans="17:18" x14ac:dyDescent="0.25">
      <c r="Q4322" t="s">
        <v>5821</v>
      </c>
      <c r="R4322" t="s">
        <v>5821</v>
      </c>
    </row>
    <row r="4323" spans="17:18" x14ac:dyDescent="0.25">
      <c r="Q4323" t="s">
        <v>5822</v>
      </c>
      <c r="R4323" t="s">
        <v>5822</v>
      </c>
    </row>
    <row r="4324" spans="17:18" x14ac:dyDescent="0.25">
      <c r="Q4324" t="s">
        <v>5823</v>
      </c>
      <c r="R4324" t="s">
        <v>5823</v>
      </c>
    </row>
    <row r="4325" spans="17:18" x14ac:dyDescent="0.25">
      <c r="Q4325" t="s">
        <v>5824</v>
      </c>
      <c r="R4325" t="s">
        <v>5824</v>
      </c>
    </row>
    <row r="4326" spans="17:18" x14ac:dyDescent="0.25">
      <c r="Q4326" t="s">
        <v>5825</v>
      </c>
      <c r="R4326" t="s">
        <v>5825</v>
      </c>
    </row>
    <row r="4327" spans="17:18" x14ac:dyDescent="0.25">
      <c r="Q4327" t="s">
        <v>5826</v>
      </c>
      <c r="R4327" t="s">
        <v>5826</v>
      </c>
    </row>
    <row r="4328" spans="17:18" x14ac:dyDescent="0.25">
      <c r="Q4328" t="s">
        <v>5827</v>
      </c>
      <c r="R4328" t="s">
        <v>5827</v>
      </c>
    </row>
    <row r="4329" spans="17:18" x14ac:dyDescent="0.25">
      <c r="Q4329" t="s">
        <v>5828</v>
      </c>
      <c r="R4329" t="s">
        <v>5828</v>
      </c>
    </row>
    <row r="4330" spans="17:18" x14ac:dyDescent="0.25">
      <c r="Q4330" t="s">
        <v>5829</v>
      </c>
      <c r="R4330" t="s">
        <v>5829</v>
      </c>
    </row>
    <row r="4331" spans="17:18" x14ac:dyDescent="0.25">
      <c r="Q4331" t="s">
        <v>5830</v>
      </c>
      <c r="R4331" t="s">
        <v>5830</v>
      </c>
    </row>
    <row r="4332" spans="17:18" x14ac:dyDescent="0.25">
      <c r="Q4332" t="s">
        <v>5831</v>
      </c>
      <c r="R4332" t="s">
        <v>5831</v>
      </c>
    </row>
    <row r="4333" spans="17:18" x14ac:dyDescent="0.25">
      <c r="Q4333" t="s">
        <v>5832</v>
      </c>
      <c r="R4333" t="s">
        <v>5832</v>
      </c>
    </row>
    <row r="4334" spans="17:18" x14ac:dyDescent="0.25">
      <c r="Q4334" t="s">
        <v>5833</v>
      </c>
      <c r="R4334" t="s">
        <v>5833</v>
      </c>
    </row>
    <row r="4335" spans="17:18" x14ac:dyDescent="0.25">
      <c r="Q4335" t="s">
        <v>5834</v>
      </c>
      <c r="R4335" t="s">
        <v>5834</v>
      </c>
    </row>
    <row r="4336" spans="17:18" x14ac:dyDescent="0.25">
      <c r="Q4336" t="s">
        <v>5835</v>
      </c>
      <c r="R4336" t="s">
        <v>5835</v>
      </c>
    </row>
    <row r="4337" spans="17:18" x14ac:dyDescent="0.25">
      <c r="Q4337" t="s">
        <v>5836</v>
      </c>
      <c r="R4337" t="s">
        <v>5836</v>
      </c>
    </row>
    <row r="4338" spans="17:18" x14ac:dyDescent="0.25">
      <c r="Q4338" t="s">
        <v>5837</v>
      </c>
      <c r="R4338" t="s">
        <v>5837</v>
      </c>
    </row>
    <row r="4339" spans="17:18" x14ac:dyDescent="0.25">
      <c r="Q4339" t="s">
        <v>5838</v>
      </c>
      <c r="R4339" t="s">
        <v>5838</v>
      </c>
    </row>
    <row r="4340" spans="17:18" x14ac:dyDescent="0.25">
      <c r="Q4340" t="s">
        <v>5839</v>
      </c>
      <c r="R4340" t="s">
        <v>5839</v>
      </c>
    </row>
    <row r="4341" spans="17:18" x14ac:dyDescent="0.25">
      <c r="Q4341" t="s">
        <v>5840</v>
      </c>
      <c r="R4341" t="s">
        <v>5840</v>
      </c>
    </row>
    <row r="4342" spans="17:18" x14ac:dyDescent="0.25">
      <c r="Q4342" t="s">
        <v>5841</v>
      </c>
      <c r="R4342" t="s">
        <v>5841</v>
      </c>
    </row>
    <row r="4343" spans="17:18" x14ac:dyDescent="0.25">
      <c r="Q4343" t="s">
        <v>5842</v>
      </c>
      <c r="R4343" t="s">
        <v>5842</v>
      </c>
    </row>
    <row r="4344" spans="17:18" x14ac:dyDescent="0.25">
      <c r="Q4344" t="s">
        <v>5843</v>
      </c>
      <c r="R4344" t="s">
        <v>5843</v>
      </c>
    </row>
    <row r="4345" spans="17:18" x14ac:dyDescent="0.25">
      <c r="Q4345" t="s">
        <v>5844</v>
      </c>
      <c r="R4345" t="s">
        <v>5844</v>
      </c>
    </row>
    <row r="4346" spans="17:18" x14ac:dyDescent="0.25">
      <c r="Q4346" t="s">
        <v>5845</v>
      </c>
      <c r="R4346" t="s">
        <v>5845</v>
      </c>
    </row>
    <row r="4347" spans="17:18" x14ac:dyDescent="0.25">
      <c r="Q4347" t="s">
        <v>5846</v>
      </c>
      <c r="R4347" t="s">
        <v>5846</v>
      </c>
    </row>
    <row r="4348" spans="17:18" x14ac:dyDescent="0.25">
      <c r="Q4348" t="s">
        <v>5847</v>
      </c>
      <c r="R4348" t="s">
        <v>5847</v>
      </c>
    </row>
    <row r="4349" spans="17:18" x14ac:dyDescent="0.25">
      <c r="Q4349" t="s">
        <v>5848</v>
      </c>
      <c r="R4349" t="s">
        <v>5848</v>
      </c>
    </row>
    <row r="4350" spans="17:18" x14ac:dyDescent="0.25">
      <c r="Q4350" t="s">
        <v>5849</v>
      </c>
      <c r="R4350" t="s">
        <v>5849</v>
      </c>
    </row>
    <row r="4351" spans="17:18" x14ac:dyDescent="0.25">
      <c r="Q4351" t="s">
        <v>5850</v>
      </c>
      <c r="R4351" t="s">
        <v>5850</v>
      </c>
    </row>
    <row r="4352" spans="17:18" x14ac:dyDescent="0.25">
      <c r="Q4352" t="s">
        <v>5851</v>
      </c>
      <c r="R4352" t="s">
        <v>5851</v>
      </c>
    </row>
    <row r="4353" spans="17:18" x14ac:dyDescent="0.25">
      <c r="Q4353" t="s">
        <v>5852</v>
      </c>
      <c r="R4353" t="s">
        <v>5852</v>
      </c>
    </row>
    <row r="4354" spans="17:18" x14ac:dyDescent="0.25">
      <c r="Q4354" t="s">
        <v>5853</v>
      </c>
      <c r="R4354" t="s">
        <v>5853</v>
      </c>
    </row>
    <row r="4355" spans="17:18" x14ac:dyDescent="0.25">
      <c r="Q4355" t="s">
        <v>5854</v>
      </c>
      <c r="R4355" t="s">
        <v>5854</v>
      </c>
    </row>
    <row r="4356" spans="17:18" x14ac:dyDescent="0.25">
      <c r="Q4356" t="s">
        <v>5855</v>
      </c>
      <c r="R4356" t="s">
        <v>5855</v>
      </c>
    </row>
    <row r="4357" spans="17:18" x14ac:dyDescent="0.25">
      <c r="Q4357" t="s">
        <v>5856</v>
      </c>
      <c r="R4357" t="s">
        <v>5856</v>
      </c>
    </row>
    <row r="4358" spans="17:18" x14ac:dyDescent="0.25">
      <c r="Q4358" t="s">
        <v>5857</v>
      </c>
      <c r="R4358" t="s">
        <v>5857</v>
      </c>
    </row>
    <row r="4359" spans="17:18" x14ac:dyDescent="0.25">
      <c r="Q4359" t="s">
        <v>5858</v>
      </c>
      <c r="R4359" t="s">
        <v>5858</v>
      </c>
    </row>
    <row r="4360" spans="17:18" x14ac:dyDescent="0.25">
      <c r="Q4360" t="s">
        <v>5859</v>
      </c>
      <c r="R4360" t="s">
        <v>5859</v>
      </c>
    </row>
    <row r="4361" spans="17:18" x14ac:dyDescent="0.25">
      <c r="Q4361" t="s">
        <v>5860</v>
      </c>
      <c r="R4361" t="s">
        <v>5860</v>
      </c>
    </row>
    <row r="4362" spans="17:18" x14ac:dyDescent="0.25">
      <c r="Q4362" t="s">
        <v>5861</v>
      </c>
      <c r="R4362" t="s">
        <v>5861</v>
      </c>
    </row>
    <row r="4363" spans="17:18" x14ac:dyDescent="0.25">
      <c r="Q4363" t="s">
        <v>5862</v>
      </c>
      <c r="R4363" t="s">
        <v>5862</v>
      </c>
    </row>
    <row r="4364" spans="17:18" x14ac:dyDescent="0.25">
      <c r="Q4364" t="s">
        <v>5863</v>
      </c>
      <c r="R4364" t="s">
        <v>5863</v>
      </c>
    </row>
    <row r="4365" spans="17:18" x14ac:dyDescent="0.25">
      <c r="Q4365" t="s">
        <v>5864</v>
      </c>
      <c r="R4365" t="s">
        <v>5864</v>
      </c>
    </row>
    <row r="4366" spans="17:18" x14ac:dyDescent="0.25">
      <c r="Q4366" t="s">
        <v>5865</v>
      </c>
      <c r="R4366" t="s">
        <v>5865</v>
      </c>
    </row>
    <row r="4367" spans="17:18" x14ac:dyDescent="0.25">
      <c r="Q4367" t="s">
        <v>5866</v>
      </c>
      <c r="R4367" t="s">
        <v>5866</v>
      </c>
    </row>
    <row r="4368" spans="17:18" x14ac:dyDescent="0.25">
      <c r="Q4368" t="s">
        <v>5867</v>
      </c>
      <c r="R4368" t="s">
        <v>5867</v>
      </c>
    </row>
    <row r="4369" spans="17:18" x14ac:dyDescent="0.25">
      <c r="Q4369" t="s">
        <v>5868</v>
      </c>
      <c r="R4369" t="s">
        <v>5868</v>
      </c>
    </row>
    <row r="4370" spans="17:18" x14ac:dyDescent="0.25">
      <c r="Q4370" t="s">
        <v>5869</v>
      </c>
      <c r="R4370" t="s">
        <v>5869</v>
      </c>
    </row>
    <row r="4371" spans="17:18" x14ac:dyDescent="0.25">
      <c r="Q4371" t="s">
        <v>5870</v>
      </c>
      <c r="R4371" t="s">
        <v>5870</v>
      </c>
    </row>
    <row r="4372" spans="17:18" x14ac:dyDescent="0.25">
      <c r="Q4372" t="s">
        <v>5871</v>
      </c>
      <c r="R4372" t="s">
        <v>5871</v>
      </c>
    </row>
    <row r="4373" spans="17:18" x14ac:dyDescent="0.25">
      <c r="Q4373" t="s">
        <v>5872</v>
      </c>
      <c r="R4373" t="s">
        <v>5872</v>
      </c>
    </row>
    <row r="4374" spans="17:18" x14ac:dyDescent="0.25">
      <c r="Q4374" t="s">
        <v>5873</v>
      </c>
      <c r="R4374" t="s">
        <v>5873</v>
      </c>
    </row>
    <row r="4375" spans="17:18" x14ac:dyDescent="0.25">
      <c r="Q4375" t="s">
        <v>5874</v>
      </c>
      <c r="R4375" t="s">
        <v>5874</v>
      </c>
    </row>
    <row r="4376" spans="17:18" x14ac:dyDescent="0.25">
      <c r="Q4376" t="s">
        <v>5875</v>
      </c>
      <c r="R4376" t="s">
        <v>5875</v>
      </c>
    </row>
    <row r="4377" spans="17:18" x14ac:dyDescent="0.25">
      <c r="Q4377" t="s">
        <v>5876</v>
      </c>
      <c r="R4377" t="s">
        <v>5876</v>
      </c>
    </row>
    <row r="4378" spans="17:18" x14ac:dyDescent="0.25">
      <c r="Q4378" t="s">
        <v>5877</v>
      </c>
      <c r="R4378" t="s">
        <v>5877</v>
      </c>
    </row>
    <row r="4379" spans="17:18" x14ac:dyDescent="0.25">
      <c r="Q4379" t="s">
        <v>5878</v>
      </c>
      <c r="R4379" t="s">
        <v>5878</v>
      </c>
    </row>
    <row r="4380" spans="17:18" x14ac:dyDescent="0.25">
      <c r="Q4380" t="s">
        <v>5879</v>
      </c>
      <c r="R4380" t="s">
        <v>5879</v>
      </c>
    </row>
    <row r="4381" spans="17:18" x14ac:dyDescent="0.25">
      <c r="Q4381" t="s">
        <v>5880</v>
      </c>
      <c r="R4381" t="s">
        <v>5880</v>
      </c>
    </row>
    <row r="4382" spans="17:18" x14ac:dyDescent="0.25">
      <c r="Q4382" t="s">
        <v>5881</v>
      </c>
      <c r="R4382" t="s">
        <v>5881</v>
      </c>
    </row>
    <row r="4383" spans="17:18" x14ac:dyDescent="0.25">
      <c r="Q4383" t="s">
        <v>5882</v>
      </c>
      <c r="R4383" t="s">
        <v>5882</v>
      </c>
    </row>
    <row r="4384" spans="17:18" x14ac:dyDescent="0.25">
      <c r="Q4384" t="s">
        <v>5883</v>
      </c>
      <c r="R4384" t="s">
        <v>5883</v>
      </c>
    </row>
    <row r="4385" spans="17:18" x14ac:dyDescent="0.25">
      <c r="Q4385" t="s">
        <v>5884</v>
      </c>
      <c r="R4385" t="s">
        <v>5884</v>
      </c>
    </row>
    <row r="4386" spans="17:18" x14ac:dyDescent="0.25">
      <c r="Q4386" t="s">
        <v>5885</v>
      </c>
      <c r="R4386" t="s">
        <v>5885</v>
      </c>
    </row>
    <row r="4387" spans="17:18" x14ac:dyDescent="0.25">
      <c r="Q4387" t="s">
        <v>5886</v>
      </c>
      <c r="R4387" t="s">
        <v>5886</v>
      </c>
    </row>
    <row r="4388" spans="17:18" x14ac:dyDescent="0.25">
      <c r="Q4388" t="s">
        <v>5887</v>
      </c>
      <c r="R4388" t="s">
        <v>5887</v>
      </c>
    </row>
    <row r="4389" spans="17:18" x14ac:dyDescent="0.25">
      <c r="Q4389" t="s">
        <v>5888</v>
      </c>
      <c r="R4389" t="s">
        <v>5888</v>
      </c>
    </row>
    <row r="4390" spans="17:18" x14ac:dyDescent="0.25">
      <c r="Q4390" t="s">
        <v>5889</v>
      </c>
      <c r="R4390" t="s">
        <v>5889</v>
      </c>
    </row>
    <row r="4391" spans="17:18" x14ac:dyDescent="0.25">
      <c r="Q4391" t="s">
        <v>5890</v>
      </c>
      <c r="R4391" t="s">
        <v>5890</v>
      </c>
    </row>
    <row r="4392" spans="17:18" x14ac:dyDescent="0.25">
      <c r="Q4392" t="s">
        <v>5891</v>
      </c>
      <c r="R4392" t="s">
        <v>5891</v>
      </c>
    </row>
    <row r="4393" spans="17:18" x14ac:dyDescent="0.25">
      <c r="Q4393" t="s">
        <v>5892</v>
      </c>
      <c r="R4393" t="s">
        <v>5892</v>
      </c>
    </row>
    <row r="4394" spans="17:18" x14ac:dyDescent="0.25">
      <c r="Q4394" t="s">
        <v>5893</v>
      </c>
      <c r="R4394" t="s">
        <v>5893</v>
      </c>
    </row>
    <row r="4395" spans="17:18" x14ac:dyDescent="0.25">
      <c r="Q4395" t="s">
        <v>5894</v>
      </c>
      <c r="R4395" t="s">
        <v>5894</v>
      </c>
    </row>
    <row r="4396" spans="17:18" x14ac:dyDescent="0.25">
      <c r="Q4396" t="s">
        <v>5895</v>
      </c>
      <c r="R4396" t="s">
        <v>5895</v>
      </c>
    </row>
    <row r="4397" spans="17:18" x14ac:dyDescent="0.25">
      <c r="Q4397" t="s">
        <v>5896</v>
      </c>
      <c r="R4397" t="s">
        <v>5896</v>
      </c>
    </row>
    <row r="4398" spans="17:18" x14ac:dyDescent="0.25">
      <c r="Q4398" t="s">
        <v>5897</v>
      </c>
      <c r="R4398" t="s">
        <v>5897</v>
      </c>
    </row>
    <row r="4399" spans="17:18" x14ac:dyDescent="0.25">
      <c r="Q4399" t="s">
        <v>5898</v>
      </c>
      <c r="R4399" t="s">
        <v>5898</v>
      </c>
    </row>
    <row r="4400" spans="17:18" x14ac:dyDescent="0.25">
      <c r="Q4400" t="s">
        <v>5899</v>
      </c>
      <c r="R4400" t="s">
        <v>5899</v>
      </c>
    </row>
    <row r="4401" spans="17:18" x14ac:dyDescent="0.25">
      <c r="Q4401" t="s">
        <v>5900</v>
      </c>
      <c r="R4401" t="s">
        <v>5900</v>
      </c>
    </row>
    <row r="4402" spans="17:18" x14ac:dyDescent="0.25">
      <c r="Q4402" t="s">
        <v>5901</v>
      </c>
      <c r="R4402" t="s">
        <v>5901</v>
      </c>
    </row>
    <row r="4403" spans="17:18" x14ac:dyDescent="0.25">
      <c r="Q4403" t="s">
        <v>5902</v>
      </c>
      <c r="R4403" t="s">
        <v>5902</v>
      </c>
    </row>
    <row r="4404" spans="17:18" x14ac:dyDescent="0.25">
      <c r="Q4404" t="s">
        <v>5903</v>
      </c>
      <c r="R4404" t="s">
        <v>5903</v>
      </c>
    </row>
    <row r="4405" spans="17:18" x14ac:dyDescent="0.25">
      <c r="Q4405" t="s">
        <v>5904</v>
      </c>
      <c r="R4405" t="s">
        <v>5904</v>
      </c>
    </row>
    <row r="4406" spans="17:18" x14ac:dyDescent="0.25">
      <c r="Q4406" t="s">
        <v>5905</v>
      </c>
      <c r="R4406" t="s">
        <v>5905</v>
      </c>
    </row>
    <row r="4407" spans="17:18" x14ac:dyDescent="0.25">
      <c r="Q4407" t="s">
        <v>5906</v>
      </c>
      <c r="R4407" t="s">
        <v>5906</v>
      </c>
    </row>
    <row r="4408" spans="17:18" x14ac:dyDescent="0.25">
      <c r="Q4408" t="s">
        <v>5907</v>
      </c>
      <c r="R4408" t="s">
        <v>5907</v>
      </c>
    </row>
    <row r="4409" spans="17:18" x14ac:dyDescent="0.25">
      <c r="Q4409" t="s">
        <v>5908</v>
      </c>
      <c r="R4409" t="s">
        <v>5908</v>
      </c>
    </row>
    <row r="4410" spans="17:18" x14ac:dyDescent="0.25">
      <c r="Q4410" t="s">
        <v>5909</v>
      </c>
      <c r="R4410" t="s">
        <v>5909</v>
      </c>
    </row>
    <row r="4411" spans="17:18" x14ac:dyDescent="0.25">
      <c r="Q4411" t="s">
        <v>5910</v>
      </c>
      <c r="R4411" t="s">
        <v>5910</v>
      </c>
    </row>
    <row r="4412" spans="17:18" x14ac:dyDescent="0.25">
      <c r="Q4412" t="s">
        <v>5911</v>
      </c>
      <c r="R4412" t="s">
        <v>5911</v>
      </c>
    </row>
    <row r="4413" spans="17:18" x14ac:dyDescent="0.25">
      <c r="Q4413" t="s">
        <v>5912</v>
      </c>
      <c r="R4413" t="s">
        <v>5912</v>
      </c>
    </row>
    <row r="4414" spans="17:18" x14ac:dyDescent="0.25">
      <c r="Q4414" t="s">
        <v>5913</v>
      </c>
      <c r="R4414" t="s">
        <v>5913</v>
      </c>
    </row>
    <row r="4415" spans="17:18" x14ac:dyDescent="0.25">
      <c r="Q4415" t="s">
        <v>5914</v>
      </c>
      <c r="R4415" t="s">
        <v>5914</v>
      </c>
    </row>
    <row r="4416" spans="17:18" x14ac:dyDescent="0.25">
      <c r="Q4416" t="s">
        <v>5915</v>
      </c>
      <c r="R4416" t="s">
        <v>5915</v>
      </c>
    </row>
    <row r="4417" spans="17:18" x14ac:dyDescent="0.25">
      <c r="Q4417" t="s">
        <v>5916</v>
      </c>
      <c r="R4417" t="s">
        <v>5916</v>
      </c>
    </row>
    <row r="4418" spans="17:18" x14ac:dyDescent="0.25">
      <c r="Q4418" t="s">
        <v>5917</v>
      </c>
      <c r="R4418" t="s">
        <v>5917</v>
      </c>
    </row>
    <row r="4419" spans="17:18" x14ac:dyDescent="0.25">
      <c r="Q4419" t="s">
        <v>5918</v>
      </c>
      <c r="R4419" t="s">
        <v>5918</v>
      </c>
    </row>
    <row r="4420" spans="17:18" x14ac:dyDescent="0.25">
      <c r="Q4420" t="s">
        <v>5919</v>
      </c>
      <c r="R4420" t="s">
        <v>5919</v>
      </c>
    </row>
    <row r="4421" spans="17:18" x14ac:dyDescent="0.25">
      <c r="Q4421" t="s">
        <v>5920</v>
      </c>
      <c r="R4421" t="s">
        <v>5920</v>
      </c>
    </row>
    <row r="4422" spans="17:18" x14ac:dyDescent="0.25">
      <c r="Q4422" t="s">
        <v>5921</v>
      </c>
      <c r="R4422" t="s">
        <v>5921</v>
      </c>
    </row>
    <row r="4423" spans="17:18" x14ac:dyDescent="0.25">
      <c r="Q4423" t="s">
        <v>5922</v>
      </c>
      <c r="R4423" t="s">
        <v>5922</v>
      </c>
    </row>
    <row r="4424" spans="17:18" x14ac:dyDescent="0.25">
      <c r="Q4424" t="s">
        <v>5923</v>
      </c>
      <c r="R4424" t="s">
        <v>5923</v>
      </c>
    </row>
    <row r="4425" spans="17:18" x14ac:dyDescent="0.25">
      <c r="Q4425" t="s">
        <v>5924</v>
      </c>
      <c r="R4425" t="s">
        <v>5924</v>
      </c>
    </row>
    <row r="4426" spans="17:18" x14ac:dyDescent="0.25">
      <c r="Q4426" t="s">
        <v>5925</v>
      </c>
      <c r="R4426" t="s">
        <v>5925</v>
      </c>
    </row>
    <row r="4427" spans="17:18" x14ac:dyDescent="0.25">
      <c r="Q4427" t="s">
        <v>5926</v>
      </c>
      <c r="R4427" t="s">
        <v>5926</v>
      </c>
    </row>
    <row r="4428" spans="17:18" x14ac:dyDescent="0.25">
      <c r="Q4428" t="s">
        <v>5927</v>
      </c>
      <c r="R4428" t="s">
        <v>5927</v>
      </c>
    </row>
    <row r="4429" spans="17:18" x14ac:dyDescent="0.25">
      <c r="Q4429" t="s">
        <v>5928</v>
      </c>
      <c r="R4429" t="s">
        <v>5928</v>
      </c>
    </row>
    <row r="4430" spans="17:18" x14ac:dyDescent="0.25">
      <c r="Q4430" t="s">
        <v>5929</v>
      </c>
      <c r="R4430" t="s">
        <v>5929</v>
      </c>
    </row>
    <row r="4431" spans="17:18" x14ac:dyDescent="0.25">
      <c r="Q4431" t="s">
        <v>5930</v>
      </c>
      <c r="R4431" t="s">
        <v>5930</v>
      </c>
    </row>
    <row r="4432" spans="17:18" x14ac:dyDescent="0.25">
      <c r="Q4432" t="s">
        <v>5931</v>
      </c>
      <c r="R4432" t="s">
        <v>5931</v>
      </c>
    </row>
    <row r="4433" spans="17:18" x14ac:dyDescent="0.25">
      <c r="Q4433" t="s">
        <v>5932</v>
      </c>
      <c r="R4433" t="s">
        <v>5932</v>
      </c>
    </row>
    <row r="4434" spans="17:18" x14ac:dyDescent="0.25">
      <c r="Q4434" t="s">
        <v>5933</v>
      </c>
      <c r="R4434" t="s">
        <v>5933</v>
      </c>
    </row>
    <row r="4435" spans="17:18" x14ac:dyDescent="0.25">
      <c r="Q4435" t="s">
        <v>5934</v>
      </c>
      <c r="R4435" t="s">
        <v>5934</v>
      </c>
    </row>
    <row r="4436" spans="17:18" x14ac:dyDescent="0.25">
      <c r="Q4436" t="s">
        <v>5935</v>
      </c>
      <c r="R4436" t="s">
        <v>5935</v>
      </c>
    </row>
    <row r="4437" spans="17:18" x14ac:dyDescent="0.25">
      <c r="Q4437" t="s">
        <v>5936</v>
      </c>
      <c r="R4437" t="s">
        <v>5936</v>
      </c>
    </row>
    <row r="4438" spans="17:18" x14ac:dyDescent="0.25">
      <c r="Q4438" t="s">
        <v>5937</v>
      </c>
      <c r="R4438" t="s">
        <v>5937</v>
      </c>
    </row>
    <row r="4439" spans="17:18" x14ac:dyDescent="0.25">
      <c r="Q4439" t="s">
        <v>5938</v>
      </c>
      <c r="R4439" t="s">
        <v>5938</v>
      </c>
    </row>
    <row r="4440" spans="17:18" x14ac:dyDescent="0.25">
      <c r="Q4440" t="s">
        <v>5939</v>
      </c>
      <c r="R4440" t="s">
        <v>5939</v>
      </c>
    </row>
    <row r="4441" spans="17:18" x14ac:dyDescent="0.25">
      <c r="Q4441" t="s">
        <v>5940</v>
      </c>
      <c r="R4441" t="s">
        <v>5940</v>
      </c>
    </row>
    <row r="4442" spans="17:18" x14ac:dyDescent="0.25">
      <c r="Q4442" t="s">
        <v>5941</v>
      </c>
      <c r="R4442" t="s">
        <v>5941</v>
      </c>
    </row>
    <row r="4443" spans="17:18" x14ac:dyDescent="0.25">
      <c r="Q4443" t="s">
        <v>5942</v>
      </c>
      <c r="R4443" t="s">
        <v>5942</v>
      </c>
    </row>
    <row r="4444" spans="17:18" x14ac:dyDescent="0.25">
      <c r="Q4444" t="s">
        <v>5943</v>
      </c>
      <c r="R4444" t="s">
        <v>5943</v>
      </c>
    </row>
    <row r="4445" spans="17:18" x14ac:dyDescent="0.25">
      <c r="Q4445" t="s">
        <v>5944</v>
      </c>
      <c r="R4445" t="s">
        <v>5944</v>
      </c>
    </row>
    <row r="4446" spans="17:18" x14ac:dyDescent="0.25">
      <c r="Q4446" t="s">
        <v>5945</v>
      </c>
      <c r="R4446" t="s">
        <v>5945</v>
      </c>
    </row>
    <row r="4447" spans="17:18" x14ac:dyDescent="0.25">
      <c r="Q4447" t="s">
        <v>5946</v>
      </c>
      <c r="R4447" t="s">
        <v>5946</v>
      </c>
    </row>
    <row r="4448" spans="17:18" x14ac:dyDescent="0.25">
      <c r="Q4448" t="s">
        <v>5947</v>
      </c>
      <c r="R4448" t="s">
        <v>5947</v>
      </c>
    </row>
    <row r="4449" spans="17:18" x14ac:dyDescent="0.25">
      <c r="Q4449" t="s">
        <v>5948</v>
      </c>
      <c r="R4449" t="s">
        <v>5948</v>
      </c>
    </row>
    <row r="4450" spans="17:18" x14ac:dyDescent="0.25">
      <c r="Q4450" t="s">
        <v>5949</v>
      </c>
      <c r="R4450" t="s">
        <v>5949</v>
      </c>
    </row>
    <row r="4451" spans="17:18" x14ac:dyDescent="0.25">
      <c r="Q4451" t="s">
        <v>5950</v>
      </c>
      <c r="R4451" t="s">
        <v>5950</v>
      </c>
    </row>
    <row r="4452" spans="17:18" x14ac:dyDescent="0.25">
      <c r="Q4452" t="s">
        <v>5951</v>
      </c>
      <c r="R4452" t="s">
        <v>5951</v>
      </c>
    </row>
    <row r="4453" spans="17:18" x14ac:dyDescent="0.25">
      <c r="Q4453" t="s">
        <v>5952</v>
      </c>
      <c r="R4453" t="s">
        <v>5952</v>
      </c>
    </row>
    <row r="4454" spans="17:18" x14ac:dyDescent="0.25">
      <c r="Q4454" t="s">
        <v>5953</v>
      </c>
      <c r="R4454" t="s">
        <v>5953</v>
      </c>
    </row>
    <row r="4455" spans="17:18" x14ac:dyDescent="0.25">
      <c r="Q4455" t="s">
        <v>5954</v>
      </c>
      <c r="R4455" t="s">
        <v>5954</v>
      </c>
    </row>
    <row r="4456" spans="17:18" x14ac:dyDescent="0.25">
      <c r="Q4456" t="s">
        <v>5955</v>
      </c>
      <c r="R4456" t="s">
        <v>5955</v>
      </c>
    </row>
    <row r="4457" spans="17:18" x14ac:dyDescent="0.25">
      <c r="Q4457" t="s">
        <v>5956</v>
      </c>
      <c r="R4457" t="s">
        <v>5956</v>
      </c>
    </row>
    <row r="4458" spans="17:18" x14ac:dyDescent="0.25">
      <c r="Q4458" t="s">
        <v>5957</v>
      </c>
      <c r="R4458" t="s">
        <v>5957</v>
      </c>
    </row>
    <row r="4459" spans="17:18" x14ac:dyDescent="0.25">
      <c r="Q4459" t="s">
        <v>5958</v>
      </c>
      <c r="R4459" t="s">
        <v>5958</v>
      </c>
    </row>
    <row r="4460" spans="17:18" x14ac:dyDescent="0.25">
      <c r="Q4460" t="s">
        <v>5959</v>
      </c>
      <c r="R4460" t="s">
        <v>5959</v>
      </c>
    </row>
    <row r="4461" spans="17:18" x14ac:dyDescent="0.25">
      <c r="Q4461" t="s">
        <v>5960</v>
      </c>
      <c r="R4461" t="s">
        <v>5960</v>
      </c>
    </row>
    <row r="4462" spans="17:18" x14ac:dyDescent="0.25">
      <c r="Q4462" t="s">
        <v>5961</v>
      </c>
      <c r="R4462" t="s">
        <v>5961</v>
      </c>
    </row>
    <row r="4463" spans="17:18" x14ac:dyDescent="0.25">
      <c r="Q4463" t="s">
        <v>5962</v>
      </c>
      <c r="R4463" t="s">
        <v>5962</v>
      </c>
    </row>
    <row r="4464" spans="17:18" x14ac:dyDescent="0.25">
      <c r="Q4464" t="s">
        <v>5963</v>
      </c>
      <c r="R4464" t="s">
        <v>5963</v>
      </c>
    </row>
    <row r="4465" spans="17:18" x14ac:dyDescent="0.25">
      <c r="Q4465" t="s">
        <v>5964</v>
      </c>
      <c r="R4465" t="s">
        <v>5964</v>
      </c>
    </row>
    <row r="4466" spans="17:18" x14ac:dyDescent="0.25">
      <c r="Q4466" t="s">
        <v>5965</v>
      </c>
      <c r="R4466" t="s">
        <v>5965</v>
      </c>
    </row>
    <row r="4467" spans="17:18" x14ac:dyDescent="0.25">
      <c r="Q4467" t="s">
        <v>5966</v>
      </c>
      <c r="R4467" t="s">
        <v>5966</v>
      </c>
    </row>
    <row r="4468" spans="17:18" x14ac:dyDescent="0.25">
      <c r="Q4468" t="s">
        <v>5967</v>
      </c>
      <c r="R4468" t="s">
        <v>5967</v>
      </c>
    </row>
    <row r="4469" spans="17:18" x14ac:dyDescent="0.25">
      <c r="Q4469" t="s">
        <v>5968</v>
      </c>
      <c r="R4469" t="s">
        <v>5968</v>
      </c>
    </row>
    <row r="4470" spans="17:18" x14ac:dyDescent="0.25">
      <c r="Q4470" t="s">
        <v>5969</v>
      </c>
      <c r="R4470" t="s">
        <v>5969</v>
      </c>
    </row>
    <row r="4471" spans="17:18" x14ac:dyDescent="0.25">
      <c r="Q4471" t="s">
        <v>5970</v>
      </c>
      <c r="R4471" t="s">
        <v>5970</v>
      </c>
    </row>
    <row r="4472" spans="17:18" x14ac:dyDescent="0.25">
      <c r="Q4472" t="s">
        <v>5971</v>
      </c>
      <c r="R4472" t="s">
        <v>5971</v>
      </c>
    </row>
    <row r="4473" spans="17:18" x14ac:dyDescent="0.25">
      <c r="Q4473" t="s">
        <v>5972</v>
      </c>
      <c r="R4473" t="s">
        <v>5972</v>
      </c>
    </row>
    <row r="4474" spans="17:18" x14ac:dyDescent="0.25">
      <c r="Q4474" t="s">
        <v>5973</v>
      </c>
      <c r="R4474" t="s">
        <v>5973</v>
      </c>
    </row>
    <row r="4475" spans="17:18" x14ac:dyDescent="0.25">
      <c r="Q4475" t="s">
        <v>5974</v>
      </c>
      <c r="R4475" t="s">
        <v>5974</v>
      </c>
    </row>
    <row r="4476" spans="17:18" x14ac:dyDescent="0.25">
      <c r="Q4476" t="s">
        <v>5975</v>
      </c>
      <c r="R4476" t="s">
        <v>5975</v>
      </c>
    </row>
    <row r="4477" spans="17:18" x14ac:dyDescent="0.25">
      <c r="Q4477" t="s">
        <v>5976</v>
      </c>
      <c r="R4477" t="s">
        <v>5976</v>
      </c>
    </row>
    <row r="4478" spans="17:18" x14ac:dyDescent="0.25">
      <c r="Q4478" t="s">
        <v>5977</v>
      </c>
      <c r="R4478" t="s">
        <v>5977</v>
      </c>
    </row>
    <row r="4479" spans="17:18" x14ac:dyDescent="0.25">
      <c r="Q4479" t="s">
        <v>5978</v>
      </c>
      <c r="R4479" t="s">
        <v>5978</v>
      </c>
    </row>
    <row r="4480" spans="17:18" x14ac:dyDescent="0.25">
      <c r="Q4480" t="s">
        <v>5979</v>
      </c>
      <c r="R4480" t="s">
        <v>5979</v>
      </c>
    </row>
    <row r="4481" spans="17:18" x14ac:dyDescent="0.25">
      <c r="Q4481" t="s">
        <v>5980</v>
      </c>
      <c r="R4481" t="s">
        <v>5980</v>
      </c>
    </row>
    <row r="4482" spans="17:18" x14ac:dyDescent="0.25">
      <c r="Q4482" t="s">
        <v>5981</v>
      </c>
      <c r="R4482" t="s">
        <v>5981</v>
      </c>
    </row>
    <row r="4483" spans="17:18" x14ac:dyDescent="0.25">
      <c r="Q4483" t="s">
        <v>5982</v>
      </c>
      <c r="R4483" t="s">
        <v>5982</v>
      </c>
    </row>
    <row r="4484" spans="17:18" x14ac:dyDescent="0.25">
      <c r="Q4484" t="s">
        <v>5983</v>
      </c>
      <c r="R4484" t="s">
        <v>5983</v>
      </c>
    </row>
    <row r="4485" spans="17:18" x14ac:dyDescent="0.25">
      <c r="Q4485" t="s">
        <v>5984</v>
      </c>
      <c r="R4485" t="s">
        <v>5984</v>
      </c>
    </row>
    <row r="4486" spans="17:18" x14ac:dyDescent="0.25">
      <c r="Q4486" t="s">
        <v>5985</v>
      </c>
      <c r="R4486" t="s">
        <v>5985</v>
      </c>
    </row>
    <row r="4487" spans="17:18" x14ac:dyDescent="0.25">
      <c r="Q4487" t="s">
        <v>5986</v>
      </c>
      <c r="R4487" t="s">
        <v>5986</v>
      </c>
    </row>
    <row r="4488" spans="17:18" x14ac:dyDescent="0.25">
      <c r="Q4488" t="s">
        <v>5987</v>
      </c>
      <c r="R4488" t="s">
        <v>5987</v>
      </c>
    </row>
    <row r="4489" spans="17:18" x14ac:dyDescent="0.25">
      <c r="Q4489" t="s">
        <v>5988</v>
      </c>
      <c r="R4489" t="s">
        <v>5988</v>
      </c>
    </row>
    <row r="4490" spans="17:18" x14ac:dyDescent="0.25">
      <c r="Q4490" t="s">
        <v>5989</v>
      </c>
      <c r="R4490" t="s">
        <v>5989</v>
      </c>
    </row>
    <row r="4491" spans="17:18" x14ac:dyDescent="0.25">
      <c r="Q4491" t="s">
        <v>5990</v>
      </c>
      <c r="R4491" t="s">
        <v>5990</v>
      </c>
    </row>
    <row r="4492" spans="17:18" x14ac:dyDescent="0.25">
      <c r="Q4492" t="s">
        <v>5991</v>
      </c>
      <c r="R4492" t="s">
        <v>5991</v>
      </c>
    </row>
    <row r="4493" spans="17:18" x14ac:dyDescent="0.25">
      <c r="Q4493" t="s">
        <v>5992</v>
      </c>
      <c r="R4493" t="s">
        <v>5992</v>
      </c>
    </row>
    <row r="4494" spans="17:18" x14ac:dyDescent="0.25">
      <c r="Q4494" t="s">
        <v>5993</v>
      </c>
      <c r="R4494" t="s">
        <v>5993</v>
      </c>
    </row>
    <row r="4495" spans="17:18" x14ac:dyDescent="0.25">
      <c r="Q4495" t="s">
        <v>5994</v>
      </c>
      <c r="R4495" t="s">
        <v>5994</v>
      </c>
    </row>
    <row r="4496" spans="17:18" x14ac:dyDescent="0.25">
      <c r="Q4496" t="s">
        <v>5995</v>
      </c>
      <c r="R4496" t="s">
        <v>5995</v>
      </c>
    </row>
    <row r="4497" spans="17:18" x14ac:dyDescent="0.25">
      <c r="Q4497" t="s">
        <v>5996</v>
      </c>
      <c r="R4497" t="s">
        <v>5996</v>
      </c>
    </row>
    <row r="4498" spans="17:18" x14ac:dyDescent="0.25">
      <c r="Q4498" t="s">
        <v>5997</v>
      </c>
      <c r="R4498" t="s">
        <v>5997</v>
      </c>
    </row>
    <row r="4499" spans="17:18" x14ac:dyDescent="0.25">
      <c r="Q4499" t="s">
        <v>5998</v>
      </c>
      <c r="R4499" t="s">
        <v>5998</v>
      </c>
    </row>
    <row r="4500" spans="17:18" x14ac:dyDescent="0.25">
      <c r="Q4500" t="s">
        <v>5999</v>
      </c>
      <c r="R4500" t="s">
        <v>5999</v>
      </c>
    </row>
    <row r="4501" spans="17:18" x14ac:dyDescent="0.25">
      <c r="Q4501" t="s">
        <v>6000</v>
      </c>
      <c r="R4501" t="s">
        <v>6000</v>
      </c>
    </row>
    <row r="4502" spans="17:18" x14ac:dyDescent="0.25">
      <c r="Q4502" t="s">
        <v>6001</v>
      </c>
      <c r="R4502" t="s">
        <v>6001</v>
      </c>
    </row>
    <row r="4503" spans="17:18" x14ac:dyDescent="0.25">
      <c r="Q4503" t="s">
        <v>6002</v>
      </c>
      <c r="R4503" t="s">
        <v>6002</v>
      </c>
    </row>
    <row r="4504" spans="17:18" x14ac:dyDescent="0.25">
      <c r="Q4504" t="s">
        <v>6003</v>
      </c>
      <c r="R4504" t="s">
        <v>6003</v>
      </c>
    </row>
    <row r="4505" spans="17:18" x14ac:dyDescent="0.25">
      <c r="Q4505" t="s">
        <v>6004</v>
      </c>
      <c r="R4505" t="s">
        <v>6004</v>
      </c>
    </row>
    <row r="4506" spans="17:18" x14ac:dyDescent="0.25">
      <c r="Q4506" t="s">
        <v>6005</v>
      </c>
      <c r="R4506" t="s">
        <v>6005</v>
      </c>
    </row>
    <row r="4507" spans="17:18" x14ac:dyDescent="0.25">
      <c r="Q4507" t="s">
        <v>6006</v>
      </c>
      <c r="R4507" t="s">
        <v>6006</v>
      </c>
    </row>
    <row r="4508" spans="17:18" x14ac:dyDescent="0.25">
      <c r="Q4508" t="s">
        <v>6007</v>
      </c>
      <c r="R4508" t="s">
        <v>6007</v>
      </c>
    </row>
    <row r="4509" spans="17:18" x14ac:dyDescent="0.25">
      <c r="Q4509" t="s">
        <v>6008</v>
      </c>
      <c r="R4509" t="s">
        <v>6008</v>
      </c>
    </row>
    <row r="4510" spans="17:18" x14ac:dyDescent="0.25">
      <c r="Q4510" t="s">
        <v>6009</v>
      </c>
      <c r="R4510" t="s">
        <v>6009</v>
      </c>
    </row>
    <row r="4511" spans="17:18" x14ac:dyDescent="0.25">
      <c r="Q4511" t="s">
        <v>6010</v>
      </c>
      <c r="R4511" t="s">
        <v>6010</v>
      </c>
    </row>
    <row r="4512" spans="17:18" x14ac:dyDescent="0.25">
      <c r="Q4512" t="s">
        <v>6011</v>
      </c>
      <c r="R4512" t="s">
        <v>6011</v>
      </c>
    </row>
    <row r="4513" spans="17:18" x14ac:dyDescent="0.25">
      <c r="Q4513" t="s">
        <v>6012</v>
      </c>
      <c r="R4513" t="s">
        <v>6012</v>
      </c>
    </row>
    <row r="4514" spans="17:18" x14ac:dyDescent="0.25">
      <c r="Q4514" t="s">
        <v>6013</v>
      </c>
      <c r="R4514" t="s">
        <v>6013</v>
      </c>
    </row>
    <row r="4515" spans="17:18" x14ac:dyDescent="0.25">
      <c r="Q4515" t="s">
        <v>6014</v>
      </c>
      <c r="R4515" t="s">
        <v>6014</v>
      </c>
    </row>
    <row r="4516" spans="17:18" x14ac:dyDescent="0.25">
      <c r="Q4516" t="s">
        <v>6015</v>
      </c>
      <c r="R4516" t="s">
        <v>6015</v>
      </c>
    </row>
    <row r="4517" spans="17:18" x14ac:dyDescent="0.25">
      <c r="Q4517" t="s">
        <v>6016</v>
      </c>
      <c r="R4517" t="s">
        <v>6016</v>
      </c>
    </row>
    <row r="4518" spans="17:18" x14ac:dyDescent="0.25">
      <c r="Q4518" t="s">
        <v>6017</v>
      </c>
      <c r="R4518" t="s">
        <v>6017</v>
      </c>
    </row>
    <row r="4519" spans="17:18" x14ac:dyDescent="0.25">
      <c r="Q4519" t="s">
        <v>6018</v>
      </c>
      <c r="R4519" t="s">
        <v>6018</v>
      </c>
    </row>
    <row r="4520" spans="17:18" x14ac:dyDescent="0.25">
      <c r="Q4520" t="s">
        <v>6019</v>
      </c>
      <c r="R4520" t="s">
        <v>6019</v>
      </c>
    </row>
    <row r="4521" spans="17:18" x14ac:dyDescent="0.25">
      <c r="Q4521" t="s">
        <v>6020</v>
      </c>
      <c r="R4521" t="s">
        <v>6020</v>
      </c>
    </row>
    <row r="4522" spans="17:18" x14ac:dyDescent="0.25">
      <c r="Q4522" t="s">
        <v>6021</v>
      </c>
      <c r="R4522" t="s">
        <v>6021</v>
      </c>
    </row>
    <row r="4523" spans="17:18" x14ac:dyDescent="0.25">
      <c r="Q4523" t="s">
        <v>6022</v>
      </c>
      <c r="R4523" t="s">
        <v>6022</v>
      </c>
    </row>
    <row r="4524" spans="17:18" x14ac:dyDescent="0.25">
      <c r="Q4524" t="s">
        <v>6023</v>
      </c>
      <c r="R4524" t="s">
        <v>6023</v>
      </c>
    </row>
    <row r="4525" spans="17:18" x14ac:dyDescent="0.25">
      <c r="Q4525" t="s">
        <v>6024</v>
      </c>
      <c r="R4525" t="s">
        <v>6024</v>
      </c>
    </row>
    <row r="4526" spans="17:18" x14ac:dyDescent="0.25">
      <c r="Q4526" t="s">
        <v>6025</v>
      </c>
      <c r="R4526" t="s">
        <v>6025</v>
      </c>
    </row>
    <row r="4527" spans="17:18" x14ac:dyDescent="0.25">
      <c r="Q4527" t="s">
        <v>6026</v>
      </c>
      <c r="R4527" t="s">
        <v>6026</v>
      </c>
    </row>
    <row r="4528" spans="17:18" x14ac:dyDescent="0.25">
      <c r="Q4528" t="s">
        <v>6027</v>
      </c>
      <c r="R4528" t="s">
        <v>6027</v>
      </c>
    </row>
    <row r="4529" spans="17:18" x14ac:dyDescent="0.25">
      <c r="Q4529" t="s">
        <v>6028</v>
      </c>
      <c r="R4529" t="s">
        <v>6028</v>
      </c>
    </row>
    <row r="4530" spans="17:18" x14ac:dyDescent="0.25">
      <c r="Q4530" t="s">
        <v>6029</v>
      </c>
      <c r="R4530" t="s">
        <v>6029</v>
      </c>
    </row>
    <row r="4531" spans="17:18" x14ac:dyDescent="0.25">
      <c r="Q4531" t="s">
        <v>6030</v>
      </c>
      <c r="R4531" t="s">
        <v>6030</v>
      </c>
    </row>
    <row r="4532" spans="17:18" x14ac:dyDescent="0.25">
      <c r="Q4532" t="s">
        <v>6031</v>
      </c>
      <c r="R4532" t="s">
        <v>6031</v>
      </c>
    </row>
    <row r="4533" spans="17:18" x14ac:dyDescent="0.25">
      <c r="Q4533" t="s">
        <v>6032</v>
      </c>
      <c r="R4533" t="s">
        <v>6032</v>
      </c>
    </row>
    <row r="4534" spans="17:18" x14ac:dyDescent="0.25">
      <c r="Q4534" t="s">
        <v>6033</v>
      </c>
      <c r="R4534" t="s">
        <v>6033</v>
      </c>
    </row>
    <row r="4535" spans="17:18" x14ac:dyDescent="0.25">
      <c r="Q4535" t="s">
        <v>6034</v>
      </c>
      <c r="R4535" t="s">
        <v>6034</v>
      </c>
    </row>
    <row r="4536" spans="17:18" x14ac:dyDescent="0.25">
      <c r="Q4536" t="s">
        <v>6035</v>
      </c>
      <c r="R4536" t="s">
        <v>6035</v>
      </c>
    </row>
    <row r="4537" spans="17:18" x14ac:dyDescent="0.25">
      <c r="Q4537" t="s">
        <v>6036</v>
      </c>
      <c r="R4537" t="s">
        <v>6036</v>
      </c>
    </row>
    <row r="4538" spans="17:18" x14ac:dyDescent="0.25">
      <c r="Q4538" t="s">
        <v>6037</v>
      </c>
      <c r="R4538" t="s">
        <v>6037</v>
      </c>
    </row>
    <row r="4539" spans="17:18" x14ac:dyDescent="0.25">
      <c r="Q4539" t="s">
        <v>6038</v>
      </c>
      <c r="R4539" t="s">
        <v>6038</v>
      </c>
    </row>
    <row r="4540" spans="17:18" x14ac:dyDescent="0.25">
      <c r="Q4540" t="s">
        <v>6039</v>
      </c>
      <c r="R4540" t="s">
        <v>6039</v>
      </c>
    </row>
    <row r="4541" spans="17:18" x14ac:dyDescent="0.25">
      <c r="Q4541" t="s">
        <v>6040</v>
      </c>
      <c r="R4541" t="s">
        <v>6040</v>
      </c>
    </row>
    <row r="4542" spans="17:18" x14ac:dyDescent="0.25">
      <c r="Q4542" t="s">
        <v>6041</v>
      </c>
      <c r="R4542" t="s">
        <v>6041</v>
      </c>
    </row>
    <row r="4543" spans="17:18" x14ac:dyDescent="0.25">
      <c r="Q4543" t="s">
        <v>6042</v>
      </c>
      <c r="R4543" t="s">
        <v>6042</v>
      </c>
    </row>
    <row r="4544" spans="17:18" x14ac:dyDescent="0.25">
      <c r="Q4544" t="s">
        <v>6043</v>
      </c>
      <c r="R4544" t="s">
        <v>6043</v>
      </c>
    </row>
    <row r="4545" spans="17:18" x14ac:dyDescent="0.25">
      <c r="Q4545" t="s">
        <v>6044</v>
      </c>
      <c r="R4545" t="s">
        <v>6044</v>
      </c>
    </row>
    <row r="4546" spans="17:18" x14ac:dyDescent="0.25">
      <c r="Q4546" t="s">
        <v>6045</v>
      </c>
      <c r="R4546" t="s">
        <v>6045</v>
      </c>
    </row>
    <row r="4547" spans="17:18" x14ac:dyDescent="0.25">
      <c r="Q4547" t="s">
        <v>6046</v>
      </c>
      <c r="R4547" t="s">
        <v>6046</v>
      </c>
    </row>
    <row r="4548" spans="17:18" x14ac:dyDescent="0.25">
      <c r="Q4548" t="s">
        <v>6047</v>
      </c>
      <c r="R4548" t="s">
        <v>6047</v>
      </c>
    </row>
    <row r="4549" spans="17:18" x14ac:dyDescent="0.25">
      <c r="Q4549" t="s">
        <v>6048</v>
      </c>
      <c r="R4549" t="s">
        <v>6048</v>
      </c>
    </row>
    <row r="4550" spans="17:18" x14ac:dyDescent="0.25">
      <c r="Q4550" t="s">
        <v>6049</v>
      </c>
      <c r="R4550" t="s">
        <v>6049</v>
      </c>
    </row>
    <row r="4551" spans="17:18" x14ac:dyDescent="0.25">
      <c r="Q4551" t="s">
        <v>6050</v>
      </c>
      <c r="R4551" t="s">
        <v>6050</v>
      </c>
    </row>
    <row r="4552" spans="17:18" x14ac:dyDescent="0.25">
      <c r="Q4552" t="s">
        <v>6051</v>
      </c>
      <c r="R4552" t="s">
        <v>6051</v>
      </c>
    </row>
    <row r="4553" spans="17:18" x14ac:dyDescent="0.25">
      <c r="Q4553" t="s">
        <v>6052</v>
      </c>
      <c r="R4553" t="s">
        <v>6052</v>
      </c>
    </row>
    <row r="4554" spans="17:18" x14ac:dyDescent="0.25">
      <c r="Q4554" t="s">
        <v>6053</v>
      </c>
      <c r="R4554" t="s">
        <v>6053</v>
      </c>
    </row>
    <row r="4555" spans="17:18" x14ac:dyDescent="0.25">
      <c r="Q4555" t="s">
        <v>6054</v>
      </c>
      <c r="R4555" t="s">
        <v>6054</v>
      </c>
    </row>
    <row r="4556" spans="17:18" x14ac:dyDescent="0.25">
      <c r="Q4556" t="s">
        <v>6055</v>
      </c>
      <c r="R4556" t="s">
        <v>6055</v>
      </c>
    </row>
    <row r="4557" spans="17:18" x14ac:dyDescent="0.25">
      <c r="Q4557" t="s">
        <v>6056</v>
      </c>
      <c r="R4557" t="s">
        <v>6056</v>
      </c>
    </row>
    <row r="4558" spans="17:18" x14ac:dyDescent="0.25">
      <c r="Q4558" t="s">
        <v>6057</v>
      </c>
      <c r="R4558" t="s">
        <v>6057</v>
      </c>
    </row>
    <row r="4559" spans="17:18" x14ac:dyDescent="0.25">
      <c r="Q4559" t="s">
        <v>6058</v>
      </c>
      <c r="R4559" t="s">
        <v>6058</v>
      </c>
    </row>
    <row r="4560" spans="17:18" x14ac:dyDescent="0.25">
      <c r="Q4560" t="s">
        <v>6059</v>
      </c>
      <c r="R4560" t="s">
        <v>6059</v>
      </c>
    </row>
    <row r="4561" spans="17:18" x14ac:dyDescent="0.25">
      <c r="Q4561" t="s">
        <v>6060</v>
      </c>
      <c r="R4561" t="s">
        <v>6060</v>
      </c>
    </row>
    <row r="4562" spans="17:18" x14ac:dyDescent="0.25">
      <c r="Q4562" t="s">
        <v>6061</v>
      </c>
      <c r="R4562" t="s">
        <v>6061</v>
      </c>
    </row>
    <row r="4563" spans="17:18" x14ac:dyDescent="0.25">
      <c r="Q4563" t="s">
        <v>6062</v>
      </c>
      <c r="R4563" t="s">
        <v>6062</v>
      </c>
    </row>
    <row r="4564" spans="17:18" x14ac:dyDescent="0.25">
      <c r="Q4564" t="s">
        <v>6063</v>
      </c>
      <c r="R4564" t="s">
        <v>6063</v>
      </c>
    </row>
    <row r="4565" spans="17:18" x14ac:dyDescent="0.25">
      <c r="Q4565" t="s">
        <v>6064</v>
      </c>
      <c r="R4565" t="s">
        <v>6064</v>
      </c>
    </row>
    <row r="4566" spans="17:18" x14ac:dyDescent="0.25">
      <c r="Q4566" t="s">
        <v>6065</v>
      </c>
      <c r="R4566" t="s">
        <v>6065</v>
      </c>
    </row>
    <row r="4567" spans="17:18" x14ac:dyDescent="0.25">
      <c r="Q4567" t="s">
        <v>6066</v>
      </c>
      <c r="R4567" t="s">
        <v>6066</v>
      </c>
    </row>
    <row r="4568" spans="17:18" x14ac:dyDescent="0.25">
      <c r="Q4568" t="s">
        <v>6067</v>
      </c>
      <c r="R4568" t="s">
        <v>6067</v>
      </c>
    </row>
    <row r="4569" spans="17:18" x14ac:dyDescent="0.25">
      <c r="Q4569" t="s">
        <v>6068</v>
      </c>
      <c r="R4569" t="s">
        <v>6068</v>
      </c>
    </row>
    <row r="4570" spans="17:18" x14ac:dyDescent="0.25">
      <c r="Q4570" t="s">
        <v>6069</v>
      </c>
      <c r="R4570" t="s">
        <v>6069</v>
      </c>
    </row>
    <row r="4571" spans="17:18" x14ac:dyDescent="0.25">
      <c r="Q4571" t="s">
        <v>6070</v>
      </c>
      <c r="R4571" t="s">
        <v>6070</v>
      </c>
    </row>
    <row r="4572" spans="17:18" x14ac:dyDescent="0.25">
      <c r="Q4572" t="s">
        <v>6071</v>
      </c>
      <c r="R4572" t="s">
        <v>6071</v>
      </c>
    </row>
    <row r="4573" spans="17:18" x14ac:dyDescent="0.25">
      <c r="Q4573" t="s">
        <v>6072</v>
      </c>
      <c r="R4573" t="s">
        <v>6072</v>
      </c>
    </row>
    <row r="4574" spans="17:18" x14ac:dyDescent="0.25">
      <c r="Q4574" t="s">
        <v>6073</v>
      </c>
      <c r="R4574" t="s">
        <v>6073</v>
      </c>
    </row>
    <row r="4575" spans="17:18" x14ac:dyDescent="0.25">
      <c r="Q4575" t="s">
        <v>6074</v>
      </c>
      <c r="R4575" t="s">
        <v>6074</v>
      </c>
    </row>
    <row r="4576" spans="17:18" x14ac:dyDescent="0.25">
      <c r="Q4576" t="s">
        <v>6075</v>
      </c>
      <c r="R4576" t="s">
        <v>6075</v>
      </c>
    </row>
    <row r="4577" spans="17:18" x14ac:dyDescent="0.25">
      <c r="Q4577" t="s">
        <v>6076</v>
      </c>
      <c r="R4577" t="s">
        <v>6076</v>
      </c>
    </row>
    <row r="4578" spans="17:18" x14ac:dyDescent="0.25">
      <c r="Q4578" t="s">
        <v>6077</v>
      </c>
      <c r="R4578" t="s">
        <v>6077</v>
      </c>
    </row>
    <row r="4579" spans="17:18" x14ac:dyDescent="0.25">
      <c r="Q4579" t="s">
        <v>6078</v>
      </c>
      <c r="R4579" t="s">
        <v>6078</v>
      </c>
    </row>
    <row r="4580" spans="17:18" x14ac:dyDescent="0.25">
      <c r="Q4580" t="s">
        <v>6079</v>
      </c>
      <c r="R4580" t="s">
        <v>6079</v>
      </c>
    </row>
    <row r="4581" spans="17:18" x14ac:dyDescent="0.25">
      <c r="Q4581" t="s">
        <v>6080</v>
      </c>
      <c r="R4581" t="s">
        <v>6080</v>
      </c>
    </row>
    <row r="4582" spans="17:18" x14ac:dyDescent="0.25">
      <c r="Q4582" t="s">
        <v>6081</v>
      </c>
      <c r="R4582" t="s">
        <v>6081</v>
      </c>
    </row>
    <row r="4583" spans="17:18" x14ac:dyDescent="0.25">
      <c r="Q4583" t="s">
        <v>6082</v>
      </c>
      <c r="R4583" t="s">
        <v>6082</v>
      </c>
    </row>
    <row r="4584" spans="17:18" x14ac:dyDescent="0.25">
      <c r="Q4584" t="s">
        <v>6083</v>
      </c>
      <c r="R4584" t="s">
        <v>6083</v>
      </c>
    </row>
    <row r="4585" spans="17:18" x14ac:dyDescent="0.25">
      <c r="Q4585" t="s">
        <v>6084</v>
      </c>
      <c r="R4585" t="s">
        <v>6084</v>
      </c>
    </row>
    <row r="4586" spans="17:18" x14ac:dyDescent="0.25">
      <c r="Q4586" t="s">
        <v>6085</v>
      </c>
      <c r="R4586" t="s">
        <v>6085</v>
      </c>
    </row>
    <row r="4587" spans="17:18" x14ac:dyDescent="0.25">
      <c r="Q4587" t="s">
        <v>6086</v>
      </c>
      <c r="R4587" t="s">
        <v>6086</v>
      </c>
    </row>
    <row r="4588" spans="17:18" x14ac:dyDescent="0.25">
      <c r="Q4588" t="s">
        <v>6087</v>
      </c>
      <c r="R4588" t="s">
        <v>6087</v>
      </c>
    </row>
    <row r="4589" spans="17:18" x14ac:dyDescent="0.25">
      <c r="Q4589" t="s">
        <v>6088</v>
      </c>
      <c r="R4589" t="s">
        <v>6088</v>
      </c>
    </row>
    <row r="4590" spans="17:18" x14ac:dyDescent="0.25">
      <c r="Q4590" t="s">
        <v>6089</v>
      </c>
      <c r="R4590" t="s">
        <v>6089</v>
      </c>
    </row>
    <row r="4591" spans="17:18" x14ac:dyDescent="0.25">
      <c r="Q4591" t="s">
        <v>6090</v>
      </c>
      <c r="R4591" t="s">
        <v>6090</v>
      </c>
    </row>
    <row r="4592" spans="17:18" x14ac:dyDescent="0.25">
      <c r="Q4592" t="s">
        <v>6091</v>
      </c>
      <c r="R4592" t="s">
        <v>6091</v>
      </c>
    </row>
    <row r="4593" spans="17:18" x14ac:dyDescent="0.25">
      <c r="Q4593" t="s">
        <v>6092</v>
      </c>
      <c r="R4593" t="s">
        <v>6092</v>
      </c>
    </row>
    <row r="4594" spans="17:18" x14ac:dyDescent="0.25">
      <c r="Q4594" t="s">
        <v>6093</v>
      </c>
      <c r="R4594" t="s">
        <v>6093</v>
      </c>
    </row>
    <row r="4595" spans="17:18" x14ac:dyDescent="0.25">
      <c r="Q4595" t="s">
        <v>6094</v>
      </c>
      <c r="R4595" t="s">
        <v>6094</v>
      </c>
    </row>
    <row r="4596" spans="17:18" x14ac:dyDescent="0.25">
      <c r="Q4596" t="s">
        <v>6095</v>
      </c>
      <c r="R4596" t="s">
        <v>6095</v>
      </c>
    </row>
    <row r="4597" spans="17:18" x14ac:dyDescent="0.25">
      <c r="Q4597" t="s">
        <v>6096</v>
      </c>
      <c r="R4597" t="s">
        <v>6096</v>
      </c>
    </row>
    <row r="4598" spans="17:18" x14ac:dyDescent="0.25">
      <c r="Q4598" t="s">
        <v>6097</v>
      </c>
      <c r="R4598" t="s">
        <v>6097</v>
      </c>
    </row>
    <row r="4599" spans="17:18" x14ac:dyDescent="0.25">
      <c r="Q4599" t="s">
        <v>6098</v>
      </c>
      <c r="R4599" t="s">
        <v>6098</v>
      </c>
    </row>
    <row r="4600" spans="17:18" x14ac:dyDescent="0.25">
      <c r="Q4600" t="s">
        <v>6099</v>
      </c>
      <c r="R4600" t="s">
        <v>6099</v>
      </c>
    </row>
    <row r="4601" spans="17:18" x14ac:dyDescent="0.25">
      <c r="Q4601" t="s">
        <v>6100</v>
      </c>
      <c r="R4601" t="s">
        <v>6100</v>
      </c>
    </row>
    <row r="4602" spans="17:18" x14ac:dyDescent="0.25">
      <c r="Q4602" t="s">
        <v>6101</v>
      </c>
      <c r="R4602" t="s">
        <v>6101</v>
      </c>
    </row>
    <row r="4603" spans="17:18" x14ac:dyDescent="0.25">
      <c r="Q4603" t="s">
        <v>6102</v>
      </c>
      <c r="R4603" t="s">
        <v>6102</v>
      </c>
    </row>
    <row r="4604" spans="17:18" x14ac:dyDescent="0.25">
      <c r="Q4604" t="s">
        <v>6103</v>
      </c>
      <c r="R4604" t="s">
        <v>6103</v>
      </c>
    </row>
    <row r="4605" spans="17:18" x14ac:dyDescent="0.25">
      <c r="Q4605" t="s">
        <v>6104</v>
      </c>
      <c r="R4605" t="s">
        <v>6104</v>
      </c>
    </row>
    <row r="4606" spans="17:18" x14ac:dyDescent="0.25">
      <c r="Q4606" t="s">
        <v>6105</v>
      </c>
      <c r="R4606" t="s">
        <v>6105</v>
      </c>
    </row>
    <row r="4607" spans="17:18" x14ac:dyDescent="0.25">
      <c r="Q4607" t="s">
        <v>6106</v>
      </c>
      <c r="R4607" t="s">
        <v>6106</v>
      </c>
    </row>
    <row r="4608" spans="17:18" x14ac:dyDescent="0.25">
      <c r="Q4608" t="s">
        <v>6107</v>
      </c>
      <c r="R4608" t="s">
        <v>6107</v>
      </c>
    </row>
    <row r="4609" spans="17:18" x14ac:dyDescent="0.25">
      <c r="Q4609" t="s">
        <v>6108</v>
      </c>
      <c r="R4609" t="s">
        <v>6108</v>
      </c>
    </row>
    <row r="4610" spans="17:18" x14ac:dyDescent="0.25">
      <c r="Q4610" t="s">
        <v>6109</v>
      </c>
      <c r="R4610" t="s">
        <v>6109</v>
      </c>
    </row>
    <row r="4611" spans="17:18" x14ac:dyDescent="0.25">
      <c r="Q4611" t="s">
        <v>6110</v>
      </c>
      <c r="R4611" t="s">
        <v>6110</v>
      </c>
    </row>
    <row r="4612" spans="17:18" x14ac:dyDescent="0.25">
      <c r="Q4612" t="s">
        <v>6111</v>
      </c>
      <c r="R4612" t="s">
        <v>6111</v>
      </c>
    </row>
    <row r="4613" spans="17:18" x14ac:dyDescent="0.25">
      <c r="Q4613" t="s">
        <v>6112</v>
      </c>
      <c r="R4613" t="s">
        <v>6112</v>
      </c>
    </row>
    <row r="4614" spans="17:18" x14ac:dyDescent="0.25">
      <c r="Q4614" t="s">
        <v>6113</v>
      </c>
      <c r="R4614" t="s">
        <v>6113</v>
      </c>
    </row>
    <row r="4615" spans="17:18" x14ac:dyDescent="0.25">
      <c r="Q4615" t="s">
        <v>6114</v>
      </c>
      <c r="R4615" t="s">
        <v>6114</v>
      </c>
    </row>
    <row r="4616" spans="17:18" x14ac:dyDescent="0.25">
      <c r="Q4616" t="s">
        <v>6115</v>
      </c>
      <c r="R4616" t="s">
        <v>6115</v>
      </c>
    </row>
    <row r="4617" spans="17:18" x14ac:dyDescent="0.25">
      <c r="Q4617" t="s">
        <v>6116</v>
      </c>
      <c r="R4617" t="s">
        <v>6116</v>
      </c>
    </row>
    <row r="4618" spans="17:18" x14ac:dyDescent="0.25">
      <c r="Q4618" t="s">
        <v>6117</v>
      </c>
      <c r="R4618" t="s">
        <v>6117</v>
      </c>
    </row>
    <row r="4619" spans="17:18" x14ac:dyDescent="0.25">
      <c r="Q4619" t="s">
        <v>6118</v>
      </c>
      <c r="R4619" t="s">
        <v>6118</v>
      </c>
    </row>
    <row r="4620" spans="17:18" x14ac:dyDescent="0.25">
      <c r="Q4620" t="s">
        <v>6119</v>
      </c>
      <c r="R4620" t="s">
        <v>6119</v>
      </c>
    </row>
    <row r="4621" spans="17:18" x14ac:dyDescent="0.25">
      <c r="Q4621" t="s">
        <v>6120</v>
      </c>
      <c r="R4621" t="s">
        <v>6120</v>
      </c>
    </row>
    <row r="4622" spans="17:18" x14ac:dyDescent="0.25">
      <c r="Q4622" t="s">
        <v>6121</v>
      </c>
      <c r="R4622" t="s">
        <v>6121</v>
      </c>
    </row>
    <row r="4623" spans="17:18" x14ac:dyDescent="0.25">
      <c r="Q4623" t="s">
        <v>6122</v>
      </c>
      <c r="R4623" t="s">
        <v>6122</v>
      </c>
    </row>
    <row r="4624" spans="17:18" x14ac:dyDescent="0.25">
      <c r="Q4624" t="s">
        <v>6123</v>
      </c>
      <c r="R4624" t="s">
        <v>6123</v>
      </c>
    </row>
    <row r="4625" spans="17:18" x14ac:dyDescent="0.25">
      <c r="Q4625" t="s">
        <v>6124</v>
      </c>
      <c r="R4625" t="s">
        <v>6124</v>
      </c>
    </row>
    <row r="4626" spans="17:18" x14ac:dyDescent="0.25">
      <c r="Q4626" t="s">
        <v>6125</v>
      </c>
      <c r="R4626" t="s">
        <v>6125</v>
      </c>
    </row>
    <row r="4627" spans="17:18" x14ac:dyDescent="0.25">
      <c r="Q4627" t="s">
        <v>6126</v>
      </c>
      <c r="R4627" t="s">
        <v>6126</v>
      </c>
    </row>
    <row r="4628" spans="17:18" x14ac:dyDescent="0.25">
      <c r="Q4628" t="s">
        <v>6127</v>
      </c>
      <c r="R4628" t="s">
        <v>6127</v>
      </c>
    </row>
    <row r="4629" spans="17:18" x14ac:dyDescent="0.25">
      <c r="Q4629" t="s">
        <v>6128</v>
      </c>
      <c r="R4629" t="s">
        <v>6128</v>
      </c>
    </row>
    <row r="4630" spans="17:18" x14ac:dyDescent="0.25">
      <c r="Q4630" t="s">
        <v>6129</v>
      </c>
      <c r="R4630" t="s">
        <v>6129</v>
      </c>
    </row>
    <row r="4631" spans="17:18" x14ac:dyDescent="0.25">
      <c r="Q4631" t="s">
        <v>6130</v>
      </c>
      <c r="R4631" t="s">
        <v>6130</v>
      </c>
    </row>
    <row r="4632" spans="17:18" x14ac:dyDescent="0.25">
      <c r="Q4632" t="s">
        <v>6131</v>
      </c>
      <c r="R4632" t="s">
        <v>6131</v>
      </c>
    </row>
    <row r="4633" spans="17:18" x14ac:dyDescent="0.25">
      <c r="Q4633" t="s">
        <v>6132</v>
      </c>
      <c r="R4633" t="s">
        <v>6132</v>
      </c>
    </row>
    <row r="4634" spans="17:18" x14ac:dyDescent="0.25">
      <c r="Q4634" t="s">
        <v>6133</v>
      </c>
      <c r="R4634" t="s">
        <v>6133</v>
      </c>
    </row>
    <row r="4635" spans="17:18" x14ac:dyDescent="0.25">
      <c r="Q4635" t="s">
        <v>6134</v>
      </c>
      <c r="R4635" t="s">
        <v>6134</v>
      </c>
    </row>
    <row r="4636" spans="17:18" x14ac:dyDescent="0.25">
      <c r="Q4636" t="s">
        <v>6135</v>
      </c>
      <c r="R4636" t="s">
        <v>6135</v>
      </c>
    </row>
    <row r="4637" spans="17:18" x14ac:dyDescent="0.25">
      <c r="Q4637" t="s">
        <v>6136</v>
      </c>
      <c r="R4637" t="s">
        <v>6136</v>
      </c>
    </row>
    <row r="4638" spans="17:18" x14ac:dyDescent="0.25">
      <c r="Q4638" t="s">
        <v>6137</v>
      </c>
      <c r="R4638" t="s">
        <v>6137</v>
      </c>
    </row>
    <row r="4639" spans="17:18" x14ac:dyDescent="0.25">
      <c r="Q4639" t="s">
        <v>6138</v>
      </c>
      <c r="R4639" t="s">
        <v>6138</v>
      </c>
    </row>
    <row r="4640" spans="17:18" x14ac:dyDescent="0.25">
      <c r="Q4640" t="s">
        <v>6139</v>
      </c>
      <c r="R4640" t="s">
        <v>6139</v>
      </c>
    </row>
    <row r="4641" spans="17:18" x14ac:dyDescent="0.25">
      <c r="Q4641" t="s">
        <v>6140</v>
      </c>
      <c r="R4641" t="s">
        <v>6140</v>
      </c>
    </row>
    <row r="4642" spans="17:18" x14ac:dyDescent="0.25">
      <c r="Q4642" t="s">
        <v>6141</v>
      </c>
      <c r="R4642" t="s">
        <v>6141</v>
      </c>
    </row>
    <row r="4643" spans="17:18" x14ac:dyDescent="0.25">
      <c r="Q4643" t="s">
        <v>6142</v>
      </c>
      <c r="R4643" t="s">
        <v>6142</v>
      </c>
    </row>
    <row r="4644" spans="17:18" x14ac:dyDescent="0.25">
      <c r="Q4644" t="s">
        <v>6143</v>
      </c>
      <c r="R4644" t="s">
        <v>6143</v>
      </c>
    </row>
    <row r="4645" spans="17:18" x14ac:dyDescent="0.25">
      <c r="Q4645" t="s">
        <v>6144</v>
      </c>
      <c r="R4645" t="s">
        <v>6144</v>
      </c>
    </row>
    <row r="4646" spans="17:18" x14ac:dyDescent="0.25">
      <c r="Q4646" t="s">
        <v>6145</v>
      </c>
      <c r="R4646" t="s">
        <v>6145</v>
      </c>
    </row>
    <row r="4647" spans="17:18" x14ac:dyDescent="0.25">
      <c r="Q4647" t="s">
        <v>6146</v>
      </c>
      <c r="R4647" t="s">
        <v>6146</v>
      </c>
    </row>
    <row r="4648" spans="17:18" x14ac:dyDescent="0.25">
      <c r="Q4648" t="s">
        <v>6147</v>
      </c>
      <c r="R4648" t="s">
        <v>6147</v>
      </c>
    </row>
    <row r="4649" spans="17:18" x14ac:dyDescent="0.25">
      <c r="Q4649" t="s">
        <v>6148</v>
      </c>
      <c r="R4649" t="s">
        <v>6148</v>
      </c>
    </row>
    <row r="4650" spans="17:18" x14ac:dyDescent="0.25">
      <c r="Q4650" t="s">
        <v>6149</v>
      </c>
      <c r="R4650" t="s">
        <v>6149</v>
      </c>
    </row>
    <row r="4651" spans="17:18" x14ac:dyDescent="0.25">
      <c r="Q4651" t="s">
        <v>6150</v>
      </c>
      <c r="R4651" t="s">
        <v>6150</v>
      </c>
    </row>
    <row r="4652" spans="17:18" x14ac:dyDescent="0.25">
      <c r="Q4652" t="s">
        <v>6151</v>
      </c>
      <c r="R4652" t="s">
        <v>6151</v>
      </c>
    </row>
    <row r="4653" spans="17:18" x14ac:dyDescent="0.25">
      <c r="Q4653" t="s">
        <v>6152</v>
      </c>
      <c r="R4653" t="s">
        <v>6152</v>
      </c>
    </row>
    <row r="4654" spans="17:18" x14ac:dyDescent="0.25">
      <c r="Q4654" t="s">
        <v>6153</v>
      </c>
      <c r="R4654" t="s">
        <v>6153</v>
      </c>
    </row>
    <row r="4655" spans="17:18" x14ac:dyDescent="0.25">
      <c r="Q4655" t="s">
        <v>6154</v>
      </c>
      <c r="R4655" t="s">
        <v>6154</v>
      </c>
    </row>
    <row r="4656" spans="17:18" x14ac:dyDescent="0.25">
      <c r="Q4656" t="s">
        <v>6155</v>
      </c>
      <c r="R4656" t="s">
        <v>6155</v>
      </c>
    </row>
    <row r="4657" spans="17:18" x14ac:dyDescent="0.25">
      <c r="Q4657" t="s">
        <v>6156</v>
      </c>
      <c r="R4657" t="s">
        <v>6156</v>
      </c>
    </row>
    <row r="4658" spans="17:18" x14ac:dyDescent="0.25">
      <c r="Q4658" t="s">
        <v>6157</v>
      </c>
      <c r="R4658" t="s">
        <v>6157</v>
      </c>
    </row>
    <row r="4659" spans="17:18" x14ac:dyDescent="0.25">
      <c r="Q4659" t="s">
        <v>6158</v>
      </c>
      <c r="R4659" t="s">
        <v>6158</v>
      </c>
    </row>
    <row r="4660" spans="17:18" x14ac:dyDescent="0.25">
      <c r="Q4660" t="s">
        <v>6159</v>
      </c>
      <c r="R4660" t="s">
        <v>6159</v>
      </c>
    </row>
    <row r="4661" spans="17:18" x14ac:dyDescent="0.25">
      <c r="Q4661" t="s">
        <v>6160</v>
      </c>
      <c r="R4661" t="s">
        <v>6160</v>
      </c>
    </row>
    <row r="4662" spans="17:18" x14ac:dyDescent="0.25">
      <c r="Q4662" t="s">
        <v>6161</v>
      </c>
      <c r="R4662" t="s">
        <v>6161</v>
      </c>
    </row>
    <row r="4663" spans="17:18" x14ac:dyDescent="0.25">
      <c r="Q4663" t="s">
        <v>6162</v>
      </c>
      <c r="R4663" t="s">
        <v>6162</v>
      </c>
    </row>
    <row r="4664" spans="17:18" x14ac:dyDescent="0.25">
      <c r="Q4664" t="s">
        <v>6163</v>
      </c>
      <c r="R4664" t="s">
        <v>6163</v>
      </c>
    </row>
    <row r="4665" spans="17:18" x14ac:dyDescent="0.25">
      <c r="Q4665" t="s">
        <v>6164</v>
      </c>
      <c r="R4665" t="s">
        <v>6164</v>
      </c>
    </row>
    <row r="4666" spans="17:18" x14ac:dyDescent="0.25">
      <c r="Q4666" t="s">
        <v>6165</v>
      </c>
      <c r="R4666" t="s">
        <v>6165</v>
      </c>
    </row>
    <row r="4667" spans="17:18" x14ac:dyDescent="0.25">
      <c r="Q4667" t="s">
        <v>6166</v>
      </c>
      <c r="R4667" t="s">
        <v>6166</v>
      </c>
    </row>
    <row r="4668" spans="17:18" x14ac:dyDescent="0.25">
      <c r="Q4668" t="s">
        <v>6167</v>
      </c>
      <c r="R4668" t="s">
        <v>6167</v>
      </c>
    </row>
    <row r="4669" spans="17:18" x14ac:dyDescent="0.25">
      <c r="Q4669" t="s">
        <v>6168</v>
      </c>
      <c r="R4669" t="s">
        <v>6168</v>
      </c>
    </row>
    <row r="4670" spans="17:18" x14ac:dyDescent="0.25">
      <c r="Q4670" t="s">
        <v>6169</v>
      </c>
      <c r="R4670" t="s">
        <v>6169</v>
      </c>
    </row>
    <row r="4671" spans="17:18" x14ac:dyDescent="0.25">
      <c r="Q4671" t="s">
        <v>6170</v>
      </c>
      <c r="R4671" t="s">
        <v>6170</v>
      </c>
    </row>
    <row r="4672" spans="17:18" x14ac:dyDescent="0.25">
      <c r="Q4672" t="s">
        <v>6171</v>
      </c>
      <c r="R4672" t="s">
        <v>6171</v>
      </c>
    </row>
    <row r="4673" spans="17:18" x14ac:dyDescent="0.25">
      <c r="Q4673" t="s">
        <v>6172</v>
      </c>
      <c r="R4673" t="s">
        <v>6172</v>
      </c>
    </row>
    <row r="4674" spans="17:18" x14ac:dyDescent="0.25">
      <c r="Q4674" t="s">
        <v>6173</v>
      </c>
      <c r="R4674" t="s">
        <v>6173</v>
      </c>
    </row>
    <row r="4675" spans="17:18" x14ac:dyDescent="0.25">
      <c r="Q4675" t="s">
        <v>6174</v>
      </c>
      <c r="R4675" t="s">
        <v>6174</v>
      </c>
    </row>
    <row r="4676" spans="17:18" x14ac:dyDescent="0.25">
      <c r="Q4676" t="s">
        <v>6175</v>
      </c>
      <c r="R4676" t="s">
        <v>6175</v>
      </c>
    </row>
    <row r="4677" spans="17:18" x14ac:dyDescent="0.25">
      <c r="Q4677" t="s">
        <v>6176</v>
      </c>
      <c r="R4677" t="s">
        <v>6176</v>
      </c>
    </row>
    <row r="4678" spans="17:18" x14ac:dyDescent="0.25">
      <c r="Q4678" t="s">
        <v>6177</v>
      </c>
      <c r="R4678" t="s">
        <v>6177</v>
      </c>
    </row>
    <row r="4679" spans="17:18" x14ac:dyDescent="0.25">
      <c r="Q4679" t="s">
        <v>6178</v>
      </c>
      <c r="R4679" t="s">
        <v>6178</v>
      </c>
    </row>
    <row r="4680" spans="17:18" x14ac:dyDescent="0.25">
      <c r="Q4680" t="s">
        <v>6179</v>
      </c>
      <c r="R4680" t="s">
        <v>6179</v>
      </c>
    </row>
    <row r="4681" spans="17:18" x14ac:dyDescent="0.25">
      <c r="Q4681" t="s">
        <v>6180</v>
      </c>
      <c r="R4681" t="s">
        <v>6180</v>
      </c>
    </row>
    <row r="4682" spans="17:18" x14ac:dyDescent="0.25">
      <c r="Q4682" t="s">
        <v>6181</v>
      </c>
      <c r="R4682" t="s">
        <v>6181</v>
      </c>
    </row>
    <row r="4683" spans="17:18" x14ac:dyDescent="0.25">
      <c r="Q4683" t="s">
        <v>6182</v>
      </c>
      <c r="R4683" t="s">
        <v>6182</v>
      </c>
    </row>
    <row r="4684" spans="17:18" x14ac:dyDescent="0.25">
      <c r="Q4684" t="s">
        <v>6183</v>
      </c>
      <c r="R4684" t="s">
        <v>6183</v>
      </c>
    </row>
    <row r="4685" spans="17:18" x14ac:dyDescent="0.25">
      <c r="Q4685" t="s">
        <v>6184</v>
      </c>
      <c r="R4685" t="s">
        <v>6184</v>
      </c>
    </row>
    <row r="4686" spans="17:18" x14ac:dyDescent="0.25">
      <c r="Q4686" t="s">
        <v>6185</v>
      </c>
      <c r="R4686" t="s">
        <v>6185</v>
      </c>
    </row>
    <row r="4687" spans="17:18" x14ac:dyDescent="0.25">
      <c r="Q4687" t="s">
        <v>6186</v>
      </c>
      <c r="R4687" t="s">
        <v>6186</v>
      </c>
    </row>
    <row r="4688" spans="17:18" x14ac:dyDescent="0.25">
      <c r="Q4688" t="s">
        <v>6187</v>
      </c>
      <c r="R4688" t="s">
        <v>6187</v>
      </c>
    </row>
    <row r="4689" spans="17:18" x14ac:dyDescent="0.25">
      <c r="Q4689" t="s">
        <v>6188</v>
      </c>
      <c r="R4689" t="s">
        <v>6188</v>
      </c>
    </row>
    <row r="4690" spans="17:18" x14ac:dyDescent="0.25">
      <c r="Q4690" t="s">
        <v>6189</v>
      </c>
      <c r="R4690" t="s">
        <v>6189</v>
      </c>
    </row>
    <row r="4691" spans="17:18" x14ac:dyDescent="0.25">
      <c r="Q4691" t="s">
        <v>6190</v>
      </c>
      <c r="R4691" t="s">
        <v>6190</v>
      </c>
    </row>
    <row r="4692" spans="17:18" x14ac:dyDescent="0.25">
      <c r="Q4692" t="s">
        <v>6191</v>
      </c>
      <c r="R4692" t="s">
        <v>6191</v>
      </c>
    </row>
    <row r="4693" spans="17:18" x14ac:dyDescent="0.25">
      <c r="Q4693" t="s">
        <v>6192</v>
      </c>
      <c r="R4693" t="s">
        <v>6192</v>
      </c>
    </row>
    <row r="4694" spans="17:18" x14ac:dyDescent="0.25">
      <c r="Q4694" t="s">
        <v>6193</v>
      </c>
      <c r="R4694" t="s">
        <v>6193</v>
      </c>
    </row>
    <row r="4695" spans="17:18" x14ac:dyDescent="0.25">
      <c r="Q4695" t="s">
        <v>6194</v>
      </c>
      <c r="R4695" t="s">
        <v>6194</v>
      </c>
    </row>
    <row r="4696" spans="17:18" x14ac:dyDescent="0.25">
      <c r="Q4696" t="s">
        <v>6195</v>
      </c>
      <c r="R4696" t="s">
        <v>6195</v>
      </c>
    </row>
    <row r="4697" spans="17:18" x14ac:dyDescent="0.25">
      <c r="Q4697" t="s">
        <v>6196</v>
      </c>
      <c r="R4697" t="s">
        <v>6196</v>
      </c>
    </row>
    <row r="4698" spans="17:18" x14ac:dyDescent="0.25">
      <c r="Q4698" t="s">
        <v>6197</v>
      </c>
      <c r="R4698" t="s">
        <v>6197</v>
      </c>
    </row>
    <row r="4699" spans="17:18" x14ac:dyDescent="0.25">
      <c r="Q4699" t="s">
        <v>6198</v>
      </c>
      <c r="R4699" t="s">
        <v>6198</v>
      </c>
    </row>
    <row r="4700" spans="17:18" x14ac:dyDescent="0.25">
      <c r="Q4700" t="s">
        <v>6199</v>
      </c>
      <c r="R4700" t="s">
        <v>6199</v>
      </c>
    </row>
    <row r="4701" spans="17:18" x14ac:dyDescent="0.25">
      <c r="Q4701" t="s">
        <v>6200</v>
      </c>
      <c r="R4701" t="s">
        <v>6200</v>
      </c>
    </row>
    <row r="4702" spans="17:18" x14ac:dyDescent="0.25">
      <c r="Q4702" t="s">
        <v>6201</v>
      </c>
      <c r="R4702" t="s">
        <v>6201</v>
      </c>
    </row>
    <row r="4703" spans="17:18" x14ac:dyDescent="0.25">
      <c r="Q4703" t="s">
        <v>6202</v>
      </c>
      <c r="R4703" t="s">
        <v>6202</v>
      </c>
    </row>
    <row r="4704" spans="17:18" x14ac:dyDescent="0.25">
      <c r="Q4704" t="s">
        <v>6203</v>
      </c>
      <c r="R4704" t="s">
        <v>6203</v>
      </c>
    </row>
    <row r="4705" spans="17:18" x14ac:dyDescent="0.25">
      <c r="Q4705" t="s">
        <v>6204</v>
      </c>
      <c r="R4705" t="s">
        <v>6204</v>
      </c>
    </row>
    <row r="4706" spans="17:18" x14ac:dyDescent="0.25">
      <c r="Q4706" t="s">
        <v>6205</v>
      </c>
      <c r="R4706" t="s">
        <v>6205</v>
      </c>
    </row>
    <row r="4707" spans="17:18" x14ac:dyDescent="0.25">
      <c r="Q4707" t="s">
        <v>6206</v>
      </c>
      <c r="R4707" t="s">
        <v>6206</v>
      </c>
    </row>
    <row r="4708" spans="17:18" x14ac:dyDescent="0.25">
      <c r="Q4708" t="s">
        <v>6207</v>
      </c>
      <c r="R4708" t="s">
        <v>6207</v>
      </c>
    </row>
    <row r="4709" spans="17:18" x14ac:dyDescent="0.25">
      <c r="Q4709" t="s">
        <v>6208</v>
      </c>
      <c r="R4709" t="s">
        <v>6208</v>
      </c>
    </row>
    <row r="4710" spans="17:18" x14ac:dyDescent="0.25">
      <c r="Q4710" t="s">
        <v>6209</v>
      </c>
      <c r="R4710" t="s">
        <v>6209</v>
      </c>
    </row>
    <row r="4711" spans="17:18" x14ac:dyDescent="0.25">
      <c r="Q4711" t="s">
        <v>6210</v>
      </c>
      <c r="R4711" t="s">
        <v>6210</v>
      </c>
    </row>
    <row r="4712" spans="17:18" x14ac:dyDescent="0.25">
      <c r="Q4712" t="s">
        <v>6211</v>
      </c>
      <c r="R4712" t="s">
        <v>6211</v>
      </c>
    </row>
    <row r="4713" spans="17:18" x14ac:dyDescent="0.25">
      <c r="Q4713" t="s">
        <v>6212</v>
      </c>
      <c r="R4713" t="s">
        <v>6212</v>
      </c>
    </row>
    <row r="4714" spans="17:18" x14ac:dyDescent="0.25">
      <c r="Q4714" t="s">
        <v>6213</v>
      </c>
      <c r="R4714" t="s">
        <v>6213</v>
      </c>
    </row>
    <row r="4715" spans="17:18" x14ac:dyDescent="0.25">
      <c r="Q4715" t="s">
        <v>6214</v>
      </c>
      <c r="R4715" t="s">
        <v>6214</v>
      </c>
    </row>
    <row r="4716" spans="17:18" x14ac:dyDescent="0.25">
      <c r="Q4716" t="s">
        <v>6215</v>
      </c>
      <c r="R4716" t="s">
        <v>6215</v>
      </c>
    </row>
    <row r="4717" spans="17:18" x14ac:dyDescent="0.25">
      <c r="Q4717" t="s">
        <v>6216</v>
      </c>
      <c r="R4717" t="s">
        <v>6216</v>
      </c>
    </row>
    <row r="4718" spans="17:18" x14ac:dyDescent="0.25">
      <c r="Q4718" t="s">
        <v>6217</v>
      </c>
      <c r="R4718" t="s">
        <v>6217</v>
      </c>
    </row>
    <row r="4719" spans="17:18" x14ac:dyDescent="0.25">
      <c r="Q4719" t="s">
        <v>6218</v>
      </c>
      <c r="R4719" t="s">
        <v>6218</v>
      </c>
    </row>
    <row r="4720" spans="17:18" x14ac:dyDescent="0.25">
      <c r="Q4720" t="s">
        <v>6219</v>
      </c>
      <c r="R4720" t="s">
        <v>6219</v>
      </c>
    </row>
    <row r="4721" spans="17:18" x14ac:dyDescent="0.25">
      <c r="Q4721" t="s">
        <v>6220</v>
      </c>
      <c r="R4721" t="s">
        <v>6220</v>
      </c>
    </row>
    <row r="4722" spans="17:18" x14ac:dyDescent="0.25">
      <c r="Q4722" t="s">
        <v>6221</v>
      </c>
      <c r="R4722" t="s">
        <v>6221</v>
      </c>
    </row>
    <row r="4723" spans="17:18" x14ac:dyDescent="0.25">
      <c r="Q4723" t="s">
        <v>6222</v>
      </c>
      <c r="R4723" t="s">
        <v>6222</v>
      </c>
    </row>
    <row r="4724" spans="17:18" x14ac:dyDescent="0.25">
      <c r="Q4724" t="s">
        <v>6223</v>
      </c>
      <c r="R4724" t="s">
        <v>6223</v>
      </c>
    </row>
    <row r="4725" spans="17:18" x14ac:dyDescent="0.25">
      <c r="Q4725" t="s">
        <v>6224</v>
      </c>
      <c r="R4725" t="s">
        <v>6224</v>
      </c>
    </row>
    <row r="4726" spans="17:18" x14ac:dyDescent="0.25">
      <c r="Q4726" t="s">
        <v>6225</v>
      </c>
      <c r="R4726" t="s">
        <v>6225</v>
      </c>
    </row>
    <row r="4727" spans="17:18" x14ac:dyDescent="0.25">
      <c r="Q4727" t="s">
        <v>6226</v>
      </c>
      <c r="R4727" t="s">
        <v>6226</v>
      </c>
    </row>
    <row r="4728" spans="17:18" x14ac:dyDescent="0.25">
      <c r="Q4728" t="s">
        <v>6227</v>
      </c>
      <c r="R4728" t="s">
        <v>6227</v>
      </c>
    </row>
    <row r="4729" spans="17:18" x14ac:dyDescent="0.25">
      <c r="Q4729" t="s">
        <v>6228</v>
      </c>
      <c r="R4729" t="s">
        <v>6228</v>
      </c>
    </row>
    <row r="4730" spans="17:18" x14ac:dyDescent="0.25">
      <c r="Q4730" t="s">
        <v>6229</v>
      </c>
      <c r="R4730" t="s">
        <v>6229</v>
      </c>
    </row>
    <row r="4731" spans="17:18" x14ac:dyDescent="0.25">
      <c r="Q4731" t="s">
        <v>6230</v>
      </c>
      <c r="R4731" t="s">
        <v>6230</v>
      </c>
    </row>
    <row r="4732" spans="17:18" x14ac:dyDescent="0.25">
      <c r="Q4732" t="s">
        <v>6231</v>
      </c>
      <c r="R4732" t="s">
        <v>6231</v>
      </c>
    </row>
    <row r="4733" spans="17:18" x14ac:dyDescent="0.25">
      <c r="Q4733" t="s">
        <v>6232</v>
      </c>
      <c r="R4733" t="s">
        <v>6232</v>
      </c>
    </row>
    <row r="4734" spans="17:18" x14ac:dyDescent="0.25">
      <c r="Q4734" t="s">
        <v>6233</v>
      </c>
      <c r="R4734" t="s">
        <v>6233</v>
      </c>
    </row>
    <row r="4735" spans="17:18" x14ac:dyDescent="0.25">
      <c r="Q4735" t="s">
        <v>6234</v>
      </c>
      <c r="R4735" t="s">
        <v>6234</v>
      </c>
    </row>
    <row r="4736" spans="17:18" x14ac:dyDescent="0.25">
      <c r="Q4736" t="s">
        <v>6235</v>
      </c>
      <c r="R4736" t="s">
        <v>6235</v>
      </c>
    </row>
    <row r="4737" spans="17:18" x14ac:dyDescent="0.25">
      <c r="Q4737" t="s">
        <v>6236</v>
      </c>
      <c r="R4737" t="s">
        <v>6236</v>
      </c>
    </row>
    <row r="4738" spans="17:18" x14ac:dyDescent="0.25">
      <c r="Q4738" t="s">
        <v>6237</v>
      </c>
      <c r="R4738" t="s">
        <v>6237</v>
      </c>
    </row>
    <row r="4739" spans="17:18" x14ac:dyDescent="0.25">
      <c r="Q4739" t="s">
        <v>6238</v>
      </c>
      <c r="R4739" t="s">
        <v>6238</v>
      </c>
    </row>
    <row r="4740" spans="17:18" x14ac:dyDescent="0.25">
      <c r="Q4740" t="s">
        <v>6239</v>
      </c>
      <c r="R4740" t="s">
        <v>6239</v>
      </c>
    </row>
    <row r="4741" spans="17:18" x14ac:dyDescent="0.25">
      <c r="Q4741" t="s">
        <v>6240</v>
      </c>
      <c r="R4741" t="s">
        <v>6240</v>
      </c>
    </row>
    <row r="4742" spans="17:18" x14ac:dyDescent="0.25">
      <c r="Q4742" t="s">
        <v>6241</v>
      </c>
      <c r="R4742" t="s">
        <v>6241</v>
      </c>
    </row>
    <row r="4743" spans="17:18" x14ac:dyDescent="0.25">
      <c r="Q4743" t="s">
        <v>6242</v>
      </c>
      <c r="R4743" t="s">
        <v>6242</v>
      </c>
    </row>
    <row r="4744" spans="17:18" x14ac:dyDescent="0.25">
      <c r="Q4744" t="s">
        <v>6243</v>
      </c>
      <c r="R4744" t="s">
        <v>6243</v>
      </c>
    </row>
    <row r="4745" spans="17:18" x14ac:dyDescent="0.25">
      <c r="Q4745" t="s">
        <v>6244</v>
      </c>
      <c r="R4745" t="s">
        <v>6244</v>
      </c>
    </row>
    <row r="4746" spans="17:18" x14ac:dyDescent="0.25">
      <c r="Q4746" t="s">
        <v>6245</v>
      </c>
      <c r="R4746" t="s">
        <v>6245</v>
      </c>
    </row>
    <row r="4747" spans="17:18" x14ac:dyDescent="0.25">
      <c r="Q4747" t="s">
        <v>6246</v>
      </c>
      <c r="R4747" t="s">
        <v>6246</v>
      </c>
    </row>
    <row r="4748" spans="17:18" x14ac:dyDescent="0.25">
      <c r="Q4748" t="s">
        <v>6247</v>
      </c>
      <c r="R4748" t="s">
        <v>6247</v>
      </c>
    </row>
    <row r="4749" spans="17:18" x14ac:dyDescent="0.25">
      <c r="Q4749" t="s">
        <v>6248</v>
      </c>
      <c r="R4749" t="s">
        <v>6248</v>
      </c>
    </row>
    <row r="4750" spans="17:18" x14ac:dyDescent="0.25">
      <c r="Q4750" t="s">
        <v>6249</v>
      </c>
      <c r="R4750" t="s">
        <v>6249</v>
      </c>
    </row>
    <row r="4751" spans="17:18" x14ac:dyDescent="0.25">
      <c r="Q4751" t="s">
        <v>6250</v>
      </c>
      <c r="R4751" t="s">
        <v>6250</v>
      </c>
    </row>
    <row r="4752" spans="17:18" x14ac:dyDescent="0.25">
      <c r="Q4752" t="s">
        <v>6251</v>
      </c>
      <c r="R4752" t="s">
        <v>6251</v>
      </c>
    </row>
    <row r="4753" spans="17:18" x14ac:dyDescent="0.25">
      <c r="Q4753" t="s">
        <v>6252</v>
      </c>
      <c r="R4753" t="s">
        <v>6252</v>
      </c>
    </row>
    <row r="4754" spans="17:18" x14ac:dyDescent="0.25">
      <c r="Q4754" t="s">
        <v>6253</v>
      </c>
      <c r="R4754" t="s">
        <v>6253</v>
      </c>
    </row>
    <row r="4755" spans="17:18" x14ac:dyDescent="0.25">
      <c r="Q4755" t="s">
        <v>6254</v>
      </c>
      <c r="R4755" t="s">
        <v>6254</v>
      </c>
    </row>
    <row r="4756" spans="17:18" x14ac:dyDescent="0.25">
      <c r="Q4756" t="s">
        <v>6255</v>
      </c>
      <c r="R4756" t="s">
        <v>6255</v>
      </c>
    </row>
    <row r="4757" spans="17:18" x14ac:dyDescent="0.25">
      <c r="Q4757" t="s">
        <v>6256</v>
      </c>
      <c r="R4757" t="s">
        <v>6256</v>
      </c>
    </row>
    <row r="4758" spans="17:18" x14ac:dyDescent="0.25">
      <c r="Q4758" t="s">
        <v>6257</v>
      </c>
      <c r="R4758" t="s">
        <v>6257</v>
      </c>
    </row>
    <row r="4759" spans="17:18" x14ac:dyDescent="0.25">
      <c r="Q4759" t="s">
        <v>6258</v>
      </c>
      <c r="R4759" t="s">
        <v>6258</v>
      </c>
    </row>
    <row r="4760" spans="17:18" x14ac:dyDescent="0.25">
      <c r="Q4760" t="s">
        <v>6259</v>
      </c>
      <c r="R4760" t="s">
        <v>6259</v>
      </c>
    </row>
    <row r="4761" spans="17:18" x14ac:dyDescent="0.25">
      <c r="Q4761" t="s">
        <v>6260</v>
      </c>
      <c r="R4761" t="s">
        <v>6260</v>
      </c>
    </row>
    <row r="4762" spans="17:18" x14ac:dyDescent="0.25">
      <c r="Q4762" t="s">
        <v>6261</v>
      </c>
      <c r="R4762" t="s">
        <v>6261</v>
      </c>
    </row>
    <row r="4763" spans="17:18" x14ac:dyDescent="0.25">
      <c r="Q4763" t="s">
        <v>6262</v>
      </c>
      <c r="R4763" t="s">
        <v>6262</v>
      </c>
    </row>
    <row r="4764" spans="17:18" x14ac:dyDescent="0.25">
      <c r="Q4764" t="s">
        <v>6263</v>
      </c>
      <c r="R4764" t="s">
        <v>6263</v>
      </c>
    </row>
    <row r="4765" spans="17:18" x14ac:dyDescent="0.25">
      <c r="Q4765" t="s">
        <v>6264</v>
      </c>
      <c r="R4765" t="s">
        <v>6264</v>
      </c>
    </row>
    <row r="4766" spans="17:18" x14ac:dyDescent="0.25">
      <c r="Q4766" t="s">
        <v>6265</v>
      </c>
      <c r="R4766" t="s">
        <v>6265</v>
      </c>
    </row>
    <row r="4767" spans="17:18" x14ac:dyDescent="0.25">
      <c r="Q4767" t="s">
        <v>6266</v>
      </c>
      <c r="R4767" t="s">
        <v>6266</v>
      </c>
    </row>
    <row r="4768" spans="17:18" x14ac:dyDescent="0.25">
      <c r="Q4768" t="s">
        <v>6267</v>
      </c>
      <c r="R4768" t="s">
        <v>6267</v>
      </c>
    </row>
    <row r="4769" spans="17:18" x14ac:dyDescent="0.25">
      <c r="Q4769" t="s">
        <v>6268</v>
      </c>
      <c r="R4769" t="s">
        <v>6268</v>
      </c>
    </row>
    <row r="4770" spans="17:18" x14ac:dyDescent="0.25">
      <c r="Q4770" t="s">
        <v>6269</v>
      </c>
      <c r="R4770" t="s">
        <v>6269</v>
      </c>
    </row>
    <row r="4771" spans="17:18" x14ac:dyDescent="0.25">
      <c r="Q4771" t="s">
        <v>6270</v>
      </c>
      <c r="R4771" t="s">
        <v>6270</v>
      </c>
    </row>
    <row r="4772" spans="17:18" x14ac:dyDescent="0.25">
      <c r="Q4772" t="s">
        <v>6271</v>
      </c>
      <c r="R4772" t="s">
        <v>6271</v>
      </c>
    </row>
    <row r="4773" spans="17:18" x14ac:dyDescent="0.25">
      <c r="Q4773" t="s">
        <v>6272</v>
      </c>
      <c r="R4773" t="s">
        <v>6272</v>
      </c>
    </row>
    <row r="4774" spans="17:18" x14ac:dyDescent="0.25">
      <c r="Q4774" t="s">
        <v>6273</v>
      </c>
      <c r="R4774" t="s">
        <v>6273</v>
      </c>
    </row>
    <row r="4775" spans="17:18" x14ac:dyDescent="0.25">
      <c r="Q4775" t="s">
        <v>6274</v>
      </c>
      <c r="R4775" t="s">
        <v>6274</v>
      </c>
    </row>
    <row r="4776" spans="17:18" x14ac:dyDescent="0.25">
      <c r="Q4776" t="s">
        <v>6275</v>
      </c>
      <c r="R4776" t="s">
        <v>6275</v>
      </c>
    </row>
    <row r="4777" spans="17:18" x14ac:dyDescent="0.25">
      <c r="Q4777" t="s">
        <v>6276</v>
      </c>
      <c r="R4777" t="s">
        <v>6276</v>
      </c>
    </row>
    <row r="4778" spans="17:18" x14ac:dyDescent="0.25">
      <c r="Q4778" t="s">
        <v>6277</v>
      </c>
      <c r="R4778" t="s">
        <v>6277</v>
      </c>
    </row>
    <row r="4779" spans="17:18" x14ac:dyDescent="0.25">
      <c r="Q4779" t="s">
        <v>6278</v>
      </c>
      <c r="R4779" t="s">
        <v>6278</v>
      </c>
    </row>
    <row r="4780" spans="17:18" x14ac:dyDescent="0.25">
      <c r="Q4780" t="s">
        <v>6279</v>
      </c>
      <c r="R4780" t="s">
        <v>6279</v>
      </c>
    </row>
    <row r="4781" spans="17:18" x14ac:dyDescent="0.25">
      <c r="Q4781" t="s">
        <v>6280</v>
      </c>
      <c r="R4781" t="s">
        <v>6280</v>
      </c>
    </row>
    <row r="4782" spans="17:18" x14ac:dyDescent="0.25">
      <c r="Q4782" t="s">
        <v>6281</v>
      </c>
      <c r="R4782" t="s">
        <v>6281</v>
      </c>
    </row>
    <row r="4783" spans="17:18" x14ac:dyDescent="0.25">
      <c r="Q4783" t="s">
        <v>6282</v>
      </c>
      <c r="R4783" t="s">
        <v>6282</v>
      </c>
    </row>
    <row r="4784" spans="17:18" x14ac:dyDescent="0.25">
      <c r="Q4784" t="s">
        <v>6283</v>
      </c>
      <c r="R4784" t="s">
        <v>6283</v>
      </c>
    </row>
    <row r="4785" spans="17:18" x14ac:dyDescent="0.25">
      <c r="Q4785" t="s">
        <v>6284</v>
      </c>
      <c r="R4785" t="s">
        <v>6284</v>
      </c>
    </row>
    <row r="4786" spans="17:18" x14ac:dyDescent="0.25">
      <c r="Q4786" t="s">
        <v>6285</v>
      </c>
      <c r="R4786" t="s">
        <v>6285</v>
      </c>
    </row>
    <row r="4787" spans="17:18" x14ac:dyDescent="0.25">
      <c r="Q4787" t="s">
        <v>6286</v>
      </c>
      <c r="R4787" t="s">
        <v>6286</v>
      </c>
    </row>
    <row r="4788" spans="17:18" x14ac:dyDescent="0.25">
      <c r="Q4788" t="s">
        <v>6287</v>
      </c>
      <c r="R4788" t="s">
        <v>6287</v>
      </c>
    </row>
    <row r="4789" spans="17:18" x14ac:dyDescent="0.25">
      <c r="Q4789" t="s">
        <v>6288</v>
      </c>
      <c r="R4789" t="s">
        <v>6288</v>
      </c>
    </row>
    <row r="4790" spans="17:18" x14ac:dyDescent="0.25">
      <c r="Q4790" t="s">
        <v>6289</v>
      </c>
      <c r="R4790" t="s">
        <v>6289</v>
      </c>
    </row>
    <row r="4791" spans="17:18" x14ac:dyDescent="0.25">
      <c r="Q4791" t="s">
        <v>6290</v>
      </c>
      <c r="R4791" t="s">
        <v>6290</v>
      </c>
    </row>
    <row r="4792" spans="17:18" x14ac:dyDescent="0.25">
      <c r="Q4792" t="s">
        <v>6291</v>
      </c>
      <c r="R4792" t="s">
        <v>6291</v>
      </c>
    </row>
    <row r="4793" spans="17:18" x14ac:dyDescent="0.25">
      <c r="Q4793" t="s">
        <v>6292</v>
      </c>
      <c r="R4793" t="s">
        <v>6292</v>
      </c>
    </row>
    <row r="4794" spans="17:18" x14ac:dyDescent="0.25">
      <c r="Q4794" t="s">
        <v>6293</v>
      </c>
      <c r="R4794" t="s">
        <v>6293</v>
      </c>
    </row>
    <row r="4795" spans="17:18" x14ac:dyDescent="0.25">
      <c r="Q4795" t="s">
        <v>6294</v>
      </c>
      <c r="R4795" t="s">
        <v>6294</v>
      </c>
    </row>
    <row r="4796" spans="17:18" x14ac:dyDescent="0.25">
      <c r="Q4796" t="s">
        <v>6295</v>
      </c>
      <c r="R4796" t="s">
        <v>6295</v>
      </c>
    </row>
    <row r="4797" spans="17:18" x14ac:dyDescent="0.25">
      <c r="Q4797" t="s">
        <v>6296</v>
      </c>
      <c r="R4797" t="s">
        <v>6296</v>
      </c>
    </row>
    <row r="4798" spans="17:18" x14ac:dyDescent="0.25">
      <c r="Q4798" t="s">
        <v>6297</v>
      </c>
      <c r="R4798" t="s">
        <v>6297</v>
      </c>
    </row>
    <row r="4799" spans="17:18" x14ac:dyDescent="0.25">
      <c r="Q4799" t="s">
        <v>6298</v>
      </c>
      <c r="R4799" t="s">
        <v>6298</v>
      </c>
    </row>
    <row r="4800" spans="17:18" x14ac:dyDescent="0.25">
      <c r="Q4800" t="s">
        <v>6299</v>
      </c>
      <c r="R4800" t="s">
        <v>6299</v>
      </c>
    </row>
    <row r="4801" spans="17:18" x14ac:dyDescent="0.25">
      <c r="Q4801" t="s">
        <v>6300</v>
      </c>
      <c r="R4801" t="s">
        <v>6300</v>
      </c>
    </row>
    <row r="4802" spans="17:18" x14ac:dyDescent="0.25">
      <c r="Q4802" t="s">
        <v>6301</v>
      </c>
      <c r="R4802" t="s">
        <v>6301</v>
      </c>
    </row>
    <row r="4803" spans="17:18" x14ac:dyDescent="0.25">
      <c r="Q4803" t="s">
        <v>6302</v>
      </c>
      <c r="R4803" t="s">
        <v>6302</v>
      </c>
    </row>
    <row r="4804" spans="17:18" x14ac:dyDescent="0.25">
      <c r="Q4804" t="s">
        <v>6303</v>
      </c>
      <c r="R4804" t="s">
        <v>6303</v>
      </c>
    </row>
    <row r="4805" spans="17:18" x14ac:dyDescent="0.25">
      <c r="Q4805" t="s">
        <v>6304</v>
      </c>
      <c r="R4805" t="s">
        <v>6304</v>
      </c>
    </row>
    <row r="4806" spans="17:18" x14ac:dyDescent="0.25">
      <c r="Q4806" t="s">
        <v>6305</v>
      </c>
      <c r="R4806" t="s">
        <v>6305</v>
      </c>
    </row>
    <row r="4807" spans="17:18" x14ac:dyDescent="0.25">
      <c r="Q4807" t="s">
        <v>6306</v>
      </c>
      <c r="R4807" t="s">
        <v>6306</v>
      </c>
    </row>
    <row r="4808" spans="17:18" x14ac:dyDescent="0.25">
      <c r="Q4808" t="s">
        <v>6307</v>
      </c>
      <c r="R4808" t="s">
        <v>6307</v>
      </c>
    </row>
    <row r="4809" spans="17:18" x14ac:dyDescent="0.25">
      <c r="Q4809" t="s">
        <v>6308</v>
      </c>
      <c r="R4809" t="s">
        <v>6308</v>
      </c>
    </row>
    <row r="4810" spans="17:18" x14ac:dyDescent="0.25">
      <c r="Q4810" t="s">
        <v>6309</v>
      </c>
      <c r="R4810" t="s">
        <v>6309</v>
      </c>
    </row>
    <row r="4811" spans="17:18" x14ac:dyDescent="0.25">
      <c r="Q4811" t="s">
        <v>6310</v>
      </c>
      <c r="R4811" t="s">
        <v>6310</v>
      </c>
    </row>
    <row r="4812" spans="17:18" x14ac:dyDescent="0.25">
      <c r="Q4812" t="s">
        <v>6311</v>
      </c>
      <c r="R4812" t="s">
        <v>6311</v>
      </c>
    </row>
    <row r="4813" spans="17:18" x14ac:dyDescent="0.25">
      <c r="Q4813" t="s">
        <v>6312</v>
      </c>
      <c r="R4813" t="s">
        <v>6312</v>
      </c>
    </row>
    <row r="4814" spans="17:18" x14ac:dyDescent="0.25">
      <c r="Q4814" t="s">
        <v>6313</v>
      </c>
      <c r="R4814" t="s">
        <v>6313</v>
      </c>
    </row>
    <row r="4815" spans="17:18" x14ac:dyDescent="0.25">
      <c r="Q4815" t="s">
        <v>6314</v>
      </c>
      <c r="R4815" t="s">
        <v>6314</v>
      </c>
    </row>
    <row r="4816" spans="17:18" x14ac:dyDescent="0.25">
      <c r="Q4816" t="s">
        <v>6315</v>
      </c>
      <c r="R4816" t="s">
        <v>6315</v>
      </c>
    </row>
    <row r="4817" spans="17:18" x14ac:dyDescent="0.25">
      <c r="Q4817" t="s">
        <v>6316</v>
      </c>
      <c r="R4817" t="s">
        <v>6316</v>
      </c>
    </row>
    <row r="4818" spans="17:18" x14ac:dyDescent="0.25">
      <c r="Q4818" t="s">
        <v>6317</v>
      </c>
      <c r="R4818" t="s">
        <v>6317</v>
      </c>
    </row>
    <row r="4819" spans="17:18" x14ac:dyDescent="0.25">
      <c r="Q4819" t="s">
        <v>6318</v>
      </c>
      <c r="R4819" t="s">
        <v>6318</v>
      </c>
    </row>
    <row r="4820" spans="17:18" x14ac:dyDescent="0.25">
      <c r="Q4820" t="s">
        <v>6319</v>
      </c>
      <c r="R4820" t="s">
        <v>6319</v>
      </c>
    </row>
    <row r="4821" spans="17:18" x14ac:dyDescent="0.25">
      <c r="Q4821" t="s">
        <v>6320</v>
      </c>
      <c r="R4821" t="s">
        <v>6320</v>
      </c>
    </row>
    <row r="4822" spans="17:18" x14ac:dyDescent="0.25">
      <c r="Q4822" t="s">
        <v>6321</v>
      </c>
      <c r="R4822" t="s">
        <v>6321</v>
      </c>
    </row>
    <row r="4823" spans="17:18" x14ac:dyDescent="0.25">
      <c r="Q4823" t="s">
        <v>6322</v>
      </c>
      <c r="R4823" t="s">
        <v>6322</v>
      </c>
    </row>
    <row r="4824" spans="17:18" x14ac:dyDescent="0.25">
      <c r="Q4824" t="s">
        <v>6323</v>
      </c>
      <c r="R4824" t="s">
        <v>6323</v>
      </c>
    </row>
    <row r="4825" spans="17:18" x14ac:dyDescent="0.25">
      <c r="Q4825" t="s">
        <v>6324</v>
      </c>
      <c r="R4825" t="s">
        <v>6324</v>
      </c>
    </row>
    <row r="4826" spans="17:18" x14ac:dyDescent="0.25">
      <c r="Q4826" t="s">
        <v>6325</v>
      </c>
      <c r="R4826" t="s">
        <v>6325</v>
      </c>
    </row>
    <row r="4827" spans="17:18" x14ac:dyDescent="0.25">
      <c r="Q4827" t="s">
        <v>6326</v>
      </c>
      <c r="R4827" t="s">
        <v>6326</v>
      </c>
    </row>
    <row r="4828" spans="17:18" x14ac:dyDescent="0.25">
      <c r="Q4828" t="s">
        <v>6327</v>
      </c>
      <c r="R4828" t="s">
        <v>6327</v>
      </c>
    </row>
    <row r="4829" spans="17:18" x14ac:dyDescent="0.25">
      <c r="Q4829" t="s">
        <v>6328</v>
      </c>
      <c r="R4829" t="s">
        <v>6328</v>
      </c>
    </row>
    <row r="4830" spans="17:18" x14ac:dyDescent="0.25">
      <c r="Q4830" t="s">
        <v>6329</v>
      </c>
      <c r="R4830" t="s">
        <v>6329</v>
      </c>
    </row>
    <row r="4831" spans="17:18" x14ac:dyDescent="0.25">
      <c r="Q4831" t="s">
        <v>6330</v>
      </c>
      <c r="R4831" t="s">
        <v>6330</v>
      </c>
    </row>
    <row r="4832" spans="17:18" x14ac:dyDescent="0.25">
      <c r="Q4832" t="s">
        <v>6331</v>
      </c>
      <c r="R4832" t="s">
        <v>6331</v>
      </c>
    </row>
    <row r="4833" spans="17:18" x14ac:dyDescent="0.25">
      <c r="Q4833" t="s">
        <v>6332</v>
      </c>
      <c r="R4833" t="s">
        <v>6332</v>
      </c>
    </row>
    <row r="4834" spans="17:18" x14ac:dyDescent="0.25">
      <c r="Q4834" t="s">
        <v>6333</v>
      </c>
      <c r="R4834" t="s">
        <v>6333</v>
      </c>
    </row>
    <row r="4835" spans="17:18" x14ac:dyDescent="0.25">
      <c r="Q4835" t="s">
        <v>6334</v>
      </c>
      <c r="R4835" t="s">
        <v>6334</v>
      </c>
    </row>
    <row r="4836" spans="17:18" x14ac:dyDescent="0.25">
      <c r="Q4836" t="s">
        <v>6335</v>
      </c>
      <c r="R4836" t="s">
        <v>6335</v>
      </c>
    </row>
    <row r="4837" spans="17:18" x14ac:dyDescent="0.25">
      <c r="Q4837" t="s">
        <v>6336</v>
      </c>
      <c r="R4837" t="s">
        <v>6336</v>
      </c>
    </row>
    <row r="4838" spans="17:18" x14ac:dyDescent="0.25">
      <c r="Q4838" t="s">
        <v>6337</v>
      </c>
      <c r="R4838" t="s">
        <v>6337</v>
      </c>
    </row>
    <row r="4839" spans="17:18" x14ac:dyDescent="0.25">
      <c r="Q4839" t="s">
        <v>6338</v>
      </c>
      <c r="R4839" t="s">
        <v>6338</v>
      </c>
    </row>
    <row r="4840" spans="17:18" x14ac:dyDescent="0.25">
      <c r="Q4840" t="s">
        <v>6339</v>
      </c>
      <c r="R4840" t="s">
        <v>6339</v>
      </c>
    </row>
    <row r="4841" spans="17:18" x14ac:dyDescent="0.25">
      <c r="Q4841" t="s">
        <v>6340</v>
      </c>
      <c r="R4841" t="s">
        <v>6340</v>
      </c>
    </row>
    <row r="4842" spans="17:18" x14ac:dyDescent="0.25">
      <c r="Q4842" t="s">
        <v>6341</v>
      </c>
      <c r="R4842" t="s">
        <v>6341</v>
      </c>
    </row>
    <row r="4843" spans="17:18" x14ac:dyDescent="0.25">
      <c r="Q4843" t="s">
        <v>6342</v>
      </c>
      <c r="R4843" t="s">
        <v>6342</v>
      </c>
    </row>
    <row r="4844" spans="17:18" x14ac:dyDescent="0.25">
      <c r="Q4844" t="s">
        <v>6343</v>
      </c>
      <c r="R4844" t="s">
        <v>6343</v>
      </c>
    </row>
    <row r="4845" spans="17:18" x14ac:dyDescent="0.25">
      <c r="Q4845" t="s">
        <v>6344</v>
      </c>
      <c r="R4845" t="s">
        <v>6344</v>
      </c>
    </row>
    <row r="4846" spans="17:18" x14ac:dyDescent="0.25">
      <c r="Q4846" t="s">
        <v>6345</v>
      </c>
      <c r="R4846" t="s">
        <v>6345</v>
      </c>
    </row>
    <row r="4847" spans="17:18" x14ac:dyDescent="0.25">
      <c r="Q4847" t="s">
        <v>6346</v>
      </c>
      <c r="R4847" t="s">
        <v>6346</v>
      </c>
    </row>
    <row r="4848" spans="17:18" x14ac:dyDescent="0.25">
      <c r="Q4848" t="s">
        <v>6347</v>
      </c>
      <c r="R4848" t="s">
        <v>6347</v>
      </c>
    </row>
    <row r="4849" spans="17:18" x14ac:dyDescent="0.25">
      <c r="Q4849" t="s">
        <v>6348</v>
      </c>
      <c r="R4849" t="s">
        <v>6348</v>
      </c>
    </row>
    <row r="4850" spans="17:18" x14ac:dyDescent="0.25">
      <c r="Q4850" t="s">
        <v>6349</v>
      </c>
      <c r="R4850" t="s">
        <v>6349</v>
      </c>
    </row>
    <row r="4851" spans="17:18" x14ac:dyDescent="0.25">
      <c r="Q4851" t="s">
        <v>6350</v>
      </c>
      <c r="R4851" t="s">
        <v>6350</v>
      </c>
    </row>
    <row r="4852" spans="17:18" x14ac:dyDescent="0.25">
      <c r="Q4852" t="s">
        <v>6351</v>
      </c>
      <c r="R4852" t="s">
        <v>6351</v>
      </c>
    </row>
    <row r="4853" spans="17:18" x14ac:dyDescent="0.25">
      <c r="Q4853" t="s">
        <v>6352</v>
      </c>
      <c r="R4853" t="s">
        <v>6352</v>
      </c>
    </row>
    <row r="4854" spans="17:18" x14ac:dyDescent="0.25">
      <c r="Q4854" t="s">
        <v>6353</v>
      </c>
      <c r="R4854" t="s">
        <v>6353</v>
      </c>
    </row>
    <row r="4855" spans="17:18" x14ac:dyDescent="0.25">
      <c r="Q4855" t="s">
        <v>6354</v>
      </c>
      <c r="R4855" t="s">
        <v>6354</v>
      </c>
    </row>
    <row r="4856" spans="17:18" x14ac:dyDescent="0.25">
      <c r="Q4856" t="s">
        <v>6355</v>
      </c>
      <c r="R4856" t="s">
        <v>6355</v>
      </c>
    </row>
    <row r="4857" spans="17:18" x14ac:dyDescent="0.25">
      <c r="Q4857" t="s">
        <v>6356</v>
      </c>
      <c r="R4857" t="s">
        <v>6356</v>
      </c>
    </row>
    <row r="4858" spans="17:18" x14ac:dyDescent="0.25">
      <c r="Q4858" t="s">
        <v>6357</v>
      </c>
      <c r="R4858" t="s">
        <v>6357</v>
      </c>
    </row>
    <row r="4859" spans="17:18" x14ac:dyDescent="0.25">
      <c r="Q4859" t="s">
        <v>6358</v>
      </c>
      <c r="R4859" t="s">
        <v>6358</v>
      </c>
    </row>
    <row r="4860" spans="17:18" x14ac:dyDescent="0.25">
      <c r="Q4860" t="s">
        <v>6359</v>
      </c>
      <c r="R4860" t="s">
        <v>6359</v>
      </c>
    </row>
    <row r="4861" spans="17:18" x14ac:dyDescent="0.25">
      <c r="Q4861" t="s">
        <v>6360</v>
      </c>
      <c r="R4861" t="s">
        <v>6360</v>
      </c>
    </row>
    <row r="4862" spans="17:18" x14ac:dyDescent="0.25">
      <c r="Q4862" t="s">
        <v>6361</v>
      </c>
      <c r="R4862" t="s">
        <v>6361</v>
      </c>
    </row>
    <row r="4863" spans="17:18" x14ac:dyDescent="0.25">
      <c r="Q4863" t="s">
        <v>6362</v>
      </c>
      <c r="R4863" t="s">
        <v>6362</v>
      </c>
    </row>
    <row r="4864" spans="17:18" x14ac:dyDescent="0.25">
      <c r="Q4864" t="s">
        <v>6363</v>
      </c>
      <c r="R4864" t="s">
        <v>6363</v>
      </c>
    </row>
    <row r="4865" spans="17:18" x14ac:dyDescent="0.25">
      <c r="Q4865" t="s">
        <v>6364</v>
      </c>
      <c r="R4865" t="s">
        <v>6364</v>
      </c>
    </row>
    <row r="4866" spans="17:18" x14ac:dyDescent="0.25">
      <c r="Q4866" t="s">
        <v>6365</v>
      </c>
      <c r="R4866" t="s">
        <v>6365</v>
      </c>
    </row>
    <row r="4867" spans="17:18" x14ac:dyDescent="0.25">
      <c r="Q4867" t="s">
        <v>6366</v>
      </c>
      <c r="R4867" t="s">
        <v>6366</v>
      </c>
    </row>
    <row r="4868" spans="17:18" x14ac:dyDescent="0.25">
      <c r="Q4868" t="s">
        <v>6367</v>
      </c>
      <c r="R4868" t="s">
        <v>6367</v>
      </c>
    </row>
    <row r="4869" spans="17:18" x14ac:dyDescent="0.25">
      <c r="Q4869" t="s">
        <v>6368</v>
      </c>
      <c r="R4869" t="s">
        <v>6368</v>
      </c>
    </row>
    <row r="4870" spans="17:18" x14ac:dyDescent="0.25">
      <c r="Q4870" t="s">
        <v>6369</v>
      </c>
      <c r="R4870" t="s">
        <v>6369</v>
      </c>
    </row>
    <row r="4871" spans="17:18" x14ac:dyDescent="0.25">
      <c r="Q4871" t="s">
        <v>6370</v>
      </c>
      <c r="R4871" t="s">
        <v>6370</v>
      </c>
    </row>
    <row r="4872" spans="17:18" x14ac:dyDescent="0.25">
      <c r="Q4872" t="s">
        <v>6371</v>
      </c>
      <c r="R4872" t="s">
        <v>6371</v>
      </c>
    </row>
    <row r="4873" spans="17:18" x14ac:dyDescent="0.25">
      <c r="Q4873" t="s">
        <v>6372</v>
      </c>
      <c r="R4873" t="s">
        <v>6372</v>
      </c>
    </row>
    <row r="4874" spans="17:18" x14ac:dyDescent="0.25">
      <c r="Q4874" t="s">
        <v>6373</v>
      </c>
      <c r="R4874" t="s">
        <v>6373</v>
      </c>
    </row>
    <row r="4875" spans="17:18" x14ac:dyDescent="0.25">
      <c r="Q4875" t="s">
        <v>6374</v>
      </c>
      <c r="R4875" t="s">
        <v>6374</v>
      </c>
    </row>
    <row r="4876" spans="17:18" x14ac:dyDescent="0.25">
      <c r="Q4876" t="s">
        <v>6375</v>
      </c>
      <c r="R4876" t="s">
        <v>6375</v>
      </c>
    </row>
    <row r="4877" spans="17:18" x14ac:dyDescent="0.25">
      <c r="Q4877" t="s">
        <v>6376</v>
      </c>
      <c r="R4877" t="s">
        <v>6376</v>
      </c>
    </row>
    <row r="4878" spans="17:18" x14ac:dyDescent="0.25">
      <c r="Q4878" t="s">
        <v>6377</v>
      </c>
      <c r="R4878" t="s">
        <v>6377</v>
      </c>
    </row>
    <row r="4879" spans="17:18" x14ac:dyDescent="0.25">
      <c r="Q4879" t="s">
        <v>6378</v>
      </c>
      <c r="R4879" t="s">
        <v>6378</v>
      </c>
    </row>
    <row r="4880" spans="17:18" x14ac:dyDescent="0.25">
      <c r="Q4880" t="s">
        <v>6379</v>
      </c>
      <c r="R4880" t="s">
        <v>6379</v>
      </c>
    </row>
    <row r="4881" spans="17:18" x14ac:dyDescent="0.25">
      <c r="Q4881" t="s">
        <v>6380</v>
      </c>
      <c r="R4881" t="s">
        <v>6380</v>
      </c>
    </row>
    <row r="4882" spans="17:18" x14ac:dyDescent="0.25">
      <c r="Q4882" t="s">
        <v>1460</v>
      </c>
      <c r="R4882" t="s">
        <v>1460</v>
      </c>
    </row>
    <row r="4883" spans="17:18" x14ac:dyDescent="0.25">
      <c r="Q4883" t="s">
        <v>1466</v>
      </c>
      <c r="R4883" t="s">
        <v>1466</v>
      </c>
    </row>
    <row r="4884" spans="17:18" x14ac:dyDescent="0.25">
      <c r="Q4884" t="s">
        <v>1469</v>
      </c>
      <c r="R4884" t="s">
        <v>1469</v>
      </c>
    </row>
    <row r="4885" spans="17:18" x14ac:dyDescent="0.25">
      <c r="Q4885" t="s">
        <v>6381</v>
      </c>
      <c r="R4885" t="s">
        <v>6381</v>
      </c>
    </row>
    <row r="4886" spans="17:18" x14ac:dyDescent="0.25">
      <c r="Q4886" t="s">
        <v>6382</v>
      </c>
      <c r="R4886" t="s">
        <v>6382</v>
      </c>
    </row>
    <row r="4887" spans="17:18" x14ac:dyDescent="0.25">
      <c r="Q4887" t="s">
        <v>6383</v>
      </c>
      <c r="R4887" t="s">
        <v>6383</v>
      </c>
    </row>
    <row r="4888" spans="17:18" x14ac:dyDescent="0.25">
      <c r="Q4888" t="s">
        <v>6384</v>
      </c>
      <c r="R4888" t="s">
        <v>6384</v>
      </c>
    </row>
    <row r="4889" spans="17:18" x14ac:dyDescent="0.25">
      <c r="Q4889" t="s">
        <v>6385</v>
      </c>
      <c r="R4889" t="s">
        <v>6385</v>
      </c>
    </row>
    <row r="4890" spans="17:18" x14ac:dyDescent="0.25">
      <c r="Q4890" t="s">
        <v>6386</v>
      </c>
      <c r="R4890" t="s">
        <v>6386</v>
      </c>
    </row>
    <row r="4891" spans="17:18" x14ac:dyDescent="0.25">
      <c r="Q4891" t="s">
        <v>6387</v>
      </c>
      <c r="R4891" t="s">
        <v>6387</v>
      </c>
    </row>
    <row r="4892" spans="17:18" x14ac:dyDescent="0.25">
      <c r="Q4892" t="s">
        <v>6388</v>
      </c>
      <c r="R4892" t="s">
        <v>6388</v>
      </c>
    </row>
    <row r="4893" spans="17:18" x14ac:dyDescent="0.25">
      <c r="Q4893" t="s">
        <v>6389</v>
      </c>
      <c r="R4893" t="s">
        <v>6389</v>
      </c>
    </row>
    <row r="4894" spans="17:18" x14ac:dyDescent="0.25">
      <c r="Q4894" t="s">
        <v>6390</v>
      </c>
      <c r="R4894" t="s">
        <v>6390</v>
      </c>
    </row>
    <row r="4895" spans="17:18" x14ac:dyDescent="0.25">
      <c r="Q4895" t="s">
        <v>6391</v>
      </c>
      <c r="R4895" t="s">
        <v>6391</v>
      </c>
    </row>
    <row r="4896" spans="17:18" x14ac:dyDescent="0.25">
      <c r="Q4896" t="s">
        <v>6392</v>
      </c>
      <c r="R4896" t="s">
        <v>6392</v>
      </c>
    </row>
    <row r="4897" spans="17:18" x14ac:dyDescent="0.25">
      <c r="Q4897" t="s">
        <v>6393</v>
      </c>
      <c r="R4897" t="s">
        <v>6393</v>
      </c>
    </row>
    <row r="4898" spans="17:18" x14ac:dyDescent="0.25">
      <c r="Q4898" t="s">
        <v>6394</v>
      </c>
      <c r="R4898" t="s">
        <v>6394</v>
      </c>
    </row>
    <row r="4899" spans="17:18" x14ac:dyDescent="0.25">
      <c r="Q4899" t="s">
        <v>6395</v>
      </c>
      <c r="R4899" t="s">
        <v>6395</v>
      </c>
    </row>
    <row r="4900" spans="17:18" x14ac:dyDescent="0.25">
      <c r="Q4900" t="s">
        <v>6396</v>
      </c>
      <c r="R4900" t="s">
        <v>6396</v>
      </c>
    </row>
    <row r="4901" spans="17:18" x14ac:dyDescent="0.25">
      <c r="Q4901" t="s">
        <v>6397</v>
      </c>
      <c r="R4901" t="s">
        <v>6397</v>
      </c>
    </row>
    <row r="4902" spans="17:18" x14ac:dyDescent="0.25">
      <c r="Q4902" t="s">
        <v>6398</v>
      </c>
      <c r="R4902" t="s">
        <v>6398</v>
      </c>
    </row>
    <row r="4903" spans="17:18" x14ac:dyDescent="0.25">
      <c r="Q4903" t="s">
        <v>6399</v>
      </c>
      <c r="R4903" t="s">
        <v>6399</v>
      </c>
    </row>
    <row r="4904" spans="17:18" x14ac:dyDescent="0.25">
      <c r="Q4904" t="s">
        <v>6400</v>
      </c>
      <c r="R4904" t="s">
        <v>6400</v>
      </c>
    </row>
    <row r="4905" spans="17:18" x14ac:dyDescent="0.25">
      <c r="Q4905" t="s">
        <v>6401</v>
      </c>
      <c r="R4905" t="s">
        <v>6401</v>
      </c>
    </row>
    <row r="4906" spans="17:18" x14ac:dyDescent="0.25">
      <c r="Q4906" t="s">
        <v>6402</v>
      </c>
      <c r="R4906" t="s">
        <v>6402</v>
      </c>
    </row>
    <row r="4907" spans="17:18" x14ac:dyDescent="0.25">
      <c r="Q4907" t="s">
        <v>6403</v>
      </c>
      <c r="R4907" t="s">
        <v>6403</v>
      </c>
    </row>
    <row r="4908" spans="17:18" x14ac:dyDescent="0.25">
      <c r="Q4908" t="s">
        <v>6404</v>
      </c>
      <c r="R4908" t="s">
        <v>6404</v>
      </c>
    </row>
    <row r="4909" spans="17:18" x14ac:dyDescent="0.25">
      <c r="Q4909" t="s">
        <v>6405</v>
      </c>
      <c r="R4909" t="s">
        <v>6405</v>
      </c>
    </row>
    <row r="4910" spans="17:18" x14ac:dyDescent="0.25">
      <c r="Q4910" t="s">
        <v>6406</v>
      </c>
      <c r="R4910" t="s">
        <v>6406</v>
      </c>
    </row>
    <row r="4911" spans="17:18" x14ac:dyDescent="0.25">
      <c r="Q4911" t="s">
        <v>6407</v>
      </c>
      <c r="R4911" t="s">
        <v>6407</v>
      </c>
    </row>
    <row r="4912" spans="17:18" x14ac:dyDescent="0.25">
      <c r="Q4912" t="s">
        <v>6408</v>
      </c>
      <c r="R4912" t="s">
        <v>6408</v>
      </c>
    </row>
    <row r="4913" spans="17:18" x14ac:dyDescent="0.25">
      <c r="Q4913" t="s">
        <v>6409</v>
      </c>
      <c r="R4913" t="s">
        <v>6409</v>
      </c>
    </row>
    <row r="4914" spans="17:18" x14ac:dyDescent="0.25">
      <c r="Q4914" t="s">
        <v>6410</v>
      </c>
      <c r="R4914" t="s">
        <v>6410</v>
      </c>
    </row>
    <row r="4915" spans="17:18" x14ac:dyDescent="0.25">
      <c r="Q4915" t="s">
        <v>6411</v>
      </c>
      <c r="R4915" t="s">
        <v>6411</v>
      </c>
    </row>
    <row r="4916" spans="17:18" x14ac:dyDescent="0.25">
      <c r="Q4916" t="s">
        <v>6412</v>
      </c>
      <c r="R4916" t="s">
        <v>6412</v>
      </c>
    </row>
    <row r="4917" spans="17:18" x14ac:dyDescent="0.25">
      <c r="Q4917" t="s">
        <v>6413</v>
      </c>
      <c r="R4917" t="s">
        <v>6413</v>
      </c>
    </row>
    <row r="4918" spans="17:18" x14ac:dyDescent="0.25">
      <c r="Q4918" t="s">
        <v>6414</v>
      </c>
      <c r="R4918" t="s">
        <v>6414</v>
      </c>
    </row>
    <row r="4919" spans="17:18" x14ac:dyDescent="0.25">
      <c r="Q4919" t="s">
        <v>6415</v>
      </c>
      <c r="R4919" t="s">
        <v>6415</v>
      </c>
    </row>
    <row r="4920" spans="17:18" x14ac:dyDescent="0.25">
      <c r="Q4920" t="s">
        <v>6416</v>
      </c>
      <c r="R4920" t="s">
        <v>6416</v>
      </c>
    </row>
    <row r="4921" spans="17:18" x14ac:dyDescent="0.25">
      <c r="Q4921" t="s">
        <v>6417</v>
      </c>
      <c r="R4921" t="s">
        <v>6417</v>
      </c>
    </row>
    <row r="4922" spans="17:18" x14ac:dyDescent="0.25">
      <c r="Q4922" t="s">
        <v>6418</v>
      </c>
      <c r="R4922" t="s">
        <v>6418</v>
      </c>
    </row>
    <row r="4923" spans="17:18" x14ac:dyDescent="0.25">
      <c r="Q4923" t="s">
        <v>6419</v>
      </c>
      <c r="R4923" t="s">
        <v>6419</v>
      </c>
    </row>
    <row r="4924" spans="17:18" x14ac:dyDescent="0.25">
      <c r="Q4924" t="s">
        <v>6420</v>
      </c>
      <c r="R4924" t="s">
        <v>6420</v>
      </c>
    </row>
    <row r="4925" spans="17:18" x14ac:dyDescent="0.25">
      <c r="Q4925" t="s">
        <v>6421</v>
      </c>
      <c r="R4925" t="s">
        <v>6421</v>
      </c>
    </row>
    <row r="4926" spans="17:18" x14ac:dyDescent="0.25">
      <c r="Q4926" t="s">
        <v>6422</v>
      </c>
      <c r="R4926" t="s">
        <v>6422</v>
      </c>
    </row>
    <row r="4927" spans="17:18" x14ac:dyDescent="0.25">
      <c r="Q4927" t="s">
        <v>6423</v>
      </c>
      <c r="R4927" t="s">
        <v>6423</v>
      </c>
    </row>
    <row r="4928" spans="17:18" x14ac:dyDescent="0.25">
      <c r="Q4928" t="s">
        <v>6424</v>
      </c>
      <c r="R4928" t="s">
        <v>6424</v>
      </c>
    </row>
    <row r="4929" spans="17:18" x14ac:dyDescent="0.25">
      <c r="Q4929" t="s">
        <v>6425</v>
      </c>
      <c r="R4929" t="s">
        <v>6425</v>
      </c>
    </row>
    <row r="4930" spans="17:18" x14ac:dyDescent="0.25">
      <c r="Q4930" t="s">
        <v>6426</v>
      </c>
      <c r="R4930" t="s">
        <v>6426</v>
      </c>
    </row>
    <row r="4931" spans="17:18" x14ac:dyDescent="0.25">
      <c r="Q4931" t="s">
        <v>6427</v>
      </c>
      <c r="R4931" t="s">
        <v>6427</v>
      </c>
    </row>
    <row r="4932" spans="17:18" x14ac:dyDescent="0.25">
      <c r="Q4932" t="s">
        <v>6428</v>
      </c>
      <c r="R4932" t="s">
        <v>6428</v>
      </c>
    </row>
    <row r="4933" spans="17:18" x14ac:dyDescent="0.25">
      <c r="Q4933" t="s">
        <v>6429</v>
      </c>
      <c r="R4933" t="s">
        <v>6429</v>
      </c>
    </row>
    <row r="4934" spans="17:18" x14ac:dyDescent="0.25">
      <c r="Q4934" t="s">
        <v>6430</v>
      </c>
      <c r="R4934" t="s">
        <v>6430</v>
      </c>
    </row>
    <row r="4935" spans="17:18" x14ac:dyDescent="0.25">
      <c r="Q4935" t="s">
        <v>6431</v>
      </c>
      <c r="R4935" t="s">
        <v>6431</v>
      </c>
    </row>
    <row r="4936" spans="17:18" x14ac:dyDescent="0.25">
      <c r="Q4936" t="s">
        <v>6432</v>
      </c>
      <c r="R4936" t="s">
        <v>6432</v>
      </c>
    </row>
    <row r="4937" spans="17:18" x14ac:dyDescent="0.25">
      <c r="Q4937" t="s">
        <v>6433</v>
      </c>
      <c r="R4937" t="s">
        <v>6433</v>
      </c>
    </row>
    <row r="4938" spans="17:18" x14ac:dyDescent="0.25">
      <c r="Q4938" t="s">
        <v>6434</v>
      </c>
      <c r="R4938" t="s">
        <v>6434</v>
      </c>
    </row>
    <row r="4939" spans="17:18" x14ac:dyDescent="0.25">
      <c r="Q4939" t="s">
        <v>6435</v>
      </c>
      <c r="R4939" t="s">
        <v>6435</v>
      </c>
    </row>
    <row r="4940" spans="17:18" x14ac:dyDescent="0.25">
      <c r="Q4940" t="s">
        <v>6436</v>
      </c>
      <c r="R4940" t="s">
        <v>6436</v>
      </c>
    </row>
    <row r="4941" spans="17:18" x14ac:dyDescent="0.25">
      <c r="Q4941" t="s">
        <v>6437</v>
      </c>
      <c r="R4941" t="s">
        <v>6437</v>
      </c>
    </row>
    <row r="4942" spans="17:18" x14ac:dyDescent="0.25">
      <c r="Q4942" t="s">
        <v>6438</v>
      </c>
      <c r="R4942" t="s">
        <v>6438</v>
      </c>
    </row>
    <row r="4943" spans="17:18" x14ac:dyDescent="0.25">
      <c r="Q4943" t="s">
        <v>6439</v>
      </c>
      <c r="R4943" t="s">
        <v>6439</v>
      </c>
    </row>
    <row r="4944" spans="17:18" x14ac:dyDescent="0.25">
      <c r="Q4944" t="s">
        <v>6440</v>
      </c>
      <c r="R4944" t="s">
        <v>6440</v>
      </c>
    </row>
    <row r="4945" spans="17:18" x14ac:dyDescent="0.25">
      <c r="Q4945" t="s">
        <v>6441</v>
      </c>
      <c r="R4945" t="s">
        <v>6441</v>
      </c>
    </row>
    <row r="4946" spans="17:18" x14ac:dyDescent="0.25">
      <c r="Q4946" t="s">
        <v>6442</v>
      </c>
      <c r="R4946" t="s">
        <v>6442</v>
      </c>
    </row>
    <row r="4947" spans="17:18" x14ac:dyDescent="0.25">
      <c r="Q4947" t="s">
        <v>6443</v>
      </c>
      <c r="R4947" t="s">
        <v>6443</v>
      </c>
    </row>
    <row r="4948" spans="17:18" x14ac:dyDescent="0.25">
      <c r="Q4948" t="s">
        <v>6444</v>
      </c>
      <c r="R4948" t="s">
        <v>6444</v>
      </c>
    </row>
    <row r="4949" spans="17:18" x14ac:dyDescent="0.25">
      <c r="Q4949" t="s">
        <v>6445</v>
      </c>
      <c r="R4949" t="s">
        <v>6445</v>
      </c>
    </row>
    <row r="4950" spans="17:18" x14ac:dyDescent="0.25">
      <c r="Q4950" t="s">
        <v>6446</v>
      </c>
      <c r="R4950" t="s">
        <v>6446</v>
      </c>
    </row>
    <row r="4951" spans="17:18" x14ac:dyDescent="0.25">
      <c r="Q4951" t="s">
        <v>6447</v>
      </c>
      <c r="R4951" t="s">
        <v>6447</v>
      </c>
    </row>
    <row r="4952" spans="17:18" x14ac:dyDescent="0.25">
      <c r="Q4952" t="s">
        <v>6448</v>
      </c>
      <c r="R4952" t="s">
        <v>6448</v>
      </c>
    </row>
    <row r="4953" spans="17:18" x14ac:dyDescent="0.25">
      <c r="Q4953" t="s">
        <v>6449</v>
      </c>
      <c r="R4953" t="s">
        <v>6449</v>
      </c>
    </row>
    <row r="4954" spans="17:18" x14ac:dyDescent="0.25">
      <c r="Q4954" t="s">
        <v>6450</v>
      </c>
      <c r="R4954" t="s">
        <v>6450</v>
      </c>
    </row>
    <row r="4955" spans="17:18" x14ac:dyDescent="0.25">
      <c r="Q4955" t="s">
        <v>6451</v>
      </c>
      <c r="R4955" t="s">
        <v>6451</v>
      </c>
    </row>
    <row r="4956" spans="17:18" x14ac:dyDescent="0.25">
      <c r="Q4956" t="s">
        <v>6452</v>
      </c>
      <c r="R4956" t="s">
        <v>6452</v>
      </c>
    </row>
    <row r="4957" spans="17:18" x14ac:dyDescent="0.25">
      <c r="Q4957" t="s">
        <v>6453</v>
      </c>
      <c r="R4957" t="s">
        <v>6453</v>
      </c>
    </row>
    <row r="4958" spans="17:18" x14ac:dyDescent="0.25">
      <c r="Q4958" t="s">
        <v>6454</v>
      </c>
      <c r="R4958" t="s">
        <v>6454</v>
      </c>
    </row>
    <row r="4959" spans="17:18" x14ac:dyDescent="0.25">
      <c r="Q4959" t="s">
        <v>6455</v>
      </c>
      <c r="R4959" t="s">
        <v>6455</v>
      </c>
    </row>
    <row r="4960" spans="17:18" x14ac:dyDescent="0.25">
      <c r="Q4960" t="s">
        <v>6456</v>
      </c>
      <c r="R4960" t="s">
        <v>6456</v>
      </c>
    </row>
    <row r="4961" spans="17:18" x14ac:dyDescent="0.25">
      <c r="Q4961" t="s">
        <v>6457</v>
      </c>
      <c r="R4961" t="s">
        <v>6457</v>
      </c>
    </row>
    <row r="4962" spans="17:18" x14ac:dyDescent="0.25">
      <c r="Q4962" t="s">
        <v>6458</v>
      </c>
      <c r="R4962" t="s">
        <v>6458</v>
      </c>
    </row>
    <row r="4963" spans="17:18" x14ac:dyDescent="0.25">
      <c r="Q4963" t="s">
        <v>6459</v>
      </c>
      <c r="R4963" t="s">
        <v>6459</v>
      </c>
    </row>
    <row r="4964" spans="17:18" x14ac:dyDescent="0.25">
      <c r="Q4964" t="s">
        <v>6460</v>
      </c>
      <c r="R4964" t="s">
        <v>6460</v>
      </c>
    </row>
    <row r="4965" spans="17:18" x14ac:dyDescent="0.25">
      <c r="Q4965" t="s">
        <v>6461</v>
      </c>
      <c r="R4965" t="s">
        <v>6461</v>
      </c>
    </row>
    <row r="4966" spans="17:18" x14ac:dyDescent="0.25">
      <c r="Q4966" t="s">
        <v>6462</v>
      </c>
      <c r="R4966" t="s">
        <v>6462</v>
      </c>
    </row>
    <row r="4967" spans="17:18" x14ac:dyDescent="0.25">
      <c r="Q4967" t="s">
        <v>6463</v>
      </c>
      <c r="R4967" t="s">
        <v>6463</v>
      </c>
    </row>
    <row r="4968" spans="17:18" x14ac:dyDescent="0.25">
      <c r="Q4968" t="s">
        <v>6464</v>
      </c>
      <c r="R4968" t="s">
        <v>6464</v>
      </c>
    </row>
    <row r="4969" spans="17:18" x14ac:dyDescent="0.25">
      <c r="Q4969" t="s">
        <v>6465</v>
      </c>
      <c r="R4969" t="s">
        <v>6465</v>
      </c>
    </row>
    <row r="4970" spans="17:18" x14ac:dyDescent="0.25">
      <c r="Q4970" t="s">
        <v>6466</v>
      </c>
      <c r="R4970" t="s">
        <v>6466</v>
      </c>
    </row>
    <row r="4971" spans="17:18" x14ac:dyDescent="0.25">
      <c r="Q4971" t="s">
        <v>6467</v>
      </c>
      <c r="R4971" t="s">
        <v>6467</v>
      </c>
    </row>
    <row r="4972" spans="17:18" x14ac:dyDescent="0.25">
      <c r="Q4972" t="s">
        <v>6468</v>
      </c>
      <c r="R4972" t="s">
        <v>6468</v>
      </c>
    </row>
    <row r="4973" spans="17:18" x14ac:dyDescent="0.25">
      <c r="Q4973" t="s">
        <v>6469</v>
      </c>
      <c r="R4973" t="s">
        <v>6469</v>
      </c>
    </row>
    <row r="4974" spans="17:18" x14ac:dyDescent="0.25">
      <c r="Q4974" t="s">
        <v>6470</v>
      </c>
      <c r="R4974" t="s">
        <v>6470</v>
      </c>
    </row>
    <row r="4975" spans="17:18" x14ac:dyDescent="0.25">
      <c r="Q4975" t="s">
        <v>6471</v>
      </c>
      <c r="R4975" t="s">
        <v>6471</v>
      </c>
    </row>
    <row r="4976" spans="17:18" x14ac:dyDescent="0.25">
      <c r="Q4976" t="s">
        <v>6472</v>
      </c>
      <c r="R4976" t="s">
        <v>6472</v>
      </c>
    </row>
    <row r="4977" spans="17:18" x14ac:dyDescent="0.25">
      <c r="Q4977" t="s">
        <v>6473</v>
      </c>
      <c r="R4977" t="s">
        <v>6473</v>
      </c>
    </row>
    <row r="4978" spans="17:18" x14ac:dyDescent="0.25">
      <c r="Q4978" t="s">
        <v>6474</v>
      </c>
      <c r="R4978" t="s">
        <v>6474</v>
      </c>
    </row>
    <row r="4979" spans="17:18" x14ac:dyDescent="0.25">
      <c r="Q4979" t="s">
        <v>6475</v>
      </c>
      <c r="R4979" t="s">
        <v>6475</v>
      </c>
    </row>
    <row r="4980" spans="17:18" x14ac:dyDescent="0.25">
      <c r="Q4980" t="s">
        <v>6476</v>
      </c>
      <c r="R4980" t="s">
        <v>6476</v>
      </c>
    </row>
    <row r="4981" spans="17:18" x14ac:dyDescent="0.25">
      <c r="Q4981" t="s">
        <v>6477</v>
      </c>
      <c r="R4981" t="s">
        <v>6477</v>
      </c>
    </row>
    <row r="4982" spans="17:18" x14ac:dyDescent="0.25">
      <c r="Q4982" t="s">
        <v>6478</v>
      </c>
      <c r="R4982" t="s">
        <v>6478</v>
      </c>
    </row>
    <row r="4983" spans="17:18" x14ac:dyDescent="0.25">
      <c r="Q4983" t="s">
        <v>6479</v>
      </c>
      <c r="R4983" t="s">
        <v>6479</v>
      </c>
    </row>
    <row r="4984" spans="17:18" x14ac:dyDescent="0.25">
      <c r="Q4984" t="s">
        <v>6480</v>
      </c>
      <c r="R4984" t="s">
        <v>6480</v>
      </c>
    </row>
    <row r="4985" spans="17:18" x14ac:dyDescent="0.25">
      <c r="Q4985" t="s">
        <v>6481</v>
      </c>
      <c r="R4985" t="s">
        <v>6481</v>
      </c>
    </row>
    <row r="4986" spans="17:18" x14ac:dyDescent="0.25">
      <c r="Q4986" t="s">
        <v>6482</v>
      </c>
      <c r="R4986" t="s">
        <v>6482</v>
      </c>
    </row>
    <row r="4987" spans="17:18" x14ac:dyDescent="0.25">
      <c r="Q4987" t="s">
        <v>6483</v>
      </c>
      <c r="R4987" t="s">
        <v>6483</v>
      </c>
    </row>
    <row r="4988" spans="17:18" x14ac:dyDescent="0.25">
      <c r="Q4988" t="s">
        <v>6484</v>
      </c>
      <c r="R4988" t="s">
        <v>6484</v>
      </c>
    </row>
    <row r="4989" spans="17:18" x14ac:dyDescent="0.25">
      <c r="Q4989" t="s">
        <v>6485</v>
      </c>
      <c r="R4989" t="s">
        <v>6485</v>
      </c>
    </row>
    <row r="4990" spans="17:18" x14ac:dyDescent="0.25">
      <c r="Q4990" t="s">
        <v>6486</v>
      </c>
      <c r="R4990" t="s">
        <v>6486</v>
      </c>
    </row>
    <row r="4991" spans="17:18" x14ac:dyDescent="0.25">
      <c r="Q4991" t="s">
        <v>6487</v>
      </c>
      <c r="R4991" t="s">
        <v>6487</v>
      </c>
    </row>
    <row r="4992" spans="17:18" x14ac:dyDescent="0.25">
      <c r="Q4992" t="s">
        <v>6488</v>
      </c>
      <c r="R4992" t="s">
        <v>6488</v>
      </c>
    </row>
    <row r="4993" spans="17:18" x14ac:dyDescent="0.25">
      <c r="Q4993" t="s">
        <v>6489</v>
      </c>
      <c r="R4993" t="s">
        <v>6489</v>
      </c>
    </row>
    <row r="4994" spans="17:18" x14ac:dyDescent="0.25">
      <c r="Q4994" t="s">
        <v>6490</v>
      </c>
      <c r="R4994" t="s">
        <v>6490</v>
      </c>
    </row>
    <row r="4995" spans="17:18" x14ac:dyDescent="0.25">
      <c r="Q4995" t="s">
        <v>6491</v>
      </c>
      <c r="R4995" t="s">
        <v>6491</v>
      </c>
    </row>
    <row r="4996" spans="17:18" x14ac:dyDescent="0.25">
      <c r="Q4996" t="s">
        <v>6492</v>
      </c>
      <c r="R4996" t="s">
        <v>6492</v>
      </c>
    </row>
    <row r="4997" spans="17:18" x14ac:dyDescent="0.25">
      <c r="Q4997" t="s">
        <v>6493</v>
      </c>
      <c r="R4997" t="s">
        <v>6493</v>
      </c>
    </row>
    <row r="4998" spans="17:18" x14ac:dyDescent="0.25">
      <c r="Q4998" t="s">
        <v>6494</v>
      </c>
      <c r="R4998" t="s">
        <v>6494</v>
      </c>
    </row>
    <row r="4999" spans="17:18" x14ac:dyDescent="0.25">
      <c r="Q4999" t="s">
        <v>6495</v>
      </c>
      <c r="R4999" t="s">
        <v>6495</v>
      </c>
    </row>
    <row r="5000" spans="17:18" x14ac:dyDescent="0.25">
      <c r="Q5000" t="s">
        <v>6496</v>
      </c>
      <c r="R5000" t="s">
        <v>6496</v>
      </c>
    </row>
    <row r="5001" spans="17:18" x14ac:dyDescent="0.25">
      <c r="Q5001" t="s">
        <v>6497</v>
      </c>
      <c r="R5001" t="s">
        <v>6497</v>
      </c>
    </row>
    <row r="5002" spans="17:18" x14ac:dyDescent="0.25">
      <c r="Q5002" t="s">
        <v>6498</v>
      </c>
      <c r="R5002" t="s">
        <v>6498</v>
      </c>
    </row>
    <row r="5003" spans="17:18" x14ac:dyDescent="0.25">
      <c r="Q5003" t="s">
        <v>6499</v>
      </c>
      <c r="R5003" t="s">
        <v>6499</v>
      </c>
    </row>
    <row r="5004" spans="17:18" x14ac:dyDescent="0.25">
      <c r="Q5004" t="s">
        <v>6500</v>
      </c>
      <c r="R5004" t="s">
        <v>6500</v>
      </c>
    </row>
    <row r="5005" spans="17:18" x14ac:dyDescent="0.25">
      <c r="Q5005" t="s">
        <v>6501</v>
      </c>
      <c r="R5005" t="s">
        <v>6501</v>
      </c>
    </row>
    <row r="5006" spans="17:18" x14ac:dyDescent="0.25">
      <c r="Q5006" t="s">
        <v>6502</v>
      </c>
      <c r="R5006" t="s">
        <v>6502</v>
      </c>
    </row>
    <row r="5007" spans="17:18" x14ac:dyDescent="0.25">
      <c r="Q5007" t="s">
        <v>6503</v>
      </c>
      <c r="R5007" t="s">
        <v>6503</v>
      </c>
    </row>
    <row r="5008" spans="17:18" x14ac:dyDescent="0.25">
      <c r="Q5008" t="s">
        <v>6504</v>
      </c>
      <c r="R5008" t="s">
        <v>6504</v>
      </c>
    </row>
    <row r="5009" spans="17:18" x14ac:dyDescent="0.25">
      <c r="Q5009" t="s">
        <v>6505</v>
      </c>
      <c r="R5009" t="s">
        <v>6505</v>
      </c>
    </row>
    <row r="5010" spans="17:18" x14ac:dyDescent="0.25">
      <c r="Q5010" t="s">
        <v>6506</v>
      </c>
      <c r="R5010" t="s">
        <v>6506</v>
      </c>
    </row>
    <row r="5011" spans="17:18" x14ac:dyDescent="0.25">
      <c r="Q5011" t="s">
        <v>6507</v>
      </c>
      <c r="R5011" t="s">
        <v>6507</v>
      </c>
    </row>
    <row r="5012" spans="17:18" x14ac:dyDescent="0.25">
      <c r="Q5012" t="s">
        <v>6508</v>
      </c>
      <c r="R5012" t="s">
        <v>6508</v>
      </c>
    </row>
    <row r="5013" spans="17:18" x14ac:dyDescent="0.25">
      <c r="Q5013" t="s">
        <v>6509</v>
      </c>
      <c r="R5013" t="s">
        <v>6509</v>
      </c>
    </row>
    <row r="5014" spans="17:18" x14ac:dyDescent="0.25">
      <c r="Q5014" t="s">
        <v>6510</v>
      </c>
      <c r="R5014" t="s">
        <v>6510</v>
      </c>
    </row>
    <row r="5015" spans="17:18" x14ac:dyDescent="0.25">
      <c r="Q5015" t="s">
        <v>6511</v>
      </c>
      <c r="R5015" t="s">
        <v>6511</v>
      </c>
    </row>
    <row r="5016" spans="17:18" x14ac:dyDescent="0.25">
      <c r="Q5016" t="s">
        <v>6512</v>
      </c>
      <c r="R5016" t="s">
        <v>6512</v>
      </c>
    </row>
    <row r="5017" spans="17:18" x14ac:dyDescent="0.25">
      <c r="Q5017" t="s">
        <v>6513</v>
      </c>
      <c r="R5017" t="s">
        <v>6513</v>
      </c>
    </row>
    <row r="5018" spans="17:18" x14ac:dyDescent="0.25">
      <c r="Q5018" t="s">
        <v>6514</v>
      </c>
      <c r="R5018" t="s">
        <v>6514</v>
      </c>
    </row>
    <row r="5019" spans="17:18" x14ac:dyDescent="0.25">
      <c r="Q5019" t="s">
        <v>6515</v>
      </c>
      <c r="R5019" t="s">
        <v>6515</v>
      </c>
    </row>
    <row r="5020" spans="17:18" x14ac:dyDescent="0.25">
      <c r="Q5020" t="s">
        <v>6516</v>
      </c>
      <c r="R5020" t="s">
        <v>6516</v>
      </c>
    </row>
    <row r="5021" spans="17:18" x14ac:dyDescent="0.25">
      <c r="Q5021" t="s">
        <v>6517</v>
      </c>
      <c r="R5021" t="s">
        <v>6517</v>
      </c>
    </row>
    <row r="5022" spans="17:18" x14ac:dyDescent="0.25">
      <c r="Q5022" t="s">
        <v>6518</v>
      </c>
      <c r="R5022" t="s">
        <v>6518</v>
      </c>
    </row>
    <row r="5023" spans="17:18" x14ac:dyDescent="0.25">
      <c r="Q5023" t="s">
        <v>6519</v>
      </c>
      <c r="R5023" t="s">
        <v>6519</v>
      </c>
    </row>
    <row r="5024" spans="17:18" x14ac:dyDescent="0.25">
      <c r="Q5024" t="s">
        <v>6520</v>
      </c>
      <c r="R5024" t="s">
        <v>6520</v>
      </c>
    </row>
    <row r="5025" spans="17:18" x14ac:dyDescent="0.25">
      <c r="Q5025" t="s">
        <v>6521</v>
      </c>
      <c r="R5025" t="s">
        <v>6521</v>
      </c>
    </row>
    <row r="5026" spans="17:18" x14ac:dyDescent="0.25">
      <c r="Q5026" t="s">
        <v>6522</v>
      </c>
      <c r="R5026" t="s">
        <v>6522</v>
      </c>
    </row>
    <row r="5027" spans="17:18" x14ac:dyDescent="0.25">
      <c r="Q5027" t="s">
        <v>6523</v>
      </c>
      <c r="R5027" t="s">
        <v>6523</v>
      </c>
    </row>
    <row r="5028" spans="17:18" x14ac:dyDescent="0.25">
      <c r="Q5028" t="s">
        <v>6524</v>
      </c>
      <c r="R5028" t="s">
        <v>6524</v>
      </c>
    </row>
    <row r="5029" spans="17:18" x14ac:dyDescent="0.25">
      <c r="Q5029" t="s">
        <v>6525</v>
      </c>
      <c r="R5029" t="s">
        <v>6525</v>
      </c>
    </row>
    <row r="5030" spans="17:18" x14ac:dyDescent="0.25">
      <c r="Q5030" t="s">
        <v>6526</v>
      </c>
      <c r="R5030" t="s">
        <v>6526</v>
      </c>
    </row>
    <row r="5031" spans="17:18" x14ac:dyDescent="0.25">
      <c r="Q5031" t="s">
        <v>6527</v>
      </c>
      <c r="R5031" t="s">
        <v>6527</v>
      </c>
    </row>
    <row r="5032" spans="17:18" x14ac:dyDescent="0.25">
      <c r="Q5032" t="s">
        <v>6528</v>
      </c>
      <c r="R5032" t="s">
        <v>6528</v>
      </c>
    </row>
    <row r="5033" spans="17:18" x14ac:dyDescent="0.25">
      <c r="Q5033" t="s">
        <v>6529</v>
      </c>
      <c r="R5033" t="s">
        <v>6529</v>
      </c>
    </row>
    <row r="5034" spans="17:18" x14ac:dyDescent="0.25">
      <c r="Q5034" t="s">
        <v>6530</v>
      </c>
      <c r="R5034" t="s">
        <v>6530</v>
      </c>
    </row>
    <row r="5035" spans="17:18" x14ac:dyDescent="0.25">
      <c r="Q5035" t="s">
        <v>6531</v>
      </c>
      <c r="R5035" t="s">
        <v>6531</v>
      </c>
    </row>
    <row r="5036" spans="17:18" x14ac:dyDescent="0.25">
      <c r="Q5036" t="s">
        <v>6532</v>
      </c>
      <c r="R5036" t="s">
        <v>6532</v>
      </c>
    </row>
    <row r="5037" spans="17:18" x14ac:dyDescent="0.25">
      <c r="Q5037" t="s">
        <v>6533</v>
      </c>
      <c r="R5037" t="s">
        <v>6533</v>
      </c>
    </row>
    <row r="5038" spans="17:18" x14ac:dyDescent="0.25">
      <c r="Q5038" t="s">
        <v>6534</v>
      </c>
      <c r="R5038" t="s">
        <v>6534</v>
      </c>
    </row>
    <row r="5039" spans="17:18" x14ac:dyDescent="0.25">
      <c r="Q5039" t="s">
        <v>6535</v>
      </c>
      <c r="R5039" t="s">
        <v>6535</v>
      </c>
    </row>
    <row r="5040" spans="17:18" x14ac:dyDescent="0.25">
      <c r="Q5040" t="s">
        <v>6536</v>
      </c>
      <c r="R5040" t="s">
        <v>6536</v>
      </c>
    </row>
    <row r="5041" spans="17:18" x14ac:dyDescent="0.25">
      <c r="Q5041" t="s">
        <v>6537</v>
      </c>
      <c r="R5041" t="s">
        <v>6537</v>
      </c>
    </row>
    <row r="5042" spans="17:18" x14ac:dyDescent="0.25">
      <c r="Q5042" t="s">
        <v>6538</v>
      </c>
      <c r="R5042" t="s">
        <v>6538</v>
      </c>
    </row>
    <row r="5043" spans="17:18" x14ac:dyDescent="0.25">
      <c r="Q5043" t="s">
        <v>6539</v>
      </c>
      <c r="R5043" t="s">
        <v>6539</v>
      </c>
    </row>
    <row r="5044" spans="17:18" x14ac:dyDescent="0.25">
      <c r="Q5044" t="s">
        <v>6540</v>
      </c>
      <c r="R5044" t="s">
        <v>6540</v>
      </c>
    </row>
    <row r="5045" spans="17:18" x14ac:dyDescent="0.25">
      <c r="Q5045" t="s">
        <v>6541</v>
      </c>
      <c r="R5045" t="s">
        <v>6541</v>
      </c>
    </row>
    <row r="5046" spans="17:18" x14ac:dyDescent="0.25">
      <c r="Q5046" t="s">
        <v>6542</v>
      </c>
      <c r="R5046" t="s">
        <v>6542</v>
      </c>
    </row>
    <row r="5047" spans="17:18" x14ac:dyDescent="0.25">
      <c r="Q5047" t="s">
        <v>6543</v>
      </c>
      <c r="R5047" t="s">
        <v>6543</v>
      </c>
    </row>
    <row r="5048" spans="17:18" x14ac:dyDescent="0.25">
      <c r="Q5048" t="s">
        <v>6544</v>
      </c>
      <c r="R5048" t="s">
        <v>6544</v>
      </c>
    </row>
    <row r="5049" spans="17:18" x14ac:dyDescent="0.25">
      <c r="Q5049" t="s">
        <v>6545</v>
      </c>
      <c r="R5049" t="s">
        <v>6545</v>
      </c>
    </row>
    <row r="5050" spans="17:18" x14ac:dyDescent="0.25">
      <c r="Q5050" t="s">
        <v>6546</v>
      </c>
      <c r="R5050" t="s">
        <v>6546</v>
      </c>
    </row>
    <row r="5051" spans="17:18" x14ac:dyDescent="0.25">
      <c r="Q5051" t="s">
        <v>6547</v>
      </c>
      <c r="R5051" t="s">
        <v>6547</v>
      </c>
    </row>
    <row r="5052" spans="17:18" x14ac:dyDescent="0.25">
      <c r="Q5052" t="s">
        <v>6548</v>
      </c>
      <c r="R5052" t="s">
        <v>6548</v>
      </c>
    </row>
    <row r="5053" spans="17:18" x14ac:dyDescent="0.25">
      <c r="Q5053" t="s">
        <v>6549</v>
      </c>
      <c r="R5053" t="s">
        <v>6549</v>
      </c>
    </row>
    <row r="5054" spans="17:18" x14ac:dyDescent="0.25">
      <c r="Q5054" t="s">
        <v>6550</v>
      </c>
      <c r="R5054" t="s">
        <v>6550</v>
      </c>
    </row>
    <row r="5055" spans="17:18" x14ac:dyDescent="0.25">
      <c r="Q5055" t="s">
        <v>6551</v>
      </c>
      <c r="R5055" t="s">
        <v>6551</v>
      </c>
    </row>
    <row r="5056" spans="17:18" x14ac:dyDescent="0.25">
      <c r="Q5056" t="s">
        <v>6552</v>
      </c>
      <c r="R5056" t="s">
        <v>6552</v>
      </c>
    </row>
    <row r="5057" spans="17:18" x14ac:dyDescent="0.25">
      <c r="Q5057" t="s">
        <v>6553</v>
      </c>
      <c r="R5057" t="s">
        <v>6553</v>
      </c>
    </row>
    <row r="5058" spans="17:18" x14ac:dyDescent="0.25">
      <c r="Q5058" t="s">
        <v>6554</v>
      </c>
      <c r="R5058" t="s">
        <v>6554</v>
      </c>
    </row>
    <row r="5059" spans="17:18" x14ac:dyDescent="0.25">
      <c r="Q5059" t="s">
        <v>6555</v>
      </c>
      <c r="R5059" t="s">
        <v>6555</v>
      </c>
    </row>
    <row r="5060" spans="17:18" x14ac:dyDescent="0.25">
      <c r="Q5060" t="s">
        <v>6556</v>
      </c>
      <c r="R5060" t="s">
        <v>6556</v>
      </c>
    </row>
    <row r="5061" spans="17:18" x14ac:dyDescent="0.25">
      <c r="Q5061" t="s">
        <v>6557</v>
      </c>
      <c r="R5061" t="s">
        <v>6557</v>
      </c>
    </row>
    <row r="5062" spans="17:18" x14ac:dyDescent="0.25">
      <c r="Q5062" t="s">
        <v>6558</v>
      </c>
      <c r="R5062" t="s">
        <v>6558</v>
      </c>
    </row>
    <row r="5063" spans="17:18" x14ac:dyDescent="0.25">
      <c r="Q5063" t="s">
        <v>6559</v>
      </c>
      <c r="R5063" t="s">
        <v>6559</v>
      </c>
    </row>
    <row r="5064" spans="17:18" x14ac:dyDescent="0.25">
      <c r="Q5064" t="s">
        <v>6560</v>
      </c>
      <c r="R5064" t="s">
        <v>6560</v>
      </c>
    </row>
    <row r="5065" spans="17:18" x14ac:dyDescent="0.25">
      <c r="Q5065" t="s">
        <v>6561</v>
      </c>
      <c r="R5065" t="s">
        <v>6561</v>
      </c>
    </row>
    <row r="5066" spans="17:18" x14ac:dyDescent="0.25">
      <c r="Q5066" t="s">
        <v>6562</v>
      </c>
      <c r="R5066" t="s">
        <v>6562</v>
      </c>
    </row>
    <row r="5067" spans="17:18" x14ac:dyDescent="0.25">
      <c r="Q5067" t="s">
        <v>6563</v>
      </c>
      <c r="R5067" t="s">
        <v>6563</v>
      </c>
    </row>
    <row r="5068" spans="17:18" x14ac:dyDescent="0.25">
      <c r="Q5068" t="s">
        <v>6564</v>
      </c>
      <c r="R5068" t="s">
        <v>6564</v>
      </c>
    </row>
    <row r="5069" spans="17:18" x14ac:dyDescent="0.25">
      <c r="Q5069" t="s">
        <v>6565</v>
      </c>
      <c r="R5069" t="s">
        <v>6565</v>
      </c>
    </row>
    <row r="5070" spans="17:18" x14ac:dyDescent="0.25">
      <c r="Q5070" t="s">
        <v>6566</v>
      </c>
      <c r="R5070" t="s">
        <v>6566</v>
      </c>
    </row>
    <row r="5071" spans="17:18" x14ac:dyDescent="0.25">
      <c r="Q5071" t="s">
        <v>6567</v>
      </c>
      <c r="R5071" t="s">
        <v>6567</v>
      </c>
    </row>
    <row r="5072" spans="17:18" x14ac:dyDescent="0.25">
      <c r="Q5072" t="s">
        <v>6568</v>
      </c>
      <c r="R5072" t="s">
        <v>6568</v>
      </c>
    </row>
    <row r="5073" spans="17:18" x14ac:dyDescent="0.25">
      <c r="Q5073" t="s">
        <v>6569</v>
      </c>
      <c r="R5073" t="s">
        <v>6569</v>
      </c>
    </row>
    <row r="5074" spans="17:18" x14ac:dyDescent="0.25">
      <c r="Q5074" t="s">
        <v>6570</v>
      </c>
      <c r="R5074" t="s">
        <v>6570</v>
      </c>
    </row>
    <row r="5075" spans="17:18" x14ac:dyDescent="0.25">
      <c r="Q5075" t="s">
        <v>6571</v>
      </c>
      <c r="R5075" t="s">
        <v>6571</v>
      </c>
    </row>
    <row r="5076" spans="17:18" x14ac:dyDescent="0.25">
      <c r="Q5076" t="s">
        <v>6572</v>
      </c>
      <c r="R5076" t="s">
        <v>6572</v>
      </c>
    </row>
    <row r="5077" spans="17:18" x14ac:dyDescent="0.25">
      <c r="Q5077" t="s">
        <v>6573</v>
      </c>
      <c r="R5077" t="s">
        <v>6573</v>
      </c>
    </row>
    <row r="5078" spans="17:18" x14ac:dyDescent="0.25">
      <c r="Q5078" t="s">
        <v>6574</v>
      </c>
      <c r="R5078" t="s">
        <v>6574</v>
      </c>
    </row>
    <row r="5079" spans="17:18" x14ac:dyDescent="0.25">
      <c r="Q5079" t="s">
        <v>6575</v>
      </c>
      <c r="R5079" t="s">
        <v>6575</v>
      </c>
    </row>
    <row r="5080" spans="17:18" x14ac:dyDescent="0.25">
      <c r="Q5080" t="s">
        <v>6576</v>
      </c>
      <c r="R5080" t="s">
        <v>6576</v>
      </c>
    </row>
    <row r="5081" spans="17:18" x14ac:dyDescent="0.25">
      <c r="Q5081" t="s">
        <v>6577</v>
      </c>
      <c r="R5081" t="s">
        <v>6577</v>
      </c>
    </row>
    <row r="5082" spans="17:18" x14ac:dyDescent="0.25">
      <c r="Q5082" t="s">
        <v>6578</v>
      </c>
      <c r="R5082" t="s">
        <v>6578</v>
      </c>
    </row>
    <row r="5083" spans="17:18" x14ac:dyDescent="0.25">
      <c r="Q5083" t="s">
        <v>6579</v>
      </c>
      <c r="R5083" t="s">
        <v>6579</v>
      </c>
    </row>
    <row r="5084" spans="17:18" x14ac:dyDescent="0.25">
      <c r="Q5084" t="s">
        <v>6580</v>
      </c>
      <c r="R5084" t="s">
        <v>6580</v>
      </c>
    </row>
    <row r="5085" spans="17:18" x14ac:dyDescent="0.25">
      <c r="Q5085" t="s">
        <v>6581</v>
      </c>
      <c r="R5085" t="s">
        <v>6581</v>
      </c>
    </row>
    <row r="5086" spans="17:18" x14ac:dyDescent="0.25">
      <c r="Q5086" t="s">
        <v>6582</v>
      </c>
      <c r="R5086" t="s">
        <v>6582</v>
      </c>
    </row>
    <row r="5087" spans="17:18" x14ac:dyDescent="0.25">
      <c r="Q5087" t="s">
        <v>6583</v>
      </c>
      <c r="R5087" t="s">
        <v>6583</v>
      </c>
    </row>
    <row r="5088" spans="17:18" x14ac:dyDescent="0.25">
      <c r="Q5088" t="s">
        <v>6584</v>
      </c>
      <c r="R5088" t="s">
        <v>6584</v>
      </c>
    </row>
    <row r="5089" spans="17:18" x14ac:dyDescent="0.25">
      <c r="Q5089" t="s">
        <v>6585</v>
      </c>
      <c r="R5089" t="s">
        <v>6585</v>
      </c>
    </row>
    <row r="5090" spans="17:18" x14ac:dyDescent="0.25">
      <c r="Q5090" t="s">
        <v>6586</v>
      </c>
      <c r="R5090" t="s">
        <v>6586</v>
      </c>
    </row>
    <row r="5091" spans="17:18" x14ac:dyDescent="0.25">
      <c r="Q5091" t="s">
        <v>6587</v>
      </c>
      <c r="R5091" t="s">
        <v>6587</v>
      </c>
    </row>
    <row r="5092" spans="17:18" x14ac:dyDescent="0.25">
      <c r="Q5092" t="s">
        <v>6588</v>
      </c>
      <c r="R5092" t="s">
        <v>6588</v>
      </c>
    </row>
    <row r="5093" spans="17:18" x14ac:dyDescent="0.25">
      <c r="Q5093" t="s">
        <v>6589</v>
      </c>
      <c r="R5093" t="s">
        <v>6589</v>
      </c>
    </row>
    <row r="5094" spans="17:18" x14ac:dyDescent="0.25">
      <c r="Q5094" t="s">
        <v>6590</v>
      </c>
      <c r="R5094" t="s">
        <v>6590</v>
      </c>
    </row>
    <row r="5095" spans="17:18" x14ac:dyDescent="0.25">
      <c r="Q5095" t="s">
        <v>6591</v>
      </c>
      <c r="R5095" t="s">
        <v>6591</v>
      </c>
    </row>
    <row r="5096" spans="17:18" x14ac:dyDescent="0.25">
      <c r="Q5096" t="s">
        <v>6592</v>
      </c>
      <c r="R5096" t="s">
        <v>6592</v>
      </c>
    </row>
    <row r="5097" spans="17:18" x14ac:dyDescent="0.25">
      <c r="Q5097" t="s">
        <v>6593</v>
      </c>
      <c r="R5097" t="s">
        <v>6593</v>
      </c>
    </row>
    <row r="5098" spans="17:18" x14ac:dyDescent="0.25">
      <c r="Q5098" t="s">
        <v>6594</v>
      </c>
      <c r="R5098" t="s">
        <v>6594</v>
      </c>
    </row>
    <row r="5099" spans="17:18" x14ac:dyDescent="0.25">
      <c r="Q5099" t="s">
        <v>6595</v>
      </c>
      <c r="R5099" t="s">
        <v>6595</v>
      </c>
    </row>
    <row r="5100" spans="17:18" x14ac:dyDescent="0.25">
      <c r="Q5100" t="s">
        <v>6596</v>
      </c>
      <c r="R5100" t="s">
        <v>6596</v>
      </c>
    </row>
    <row r="5101" spans="17:18" x14ac:dyDescent="0.25">
      <c r="Q5101" t="s">
        <v>6597</v>
      </c>
      <c r="R5101" t="s">
        <v>6597</v>
      </c>
    </row>
    <row r="5102" spans="17:18" x14ac:dyDescent="0.25">
      <c r="Q5102" t="s">
        <v>6598</v>
      </c>
      <c r="R5102" t="s">
        <v>6598</v>
      </c>
    </row>
    <row r="5103" spans="17:18" x14ac:dyDescent="0.25">
      <c r="Q5103" t="s">
        <v>6599</v>
      </c>
      <c r="R5103" t="s">
        <v>6599</v>
      </c>
    </row>
    <row r="5104" spans="17:18" x14ac:dyDescent="0.25">
      <c r="Q5104" t="s">
        <v>6600</v>
      </c>
      <c r="R5104" t="s">
        <v>6600</v>
      </c>
    </row>
    <row r="5105" spans="17:18" x14ac:dyDescent="0.25">
      <c r="Q5105" t="s">
        <v>6601</v>
      </c>
      <c r="R5105" t="s">
        <v>6601</v>
      </c>
    </row>
    <row r="5106" spans="17:18" x14ac:dyDescent="0.25">
      <c r="Q5106" t="s">
        <v>6602</v>
      </c>
      <c r="R5106" t="s">
        <v>6602</v>
      </c>
    </row>
    <row r="5107" spans="17:18" x14ac:dyDescent="0.25">
      <c r="Q5107" t="s">
        <v>6603</v>
      </c>
      <c r="R5107" t="s">
        <v>6603</v>
      </c>
    </row>
    <row r="5108" spans="17:18" x14ac:dyDescent="0.25">
      <c r="Q5108" t="s">
        <v>6604</v>
      </c>
      <c r="R5108" t="s">
        <v>6604</v>
      </c>
    </row>
    <row r="5109" spans="17:18" x14ac:dyDescent="0.25">
      <c r="Q5109" t="s">
        <v>6605</v>
      </c>
      <c r="R5109" t="s">
        <v>6605</v>
      </c>
    </row>
    <row r="5110" spans="17:18" x14ac:dyDescent="0.25">
      <c r="Q5110" t="s">
        <v>6606</v>
      </c>
      <c r="R5110" t="s">
        <v>6606</v>
      </c>
    </row>
    <row r="5111" spans="17:18" x14ac:dyDescent="0.25">
      <c r="Q5111" t="s">
        <v>6607</v>
      </c>
      <c r="R5111" t="s">
        <v>6607</v>
      </c>
    </row>
    <row r="5112" spans="17:18" x14ac:dyDescent="0.25">
      <c r="Q5112" t="s">
        <v>6608</v>
      </c>
      <c r="R5112" t="s">
        <v>6608</v>
      </c>
    </row>
    <row r="5113" spans="17:18" x14ac:dyDescent="0.25">
      <c r="Q5113" t="s">
        <v>6609</v>
      </c>
      <c r="R5113" t="s">
        <v>6609</v>
      </c>
    </row>
    <row r="5114" spans="17:18" x14ac:dyDescent="0.25">
      <c r="Q5114" t="s">
        <v>6610</v>
      </c>
      <c r="R5114" t="s">
        <v>6610</v>
      </c>
    </row>
    <row r="5115" spans="17:18" x14ac:dyDescent="0.25">
      <c r="Q5115" t="s">
        <v>6611</v>
      </c>
      <c r="R5115" t="s">
        <v>6611</v>
      </c>
    </row>
    <row r="5116" spans="17:18" x14ac:dyDescent="0.25">
      <c r="Q5116" t="s">
        <v>6612</v>
      </c>
      <c r="R5116" t="s">
        <v>6612</v>
      </c>
    </row>
    <row r="5117" spans="17:18" x14ac:dyDescent="0.25">
      <c r="Q5117" t="s">
        <v>6613</v>
      </c>
      <c r="R5117" t="s">
        <v>6613</v>
      </c>
    </row>
    <row r="5118" spans="17:18" x14ac:dyDescent="0.25">
      <c r="Q5118" t="s">
        <v>6614</v>
      </c>
      <c r="R5118" t="s">
        <v>6614</v>
      </c>
    </row>
    <row r="5119" spans="17:18" x14ac:dyDescent="0.25">
      <c r="Q5119" t="s">
        <v>6615</v>
      </c>
      <c r="R5119" t="s">
        <v>6615</v>
      </c>
    </row>
    <row r="5120" spans="17:18" x14ac:dyDescent="0.25">
      <c r="Q5120" t="s">
        <v>6616</v>
      </c>
      <c r="R5120" t="s">
        <v>6616</v>
      </c>
    </row>
    <row r="5121" spans="17:18" x14ac:dyDescent="0.25">
      <c r="Q5121" t="s">
        <v>6617</v>
      </c>
      <c r="R5121" t="s">
        <v>6617</v>
      </c>
    </row>
    <row r="5122" spans="17:18" x14ac:dyDescent="0.25">
      <c r="Q5122" t="s">
        <v>6618</v>
      </c>
      <c r="R5122" t="s">
        <v>6618</v>
      </c>
    </row>
    <row r="5123" spans="17:18" x14ac:dyDescent="0.25">
      <c r="Q5123" t="s">
        <v>6619</v>
      </c>
      <c r="R5123" t="s">
        <v>6619</v>
      </c>
    </row>
    <row r="5124" spans="17:18" x14ac:dyDescent="0.25">
      <c r="Q5124" t="s">
        <v>6620</v>
      </c>
      <c r="R5124" t="s">
        <v>6620</v>
      </c>
    </row>
    <row r="5125" spans="17:18" x14ac:dyDescent="0.25">
      <c r="Q5125" t="s">
        <v>6621</v>
      </c>
      <c r="R5125" t="s">
        <v>6621</v>
      </c>
    </row>
    <row r="5126" spans="17:18" x14ac:dyDescent="0.25">
      <c r="Q5126" t="s">
        <v>6622</v>
      </c>
      <c r="R5126" t="s">
        <v>6622</v>
      </c>
    </row>
    <row r="5127" spans="17:18" x14ac:dyDescent="0.25">
      <c r="Q5127" t="s">
        <v>6623</v>
      </c>
      <c r="R5127" t="s">
        <v>6623</v>
      </c>
    </row>
    <row r="5128" spans="17:18" x14ac:dyDescent="0.25">
      <c r="Q5128" t="s">
        <v>6624</v>
      </c>
      <c r="R5128" t="s">
        <v>6624</v>
      </c>
    </row>
    <row r="5129" spans="17:18" x14ac:dyDescent="0.25">
      <c r="Q5129" t="s">
        <v>6625</v>
      </c>
      <c r="R5129" t="s">
        <v>6625</v>
      </c>
    </row>
    <row r="5130" spans="17:18" x14ac:dyDescent="0.25">
      <c r="Q5130" t="s">
        <v>6626</v>
      </c>
      <c r="R5130" t="s">
        <v>6626</v>
      </c>
    </row>
    <row r="5131" spans="17:18" x14ac:dyDescent="0.25">
      <c r="Q5131" t="s">
        <v>6627</v>
      </c>
      <c r="R5131" t="s">
        <v>6627</v>
      </c>
    </row>
    <row r="5132" spans="17:18" x14ac:dyDescent="0.25">
      <c r="Q5132" t="s">
        <v>6628</v>
      </c>
      <c r="R5132" t="s">
        <v>6628</v>
      </c>
    </row>
    <row r="5133" spans="17:18" x14ac:dyDescent="0.25">
      <c r="Q5133" t="s">
        <v>6629</v>
      </c>
      <c r="R5133" t="s">
        <v>6629</v>
      </c>
    </row>
    <row r="5134" spans="17:18" x14ac:dyDescent="0.25">
      <c r="Q5134" t="s">
        <v>6630</v>
      </c>
      <c r="R5134" t="s">
        <v>6630</v>
      </c>
    </row>
    <row r="5135" spans="17:18" x14ac:dyDescent="0.25">
      <c r="Q5135" t="s">
        <v>6631</v>
      </c>
      <c r="R5135" t="s">
        <v>6631</v>
      </c>
    </row>
    <row r="5136" spans="17:18" x14ac:dyDescent="0.25">
      <c r="Q5136" t="s">
        <v>6632</v>
      </c>
      <c r="R5136" t="s">
        <v>6632</v>
      </c>
    </row>
    <row r="5137" spans="17:18" x14ac:dyDescent="0.25">
      <c r="Q5137" t="s">
        <v>6633</v>
      </c>
      <c r="R5137" t="s">
        <v>6633</v>
      </c>
    </row>
    <row r="5138" spans="17:18" x14ac:dyDescent="0.25">
      <c r="Q5138" t="s">
        <v>6634</v>
      </c>
      <c r="R5138" t="s">
        <v>6634</v>
      </c>
    </row>
    <row r="5139" spans="17:18" x14ac:dyDescent="0.25">
      <c r="Q5139" t="s">
        <v>6635</v>
      </c>
      <c r="R5139" t="s">
        <v>6635</v>
      </c>
    </row>
    <row r="5140" spans="17:18" x14ac:dyDescent="0.25">
      <c r="Q5140" t="s">
        <v>6636</v>
      </c>
      <c r="R5140" t="s">
        <v>6636</v>
      </c>
    </row>
    <row r="5141" spans="17:18" x14ac:dyDescent="0.25">
      <c r="Q5141" t="s">
        <v>6637</v>
      </c>
      <c r="R5141" t="s">
        <v>6637</v>
      </c>
    </row>
    <row r="5142" spans="17:18" x14ac:dyDescent="0.25">
      <c r="Q5142" t="s">
        <v>6638</v>
      </c>
      <c r="R5142" t="s">
        <v>6638</v>
      </c>
    </row>
    <row r="5143" spans="17:18" x14ac:dyDescent="0.25">
      <c r="Q5143" t="s">
        <v>6639</v>
      </c>
      <c r="R5143" t="s">
        <v>6639</v>
      </c>
    </row>
    <row r="5144" spans="17:18" x14ac:dyDescent="0.25">
      <c r="Q5144" t="s">
        <v>6640</v>
      </c>
      <c r="R5144" t="s">
        <v>6640</v>
      </c>
    </row>
    <row r="5145" spans="17:18" x14ac:dyDescent="0.25">
      <c r="Q5145" t="s">
        <v>6641</v>
      </c>
      <c r="R5145" t="s">
        <v>6641</v>
      </c>
    </row>
    <row r="5146" spans="17:18" x14ac:dyDescent="0.25">
      <c r="Q5146" t="s">
        <v>6642</v>
      </c>
      <c r="R5146" t="s">
        <v>6642</v>
      </c>
    </row>
    <row r="5147" spans="17:18" x14ac:dyDescent="0.25">
      <c r="Q5147" t="s">
        <v>6643</v>
      </c>
      <c r="R5147" t="s">
        <v>6643</v>
      </c>
    </row>
    <row r="5148" spans="17:18" x14ac:dyDescent="0.25">
      <c r="Q5148" t="s">
        <v>6644</v>
      </c>
      <c r="R5148" t="s">
        <v>6644</v>
      </c>
    </row>
    <row r="5149" spans="17:18" x14ac:dyDescent="0.25">
      <c r="Q5149" t="s">
        <v>6645</v>
      </c>
      <c r="R5149" t="s">
        <v>6645</v>
      </c>
    </row>
    <row r="5150" spans="17:18" x14ac:dyDescent="0.25">
      <c r="Q5150" t="s">
        <v>6646</v>
      </c>
      <c r="R5150" t="s">
        <v>6646</v>
      </c>
    </row>
    <row r="5151" spans="17:18" x14ac:dyDescent="0.25">
      <c r="Q5151" t="s">
        <v>6647</v>
      </c>
      <c r="R5151" t="s">
        <v>6647</v>
      </c>
    </row>
    <row r="5152" spans="17:18" x14ac:dyDescent="0.25">
      <c r="Q5152" t="s">
        <v>6648</v>
      </c>
      <c r="R5152" t="s">
        <v>6648</v>
      </c>
    </row>
    <row r="5153" spans="17:18" x14ac:dyDescent="0.25">
      <c r="Q5153" t="s">
        <v>6649</v>
      </c>
      <c r="R5153" t="s">
        <v>6649</v>
      </c>
    </row>
    <row r="5154" spans="17:18" x14ac:dyDescent="0.25">
      <c r="Q5154" t="s">
        <v>6650</v>
      </c>
      <c r="R5154" t="s">
        <v>6650</v>
      </c>
    </row>
    <row r="5155" spans="17:18" x14ac:dyDescent="0.25">
      <c r="Q5155" t="s">
        <v>6651</v>
      </c>
      <c r="R5155" t="s">
        <v>6651</v>
      </c>
    </row>
    <row r="5156" spans="17:18" x14ac:dyDescent="0.25">
      <c r="Q5156" t="s">
        <v>6652</v>
      </c>
      <c r="R5156" t="s">
        <v>6652</v>
      </c>
    </row>
    <row r="5157" spans="17:18" x14ac:dyDescent="0.25">
      <c r="Q5157" t="s">
        <v>6653</v>
      </c>
      <c r="R5157" t="s">
        <v>6653</v>
      </c>
    </row>
    <row r="5158" spans="17:18" x14ac:dyDescent="0.25">
      <c r="Q5158" t="s">
        <v>6654</v>
      </c>
      <c r="R5158" t="s">
        <v>6654</v>
      </c>
    </row>
    <row r="5159" spans="17:18" x14ac:dyDescent="0.25">
      <c r="Q5159" t="s">
        <v>6655</v>
      </c>
      <c r="R5159" t="s">
        <v>6655</v>
      </c>
    </row>
    <row r="5160" spans="17:18" x14ac:dyDescent="0.25">
      <c r="Q5160" t="s">
        <v>6656</v>
      </c>
      <c r="R5160" t="s">
        <v>6656</v>
      </c>
    </row>
    <row r="5161" spans="17:18" x14ac:dyDescent="0.25">
      <c r="Q5161" t="s">
        <v>6657</v>
      </c>
      <c r="R5161" t="s">
        <v>6657</v>
      </c>
    </row>
    <row r="5162" spans="17:18" x14ac:dyDescent="0.25">
      <c r="Q5162" t="s">
        <v>6658</v>
      </c>
      <c r="R5162" t="s">
        <v>6658</v>
      </c>
    </row>
    <row r="5163" spans="17:18" x14ac:dyDescent="0.25">
      <c r="Q5163" t="s">
        <v>6659</v>
      </c>
      <c r="R5163" t="s">
        <v>6659</v>
      </c>
    </row>
    <row r="5164" spans="17:18" x14ac:dyDescent="0.25">
      <c r="Q5164" t="s">
        <v>6660</v>
      </c>
      <c r="R5164" t="s">
        <v>6660</v>
      </c>
    </row>
    <row r="5165" spans="17:18" x14ac:dyDescent="0.25">
      <c r="Q5165" t="s">
        <v>6661</v>
      </c>
      <c r="R5165" t="s">
        <v>6661</v>
      </c>
    </row>
    <row r="5166" spans="17:18" x14ac:dyDescent="0.25">
      <c r="Q5166" t="s">
        <v>6662</v>
      </c>
      <c r="R5166" t="s">
        <v>6662</v>
      </c>
    </row>
    <row r="5167" spans="17:18" x14ac:dyDescent="0.25">
      <c r="Q5167" t="s">
        <v>6663</v>
      </c>
      <c r="R5167" t="s">
        <v>6663</v>
      </c>
    </row>
    <row r="5168" spans="17:18" x14ac:dyDescent="0.25">
      <c r="Q5168" t="s">
        <v>6664</v>
      </c>
      <c r="R5168" t="s">
        <v>6664</v>
      </c>
    </row>
    <row r="5169" spans="17:18" x14ac:dyDescent="0.25">
      <c r="Q5169" t="s">
        <v>6665</v>
      </c>
      <c r="R5169" t="s">
        <v>6665</v>
      </c>
    </row>
    <row r="5170" spans="17:18" x14ac:dyDescent="0.25">
      <c r="Q5170" t="s">
        <v>6666</v>
      </c>
      <c r="R5170" t="s">
        <v>6666</v>
      </c>
    </row>
    <row r="5171" spans="17:18" x14ac:dyDescent="0.25">
      <c r="Q5171" t="s">
        <v>6667</v>
      </c>
      <c r="R5171" t="s">
        <v>6667</v>
      </c>
    </row>
    <row r="5172" spans="17:18" x14ac:dyDescent="0.25">
      <c r="Q5172" t="s">
        <v>6668</v>
      </c>
      <c r="R5172" t="s">
        <v>6668</v>
      </c>
    </row>
    <row r="5173" spans="17:18" x14ac:dyDescent="0.25">
      <c r="Q5173" t="s">
        <v>6669</v>
      </c>
      <c r="R5173" t="s">
        <v>6669</v>
      </c>
    </row>
    <row r="5174" spans="17:18" x14ac:dyDescent="0.25">
      <c r="Q5174" t="s">
        <v>6670</v>
      </c>
      <c r="R5174" t="s">
        <v>6670</v>
      </c>
    </row>
    <row r="5175" spans="17:18" x14ac:dyDescent="0.25">
      <c r="Q5175" t="s">
        <v>6671</v>
      </c>
      <c r="R5175" t="s">
        <v>6671</v>
      </c>
    </row>
    <row r="5176" spans="17:18" x14ac:dyDescent="0.25">
      <c r="Q5176" t="s">
        <v>6672</v>
      </c>
      <c r="R5176" t="s">
        <v>6672</v>
      </c>
    </row>
    <row r="5177" spans="17:18" x14ac:dyDescent="0.25">
      <c r="Q5177" t="s">
        <v>6673</v>
      </c>
      <c r="R5177" t="s">
        <v>6673</v>
      </c>
    </row>
    <row r="5178" spans="17:18" x14ac:dyDescent="0.25">
      <c r="Q5178" t="s">
        <v>6674</v>
      </c>
      <c r="R5178" t="s">
        <v>6674</v>
      </c>
    </row>
    <row r="5179" spans="17:18" x14ac:dyDescent="0.25">
      <c r="Q5179" t="s">
        <v>6675</v>
      </c>
      <c r="R5179" t="s">
        <v>6675</v>
      </c>
    </row>
    <row r="5180" spans="17:18" x14ac:dyDescent="0.25">
      <c r="Q5180" t="s">
        <v>6676</v>
      </c>
      <c r="R5180" t="s">
        <v>6676</v>
      </c>
    </row>
    <row r="5181" spans="17:18" x14ac:dyDescent="0.25">
      <c r="Q5181" t="s">
        <v>6677</v>
      </c>
      <c r="R5181" t="s">
        <v>6677</v>
      </c>
    </row>
    <row r="5182" spans="17:18" x14ac:dyDescent="0.25">
      <c r="Q5182" t="s">
        <v>6678</v>
      </c>
      <c r="R5182" t="s">
        <v>6678</v>
      </c>
    </row>
    <row r="5183" spans="17:18" x14ac:dyDescent="0.25">
      <c r="Q5183" t="s">
        <v>6679</v>
      </c>
      <c r="R5183" t="s">
        <v>6679</v>
      </c>
    </row>
    <row r="5184" spans="17:18" x14ac:dyDescent="0.25">
      <c r="Q5184" t="s">
        <v>6680</v>
      </c>
      <c r="R5184" t="s">
        <v>6680</v>
      </c>
    </row>
    <row r="5185" spans="17:18" x14ac:dyDescent="0.25">
      <c r="Q5185" t="s">
        <v>6681</v>
      </c>
      <c r="R5185" t="s">
        <v>6681</v>
      </c>
    </row>
    <row r="5186" spans="17:18" x14ac:dyDescent="0.25">
      <c r="Q5186" t="s">
        <v>6682</v>
      </c>
      <c r="R5186" t="s">
        <v>6682</v>
      </c>
    </row>
    <row r="5187" spans="17:18" x14ac:dyDescent="0.25">
      <c r="Q5187" t="s">
        <v>6683</v>
      </c>
      <c r="R5187" t="s">
        <v>6683</v>
      </c>
    </row>
    <row r="5188" spans="17:18" x14ac:dyDescent="0.25">
      <c r="Q5188" t="s">
        <v>6684</v>
      </c>
      <c r="R5188" t="s">
        <v>6684</v>
      </c>
    </row>
    <row r="5189" spans="17:18" x14ac:dyDescent="0.25">
      <c r="Q5189" t="s">
        <v>6685</v>
      </c>
      <c r="R5189" t="s">
        <v>6685</v>
      </c>
    </row>
    <row r="5190" spans="17:18" x14ac:dyDescent="0.25">
      <c r="Q5190" t="s">
        <v>6686</v>
      </c>
      <c r="R5190" t="s">
        <v>6686</v>
      </c>
    </row>
    <row r="5191" spans="17:18" x14ac:dyDescent="0.25">
      <c r="Q5191" t="s">
        <v>6687</v>
      </c>
      <c r="R5191" t="s">
        <v>6687</v>
      </c>
    </row>
    <row r="5192" spans="17:18" x14ac:dyDescent="0.25">
      <c r="Q5192" t="s">
        <v>6688</v>
      </c>
      <c r="R5192" t="s">
        <v>6688</v>
      </c>
    </row>
    <row r="5193" spans="17:18" x14ac:dyDescent="0.25">
      <c r="Q5193" t="s">
        <v>6689</v>
      </c>
      <c r="R5193" t="s">
        <v>6689</v>
      </c>
    </row>
    <row r="5194" spans="17:18" x14ac:dyDescent="0.25">
      <c r="Q5194" t="s">
        <v>6690</v>
      </c>
      <c r="R5194" t="s">
        <v>6690</v>
      </c>
    </row>
    <row r="5195" spans="17:18" x14ac:dyDescent="0.25">
      <c r="Q5195" t="s">
        <v>6691</v>
      </c>
      <c r="R5195" t="s">
        <v>6691</v>
      </c>
    </row>
    <row r="5196" spans="17:18" x14ac:dyDescent="0.25">
      <c r="Q5196" t="s">
        <v>6692</v>
      </c>
      <c r="R5196" t="s">
        <v>6692</v>
      </c>
    </row>
    <row r="5197" spans="17:18" x14ac:dyDescent="0.25">
      <c r="Q5197" t="s">
        <v>6693</v>
      </c>
      <c r="R5197" t="s">
        <v>6693</v>
      </c>
    </row>
    <row r="5198" spans="17:18" x14ac:dyDescent="0.25">
      <c r="Q5198" t="s">
        <v>6694</v>
      </c>
      <c r="R5198" t="s">
        <v>6694</v>
      </c>
    </row>
    <row r="5199" spans="17:18" x14ac:dyDescent="0.25">
      <c r="Q5199" t="s">
        <v>6695</v>
      </c>
      <c r="R5199" t="s">
        <v>6695</v>
      </c>
    </row>
    <row r="5200" spans="17:18" x14ac:dyDescent="0.25">
      <c r="Q5200" t="s">
        <v>6696</v>
      </c>
      <c r="R5200" t="s">
        <v>6696</v>
      </c>
    </row>
    <row r="5201" spans="17:18" x14ac:dyDescent="0.25">
      <c r="Q5201" t="s">
        <v>6697</v>
      </c>
      <c r="R5201" t="s">
        <v>6697</v>
      </c>
    </row>
    <row r="5202" spans="17:18" x14ac:dyDescent="0.25">
      <c r="Q5202" t="s">
        <v>6698</v>
      </c>
      <c r="R5202" t="s">
        <v>6698</v>
      </c>
    </row>
    <row r="5203" spans="17:18" x14ac:dyDescent="0.25">
      <c r="Q5203" t="s">
        <v>6699</v>
      </c>
      <c r="R5203" t="s">
        <v>6699</v>
      </c>
    </row>
    <row r="5204" spans="17:18" x14ac:dyDescent="0.25">
      <c r="Q5204" t="s">
        <v>6700</v>
      </c>
      <c r="R5204" t="s">
        <v>6700</v>
      </c>
    </row>
    <row r="5205" spans="17:18" x14ac:dyDescent="0.25">
      <c r="Q5205" t="s">
        <v>6701</v>
      </c>
      <c r="R5205" t="s">
        <v>6701</v>
      </c>
    </row>
    <row r="5206" spans="17:18" x14ac:dyDescent="0.25">
      <c r="Q5206" t="s">
        <v>6702</v>
      </c>
      <c r="R5206" t="s">
        <v>6702</v>
      </c>
    </row>
    <row r="5207" spans="17:18" x14ac:dyDescent="0.25">
      <c r="Q5207" t="s">
        <v>6703</v>
      </c>
      <c r="R5207" t="s">
        <v>6703</v>
      </c>
    </row>
    <row r="5208" spans="17:18" x14ac:dyDescent="0.25">
      <c r="Q5208" t="s">
        <v>6704</v>
      </c>
      <c r="R5208" t="s">
        <v>6704</v>
      </c>
    </row>
    <row r="5209" spans="17:18" x14ac:dyDescent="0.25">
      <c r="Q5209" t="s">
        <v>6705</v>
      </c>
      <c r="R5209" t="s">
        <v>6705</v>
      </c>
    </row>
    <row r="5210" spans="17:18" x14ac:dyDescent="0.25">
      <c r="Q5210" t="s">
        <v>6706</v>
      </c>
      <c r="R5210" t="s">
        <v>6706</v>
      </c>
    </row>
    <row r="5211" spans="17:18" x14ac:dyDescent="0.25">
      <c r="Q5211" t="s">
        <v>6707</v>
      </c>
      <c r="R5211" t="s">
        <v>6707</v>
      </c>
    </row>
    <row r="5212" spans="17:18" x14ac:dyDescent="0.25">
      <c r="Q5212" t="s">
        <v>6708</v>
      </c>
      <c r="R5212" t="s">
        <v>6708</v>
      </c>
    </row>
    <row r="5213" spans="17:18" x14ac:dyDescent="0.25">
      <c r="Q5213" t="s">
        <v>6709</v>
      </c>
      <c r="R5213" t="s">
        <v>6709</v>
      </c>
    </row>
    <row r="5214" spans="17:18" x14ac:dyDescent="0.25">
      <c r="Q5214" t="s">
        <v>6710</v>
      </c>
      <c r="R5214" t="s">
        <v>6710</v>
      </c>
    </row>
    <row r="5215" spans="17:18" x14ac:dyDescent="0.25">
      <c r="Q5215" t="s">
        <v>6711</v>
      </c>
      <c r="R5215" t="s">
        <v>6711</v>
      </c>
    </row>
    <row r="5216" spans="17:18" x14ac:dyDescent="0.25">
      <c r="Q5216" t="s">
        <v>6712</v>
      </c>
      <c r="R5216" t="s">
        <v>6712</v>
      </c>
    </row>
    <row r="5217" spans="17:18" x14ac:dyDescent="0.25">
      <c r="Q5217" t="s">
        <v>6713</v>
      </c>
      <c r="R5217" t="s">
        <v>6713</v>
      </c>
    </row>
    <row r="5218" spans="17:18" x14ac:dyDescent="0.25">
      <c r="Q5218" t="s">
        <v>6714</v>
      </c>
      <c r="R5218" t="s">
        <v>6714</v>
      </c>
    </row>
    <row r="5219" spans="17:18" x14ac:dyDescent="0.25">
      <c r="Q5219" t="s">
        <v>6715</v>
      </c>
      <c r="R5219" t="s">
        <v>6715</v>
      </c>
    </row>
    <row r="5220" spans="17:18" x14ac:dyDescent="0.25">
      <c r="Q5220" t="s">
        <v>6716</v>
      </c>
      <c r="R5220" t="s">
        <v>6716</v>
      </c>
    </row>
    <row r="5221" spans="17:18" x14ac:dyDescent="0.25">
      <c r="Q5221" t="s">
        <v>6717</v>
      </c>
      <c r="R5221" t="s">
        <v>6717</v>
      </c>
    </row>
    <row r="5222" spans="17:18" x14ac:dyDescent="0.25">
      <c r="Q5222" t="s">
        <v>6718</v>
      </c>
      <c r="R5222" t="s">
        <v>6718</v>
      </c>
    </row>
    <row r="5223" spans="17:18" x14ac:dyDescent="0.25">
      <c r="Q5223" t="s">
        <v>6719</v>
      </c>
      <c r="R5223" t="s">
        <v>6719</v>
      </c>
    </row>
    <row r="5224" spans="17:18" x14ac:dyDescent="0.25">
      <c r="Q5224" t="s">
        <v>6720</v>
      </c>
      <c r="R5224" t="s">
        <v>6720</v>
      </c>
    </row>
    <row r="5225" spans="17:18" x14ac:dyDescent="0.25">
      <c r="Q5225" t="s">
        <v>6721</v>
      </c>
      <c r="R5225" t="s">
        <v>6721</v>
      </c>
    </row>
    <row r="5226" spans="17:18" x14ac:dyDescent="0.25">
      <c r="Q5226" t="s">
        <v>6722</v>
      </c>
      <c r="R5226" t="s">
        <v>6722</v>
      </c>
    </row>
    <row r="5227" spans="17:18" x14ac:dyDescent="0.25">
      <c r="Q5227" t="s">
        <v>6723</v>
      </c>
      <c r="R5227" t="s">
        <v>6723</v>
      </c>
    </row>
    <row r="5228" spans="17:18" x14ac:dyDescent="0.25">
      <c r="Q5228" t="s">
        <v>6724</v>
      </c>
      <c r="R5228" t="s">
        <v>6724</v>
      </c>
    </row>
    <row r="5229" spans="17:18" x14ac:dyDescent="0.25">
      <c r="Q5229" t="s">
        <v>6725</v>
      </c>
      <c r="R5229" t="s">
        <v>6725</v>
      </c>
    </row>
    <row r="5230" spans="17:18" x14ac:dyDescent="0.25">
      <c r="Q5230" t="s">
        <v>6726</v>
      </c>
      <c r="R5230" t="s">
        <v>6726</v>
      </c>
    </row>
    <row r="5231" spans="17:18" x14ac:dyDescent="0.25">
      <c r="Q5231" t="s">
        <v>6727</v>
      </c>
      <c r="R5231" t="s">
        <v>6727</v>
      </c>
    </row>
    <row r="5232" spans="17:18" x14ac:dyDescent="0.25">
      <c r="Q5232" t="s">
        <v>6728</v>
      </c>
      <c r="R5232" t="s">
        <v>6728</v>
      </c>
    </row>
    <row r="5233" spans="17:18" x14ac:dyDescent="0.25">
      <c r="Q5233" t="s">
        <v>6729</v>
      </c>
      <c r="R5233" t="s">
        <v>6729</v>
      </c>
    </row>
    <row r="5234" spans="17:18" x14ac:dyDescent="0.25">
      <c r="Q5234" t="s">
        <v>6730</v>
      </c>
      <c r="R5234" t="s">
        <v>6730</v>
      </c>
    </row>
    <row r="5235" spans="17:18" x14ac:dyDescent="0.25">
      <c r="Q5235" t="s">
        <v>6731</v>
      </c>
      <c r="R5235" t="s">
        <v>6731</v>
      </c>
    </row>
    <row r="5236" spans="17:18" x14ac:dyDescent="0.25">
      <c r="Q5236" t="s">
        <v>6732</v>
      </c>
      <c r="R5236" t="s">
        <v>6732</v>
      </c>
    </row>
    <row r="5237" spans="17:18" x14ac:dyDescent="0.25">
      <c r="Q5237" t="s">
        <v>6733</v>
      </c>
      <c r="R5237" t="s">
        <v>6733</v>
      </c>
    </row>
    <row r="5238" spans="17:18" x14ac:dyDescent="0.25">
      <c r="Q5238" t="s">
        <v>6734</v>
      </c>
      <c r="R5238" t="s">
        <v>6734</v>
      </c>
    </row>
    <row r="5239" spans="17:18" x14ac:dyDescent="0.25">
      <c r="Q5239" t="s">
        <v>6735</v>
      </c>
      <c r="R5239" t="s">
        <v>6735</v>
      </c>
    </row>
    <row r="5240" spans="17:18" x14ac:dyDescent="0.25">
      <c r="Q5240" t="s">
        <v>6736</v>
      </c>
      <c r="R5240" t="s">
        <v>6736</v>
      </c>
    </row>
    <row r="5241" spans="17:18" x14ac:dyDescent="0.25">
      <c r="Q5241" t="s">
        <v>6737</v>
      </c>
      <c r="R5241" t="s">
        <v>6737</v>
      </c>
    </row>
    <row r="5242" spans="17:18" x14ac:dyDescent="0.25">
      <c r="Q5242" t="s">
        <v>6738</v>
      </c>
      <c r="R5242" t="s">
        <v>6738</v>
      </c>
    </row>
    <row r="5243" spans="17:18" x14ac:dyDescent="0.25">
      <c r="Q5243" t="s">
        <v>6739</v>
      </c>
      <c r="R5243" t="s">
        <v>6739</v>
      </c>
    </row>
    <row r="5244" spans="17:18" x14ac:dyDescent="0.25">
      <c r="Q5244" t="s">
        <v>6740</v>
      </c>
      <c r="R5244" t="s">
        <v>6740</v>
      </c>
    </row>
    <row r="5245" spans="17:18" x14ac:dyDescent="0.25">
      <c r="Q5245" t="s">
        <v>6741</v>
      </c>
      <c r="R5245" t="s">
        <v>6741</v>
      </c>
    </row>
    <row r="5246" spans="17:18" x14ac:dyDescent="0.25">
      <c r="Q5246" t="s">
        <v>6742</v>
      </c>
      <c r="R5246" t="s">
        <v>6742</v>
      </c>
    </row>
    <row r="5247" spans="17:18" x14ac:dyDescent="0.25">
      <c r="Q5247" t="s">
        <v>6743</v>
      </c>
      <c r="R5247" t="s">
        <v>6743</v>
      </c>
    </row>
    <row r="5248" spans="17:18" x14ac:dyDescent="0.25">
      <c r="Q5248" t="s">
        <v>6744</v>
      </c>
      <c r="R5248" t="s">
        <v>6744</v>
      </c>
    </row>
    <row r="5249" spans="17:18" x14ac:dyDescent="0.25">
      <c r="Q5249" t="s">
        <v>6745</v>
      </c>
      <c r="R5249" t="s">
        <v>6745</v>
      </c>
    </row>
    <row r="5250" spans="17:18" x14ac:dyDescent="0.25">
      <c r="Q5250" t="s">
        <v>6746</v>
      </c>
      <c r="R5250" t="s">
        <v>6746</v>
      </c>
    </row>
    <row r="5251" spans="17:18" x14ac:dyDescent="0.25">
      <c r="Q5251" t="s">
        <v>6747</v>
      </c>
      <c r="R5251" t="s">
        <v>6747</v>
      </c>
    </row>
    <row r="5252" spans="17:18" x14ac:dyDescent="0.25">
      <c r="Q5252" t="s">
        <v>6748</v>
      </c>
      <c r="R5252" t="s">
        <v>6748</v>
      </c>
    </row>
    <row r="5253" spans="17:18" x14ac:dyDescent="0.25">
      <c r="Q5253" t="s">
        <v>6749</v>
      </c>
      <c r="R5253" t="s">
        <v>6749</v>
      </c>
    </row>
    <row r="5254" spans="17:18" x14ac:dyDescent="0.25">
      <c r="Q5254" t="s">
        <v>6750</v>
      </c>
      <c r="R5254" t="s">
        <v>6750</v>
      </c>
    </row>
    <row r="5255" spans="17:18" x14ac:dyDescent="0.25">
      <c r="Q5255" t="s">
        <v>6751</v>
      </c>
      <c r="R5255" t="s">
        <v>6751</v>
      </c>
    </row>
    <row r="5256" spans="17:18" x14ac:dyDescent="0.25">
      <c r="Q5256" t="s">
        <v>6752</v>
      </c>
      <c r="R5256" t="s">
        <v>6752</v>
      </c>
    </row>
    <row r="5257" spans="17:18" x14ac:dyDescent="0.25">
      <c r="Q5257" t="s">
        <v>6753</v>
      </c>
      <c r="R5257" t="s">
        <v>6753</v>
      </c>
    </row>
    <row r="5258" spans="17:18" x14ac:dyDescent="0.25">
      <c r="Q5258" t="s">
        <v>6754</v>
      </c>
      <c r="R5258" t="s">
        <v>6754</v>
      </c>
    </row>
    <row r="5259" spans="17:18" x14ac:dyDescent="0.25">
      <c r="Q5259" t="s">
        <v>6755</v>
      </c>
      <c r="R5259" t="s">
        <v>6755</v>
      </c>
    </row>
    <row r="5260" spans="17:18" x14ac:dyDescent="0.25">
      <c r="Q5260" t="s">
        <v>6756</v>
      </c>
      <c r="R5260" t="s">
        <v>6756</v>
      </c>
    </row>
    <row r="5261" spans="17:18" x14ac:dyDescent="0.25">
      <c r="Q5261" t="s">
        <v>6757</v>
      </c>
      <c r="R5261" t="s">
        <v>6757</v>
      </c>
    </row>
    <row r="5262" spans="17:18" x14ac:dyDescent="0.25">
      <c r="Q5262" t="s">
        <v>6758</v>
      </c>
      <c r="R5262" t="s">
        <v>6758</v>
      </c>
    </row>
    <row r="5263" spans="17:18" x14ac:dyDescent="0.25">
      <c r="Q5263" t="s">
        <v>6759</v>
      </c>
      <c r="R5263" t="s">
        <v>6759</v>
      </c>
    </row>
    <row r="5264" spans="17:18" x14ac:dyDescent="0.25">
      <c r="Q5264" t="s">
        <v>6760</v>
      </c>
      <c r="R5264" t="s">
        <v>6760</v>
      </c>
    </row>
    <row r="5265" spans="17:18" x14ac:dyDescent="0.25">
      <c r="Q5265" t="s">
        <v>6761</v>
      </c>
      <c r="R5265" t="s">
        <v>6761</v>
      </c>
    </row>
    <row r="5266" spans="17:18" x14ac:dyDescent="0.25">
      <c r="Q5266" t="s">
        <v>6762</v>
      </c>
      <c r="R5266" t="s">
        <v>6762</v>
      </c>
    </row>
    <row r="5267" spans="17:18" x14ac:dyDescent="0.25">
      <c r="Q5267" t="s">
        <v>6763</v>
      </c>
      <c r="R5267" t="s">
        <v>6763</v>
      </c>
    </row>
    <row r="5268" spans="17:18" x14ac:dyDescent="0.25">
      <c r="Q5268" t="s">
        <v>6764</v>
      </c>
      <c r="R5268" t="s">
        <v>6764</v>
      </c>
    </row>
    <row r="5269" spans="17:18" x14ac:dyDescent="0.25">
      <c r="Q5269" t="s">
        <v>6765</v>
      </c>
      <c r="R5269" t="s">
        <v>6765</v>
      </c>
    </row>
    <row r="5270" spans="17:18" x14ac:dyDescent="0.25">
      <c r="Q5270" t="s">
        <v>6766</v>
      </c>
      <c r="R5270" t="s">
        <v>6766</v>
      </c>
    </row>
    <row r="5271" spans="17:18" x14ac:dyDescent="0.25">
      <c r="Q5271" t="s">
        <v>6767</v>
      </c>
      <c r="R5271" t="s">
        <v>6767</v>
      </c>
    </row>
    <row r="5272" spans="17:18" x14ac:dyDescent="0.25">
      <c r="Q5272" t="s">
        <v>6768</v>
      </c>
      <c r="R5272" t="s">
        <v>6768</v>
      </c>
    </row>
    <row r="5273" spans="17:18" x14ac:dyDescent="0.25">
      <c r="Q5273" t="s">
        <v>6769</v>
      </c>
      <c r="R5273" t="s">
        <v>6769</v>
      </c>
    </row>
    <row r="5274" spans="17:18" x14ac:dyDescent="0.25">
      <c r="Q5274" t="s">
        <v>6770</v>
      </c>
      <c r="R5274" t="s">
        <v>6770</v>
      </c>
    </row>
    <row r="5275" spans="17:18" x14ac:dyDescent="0.25">
      <c r="Q5275" t="s">
        <v>6771</v>
      </c>
      <c r="R5275" t="s">
        <v>6771</v>
      </c>
    </row>
    <row r="5276" spans="17:18" x14ac:dyDescent="0.25">
      <c r="Q5276" t="s">
        <v>6772</v>
      </c>
      <c r="R5276" t="s">
        <v>6772</v>
      </c>
    </row>
    <row r="5277" spans="17:18" x14ac:dyDescent="0.25">
      <c r="Q5277" t="s">
        <v>6773</v>
      </c>
      <c r="R5277" t="s">
        <v>6773</v>
      </c>
    </row>
    <row r="5278" spans="17:18" x14ac:dyDescent="0.25">
      <c r="Q5278" t="s">
        <v>6774</v>
      </c>
      <c r="R5278" t="s">
        <v>6774</v>
      </c>
    </row>
    <row r="5279" spans="17:18" x14ac:dyDescent="0.25">
      <c r="Q5279" t="s">
        <v>6775</v>
      </c>
      <c r="R5279" t="s">
        <v>6775</v>
      </c>
    </row>
    <row r="5280" spans="17:18" x14ac:dyDescent="0.25">
      <c r="Q5280" t="s">
        <v>6776</v>
      </c>
      <c r="R5280" t="s">
        <v>6776</v>
      </c>
    </row>
    <row r="5281" spans="17:18" x14ac:dyDescent="0.25">
      <c r="Q5281" t="s">
        <v>6777</v>
      </c>
      <c r="R5281" t="s">
        <v>6777</v>
      </c>
    </row>
    <row r="5282" spans="17:18" x14ac:dyDescent="0.25">
      <c r="Q5282" t="s">
        <v>6778</v>
      </c>
      <c r="R5282" t="s">
        <v>6778</v>
      </c>
    </row>
    <row r="5283" spans="17:18" x14ac:dyDescent="0.25">
      <c r="Q5283" t="s">
        <v>6779</v>
      </c>
      <c r="R5283" t="s">
        <v>6779</v>
      </c>
    </row>
    <row r="5284" spans="17:18" x14ac:dyDescent="0.25">
      <c r="Q5284" t="s">
        <v>6780</v>
      </c>
      <c r="R5284" t="s">
        <v>6780</v>
      </c>
    </row>
    <row r="5285" spans="17:18" x14ac:dyDescent="0.25">
      <c r="Q5285" t="s">
        <v>6781</v>
      </c>
      <c r="R5285" t="s">
        <v>6781</v>
      </c>
    </row>
    <row r="5286" spans="17:18" x14ac:dyDescent="0.25">
      <c r="Q5286" t="s">
        <v>6782</v>
      </c>
      <c r="R5286" t="s">
        <v>6782</v>
      </c>
    </row>
    <row r="5287" spans="17:18" x14ac:dyDescent="0.25">
      <c r="Q5287" t="s">
        <v>6783</v>
      </c>
      <c r="R5287" t="s">
        <v>6783</v>
      </c>
    </row>
    <row r="5288" spans="17:18" x14ac:dyDescent="0.25">
      <c r="Q5288" t="s">
        <v>6784</v>
      </c>
      <c r="R5288" t="s">
        <v>6784</v>
      </c>
    </row>
    <row r="5289" spans="17:18" x14ac:dyDescent="0.25">
      <c r="Q5289" t="s">
        <v>6785</v>
      </c>
      <c r="R5289" t="s">
        <v>6785</v>
      </c>
    </row>
    <row r="5290" spans="17:18" x14ac:dyDescent="0.25">
      <c r="Q5290" t="s">
        <v>6786</v>
      </c>
      <c r="R5290" t="s">
        <v>6786</v>
      </c>
    </row>
    <row r="5291" spans="17:18" x14ac:dyDescent="0.25">
      <c r="Q5291" t="s">
        <v>6787</v>
      </c>
      <c r="R5291" t="s">
        <v>6787</v>
      </c>
    </row>
    <row r="5292" spans="17:18" x14ac:dyDescent="0.25">
      <c r="Q5292" t="s">
        <v>6788</v>
      </c>
      <c r="R5292" t="s">
        <v>6788</v>
      </c>
    </row>
    <row r="5293" spans="17:18" x14ac:dyDescent="0.25">
      <c r="Q5293" t="s">
        <v>6789</v>
      </c>
      <c r="R5293" t="s">
        <v>6789</v>
      </c>
    </row>
    <row r="5294" spans="17:18" x14ac:dyDescent="0.25">
      <c r="Q5294" t="s">
        <v>6790</v>
      </c>
      <c r="R5294" t="s">
        <v>6790</v>
      </c>
    </row>
    <row r="5295" spans="17:18" x14ac:dyDescent="0.25">
      <c r="Q5295" t="s">
        <v>6791</v>
      </c>
      <c r="R5295" t="s">
        <v>6791</v>
      </c>
    </row>
    <row r="5296" spans="17:18" x14ac:dyDescent="0.25">
      <c r="Q5296" t="s">
        <v>6792</v>
      </c>
      <c r="R5296" t="s">
        <v>6792</v>
      </c>
    </row>
    <row r="5297" spans="17:18" x14ac:dyDescent="0.25">
      <c r="Q5297" t="s">
        <v>6793</v>
      </c>
      <c r="R5297" t="s">
        <v>6793</v>
      </c>
    </row>
    <row r="5298" spans="17:18" x14ac:dyDescent="0.25">
      <c r="Q5298" t="s">
        <v>6794</v>
      </c>
      <c r="R5298" t="s">
        <v>6794</v>
      </c>
    </row>
    <row r="5299" spans="17:18" x14ac:dyDescent="0.25">
      <c r="Q5299" t="s">
        <v>6795</v>
      </c>
      <c r="R5299" t="s">
        <v>6795</v>
      </c>
    </row>
    <row r="5300" spans="17:18" x14ac:dyDescent="0.25">
      <c r="Q5300" t="s">
        <v>6796</v>
      </c>
      <c r="R5300" t="s">
        <v>6796</v>
      </c>
    </row>
    <row r="5301" spans="17:18" x14ac:dyDescent="0.25">
      <c r="Q5301" t="s">
        <v>6797</v>
      </c>
      <c r="R5301" t="s">
        <v>6797</v>
      </c>
    </row>
    <row r="5302" spans="17:18" x14ac:dyDescent="0.25">
      <c r="Q5302" t="s">
        <v>6798</v>
      </c>
      <c r="R5302" t="s">
        <v>6798</v>
      </c>
    </row>
    <row r="5303" spans="17:18" x14ac:dyDescent="0.25">
      <c r="Q5303" t="s">
        <v>6799</v>
      </c>
      <c r="R5303" t="s">
        <v>6799</v>
      </c>
    </row>
    <row r="5304" spans="17:18" x14ac:dyDescent="0.25">
      <c r="Q5304" t="s">
        <v>6800</v>
      </c>
      <c r="R5304" t="s">
        <v>6800</v>
      </c>
    </row>
    <row r="5305" spans="17:18" x14ac:dyDescent="0.25">
      <c r="Q5305" t="s">
        <v>6801</v>
      </c>
      <c r="R5305" t="s">
        <v>6801</v>
      </c>
    </row>
    <row r="5306" spans="17:18" x14ac:dyDescent="0.25">
      <c r="Q5306" t="s">
        <v>6802</v>
      </c>
      <c r="R5306" t="s">
        <v>6802</v>
      </c>
    </row>
    <row r="5307" spans="17:18" x14ac:dyDescent="0.25">
      <c r="Q5307" t="s">
        <v>6803</v>
      </c>
      <c r="R5307" t="s">
        <v>6803</v>
      </c>
    </row>
    <row r="5308" spans="17:18" x14ac:dyDescent="0.25">
      <c r="Q5308" t="s">
        <v>6804</v>
      </c>
      <c r="R5308" t="s">
        <v>6804</v>
      </c>
    </row>
    <row r="5309" spans="17:18" x14ac:dyDescent="0.25">
      <c r="Q5309" t="s">
        <v>6805</v>
      </c>
      <c r="R5309" t="s">
        <v>6805</v>
      </c>
    </row>
    <row r="5310" spans="17:18" x14ac:dyDescent="0.25">
      <c r="Q5310" t="s">
        <v>6806</v>
      </c>
      <c r="R5310" t="s">
        <v>6806</v>
      </c>
    </row>
    <row r="5311" spans="17:18" x14ac:dyDescent="0.25">
      <c r="Q5311" t="s">
        <v>6807</v>
      </c>
      <c r="R5311" t="s">
        <v>6807</v>
      </c>
    </row>
    <row r="5312" spans="17:18" x14ac:dyDescent="0.25">
      <c r="Q5312" t="s">
        <v>6808</v>
      </c>
      <c r="R5312" t="s">
        <v>6808</v>
      </c>
    </row>
    <row r="5313" spans="17:18" x14ac:dyDescent="0.25">
      <c r="Q5313" t="s">
        <v>6809</v>
      </c>
      <c r="R5313" t="s">
        <v>6809</v>
      </c>
    </row>
    <row r="5314" spans="17:18" x14ac:dyDescent="0.25">
      <c r="Q5314" t="s">
        <v>6810</v>
      </c>
      <c r="R5314" t="s">
        <v>6810</v>
      </c>
    </row>
    <row r="5315" spans="17:18" x14ac:dyDescent="0.25">
      <c r="Q5315" t="s">
        <v>6811</v>
      </c>
      <c r="R5315" t="s">
        <v>6811</v>
      </c>
    </row>
    <row r="5316" spans="17:18" x14ac:dyDescent="0.25">
      <c r="Q5316" t="s">
        <v>6812</v>
      </c>
      <c r="R5316" t="s">
        <v>6812</v>
      </c>
    </row>
    <row r="5317" spans="17:18" x14ac:dyDescent="0.25">
      <c r="Q5317" t="s">
        <v>6813</v>
      </c>
      <c r="R5317" t="s">
        <v>6813</v>
      </c>
    </row>
    <row r="5318" spans="17:18" x14ac:dyDescent="0.25">
      <c r="Q5318" t="s">
        <v>6814</v>
      </c>
      <c r="R5318" t="s">
        <v>6814</v>
      </c>
    </row>
    <row r="5319" spans="17:18" x14ac:dyDescent="0.25">
      <c r="Q5319" t="s">
        <v>6815</v>
      </c>
      <c r="R5319" t="s">
        <v>6815</v>
      </c>
    </row>
    <row r="5320" spans="17:18" x14ac:dyDescent="0.25">
      <c r="Q5320" t="s">
        <v>6816</v>
      </c>
      <c r="R5320" t="s">
        <v>6816</v>
      </c>
    </row>
    <row r="5321" spans="17:18" x14ac:dyDescent="0.25">
      <c r="Q5321" t="s">
        <v>6817</v>
      </c>
      <c r="R5321" t="s">
        <v>6817</v>
      </c>
    </row>
    <row r="5322" spans="17:18" x14ac:dyDescent="0.25">
      <c r="Q5322" t="s">
        <v>6818</v>
      </c>
      <c r="R5322" t="s">
        <v>6818</v>
      </c>
    </row>
    <row r="5323" spans="17:18" x14ac:dyDescent="0.25">
      <c r="Q5323" t="s">
        <v>6819</v>
      </c>
      <c r="R5323" t="s">
        <v>6819</v>
      </c>
    </row>
    <row r="5324" spans="17:18" x14ac:dyDescent="0.25">
      <c r="Q5324" t="s">
        <v>6820</v>
      </c>
      <c r="R5324" t="s">
        <v>6820</v>
      </c>
    </row>
    <row r="5325" spans="17:18" x14ac:dyDescent="0.25">
      <c r="Q5325" t="s">
        <v>6821</v>
      </c>
      <c r="R5325" t="s">
        <v>6821</v>
      </c>
    </row>
    <row r="5326" spans="17:18" x14ac:dyDescent="0.25">
      <c r="Q5326" t="s">
        <v>6822</v>
      </c>
      <c r="R5326" t="s">
        <v>6822</v>
      </c>
    </row>
    <row r="5327" spans="17:18" x14ac:dyDescent="0.25">
      <c r="Q5327" t="s">
        <v>6823</v>
      </c>
      <c r="R5327" t="s">
        <v>6823</v>
      </c>
    </row>
    <row r="5328" spans="17:18" x14ac:dyDescent="0.25">
      <c r="Q5328" t="s">
        <v>6824</v>
      </c>
      <c r="R5328" t="s">
        <v>6824</v>
      </c>
    </row>
    <row r="5329" spans="17:18" x14ac:dyDescent="0.25">
      <c r="Q5329" t="s">
        <v>6825</v>
      </c>
      <c r="R5329" t="s">
        <v>6825</v>
      </c>
    </row>
    <row r="5330" spans="17:18" x14ac:dyDescent="0.25">
      <c r="Q5330" t="s">
        <v>6826</v>
      </c>
      <c r="R5330" t="s">
        <v>6826</v>
      </c>
    </row>
    <row r="5331" spans="17:18" x14ac:dyDescent="0.25">
      <c r="Q5331" t="s">
        <v>6827</v>
      </c>
      <c r="R5331" t="s">
        <v>6827</v>
      </c>
    </row>
    <row r="5332" spans="17:18" x14ac:dyDescent="0.25">
      <c r="Q5332" t="s">
        <v>6828</v>
      </c>
      <c r="R5332" t="s">
        <v>6828</v>
      </c>
    </row>
    <row r="5333" spans="17:18" x14ac:dyDescent="0.25">
      <c r="Q5333" t="s">
        <v>6829</v>
      </c>
      <c r="R5333" t="s">
        <v>6829</v>
      </c>
    </row>
    <row r="5334" spans="17:18" x14ac:dyDescent="0.25">
      <c r="Q5334" t="s">
        <v>6830</v>
      </c>
      <c r="R5334" t="s">
        <v>6830</v>
      </c>
    </row>
    <row r="5335" spans="17:18" x14ac:dyDescent="0.25">
      <c r="Q5335" t="s">
        <v>6831</v>
      </c>
      <c r="R5335" t="s">
        <v>6831</v>
      </c>
    </row>
    <row r="5336" spans="17:18" x14ac:dyDescent="0.25">
      <c r="Q5336" t="s">
        <v>6832</v>
      </c>
      <c r="R5336" t="s">
        <v>6832</v>
      </c>
    </row>
    <row r="5337" spans="17:18" x14ac:dyDescent="0.25">
      <c r="Q5337" t="s">
        <v>6833</v>
      </c>
      <c r="R5337" t="s">
        <v>6833</v>
      </c>
    </row>
    <row r="5338" spans="17:18" x14ac:dyDescent="0.25">
      <c r="Q5338" t="s">
        <v>6834</v>
      </c>
      <c r="R5338" t="s">
        <v>6834</v>
      </c>
    </row>
    <row r="5339" spans="17:18" x14ac:dyDescent="0.25">
      <c r="Q5339" t="s">
        <v>6835</v>
      </c>
      <c r="R5339" t="s">
        <v>6835</v>
      </c>
    </row>
    <row r="5340" spans="17:18" x14ac:dyDescent="0.25">
      <c r="Q5340" t="s">
        <v>6836</v>
      </c>
      <c r="R5340" t="s">
        <v>6836</v>
      </c>
    </row>
    <row r="5341" spans="17:18" x14ac:dyDescent="0.25">
      <c r="Q5341" t="s">
        <v>6837</v>
      </c>
      <c r="R5341" t="s">
        <v>6837</v>
      </c>
    </row>
    <row r="5342" spans="17:18" x14ac:dyDescent="0.25">
      <c r="Q5342" t="s">
        <v>6838</v>
      </c>
      <c r="R5342" t="s">
        <v>6838</v>
      </c>
    </row>
    <row r="5343" spans="17:18" x14ac:dyDescent="0.25">
      <c r="Q5343" t="s">
        <v>6839</v>
      </c>
      <c r="R5343" t="s">
        <v>6839</v>
      </c>
    </row>
    <row r="5344" spans="17:18" x14ac:dyDescent="0.25">
      <c r="Q5344" t="s">
        <v>6840</v>
      </c>
      <c r="R5344" t="s">
        <v>6840</v>
      </c>
    </row>
    <row r="5345" spans="17:18" x14ac:dyDescent="0.25">
      <c r="Q5345" t="s">
        <v>6841</v>
      </c>
      <c r="R5345" t="s">
        <v>6841</v>
      </c>
    </row>
    <row r="5346" spans="17:18" x14ac:dyDescent="0.25">
      <c r="Q5346" t="s">
        <v>6842</v>
      </c>
      <c r="R5346" t="s">
        <v>6842</v>
      </c>
    </row>
    <row r="5347" spans="17:18" x14ac:dyDescent="0.25">
      <c r="Q5347" t="s">
        <v>6843</v>
      </c>
      <c r="R5347" t="s">
        <v>6843</v>
      </c>
    </row>
    <row r="5348" spans="17:18" x14ac:dyDescent="0.25">
      <c r="Q5348" t="s">
        <v>6844</v>
      </c>
      <c r="R5348" t="s">
        <v>6844</v>
      </c>
    </row>
    <row r="5349" spans="17:18" x14ac:dyDescent="0.25">
      <c r="Q5349" t="s">
        <v>6845</v>
      </c>
      <c r="R5349" t="s">
        <v>6845</v>
      </c>
    </row>
    <row r="5350" spans="17:18" x14ac:dyDescent="0.25">
      <c r="Q5350" t="s">
        <v>6846</v>
      </c>
      <c r="R5350" t="s">
        <v>6846</v>
      </c>
    </row>
    <row r="5351" spans="17:18" x14ac:dyDescent="0.25">
      <c r="Q5351" t="s">
        <v>6847</v>
      </c>
      <c r="R5351" t="s">
        <v>6847</v>
      </c>
    </row>
    <row r="5352" spans="17:18" x14ac:dyDescent="0.25">
      <c r="Q5352" t="s">
        <v>6848</v>
      </c>
      <c r="R5352" t="s">
        <v>6848</v>
      </c>
    </row>
    <row r="5353" spans="17:18" x14ac:dyDescent="0.25">
      <c r="Q5353" t="s">
        <v>6849</v>
      </c>
      <c r="R5353" t="s">
        <v>6849</v>
      </c>
    </row>
    <row r="5354" spans="17:18" x14ac:dyDescent="0.25">
      <c r="Q5354" t="s">
        <v>6850</v>
      </c>
      <c r="R5354" t="s">
        <v>6850</v>
      </c>
    </row>
    <row r="5355" spans="17:18" x14ac:dyDescent="0.25">
      <c r="Q5355" t="s">
        <v>6851</v>
      </c>
      <c r="R5355" t="s">
        <v>6851</v>
      </c>
    </row>
    <row r="5356" spans="17:18" x14ac:dyDescent="0.25">
      <c r="Q5356" t="s">
        <v>6852</v>
      </c>
      <c r="R5356" t="s">
        <v>6852</v>
      </c>
    </row>
    <row r="5357" spans="17:18" x14ac:dyDescent="0.25">
      <c r="Q5357" t="s">
        <v>6853</v>
      </c>
      <c r="R5357" t="s">
        <v>6853</v>
      </c>
    </row>
    <row r="5358" spans="17:18" x14ac:dyDescent="0.25">
      <c r="Q5358" t="s">
        <v>6854</v>
      </c>
      <c r="R5358" t="s">
        <v>6854</v>
      </c>
    </row>
    <row r="5359" spans="17:18" x14ac:dyDescent="0.25">
      <c r="Q5359" t="s">
        <v>6855</v>
      </c>
      <c r="R5359" t="s">
        <v>6855</v>
      </c>
    </row>
    <row r="5360" spans="17:18" x14ac:dyDescent="0.25">
      <c r="Q5360" t="s">
        <v>6856</v>
      </c>
      <c r="R5360" t="s">
        <v>6856</v>
      </c>
    </row>
    <row r="5361" spans="17:18" x14ac:dyDescent="0.25">
      <c r="Q5361" t="s">
        <v>6857</v>
      </c>
      <c r="R5361" t="s">
        <v>6857</v>
      </c>
    </row>
    <row r="5362" spans="17:18" x14ac:dyDescent="0.25">
      <c r="Q5362" t="s">
        <v>6858</v>
      </c>
      <c r="R5362" t="s">
        <v>6858</v>
      </c>
    </row>
    <row r="5363" spans="17:18" x14ac:dyDescent="0.25">
      <c r="Q5363" t="s">
        <v>6859</v>
      </c>
      <c r="R5363" t="s">
        <v>6859</v>
      </c>
    </row>
    <row r="5364" spans="17:18" x14ac:dyDescent="0.25">
      <c r="Q5364" t="s">
        <v>6860</v>
      </c>
      <c r="R5364" t="s">
        <v>6860</v>
      </c>
    </row>
    <row r="5365" spans="17:18" x14ac:dyDescent="0.25">
      <c r="Q5365" t="s">
        <v>6861</v>
      </c>
      <c r="R5365" t="s">
        <v>6861</v>
      </c>
    </row>
    <row r="5366" spans="17:18" x14ac:dyDescent="0.25">
      <c r="Q5366" t="s">
        <v>6862</v>
      </c>
      <c r="R5366" t="s">
        <v>6862</v>
      </c>
    </row>
    <row r="5367" spans="17:18" x14ac:dyDescent="0.25">
      <c r="Q5367" t="s">
        <v>6863</v>
      </c>
      <c r="R5367" t="s">
        <v>6863</v>
      </c>
    </row>
    <row r="5368" spans="17:18" x14ac:dyDescent="0.25">
      <c r="Q5368" t="s">
        <v>6864</v>
      </c>
      <c r="R5368" t="s">
        <v>6864</v>
      </c>
    </row>
    <row r="5369" spans="17:18" x14ac:dyDescent="0.25">
      <c r="Q5369" t="s">
        <v>6865</v>
      </c>
      <c r="R5369" t="s">
        <v>6865</v>
      </c>
    </row>
    <row r="5370" spans="17:18" x14ac:dyDescent="0.25">
      <c r="Q5370" t="s">
        <v>6866</v>
      </c>
      <c r="R5370" t="s">
        <v>6866</v>
      </c>
    </row>
    <row r="5371" spans="17:18" x14ac:dyDescent="0.25">
      <c r="Q5371" t="s">
        <v>6867</v>
      </c>
      <c r="R5371" t="s">
        <v>6867</v>
      </c>
    </row>
    <row r="5372" spans="17:18" x14ac:dyDescent="0.25">
      <c r="Q5372" t="s">
        <v>6868</v>
      </c>
      <c r="R5372" t="s">
        <v>6868</v>
      </c>
    </row>
    <row r="5373" spans="17:18" x14ac:dyDescent="0.25">
      <c r="Q5373" t="s">
        <v>6869</v>
      </c>
      <c r="R5373" t="s">
        <v>6869</v>
      </c>
    </row>
    <row r="5374" spans="17:18" x14ac:dyDescent="0.25">
      <c r="Q5374" t="s">
        <v>6870</v>
      </c>
      <c r="R5374" t="s">
        <v>6870</v>
      </c>
    </row>
    <row r="5375" spans="17:18" x14ac:dyDescent="0.25">
      <c r="Q5375" t="s">
        <v>6871</v>
      </c>
      <c r="R5375" t="s">
        <v>6871</v>
      </c>
    </row>
    <row r="5376" spans="17:18" x14ac:dyDescent="0.25">
      <c r="Q5376" t="s">
        <v>6872</v>
      </c>
      <c r="R5376" t="s">
        <v>6872</v>
      </c>
    </row>
    <row r="5377" spans="17:18" x14ac:dyDescent="0.25">
      <c r="Q5377" t="s">
        <v>6873</v>
      </c>
      <c r="R5377" t="s">
        <v>6873</v>
      </c>
    </row>
    <row r="5378" spans="17:18" x14ac:dyDescent="0.25">
      <c r="Q5378" t="s">
        <v>6874</v>
      </c>
      <c r="R5378" t="s">
        <v>6874</v>
      </c>
    </row>
    <row r="5379" spans="17:18" x14ac:dyDescent="0.25">
      <c r="Q5379" t="s">
        <v>6875</v>
      </c>
      <c r="R5379" t="s">
        <v>6875</v>
      </c>
    </row>
    <row r="5380" spans="17:18" x14ac:dyDescent="0.25">
      <c r="Q5380" t="s">
        <v>6876</v>
      </c>
      <c r="R5380" t="s">
        <v>6876</v>
      </c>
    </row>
    <row r="5381" spans="17:18" x14ac:dyDescent="0.25">
      <c r="Q5381" t="s">
        <v>6877</v>
      </c>
      <c r="R5381" t="s">
        <v>6877</v>
      </c>
    </row>
    <row r="5382" spans="17:18" x14ac:dyDescent="0.25">
      <c r="Q5382" t="s">
        <v>6878</v>
      </c>
      <c r="R5382" t="s">
        <v>6878</v>
      </c>
    </row>
    <row r="5383" spans="17:18" x14ac:dyDescent="0.25">
      <c r="Q5383" t="s">
        <v>6879</v>
      </c>
      <c r="R5383" t="s">
        <v>6879</v>
      </c>
    </row>
    <row r="5384" spans="17:18" x14ac:dyDescent="0.25">
      <c r="Q5384" t="s">
        <v>6880</v>
      </c>
      <c r="R5384" t="s">
        <v>6880</v>
      </c>
    </row>
    <row r="5385" spans="17:18" x14ac:dyDescent="0.25">
      <c r="Q5385" t="s">
        <v>6881</v>
      </c>
      <c r="R5385" t="s">
        <v>6881</v>
      </c>
    </row>
    <row r="5386" spans="17:18" x14ac:dyDescent="0.25">
      <c r="Q5386" t="s">
        <v>6882</v>
      </c>
      <c r="R5386" t="s">
        <v>6882</v>
      </c>
    </row>
    <row r="5387" spans="17:18" x14ac:dyDescent="0.25">
      <c r="Q5387" t="s">
        <v>6883</v>
      </c>
      <c r="R5387" t="s">
        <v>6883</v>
      </c>
    </row>
    <row r="5388" spans="17:18" x14ac:dyDescent="0.25">
      <c r="Q5388" t="s">
        <v>6884</v>
      </c>
      <c r="R5388" t="s">
        <v>6884</v>
      </c>
    </row>
    <row r="5389" spans="17:18" x14ac:dyDescent="0.25">
      <c r="Q5389" t="s">
        <v>6885</v>
      </c>
      <c r="R5389" t="s">
        <v>6885</v>
      </c>
    </row>
    <row r="5390" spans="17:18" x14ac:dyDescent="0.25">
      <c r="Q5390" t="s">
        <v>6886</v>
      </c>
      <c r="R5390" t="s">
        <v>6886</v>
      </c>
    </row>
    <row r="5391" spans="17:18" x14ac:dyDescent="0.25">
      <c r="Q5391" t="s">
        <v>6887</v>
      </c>
      <c r="R5391" t="s">
        <v>6887</v>
      </c>
    </row>
    <row r="5392" spans="17:18" x14ac:dyDescent="0.25">
      <c r="Q5392" t="s">
        <v>6888</v>
      </c>
      <c r="R5392" t="s">
        <v>6888</v>
      </c>
    </row>
    <row r="5393" spans="17:18" x14ac:dyDescent="0.25">
      <c r="Q5393" t="s">
        <v>6889</v>
      </c>
      <c r="R5393" t="s">
        <v>6889</v>
      </c>
    </row>
    <row r="5394" spans="17:18" x14ac:dyDescent="0.25">
      <c r="Q5394" t="s">
        <v>6890</v>
      </c>
      <c r="R5394" t="s">
        <v>6890</v>
      </c>
    </row>
    <row r="5395" spans="17:18" x14ac:dyDescent="0.25">
      <c r="Q5395" t="s">
        <v>6891</v>
      </c>
      <c r="R5395" t="s">
        <v>6891</v>
      </c>
    </row>
    <row r="5396" spans="17:18" x14ac:dyDescent="0.25">
      <c r="Q5396" t="s">
        <v>6892</v>
      </c>
      <c r="R5396" t="s">
        <v>6892</v>
      </c>
    </row>
    <row r="5397" spans="17:18" x14ac:dyDescent="0.25">
      <c r="Q5397" t="s">
        <v>6893</v>
      </c>
      <c r="R5397" t="s">
        <v>6893</v>
      </c>
    </row>
    <row r="5398" spans="17:18" x14ac:dyDescent="0.25">
      <c r="Q5398" t="s">
        <v>6894</v>
      </c>
      <c r="R5398" t="s">
        <v>6894</v>
      </c>
    </row>
    <row r="5399" spans="17:18" x14ac:dyDescent="0.25">
      <c r="Q5399" t="s">
        <v>6895</v>
      </c>
      <c r="R5399" t="s">
        <v>6895</v>
      </c>
    </row>
    <row r="5400" spans="17:18" x14ac:dyDescent="0.25">
      <c r="Q5400" t="s">
        <v>6896</v>
      </c>
      <c r="R5400" t="s">
        <v>6896</v>
      </c>
    </row>
    <row r="5401" spans="17:18" x14ac:dyDescent="0.25">
      <c r="Q5401" t="s">
        <v>6897</v>
      </c>
      <c r="R5401" t="s">
        <v>6897</v>
      </c>
    </row>
    <row r="5402" spans="17:18" x14ac:dyDescent="0.25">
      <c r="Q5402" t="s">
        <v>6898</v>
      </c>
      <c r="R5402" t="s">
        <v>6898</v>
      </c>
    </row>
    <row r="5403" spans="17:18" x14ac:dyDescent="0.25">
      <c r="Q5403" t="s">
        <v>6899</v>
      </c>
      <c r="R5403" t="s">
        <v>6899</v>
      </c>
    </row>
    <row r="5404" spans="17:18" x14ac:dyDescent="0.25">
      <c r="Q5404" t="s">
        <v>6900</v>
      </c>
      <c r="R5404" t="s">
        <v>6900</v>
      </c>
    </row>
    <row r="5405" spans="17:18" x14ac:dyDescent="0.25">
      <c r="Q5405" t="s">
        <v>6901</v>
      </c>
      <c r="R5405" t="s">
        <v>6901</v>
      </c>
    </row>
    <row r="5406" spans="17:18" x14ac:dyDescent="0.25">
      <c r="Q5406" t="s">
        <v>6902</v>
      </c>
      <c r="R5406" t="s">
        <v>6902</v>
      </c>
    </row>
    <row r="5407" spans="17:18" x14ac:dyDescent="0.25">
      <c r="Q5407" t="s">
        <v>6903</v>
      </c>
      <c r="R5407" t="s">
        <v>6903</v>
      </c>
    </row>
    <row r="5408" spans="17:18" x14ac:dyDescent="0.25">
      <c r="Q5408" t="s">
        <v>6904</v>
      </c>
      <c r="R5408" t="s">
        <v>6904</v>
      </c>
    </row>
    <row r="5409" spans="17:18" x14ac:dyDescent="0.25">
      <c r="Q5409" t="s">
        <v>6905</v>
      </c>
      <c r="R5409" t="s">
        <v>6905</v>
      </c>
    </row>
    <row r="5410" spans="17:18" x14ac:dyDescent="0.25">
      <c r="Q5410" t="s">
        <v>6906</v>
      </c>
      <c r="R5410" t="s">
        <v>6906</v>
      </c>
    </row>
    <row r="5411" spans="17:18" x14ac:dyDescent="0.25">
      <c r="Q5411" t="s">
        <v>6907</v>
      </c>
      <c r="R5411" t="s">
        <v>6907</v>
      </c>
    </row>
    <row r="5412" spans="17:18" x14ac:dyDescent="0.25">
      <c r="Q5412" t="s">
        <v>6908</v>
      </c>
      <c r="R5412" t="s">
        <v>6908</v>
      </c>
    </row>
    <row r="5413" spans="17:18" x14ac:dyDescent="0.25">
      <c r="Q5413" t="s">
        <v>6909</v>
      </c>
      <c r="R5413" t="s">
        <v>6909</v>
      </c>
    </row>
    <row r="5414" spans="17:18" x14ac:dyDescent="0.25">
      <c r="Q5414" t="s">
        <v>6910</v>
      </c>
      <c r="R5414" t="s">
        <v>6910</v>
      </c>
    </row>
    <row r="5415" spans="17:18" x14ac:dyDescent="0.25">
      <c r="Q5415" t="s">
        <v>6911</v>
      </c>
      <c r="R5415" t="s">
        <v>6911</v>
      </c>
    </row>
    <row r="5416" spans="17:18" x14ac:dyDescent="0.25">
      <c r="Q5416" t="s">
        <v>6912</v>
      </c>
      <c r="R5416" t="s">
        <v>6912</v>
      </c>
    </row>
    <row r="5417" spans="17:18" x14ac:dyDescent="0.25">
      <c r="Q5417" t="s">
        <v>6913</v>
      </c>
      <c r="R5417" t="s">
        <v>6913</v>
      </c>
    </row>
    <row r="5418" spans="17:18" x14ac:dyDescent="0.25">
      <c r="Q5418" t="s">
        <v>6914</v>
      </c>
      <c r="R5418" t="s">
        <v>6914</v>
      </c>
    </row>
    <row r="5419" spans="17:18" x14ac:dyDescent="0.25">
      <c r="Q5419" t="s">
        <v>6915</v>
      </c>
      <c r="R5419" t="s">
        <v>6915</v>
      </c>
    </row>
    <row r="5420" spans="17:18" x14ac:dyDescent="0.25">
      <c r="Q5420" t="s">
        <v>6916</v>
      </c>
      <c r="R5420" t="s">
        <v>6916</v>
      </c>
    </row>
    <row r="5421" spans="17:18" x14ac:dyDescent="0.25">
      <c r="Q5421" t="s">
        <v>6917</v>
      </c>
      <c r="R5421" t="s">
        <v>6917</v>
      </c>
    </row>
    <row r="5422" spans="17:18" x14ac:dyDescent="0.25">
      <c r="Q5422" t="s">
        <v>6918</v>
      </c>
      <c r="R5422" t="s">
        <v>6918</v>
      </c>
    </row>
    <row r="5423" spans="17:18" x14ac:dyDescent="0.25">
      <c r="Q5423" t="s">
        <v>6919</v>
      </c>
      <c r="R5423" t="s">
        <v>6919</v>
      </c>
    </row>
    <row r="5424" spans="17:18" x14ac:dyDescent="0.25">
      <c r="Q5424" t="s">
        <v>6920</v>
      </c>
      <c r="R5424" t="s">
        <v>6920</v>
      </c>
    </row>
    <row r="5425" spans="17:18" x14ac:dyDescent="0.25">
      <c r="Q5425" t="s">
        <v>6921</v>
      </c>
      <c r="R5425" t="s">
        <v>6921</v>
      </c>
    </row>
    <row r="5426" spans="17:18" x14ac:dyDescent="0.25">
      <c r="Q5426" t="s">
        <v>6922</v>
      </c>
      <c r="R5426" t="s">
        <v>6922</v>
      </c>
    </row>
    <row r="5427" spans="17:18" x14ac:dyDescent="0.25">
      <c r="Q5427" t="s">
        <v>6923</v>
      </c>
      <c r="R5427" t="s">
        <v>6923</v>
      </c>
    </row>
    <row r="5428" spans="17:18" x14ac:dyDescent="0.25">
      <c r="Q5428" t="s">
        <v>6924</v>
      </c>
      <c r="R5428" t="s">
        <v>6924</v>
      </c>
    </row>
    <row r="5429" spans="17:18" x14ac:dyDescent="0.25">
      <c r="Q5429" t="s">
        <v>6925</v>
      </c>
      <c r="R5429" t="s">
        <v>6925</v>
      </c>
    </row>
    <row r="5430" spans="17:18" x14ac:dyDescent="0.25">
      <c r="Q5430" t="s">
        <v>6926</v>
      </c>
      <c r="R5430" t="s">
        <v>6926</v>
      </c>
    </row>
    <row r="5431" spans="17:18" x14ac:dyDescent="0.25">
      <c r="Q5431" t="s">
        <v>6927</v>
      </c>
      <c r="R5431" t="s">
        <v>6927</v>
      </c>
    </row>
    <row r="5432" spans="17:18" x14ac:dyDescent="0.25">
      <c r="Q5432" t="s">
        <v>6928</v>
      </c>
      <c r="R5432" t="s">
        <v>6928</v>
      </c>
    </row>
    <row r="5433" spans="17:18" x14ac:dyDescent="0.25">
      <c r="Q5433" t="s">
        <v>6929</v>
      </c>
      <c r="R5433" t="s">
        <v>6929</v>
      </c>
    </row>
    <row r="5434" spans="17:18" x14ac:dyDescent="0.25">
      <c r="Q5434" t="s">
        <v>6930</v>
      </c>
      <c r="R5434" t="s">
        <v>6930</v>
      </c>
    </row>
    <row r="5435" spans="17:18" x14ac:dyDescent="0.25">
      <c r="Q5435" t="s">
        <v>6931</v>
      </c>
      <c r="R5435" t="s">
        <v>6931</v>
      </c>
    </row>
    <row r="5436" spans="17:18" x14ac:dyDescent="0.25">
      <c r="Q5436" t="s">
        <v>6932</v>
      </c>
      <c r="R5436" t="s">
        <v>6932</v>
      </c>
    </row>
    <row r="5437" spans="17:18" x14ac:dyDescent="0.25">
      <c r="Q5437" t="s">
        <v>6933</v>
      </c>
      <c r="R5437" t="s">
        <v>6933</v>
      </c>
    </row>
    <row r="5438" spans="17:18" x14ac:dyDescent="0.25">
      <c r="Q5438" t="s">
        <v>6934</v>
      </c>
      <c r="R5438" t="s">
        <v>6934</v>
      </c>
    </row>
    <row r="5439" spans="17:18" x14ac:dyDescent="0.25">
      <c r="Q5439" t="s">
        <v>6935</v>
      </c>
      <c r="R5439" t="s">
        <v>6935</v>
      </c>
    </row>
    <row r="5440" spans="17:18" x14ac:dyDescent="0.25">
      <c r="Q5440" t="s">
        <v>6936</v>
      </c>
      <c r="R5440" t="s">
        <v>6936</v>
      </c>
    </row>
    <row r="5441" spans="17:18" x14ac:dyDescent="0.25">
      <c r="Q5441" t="s">
        <v>6937</v>
      </c>
      <c r="R5441" t="s">
        <v>6937</v>
      </c>
    </row>
    <row r="5442" spans="17:18" x14ac:dyDescent="0.25">
      <c r="Q5442" t="s">
        <v>6938</v>
      </c>
      <c r="R5442" t="s">
        <v>6938</v>
      </c>
    </row>
    <row r="5443" spans="17:18" x14ac:dyDescent="0.25">
      <c r="Q5443" t="s">
        <v>6939</v>
      </c>
      <c r="R5443" t="s">
        <v>6939</v>
      </c>
    </row>
    <row r="5444" spans="17:18" x14ac:dyDescent="0.25">
      <c r="Q5444" t="s">
        <v>6940</v>
      </c>
      <c r="R5444" t="s">
        <v>6940</v>
      </c>
    </row>
    <row r="5445" spans="17:18" x14ac:dyDescent="0.25">
      <c r="Q5445" t="s">
        <v>6941</v>
      </c>
      <c r="R5445" t="s">
        <v>6941</v>
      </c>
    </row>
    <row r="5446" spans="17:18" x14ac:dyDescent="0.25">
      <c r="Q5446" t="s">
        <v>6942</v>
      </c>
      <c r="R5446" t="s">
        <v>6942</v>
      </c>
    </row>
    <row r="5447" spans="17:18" x14ac:dyDescent="0.25">
      <c r="Q5447" t="s">
        <v>6943</v>
      </c>
      <c r="R5447" t="s">
        <v>6943</v>
      </c>
    </row>
    <row r="5448" spans="17:18" x14ac:dyDescent="0.25">
      <c r="Q5448" t="s">
        <v>6944</v>
      </c>
      <c r="R5448" t="s">
        <v>6944</v>
      </c>
    </row>
    <row r="5449" spans="17:18" x14ac:dyDescent="0.25">
      <c r="Q5449" t="s">
        <v>6945</v>
      </c>
      <c r="R5449" t="s">
        <v>6945</v>
      </c>
    </row>
    <row r="5450" spans="17:18" x14ac:dyDescent="0.25">
      <c r="Q5450" t="s">
        <v>6946</v>
      </c>
      <c r="R5450" t="s">
        <v>6946</v>
      </c>
    </row>
    <row r="5451" spans="17:18" x14ac:dyDescent="0.25">
      <c r="Q5451" t="s">
        <v>6947</v>
      </c>
      <c r="R5451" t="s">
        <v>6947</v>
      </c>
    </row>
    <row r="5452" spans="17:18" x14ac:dyDescent="0.25">
      <c r="Q5452" t="s">
        <v>6948</v>
      </c>
      <c r="R5452" t="s">
        <v>6948</v>
      </c>
    </row>
    <row r="5453" spans="17:18" x14ac:dyDescent="0.25">
      <c r="Q5453" t="s">
        <v>6949</v>
      </c>
      <c r="R5453" t="s">
        <v>6949</v>
      </c>
    </row>
    <row r="5454" spans="17:18" x14ac:dyDescent="0.25">
      <c r="Q5454" t="s">
        <v>6950</v>
      </c>
      <c r="R5454" t="s">
        <v>6950</v>
      </c>
    </row>
    <row r="5455" spans="17:18" x14ac:dyDescent="0.25">
      <c r="Q5455" t="s">
        <v>6951</v>
      </c>
      <c r="R5455" t="s">
        <v>6951</v>
      </c>
    </row>
    <row r="5456" spans="17:18" x14ac:dyDescent="0.25">
      <c r="Q5456" t="s">
        <v>6952</v>
      </c>
      <c r="R5456" t="s">
        <v>6952</v>
      </c>
    </row>
    <row r="5457" spans="17:18" x14ac:dyDescent="0.25">
      <c r="Q5457" t="s">
        <v>6953</v>
      </c>
      <c r="R5457" t="s">
        <v>6953</v>
      </c>
    </row>
    <row r="5458" spans="17:18" x14ac:dyDescent="0.25">
      <c r="Q5458" t="s">
        <v>6954</v>
      </c>
      <c r="R5458" t="s">
        <v>6954</v>
      </c>
    </row>
    <row r="5459" spans="17:18" x14ac:dyDescent="0.25">
      <c r="Q5459" t="s">
        <v>6955</v>
      </c>
      <c r="R5459" t="s">
        <v>6955</v>
      </c>
    </row>
    <row r="5460" spans="17:18" x14ac:dyDescent="0.25">
      <c r="Q5460" t="s">
        <v>6956</v>
      </c>
      <c r="R5460" t="s">
        <v>6956</v>
      </c>
    </row>
    <row r="5461" spans="17:18" x14ac:dyDescent="0.25">
      <c r="Q5461" t="s">
        <v>6957</v>
      </c>
      <c r="R5461" t="s">
        <v>6957</v>
      </c>
    </row>
    <row r="5462" spans="17:18" x14ac:dyDescent="0.25">
      <c r="Q5462" t="s">
        <v>6958</v>
      </c>
      <c r="R5462" t="s">
        <v>6958</v>
      </c>
    </row>
    <row r="5463" spans="17:18" x14ac:dyDescent="0.25">
      <c r="Q5463" t="s">
        <v>6959</v>
      </c>
      <c r="R5463" t="s">
        <v>6959</v>
      </c>
    </row>
    <row r="5464" spans="17:18" x14ac:dyDescent="0.25">
      <c r="Q5464" t="s">
        <v>6960</v>
      </c>
      <c r="R5464" t="s">
        <v>6960</v>
      </c>
    </row>
    <row r="5465" spans="17:18" x14ac:dyDescent="0.25">
      <c r="Q5465" t="s">
        <v>6961</v>
      </c>
      <c r="R5465" t="s">
        <v>6961</v>
      </c>
    </row>
    <row r="5466" spans="17:18" x14ac:dyDescent="0.25">
      <c r="Q5466" t="s">
        <v>6962</v>
      </c>
      <c r="R5466" t="s">
        <v>6962</v>
      </c>
    </row>
    <row r="5467" spans="17:18" x14ac:dyDescent="0.25">
      <c r="Q5467" t="s">
        <v>6963</v>
      </c>
      <c r="R5467" t="s">
        <v>6963</v>
      </c>
    </row>
    <row r="5468" spans="17:18" x14ac:dyDescent="0.25">
      <c r="Q5468" t="s">
        <v>6964</v>
      </c>
      <c r="R5468" t="s">
        <v>6964</v>
      </c>
    </row>
    <row r="5469" spans="17:18" x14ac:dyDescent="0.25">
      <c r="Q5469" t="s">
        <v>6965</v>
      </c>
      <c r="R5469" t="s">
        <v>6965</v>
      </c>
    </row>
    <row r="5470" spans="17:18" x14ac:dyDescent="0.25">
      <c r="Q5470" t="s">
        <v>6966</v>
      </c>
      <c r="R5470" t="s">
        <v>6966</v>
      </c>
    </row>
    <row r="5471" spans="17:18" x14ac:dyDescent="0.25">
      <c r="Q5471" t="s">
        <v>6967</v>
      </c>
      <c r="R5471" t="s">
        <v>6967</v>
      </c>
    </row>
    <row r="5472" spans="17:18" x14ac:dyDescent="0.25">
      <c r="Q5472" t="s">
        <v>6968</v>
      </c>
      <c r="R5472" t="s">
        <v>6968</v>
      </c>
    </row>
    <row r="5473" spans="17:18" x14ac:dyDescent="0.25">
      <c r="Q5473" t="s">
        <v>6969</v>
      </c>
      <c r="R5473" t="s">
        <v>6969</v>
      </c>
    </row>
    <row r="5474" spans="17:18" x14ac:dyDescent="0.25">
      <c r="Q5474" t="s">
        <v>6970</v>
      </c>
      <c r="R5474" t="s">
        <v>6970</v>
      </c>
    </row>
    <row r="5475" spans="17:18" x14ac:dyDescent="0.25">
      <c r="Q5475" t="s">
        <v>6971</v>
      </c>
      <c r="R5475" t="s">
        <v>6971</v>
      </c>
    </row>
    <row r="5476" spans="17:18" x14ac:dyDescent="0.25">
      <c r="Q5476" t="s">
        <v>6972</v>
      </c>
      <c r="R5476" t="s">
        <v>6972</v>
      </c>
    </row>
    <row r="5477" spans="17:18" x14ac:dyDescent="0.25">
      <c r="Q5477" t="s">
        <v>6973</v>
      </c>
      <c r="R5477" t="s">
        <v>6973</v>
      </c>
    </row>
    <row r="5478" spans="17:18" x14ac:dyDescent="0.25">
      <c r="Q5478" t="s">
        <v>6974</v>
      </c>
      <c r="R5478" t="s">
        <v>6974</v>
      </c>
    </row>
    <row r="5479" spans="17:18" x14ac:dyDescent="0.25">
      <c r="Q5479" t="s">
        <v>6975</v>
      </c>
      <c r="R5479" t="s">
        <v>6975</v>
      </c>
    </row>
    <row r="5480" spans="17:18" x14ac:dyDescent="0.25">
      <c r="Q5480" t="s">
        <v>6976</v>
      </c>
      <c r="R5480" t="s">
        <v>6976</v>
      </c>
    </row>
    <row r="5481" spans="17:18" x14ac:dyDescent="0.25">
      <c r="Q5481" t="s">
        <v>6977</v>
      </c>
      <c r="R5481" t="s">
        <v>6977</v>
      </c>
    </row>
    <row r="5482" spans="17:18" x14ac:dyDescent="0.25">
      <c r="Q5482" t="s">
        <v>6978</v>
      </c>
      <c r="R5482" t="s">
        <v>6978</v>
      </c>
    </row>
    <row r="5483" spans="17:18" x14ac:dyDescent="0.25">
      <c r="Q5483" t="s">
        <v>6979</v>
      </c>
      <c r="R5483" t="s">
        <v>6979</v>
      </c>
    </row>
    <row r="5484" spans="17:18" x14ac:dyDescent="0.25">
      <c r="Q5484" t="s">
        <v>6980</v>
      </c>
      <c r="R5484" t="s">
        <v>6980</v>
      </c>
    </row>
    <row r="5485" spans="17:18" x14ac:dyDescent="0.25">
      <c r="Q5485" t="s">
        <v>6981</v>
      </c>
      <c r="R5485" t="s">
        <v>6981</v>
      </c>
    </row>
    <row r="5486" spans="17:18" x14ac:dyDescent="0.25">
      <c r="Q5486" t="s">
        <v>6982</v>
      </c>
      <c r="R5486" t="s">
        <v>6982</v>
      </c>
    </row>
    <row r="5487" spans="17:18" x14ac:dyDescent="0.25">
      <c r="Q5487" t="s">
        <v>6983</v>
      </c>
      <c r="R5487" t="s">
        <v>6983</v>
      </c>
    </row>
    <row r="5488" spans="17:18" x14ac:dyDescent="0.25">
      <c r="Q5488" t="s">
        <v>6984</v>
      </c>
      <c r="R5488" t="s">
        <v>6984</v>
      </c>
    </row>
    <row r="5489" spans="17:18" x14ac:dyDescent="0.25">
      <c r="Q5489" t="s">
        <v>6985</v>
      </c>
      <c r="R5489" t="s">
        <v>6985</v>
      </c>
    </row>
    <row r="5490" spans="17:18" x14ac:dyDescent="0.25">
      <c r="Q5490" t="s">
        <v>6986</v>
      </c>
      <c r="R5490" t="s">
        <v>6986</v>
      </c>
    </row>
    <row r="5491" spans="17:18" x14ac:dyDescent="0.25">
      <c r="Q5491" t="s">
        <v>6987</v>
      </c>
      <c r="R5491" t="s">
        <v>6987</v>
      </c>
    </row>
    <row r="5492" spans="17:18" x14ac:dyDescent="0.25">
      <c r="Q5492" t="s">
        <v>6988</v>
      </c>
      <c r="R5492" t="s">
        <v>6988</v>
      </c>
    </row>
    <row r="5493" spans="17:18" x14ac:dyDescent="0.25">
      <c r="Q5493" t="s">
        <v>6989</v>
      </c>
      <c r="R5493" t="s">
        <v>6989</v>
      </c>
    </row>
    <row r="5494" spans="17:18" x14ac:dyDescent="0.25">
      <c r="Q5494" t="s">
        <v>6990</v>
      </c>
      <c r="R5494" t="s">
        <v>6990</v>
      </c>
    </row>
    <row r="5495" spans="17:18" x14ac:dyDescent="0.25">
      <c r="Q5495" t="s">
        <v>6991</v>
      </c>
      <c r="R5495" t="s">
        <v>6991</v>
      </c>
    </row>
    <row r="5496" spans="17:18" x14ac:dyDescent="0.25">
      <c r="Q5496" t="s">
        <v>6992</v>
      </c>
      <c r="R5496" t="s">
        <v>6992</v>
      </c>
    </row>
    <row r="5497" spans="17:18" x14ac:dyDescent="0.25">
      <c r="Q5497" t="s">
        <v>6993</v>
      </c>
      <c r="R5497" t="s">
        <v>6993</v>
      </c>
    </row>
    <row r="5498" spans="17:18" x14ac:dyDescent="0.25">
      <c r="Q5498" t="s">
        <v>6994</v>
      </c>
      <c r="R5498" t="s">
        <v>6994</v>
      </c>
    </row>
    <row r="5499" spans="17:18" x14ac:dyDescent="0.25">
      <c r="Q5499" t="s">
        <v>6995</v>
      </c>
      <c r="R5499" t="s">
        <v>6995</v>
      </c>
    </row>
    <row r="5500" spans="17:18" x14ac:dyDescent="0.25">
      <c r="Q5500" t="s">
        <v>6996</v>
      </c>
      <c r="R5500" t="s">
        <v>6996</v>
      </c>
    </row>
    <row r="5501" spans="17:18" x14ac:dyDescent="0.25">
      <c r="Q5501" t="s">
        <v>6997</v>
      </c>
      <c r="R5501" t="s">
        <v>6997</v>
      </c>
    </row>
    <row r="5502" spans="17:18" x14ac:dyDescent="0.25">
      <c r="Q5502" t="s">
        <v>6998</v>
      </c>
      <c r="R5502" t="s">
        <v>6998</v>
      </c>
    </row>
    <row r="5503" spans="17:18" x14ac:dyDescent="0.25">
      <c r="Q5503" t="s">
        <v>6999</v>
      </c>
      <c r="R5503" t="s">
        <v>6999</v>
      </c>
    </row>
    <row r="5504" spans="17:18" x14ac:dyDescent="0.25">
      <c r="Q5504" t="s">
        <v>7000</v>
      </c>
      <c r="R5504" t="s">
        <v>7000</v>
      </c>
    </row>
    <row r="5505" spans="17:18" x14ac:dyDescent="0.25">
      <c r="Q5505" t="s">
        <v>7001</v>
      </c>
      <c r="R5505" t="s">
        <v>7001</v>
      </c>
    </row>
    <row r="5506" spans="17:18" x14ac:dyDescent="0.25">
      <c r="Q5506" t="s">
        <v>7002</v>
      </c>
      <c r="R5506" t="s">
        <v>7002</v>
      </c>
    </row>
    <row r="5507" spans="17:18" x14ac:dyDescent="0.25">
      <c r="Q5507" t="s">
        <v>7003</v>
      </c>
      <c r="R5507" t="s">
        <v>7003</v>
      </c>
    </row>
    <row r="5508" spans="17:18" x14ac:dyDescent="0.25">
      <c r="Q5508" t="s">
        <v>7004</v>
      </c>
      <c r="R5508" t="s">
        <v>7004</v>
      </c>
    </row>
    <row r="5509" spans="17:18" x14ac:dyDescent="0.25">
      <c r="Q5509" t="s">
        <v>7005</v>
      </c>
      <c r="R5509" t="s">
        <v>7005</v>
      </c>
    </row>
    <row r="5510" spans="17:18" x14ac:dyDescent="0.25">
      <c r="Q5510" t="s">
        <v>7006</v>
      </c>
      <c r="R5510" t="s">
        <v>7006</v>
      </c>
    </row>
    <row r="5511" spans="17:18" x14ac:dyDescent="0.25">
      <c r="Q5511" t="s">
        <v>7007</v>
      </c>
      <c r="R5511" t="s">
        <v>7007</v>
      </c>
    </row>
    <row r="5512" spans="17:18" x14ac:dyDescent="0.25">
      <c r="Q5512" t="s">
        <v>7008</v>
      </c>
      <c r="R5512" t="s">
        <v>7008</v>
      </c>
    </row>
    <row r="5513" spans="17:18" x14ac:dyDescent="0.25">
      <c r="Q5513" t="s">
        <v>7009</v>
      </c>
      <c r="R5513" t="s">
        <v>7009</v>
      </c>
    </row>
    <row r="5514" spans="17:18" x14ac:dyDescent="0.25">
      <c r="Q5514" t="s">
        <v>7010</v>
      </c>
      <c r="R5514" t="s">
        <v>7010</v>
      </c>
    </row>
    <row r="5515" spans="17:18" x14ac:dyDescent="0.25">
      <c r="Q5515" t="s">
        <v>7011</v>
      </c>
      <c r="R5515" t="s">
        <v>7011</v>
      </c>
    </row>
    <row r="5516" spans="17:18" x14ac:dyDescent="0.25">
      <c r="Q5516" t="s">
        <v>7012</v>
      </c>
      <c r="R5516" t="s">
        <v>7012</v>
      </c>
    </row>
    <row r="5517" spans="17:18" x14ac:dyDescent="0.25">
      <c r="Q5517" t="s">
        <v>7013</v>
      </c>
      <c r="R5517" t="s">
        <v>7013</v>
      </c>
    </row>
    <row r="5518" spans="17:18" x14ac:dyDescent="0.25">
      <c r="Q5518" t="s">
        <v>7014</v>
      </c>
      <c r="R5518" t="s">
        <v>7014</v>
      </c>
    </row>
    <row r="5519" spans="17:18" x14ac:dyDescent="0.25">
      <c r="Q5519" t="s">
        <v>7015</v>
      </c>
      <c r="R5519" t="s">
        <v>7015</v>
      </c>
    </row>
    <row r="5520" spans="17:18" x14ac:dyDescent="0.25">
      <c r="Q5520" t="s">
        <v>7016</v>
      </c>
      <c r="R5520" t="s">
        <v>7016</v>
      </c>
    </row>
    <row r="5521" spans="17:18" x14ac:dyDescent="0.25">
      <c r="Q5521" t="s">
        <v>7017</v>
      </c>
      <c r="R5521" t="s">
        <v>7017</v>
      </c>
    </row>
    <row r="5522" spans="17:18" x14ac:dyDescent="0.25">
      <c r="Q5522" t="s">
        <v>7018</v>
      </c>
      <c r="R5522" t="s">
        <v>7018</v>
      </c>
    </row>
    <row r="5523" spans="17:18" x14ac:dyDescent="0.25">
      <c r="Q5523" t="s">
        <v>7019</v>
      </c>
      <c r="R5523" t="s">
        <v>7019</v>
      </c>
    </row>
    <row r="5524" spans="17:18" x14ac:dyDescent="0.25">
      <c r="Q5524" t="s">
        <v>7020</v>
      </c>
      <c r="R5524" t="s">
        <v>7020</v>
      </c>
    </row>
    <row r="5525" spans="17:18" x14ac:dyDescent="0.25">
      <c r="Q5525" t="s">
        <v>7021</v>
      </c>
      <c r="R5525" t="s">
        <v>7021</v>
      </c>
    </row>
    <row r="5526" spans="17:18" x14ac:dyDescent="0.25">
      <c r="Q5526" t="s">
        <v>7022</v>
      </c>
      <c r="R5526" t="s">
        <v>7022</v>
      </c>
    </row>
    <row r="5527" spans="17:18" x14ac:dyDescent="0.25">
      <c r="Q5527" t="s">
        <v>7023</v>
      </c>
      <c r="R5527" t="s">
        <v>7023</v>
      </c>
    </row>
    <row r="5528" spans="17:18" x14ac:dyDescent="0.25">
      <c r="Q5528" t="s">
        <v>7024</v>
      </c>
      <c r="R5528" t="s">
        <v>7024</v>
      </c>
    </row>
    <row r="5529" spans="17:18" x14ac:dyDescent="0.25">
      <c r="Q5529" t="s">
        <v>7025</v>
      </c>
      <c r="R5529" t="s">
        <v>7025</v>
      </c>
    </row>
    <row r="5530" spans="17:18" x14ac:dyDescent="0.25">
      <c r="Q5530" t="s">
        <v>7026</v>
      </c>
      <c r="R5530" t="s">
        <v>7026</v>
      </c>
    </row>
    <row r="5531" spans="17:18" x14ac:dyDescent="0.25">
      <c r="Q5531" t="s">
        <v>7027</v>
      </c>
      <c r="R5531" t="s">
        <v>7027</v>
      </c>
    </row>
    <row r="5532" spans="17:18" x14ac:dyDescent="0.25">
      <c r="Q5532" t="s">
        <v>7028</v>
      </c>
      <c r="R5532" t="s">
        <v>7028</v>
      </c>
    </row>
    <row r="5533" spans="17:18" x14ac:dyDescent="0.25">
      <c r="Q5533" t="s">
        <v>7029</v>
      </c>
      <c r="R5533" t="s">
        <v>7029</v>
      </c>
    </row>
    <row r="5534" spans="17:18" x14ac:dyDescent="0.25">
      <c r="Q5534" t="s">
        <v>7030</v>
      </c>
      <c r="R5534" t="s">
        <v>7030</v>
      </c>
    </row>
    <row r="5535" spans="17:18" x14ac:dyDescent="0.25">
      <c r="Q5535" t="s">
        <v>7031</v>
      </c>
      <c r="R5535" t="s">
        <v>7031</v>
      </c>
    </row>
    <row r="5536" spans="17:18" x14ac:dyDescent="0.25">
      <c r="Q5536" t="s">
        <v>7032</v>
      </c>
      <c r="R5536" t="s">
        <v>7032</v>
      </c>
    </row>
    <row r="5537" spans="17:18" x14ac:dyDescent="0.25">
      <c r="Q5537" t="s">
        <v>7033</v>
      </c>
      <c r="R5537" t="s">
        <v>7033</v>
      </c>
    </row>
    <row r="5538" spans="17:18" x14ac:dyDescent="0.25">
      <c r="Q5538" t="s">
        <v>7034</v>
      </c>
      <c r="R5538" t="s">
        <v>7034</v>
      </c>
    </row>
    <row r="5539" spans="17:18" x14ac:dyDescent="0.25">
      <c r="Q5539" t="s">
        <v>7035</v>
      </c>
      <c r="R5539" t="s">
        <v>7035</v>
      </c>
    </row>
    <row r="5540" spans="17:18" x14ac:dyDescent="0.25">
      <c r="Q5540" t="s">
        <v>7036</v>
      </c>
      <c r="R5540" t="s">
        <v>7036</v>
      </c>
    </row>
    <row r="5541" spans="17:18" x14ac:dyDescent="0.25">
      <c r="Q5541" t="s">
        <v>7037</v>
      </c>
      <c r="R5541" t="s">
        <v>7037</v>
      </c>
    </row>
    <row r="5542" spans="17:18" x14ac:dyDescent="0.25">
      <c r="Q5542" t="s">
        <v>7038</v>
      </c>
      <c r="R5542" t="s">
        <v>7038</v>
      </c>
    </row>
    <row r="5543" spans="17:18" x14ac:dyDescent="0.25">
      <c r="Q5543" t="s">
        <v>7039</v>
      </c>
      <c r="R5543" t="s">
        <v>7039</v>
      </c>
    </row>
    <row r="5544" spans="17:18" x14ac:dyDescent="0.25">
      <c r="Q5544" t="s">
        <v>7040</v>
      </c>
      <c r="R5544" t="s">
        <v>7040</v>
      </c>
    </row>
    <row r="5545" spans="17:18" x14ac:dyDescent="0.25">
      <c r="Q5545" t="s">
        <v>7041</v>
      </c>
      <c r="R5545" t="s">
        <v>7041</v>
      </c>
    </row>
    <row r="5546" spans="17:18" x14ac:dyDescent="0.25">
      <c r="Q5546" t="s">
        <v>7042</v>
      </c>
      <c r="R5546" t="s">
        <v>7042</v>
      </c>
    </row>
    <row r="5547" spans="17:18" x14ac:dyDescent="0.25">
      <c r="Q5547" t="s">
        <v>7043</v>
      </c>
      <c r="R5547" t="s">
        <v>7043</v>
      </c>
    </row>
    <row r="5548" spans="17:18" x14ac:dyDescent="0.25">
      <c r="Q5548" t="s">
        <v>7044</v>
      </c>
      <c r="R5548" t="s">
        <v>7044</v>
      </c>
    </row>
    <row r="5549" spans="17:18" x14ac:dyDescent="0.25">
      <c r="Q5549" t="s">
        <v>7045</v>
      </c>
      <c r="R5549" t="s">
        <v>7045</v>
      </c>
    </row>
    <row r="5550" spans="17:18" x14ac:dyDescent="0.25">
      <c r="Q5550" t="s">
        <v>7046</v>
      </c>
      <c r="R5550" t="s">
        <v>7046</v>
      </c>
    </row>
    <row r="5551" spans="17:18" x14ac:dyDescent="0.25">
      <c r="Q5551" t="s">
        <v>7047</v>
      </c>
      <c r="R5551" t="s">
        <v>7047</v>
      </c>
    </row>
    <row r="5552" spans="17:18" x14ac:dyDescent="0.25">
      <c r="Q5552" t="s">
        <v>7048</v>
      </c>
      <c r="R5552" t="s">
        <v>7048</v>
      </c>
    </row>
    <row r="5553" spans="17:18" x14ac:dyDescent="0.25">
      <c r="Q5553" t="s">
        <v>7049</v>
      </c>
      <c r="R5553" t="s">
        <v>7049</v>
      </c>
    </row>
    <row r="5554" spans="17:18" x14ac:dyDescent="0.25">
      <c r="Q5554" t="s">
        <v>7050</v>
      </c>
      <c r="R5554" t="s">
        <v>7050</v>
      </c>
    </row>
    <row r="5555" spans="17:18" x14ac:dyDescent="0.25">
      <c r="Q5555" t="s">
        <v>7051</v>
      </c>
      <c r="R5555" t="s">
        <v>7051</v>
      </c>
    </row>
    <row r="5556" spans="17:18" x14ac:dyDescent="0.25">
      <c r="Q5556" t="s">
        <v>7052</v>
      </c>
      <c r="R5556" t="s">
        <v>7052</v>
      </c>
    </row>
    <row r="5557" spans="17:18" x14ac:dyDescent="0.25">
      <c r="Q5557" t="s">
        <v>7053</v>
      </c>
      <c r="R5557" t="s">
        <v>7053</v>
      </c>
    </row>
    <row r="5558" spans="17:18" x14ac:dyDescent="0.25">
      <c r="Q5558" t="s">
        <v>7054</v>
      </c>
      <c r="R5558" t="s">
        <v>7054</v>
      </c>
    </row>
    <row r="5559" spans="17:18" x14ac:dyDescent="0.25">
      <c r="Q5559" t="s">
        <v>7055</v>
      </c>
      <c r="R5559" t="s">
        <v>7055</v>
      </c>
    </row>
    <row r="5560" spans="17:18" x14ac:dyDescent="0.25">
      <c r="Q5560" t="s">
        <v>7056</v>
      </c>
      <c r="R5560" t="s">
        <v>7056</v>
      </c>
    </row>
    <row r="5561" spans="17:18" x14ac:dyDescent="0.25">
      <c r="Q5561" t="s">
        <v>7057</v>
      </c>
      <c r="R5561" t="s">
        <v>7057</v>
      </c>
    </row>
    <row r="5562" spans="17:18" x14ac:dyDescent="0.25">
      <c r="Q5562" t="s">
        <v>7058</v>
      </c>
      <c r="R5562" t="s">
        <v>7058</v>
      </c>
    </row>
    <row r="5563" spans="17:18" x14ac:dyDescent="0.25">
      <c r="Q5563" t="s">
        <v>7059</v>
      </c>
      <c r="R5563" t="s">
        <v>7059</v>
      </c>
    </row>
    <row r="5564" spans="17:18" x14ac:dyDescent="0.25">
      <c r="Q5564" t="s">
        <v>7060</v>
      </c>
      <c r="R5564" t="s">
        <v>7060</v>
      </c>
    </row>
    <row r="5565" spans="17:18" x14ac:dyDescent="0.25">
      <c r="Q5565" t="s">
        <v>7061</v>
      </c>
      <c r="R5565" t="s">
        <v>7061</v>
      </c>
    </row>
    <row r="5566" spans="17:18" x14ac:dyDescent="0.25">
      <c r="Q5566" t="s">
        <v>7062</v>
      </c>
      <c r="R5566" t="s">
        <v>7062</v>
      </c>
    </row>
    <row r="5567" spans="17:18" x14ac:dyDescent="0.25">
      <c r="Q5567" t="s">
        <v>7063</v>
      </c>
      <c r="R5567" t="s">
        <v>7063</v>
      </c>
    </row>
    <row r="5568" spans="17:18" x14ac:dyDescent="0.25">
      <c r="Q5568" t="s">
        <v>7064</v>
      </c>
      <c r="R5568" t="s">
        <v>7064</v>
      </c>
    </row>
    <row r="5569" spans="17:18" x14ac:dyDescent="0.25">
      <c r="Q5569" t="s">
        <v>7065</v>
      </c>
      <c r="R5569" t="s">
        <v>7065</v>
      </c>
    </row>
    <row r="5570" spans="17:18" x14ac:dyDescent="0.25">
      <c r="Q5570" t="s">
        <v>7066</v>
      </c>
      <c r="R5570" t="s">
        <v>7066</v>
      </c>
    </row>
    <row r="5571" spans="17:18" x14ac:dyDescent="0.25">
      <c r="Q5571" t="s">
        <v>7067</v>
      </c>
      <c r="R5571" t="s">
        <v>7067</v>
      </c>
    </row>
    <row r="5572" spans="17:18" x14ac:dyDescent="0.25">
      <c r="Q5572" t="s">
        <v>7068</v>
      </c>
      <c r="R5572" t="s">
        <v>7068</v>
      </c>
    </row>
    <row r="5573" spans="17:18" x14ac:dyDescent="0.25">
      <c r="Q5573" t="s">
        <v>7069</v>
      </c>
      <c r="R5573" t="s">
        <v>7069</v>
      </c>
    </row>
    <row r="5574" spans="17:18" x14ac:dyDescent="0.25">
      <c r="Q5574" t="s">
        <v>7070</v>
      </c>
      <c r="R5574" t="s">
        <v>7070</v>
      </c>
    </row>
    <row r="5575" spans="17:18" x14ac:dyDescent="0.25">
      <c r="Q5575" t="s">
        <v>7071</v>
      </c>
      <c r="R5575" t="s">
        <v>7071</v>
      </c>
    </row>
    <row r="5576" spans="17:18" x14ac:dyDescent="0.25">
      <c r="Q5576" t="s">
        <v>7072</v>
      </c>
      <c r="R5576" t="s">
        <v>7072</v>
      </c>
    </row>
    <row r="5577" spans="17:18" x14ac:dyDescent="0.25">
      <c r="Q5577" t="s">
        <v>7073</v>
      </c>
      <c r="R5577" t="s">
        <v>7073</v>
      </c>
    </row>
    <row r="5578" spans="17:18" x14ac:dyDescent="0.25">
      <c r="Q5578" t="s">
        <v>7074</v>
      </c>
      <c r="R5578" t="s">
        <v>7074</v>
      </c>
    </row>
    <row r="5579" spans="17:18" x14ac:dyDescent="0.25">
      <c r="Q5579" t="s">
        <v>7075</v>
      </c>
      <c r="R5579" t="s">
        <v>7075</v>
      </c>
    </row>
    <row r="5580" spans="17:18" x14ac:dyDescent="0.25">
      <c r="Q5580" t="s">
        <v>7076</v>
      </c>
      <c r="R5580" t="s">
        <v>7076</v>
      </c>
    </row>
    <row r="5581" spans="17:18" x14ac:dyDescent="0.25">
      <c r="Q5581" t="s">
        <v>7077</v>
      </c>
      <c r="R5581" t="s">
        <v>7077</v>
      </c>
    </row>
    <row r="5582" spans="17:18" x14ac:dyDescent="0.25">
      <c r="Q5582" t="s">
        <v>7078</v>
      </c>
      <c r="R5582" t="s">
        <v>7078</v>
      </c>
    </row>
    <row r="5583" spans="17:18" x14ac:dyDescent="0.25">
      <c r="Q5583" t="s">
        <v>7079</v>
      </c>
      <c r="R5583" t="s">
        <v>7079</v>
      </c>
    </row>
    <row r="5584" spans="17:18" x14ac:dyDescent="0.25">
      <c r="Q5584" t="s">
        <v>7080</v>
      </c>
      <c r="R5584" t="s">
        <v>7080</v>
      </c>
    </row>
    <row r="5585" spans="17:18" x14ac:dyDescent="0.25">
      <c r="Q5585" t="s">
        <v>7081</v>
      </c>
      <c r="R5585" t="s">
        <v>7081</v>
      </c>
    </row>
    <row r="5586" spans="17:18" x14ac:dyDescent="0.25">
      <c r="Q5586" t="s">
        <v>7082</v>
      </c>
      <c r="R5586" t="s">
        <v>7082</v>
      </c>
    </row>
    <row r="5587" spans="17:18" x14ac:dyDescent="0.25">
      <c r="Q5587" t="s">
        <v>7083</v>
      </c>
      <c r="R5587" t="s">
        <v>7083</v>
      </c>
    </row>
    <row r="5588" spans="17:18" x14ac:dyDescent="0.25">
      <c r="Q5588" t="s">
        <v>7084</v>
      </c>
      <c r="R5588" t="s">
        <v>7084</v>
      </c>
    </row>
    <row r="5589" spans="17:18" x14ac:dyDescent="0.25">
      <c r="Q5589" t="s">
        <v>7085</v>
      </c>
      <c r="R5589" t="s">
        <v>7085</v>
      </c>
    </row>
    <row r="5590" spans="17:18" x14ac:dyDescent="0.25">
      <c r="Q5590" t="s">
        <v>7086</v>
      </c>
      <c r="R5590" t="s">
        <v>7086</v>
      </c>
    </row>
    <row r="5591" spans="17:18" x14ac:dyDescent="0.25">
      <c r="Q5591" t="s">
        <v>7087</v>
      </c>
      <c r="R5591" t="s">
        <v>7087</v>
      </c>
    </row>
    <row r="5592" spans="17:18" x14ac:dyDescent="0.25">
      <c r="Q5592" t="s">
        <v>7088</v>
      </c>
      <c r="R5592" t="s">
        <v>7088</v>
      </c>
    </row>
    <row r="5593" spans="17:18" x14ac:dyDescent="0.25">
      <c r="Q5593" t="s">
        <v>7089</v>
      </c>
      <c r="R5593" t="s">
        <v>7089</v>
      </c>
    </row>
    <row r="5594" spans="17:18" x14ac:dyDescent="0.25">
      <c r="Q5594" t="s">
        <v>7090</v>
      </c>
      <c r="R5594" t="s">
        <v>7090</v>
      </c>
    </row>
    <row r="5595" spans="17:18" x14ac:dyDescent="0.25">
      <c r="Q5595" t="s">
        <v>7091</v>
      </c>
      <c r="R5595" t="s">
        <v>7091</v>
      </c>
    </row>
    <row r="5596" spans="17:18" x14ac:dyDescent="0.25">
      <c r="Q5596" t="s">
        <v>7092</v>
      </c>
      <c r="R5596" t="s">
        <v>7092</v>
      </c>
    </row>
    <row r="5597" spans="17:18" x14ac:dyDescent="0.25">
      <c r="Q5597" t="s">
        <v>7093</v>
      </c>
      <c r="R5597" t="s">
        <v>7093</v>
      </c>
    </row>
    <row r="5598" spans="17:18" x14ac:dyDescent="0.25">
      <c r="Q5598" t="s">
        <v>7094</v>
      </c>
      <c r="R5598" t="s">
        <v>7094</v>
      </c>
    </row>
    <row r="5599" spans="17:18" x14ac:dyDescent="0.25">
      <c r="Q5599" t="s">
        <v>7095</v>
      </c>
      <c r="R5599" t="s">
        <v>7095</v>
      </c>
    </row>
    <row r="5600" spans="17:18" x14ac:dyDescent="0.25">
      <c r="Q5600" t="s">
        <v>7096</v>
      </c>
      <c r="R5600" t="s">
        <v>7096</v>
      </c>
    </row>
    <row r="5601" spans="17:18" x14ac:dyDescent="0.25">
      <c r="Q5601" t="s">
        <v>7097</v>
      </c>
      <c r="R5601" t="s">
        <v>7097</v>
      </c>
    </row>
    <row r="5602" spans="17:18" x14ac:dyDescent="0.25">
      <c r="Q5602" t="s">
        <v>7098</v>
      </c>
      <c r="R5602" t="s">
        <v>7098</v>
      </c>
    </row>
    <row r="5603" spans="17:18" x14ac:dyDescent="0.25">
      <c r="Q5603" t="s">
        <v>7099</v>
      </c>
      <c r="R5603" t="s">
        <v>7099</v>
      </c>
    </row>
    <row r="5604" spans="17:18" x14ac:dyDescent="0.25">
      <c r="Q5604" t="s">
        <v>7100</v>
      </c>
      <c r="R5604" t="s">
        <v>7100</v>
      </c>
    </row>
    <row r="5605" spans="17:18" x14ac:dyDescent="0.25">
      <c r="Q5605" t="s">
        <v>7101</v>
      </c>
      <c r="R5605" t="s">
        <v>7101</v>
      </c>
    </row>
    <row r="5606" spans="17:18" x14ac:dyDescent="0.25">
      <c r="Q5606" t="s">
        <v>7102</v>
      </c>
      <c r="R5606" t="s">
        <v>7102</v>
      </c>
    </row>
    <row r="5607" spans="17:18" x14ac:dyDescent="0.25">
      <c r="Q5607" t="s">
        <v>7103</v>
      </c>
      <c r="R5607" t="s">
        <v>7103</v>
      </c>
    </row>
    <row r="5608" spans="17:18" x14ac:dyDescent="0.25">
      <c r="Q5608" t="s">
        <v>7104</v>
      </c>
      <c r="R5608" t="s">
        <v>7104</v>
      </c>
    </row>
    <row r="5609" spans="17:18" x14ac:dyDescent="0.25">
      <c r="Q5609" t="s">
        <v>7105</v>
      </c>
      <c r="R5609" t="s">
        <v>7105</v>
      </c>
    </row>
    <row r="5610" spans="17:18" x14ac:dyDescent="0.25">
      <c r="Q5610" t="s">
        <v>7106</v>
      </c>
      <c r="R5610" t="s">
        <v>7106</v>
      </c>
    </row>
    <row r="5611" spans="17:18" x14ac:dyDescent="0.25">
      <c r="Q5611" t="s">
        <v>7107</v>
      </c>
      <c r="R5611" t="s">
        <v>7107</v>
      </c>
    </row>
    <row r="5612" spans="17:18" x14ac:dyDescent="0.25">
      <c r="Q5612" t="s">
        <v>7108</v>
      </c>
      <c r="R5612" t="s">
        <v>7108</v>
      </c>
    </row>
    <row r="5613" spans="17:18" x14ac:dyDescent="0.25">
      <c r="Q5613" t="s">
        <v>7109</v>
      </c>
      <c r="R5613" t="s">
        <v>7109</v>
      </c>
    </row>
    <row r="5614" spans="17:18" x14ac:dyDescent="0.25">
      <c r="Q5614" t="s">
        <v>7110</v>
      </c>
      <c r="R5614" t="s">
        <v>7110</v>
      </c>
    </row>
    <row r="5615" spans="17:18" x14ac:dyDescent="0.25">
      <c r="Q5615" t="s">
        <v>7111</v>
      </c>
      <c r="R5615" t="s">
        <v>7111</v>
      </c>
    </row>
    <row r="5616" spans="17:18" x14ac:dyDescent="0.25">
      <c r="Q5616" t="s">
        <v>7112</v>
      </c>
      <c r="R5616" t="s">
        <v>7112</v>
      </c>
    </row>
    <row r="5617" spans="17:18" x14ac:dyDescent="0.25">
      <c r="Q5617" t="s">
        <v>7113</v>
      </c>
      <c r="R5617" t="s">
        <v>7113</v>
      </c>
    </row>
    <row r="5618" spans="17:18" x14ac:dyDescent="0.25">
      <c r="Q5618" t="s">
        <v>7114</v>
      </c>
      <c r="R5618" t="s">
        <v>7114</v>
      </c>
    </row>
    <row r="5619" spans="17:18" x14ac:dyDescent="0.25">
      <c r="Q5619" t="s">
        <v>7115</v>
      </c>
      <c r="R5619" t="s">
        <v>7115</v>
      </c>
    </row>
    <row r="5620" spans="17:18" x14ac:dyDescent="0.25">
      <c r="Q5620" t="s">
        <v>7116</v>
      </c>
      <c r="R5620" t="s">
        <v>7116</v>
      </c>
    </row>
    <row r="5621" spans="17:18" x14ac:dyDescent="0.25">
      <c r="Q5621" t="s">
        <v>7117</v>
      </c>
      <c r="R5621" t="s">
        <v>7117</v>
      </c>
    </row>
    <row r="5622" spans="17:18" x14ac:dyDescent="0.25">
      <c r="Q5622" t="s">
        <v>7118</v>
      </c>
      <c r="R5622" t="s">
        <v>7118</v>
      </c>
    </row>
    <row r="5623" spans="17:18" x14ac:dyDescent="0.25">
      <c r="Q5623" t="s">
        <v>7119</v>
      </c>
      <c r="R5623" t="s">
        <v>7119</v>
      </c>
    </row>
    <row r="5624" spans="17:18" x14ac:dyDescent="0.25">
      <c r="Q5624" t="s">
        <v>7120</v>
      </c>
      <c r="R5624" t="s">
        <v>7120</v>
      </c>
    </row>
    <row r="5625" spans="17:18" x14ac:dyDescent="0.25">
      <c r="Q5625" t="s">
        <v>7121</v>
      </c>
      <c r="R5625" t="s">
        <v>7121</v>
      </c>
    </row>
    <row r="5626" spans="17:18" x14ac:dyDescent="0.25">
      <c r="Q5626" t="s">
        <v>7122</v>
      </c>
      <c r="R5626" t="s">
        <v>7122</v>
      </c>
    </row>
    <row r="5627" spans="17:18" x14ac:dyDescent="0.25">
      <c r="Q5627" t="s">
        <v>7123</v>
      </c>
      <c r="R5627" t="s">
        <v>7123</v>
      </c>
    </row>
    <row r="5628" spans="17:18" x14ac:dyDescent="0.25">
      <c r="Q5628" t="s">
        <v>7124</v>
      </c>
      <c r="R5628" t="s">
        <v>7124</v>
      </c>
    </row>
    <row r="5629" spans="17:18" x14ac:dyDescent="0.25">
      <c r="Q5629" t="s">
        <v>7125</v>
      </c>
      <c r="R5629" t="s">
        <v>7125</v>
      </c>
    </row>
    <row r="5630" spans="17:18" x14ac:dyDescent="0.25">
      <c r="Q5630" t="s">
        <v>7126</v>
      </c>
      <c r="R5630" t="s">
        <v>7126</v>
      </c>
    </row>
    <row r="5631" spans="17:18" x14ac:dyDescent="0.25">
      <c r="Q5631" t="s">
        <v>7127</v>
      </c>
      <c r="R5631" t="s">
        <v>7127</v>
      </c>
    </row>
    <row r="5632" spans="17:18" x14ac:dyDescent="0.25">
      <c r="Q5632" t="s">
        <v>7128</v>
      </c>
      <c r="R5632" t="s">
        <v>7128</v>
      </c>
    </row>
    <row r="5633" spans="17:18" x14ac:dyDescent="0.25">
      <c r="Q5633" t="s">
        <v>7129</v>
      </c>
      <c r="R5633" t="s">
        <v>7129</v>
      </c>
    </row>
    <row r="5634" spans="17:18" x14ac:dyDescent="0.25">
      <c r="Q5634" t="s">
        <v>7130</v>
      </c>
      <c r="R5634" t="s">
        <v>7130</v>
      </c>
    </row>
    <row r="5635" spans="17:18" x14ac:dyDescent="0.25">
      <c r="Q5635" t="s">
        <v>7131</v>
      </c>
      <c r="R5635" t="s">
        <v>7131</v>
      </c>
    </row>
    <row r="5636" spans="17:18" x14ac:dyDescent="0.25">
      <c r="Q5636" t="s">
        <v>7132</v>
      </c>
      <c r="R5636" t="s">
        <v>7132</v>
      </c>
    </row>
    <row r="5637" spans="17:18" x14ac:dyDescent="0.25">
      <c r="Q5637" t="s">
        <v>7133</v>
      </c>
      <c r="R5637" t="s">
        <v>7133</v>
      </c>
    </row>
    <row r="5638" spans="17:18" x14ac:dyDescent="0.25">
      <c r="Q5638" t="s">
        <v>7134</v>
      </c>
      <c r="R5638" t="s">
        <v>7134</v>
      </c>
    </row>
    <row r="5639" spans="17:18" x14ac:dyDescent="0.25">
      <c r="Q5639" t="s">
        <v>7135</v>
      </c>
      <c r="R5639" t="s">
        <v>7135</v>
      </c>
    </row>
    <row r="5640" spans="17:18" x14ac:dyDescent="0.25">
      <c r="Q5640" t="s">
        <v>7136</v>
      </c>
      <c r="R5640" t="s">
        <v>7136</v>
      </c>
    </row>
    <row r="5641" spans="17:18" x14ac:dyDescent="0.25">
      <c r="Q5641" t="s">
        <v>7137</v>
      </c>
      <c r="R5641" t="s">
        <v>7137</v>
      </c>
    </row>
    <row r="5642" spans="17:18" x14ac:dyDescent="0.25">
      <c r="Q5642" t="s">
        <v>7138</v>
      </c>
      <c r="R5642" t="s">
        <v>7138</v>
      </c>
    </row>
    <row r="5643" spans="17:18" x14ac:dyDescent="0.25">
      <c r="Q5643" t="s">
        <v>7139</v>
      </c>
      <c r="R5643" t="s">
        <v>7139</v>
      </c>
    </row>
    <row r="5644" spans="17:18" x14ac:dyDescent="0.25">
      <c r="Q5644" t="s">
        <v>7140</v>
      </c>
      <c r="R5644" t="s">
        <v>7140</v>
      </c>
    </row>
    <row r="5645" spans="17:18" x14ac:dyDescent="0.25">
      <c r="Q5645" t="s">
        <v>7141</v>
      </c>
      <c r="R5645" t="s">
        <v>7141</v>
      </c>
    </row>
    <row r="5646" spans="17:18" x14ac:dyDescent="0.25">
      <c r="Q5646" t="s">
        <v>7142</v>
      </c>
      <c r="R5646" t="s">
        <v>7142</v>
      </c>
    </row>
    <row r="5647" spans="17:18" x14ac:dyDescent="0.25">
      <c r="Q5647" t="s">
        <v>7143</v>
      </c>
      <c r="R5647" t="s">
        <v>7143</v>
      </c>
    </row>
    <row r="5648" spans="17:18" x14ac:dyDescent="0.25">
      <c r="Q5648" t="s">
        <v>7144</v>
      </c>
      <c r="R5648" t="s">
        <v>7144</v>
      </c>
    </row>
    <row r="5649" spans="17:18" x14ac:dyDescent="0.25">
      <c r="Q5649" t="s">
        <v>7145</v>
      </c>
      <c r="R5649" t="s">
        <v>7145</v>
      </c>
    </row>
    <row r="5650" spans="17:18" x14ac:dyDescent="0.25">
      <c r="Q5650" t="s">
        <v>7146</v>
      </c>
      <c r="R5650" t="s">
        <v>7146</v>
      </c>
    </row>
    <row r="5651" spans="17:18" x14ac:dyDescent="0.25">
      <c r="Q5651" t="s">
        <v>7147</v>
      </c>
      <c r="R5651" t="s">
        <v>7147</v>
      </c>
    </row>
    <row r="5652" spans="17:18" x14ac:dyDescent="0.25">
      <c r="Q5652" t="s">
        <v>7148</v>
      </c>
      <c r="R5652" t="s">
        <v>7148</v>
      </c>
    </row>
    <row r="5653" spans="17:18" x14ac:dyDescent="0.25">
      <c r="Q5653" t="s">
        <v>7149</v>
      </c>
      <c r="R5653" t="s">
        <v>7149</v>
      </c>
    </row>
    <row r="5654" spans="17:18" x14ac:dyDescent="0.25">
      <c r="Q5654" t="s">
        <v>7150</v>
      </c>
      <c r="R5654" t="s">
        <v>7150</v>
      </c>
    </row>
    <row r="5655" spans="17:18" x14ac:dyDescent="0.25">
      <c r="Q5655" t="s">
        <v>7151</v>
      </c>
      <c r="R5655" t="s">
        <v>7151</v>
      </c>
    </row>
    <row r="5656" spans="17:18" x14ac:dyDescent="0.25">
      <c r="Q5656" t="s">
        <v>7152</v>
      </c>
      <c r="R5656" t="s">
        <v>7152</v>
      </c>
    </row>
    <row r="5657" spans="17:18" x14ac:dyDescent="0.25">
      <c r="Q5657" t="s">
        <v>7153</v>
      </c>
      <c r="R5657" t="s">
        <v>7153</v>
      </c>
    </row>
    <row r="5658" spans="17:18" x14ac:dyDescent="0.25">
      <c r="Q5658" t="s">
        <v>7154</v>
      </c>
      <c r="R5658" t="s">
        <v>7154</v>
      </c>
    </row>
    <row r="5659" spans="17:18" x14ac:dyDescent="0.25">
      <c r="Q5659" t="s">
        <v>7155</v>
      </c>
      <c r="R5659" t="s">
        <v>7155</v>
      </c>
    </row>
    <row r="5660" spans="17:18" x14ac:dyDescent="0.25">
      <c r="Q5660" t="s">
        <v>7156</v>
      </c>
      <c r="R5660" t="s">
        <v>7156</v>
      </c>
    </row>
    <row r="5661" spans="17:18" x14ac:dyDescent="0.25">
      <c r="Q5661" t="s">
        <v>7157</v>
      </c>
      <c r="R5661" t="s">
        <v>7157</v>
      </c>
    </row>
    <row r="5662" spans="17:18" x14ac:dyDescent="0.25">
      <c r="Q5662" t="s">
        <v>7158</v>
      </c>
      <c r="R5662" t="s">
        <v>7158</v>
      </c>
    </row>
    <row r="5663" spans="17:18" x14ac:dyDescent="0.25">
      <c r="Q5663" t="s">
        <v>7159</v>
      </c>
      <c r="R5663" t="s">
        <v>7159</v>
      </c>
    </row>
    <row r="5664" spans="17:18" x14ac:dyDescent="0.25">
      <c r="Q5664" t="s">
        <v>7160</v>
      </c>
      <c r="R5664" t="s">
        <v>7160</v>
      </c>
    </row>
    <row r="5665" spans="17:18" x14ac:dyDescent="0.25">
      <c r="Q5665" t="s">
        <v>7161</v>
      </c>
      <c r="R5665" t="s">
        <v>7161</v>
      </c>
    </row>
    <row r="5666" spans="17:18" x14ac:dyDescent="0.25">
      <c r="Q5666" t="s">
        <v>7162</v>
      </c>
      <c r="R5666" t="s">
        <v>7162</v>
      </c>
    </row>
    <row r="5667" spans="17:18" x14ac:dyDescent="0.25">
      <c r="Q5667" t="s">
        <v>7163</v>
      </c>
      <c r="R5667" t="s">
        <v>7163</v>
      </c>
    </row>
    <row r="5668" spans="17:18" x14ac:dyDescent="0.25">
      <c r="Q5668" t="s">
        <v>7164</v>
      </c>
      <c r="R5668" t="s">
        <v>7164</v>
      </c>
    </row>
    <row r="5669" spans="17:18" x14ac:dyDescent="0.25">
      <c r="Q5669" t="s">
        <v>7165</v>
      </c>
      <c r="R5669" t="s">
        <v>7165</v>
      </c>
    </row>
    <row r="5670" spans="17:18" x14ac:dyDescent="0.25">
      <c r="Q5670" t="s">
        <v>7166</v>
      </c>
      <c r="R5670" t="s">
        <v>7166</v>
      </c>
    </row>
    <row r="5671" spans="17:18" x14ac:dyDescent="0.25">
      <c r="Q5671" t="s">
        <v>7167</v>
      </c>
      <c r="R5671" t="s">
        <v>7167</v>
      </c>
    </row>
    <row r="5672" spans="17:18" x14ac:dyDescent="0.25">
      <c r="Q5672" t="s">
        <v>7168</v>
      </c>
      <c r="R5672" t="s">
        <v>7168</v>
      </c>
    </row>
    <row r="5673" spans="17:18" x14ac:dyDescent="0.25">
      <c r="Q5673" t="s">
        <v>7169</v>
      </c>
      <c r="R5673" t="s">
        <v>7169</v>
      </c>
    </row>
    <row r="5674" spans="17:18" x14ac:dyDescent="0.25">
      <c r="Q5674" t="s">
        <v>7170</v>
      </c>
      <c r="R5674" t="s">
        <v>7170</v>
      </c>
    </row>
    <row r="5675" spans="17:18" x14ac:dyDescent="0.25">
      <c r="Q5675" t="s">
        <v>7171</v>
      </c>
      <c r="R5675" t="s">
        <v>7171</v>
      </c>
    </row>
    <row r="5676" spans="17:18" x14ac:dyDescent="0.25">
      <c r="Q5676" t="s">
        <v>7172</v>
      </c>
      <c r="R5676" t="s">
        <v>7172</v>
      </c>
    </row>
    <row r="5677" spans="17:18" x14ac:dyDescent="0.25">
      <c r="Q5677" t="s">
        <v>7173</v>
      </c>
      <c r="R5677" t="s">
        <v>7173</v>
      </c>
    </row>
    <row r="5678" spans="17:18" x14ac:dyDescent="0.25">
      <c r="Q5678" t="s">
        <v>7174</v>
      </c>
      <c r="R5678" t="s">
        <v>7174</v>
      </c>
    </row>
    <row r="5679" spans="17:18" x14ac:dyDescent="0.25">
      <c r="Q5679" t="s">
        <v>7175</v>
      </c>
      <c r="R5679" t="s">
        <v>7175</v>
      </c>
    </row>
    <row r="5680" spans="17:18" x14ac:dyDescent="0.25">
      <c r="Q5680" t="s">
        <v>7176</v>
      </c>
      <c r="R5680" t="s">
        <v>7176</v>
      </c>
    </row>
    <row r="5681" spans="17:18" x14ac:dyDescent="0.25">
      <c r="Q5681" t="s">
        <v>7177</v>
      </c>
      <c r="R5681" t="s">
        <v>7177</v>
      </c>
    </row>
    <row r="5682" spans="17:18" x14ac:dyDescent="0.25">
      <c r="Q5682" t="s">
        <v>7178</v>
      </c>
      <c r="R5682" t="s">
        <v>7178</v>
      </c>
    </row>
    <row r="5683" spans="17:18" x14ac:dyDescent="0.25">
      <c r="Q5683" t="s">
        <v>7179</v>
      </c>
      <c r="R5683" t="s">
        <v>7179</v>
      </c>
    </row>
    <row r="5684" spans="17:18" x14ac:dyDescent="0.25">
      <c r="Q5684" t="s">
        <v>7180</v>
      </c>
      <c r="R5684" t="s">
        <v>7180</v>
      </c>
    </row>
    <row r="5685" spans="17:18" x14ac:dyDescent="0.25">
      <c r="Q5685" t="s">
        <v>7181</v>
      </c>
      <c r="R5685" t="s">
        <v>7181</v>
      </c>
    </row>
    <row r="5686" spans="17:18" x14ac:dyDescent="0.25">
      <c r="Q5686" t="s">
        <v>7182</v>
      </c>
      <c r="R5686" t="s">
        <v>7182</v>
      </c>
    </row>
    <row r="5687" spans="17:18" x14ac:dyDescent="0.25">
      <c r="Q5687" t="s">
        <v>7183</v>
      </c>
      <c r="R5687" t="s">
        <v>7183</v>
      </c>
    </row>
    <row r="5688" spans="17:18" x14ac:dyDescent="0.25">
      <c r="Q5688" t="s">
        <v>7184</v>
      </c>
      <c r="R5688" t="s">
        <v>7184</v>
      </c>
    </row>
    <row r="5689" spans="17:18" x14ac:dyDescent="0.25">
      <c r="Q5689" t="s">
        <v>7185</v>
      </c>
      <c r="R5689" t="s">
        <v>7185</v>
      </c>
    </row>
    <row r="5690" spans="17:18" x14ac:dyDescent="0.25">
      <c r="Q5690" t="s">
        <v>7186</v>
      </c>
      <c r="R5690" t="s">
        <v>7186</v>
      </c>
    </row>
    <row r="5691" spans="17:18" x14ac:dyDescent="0.25">
      <c r="Q5691" t="s">
        <v>7187</v>
      </c>
      <c r="R5691" t="s">
        <v>7187</v>
      </c>
    </row>
    <row r="5692" spans="17:18" x14ac:dyDescent="0.25">
      <c r="Q5692" t="s">
        <v>7188</v>
      </c>
      <c r="R5692" t="s">
        <v>7188</v>
      </c>
    </row>
    <row r="5693" spans="17:18" x14ac:dyDescent="0.25">
      <c r="Q5693" t="s">
        <v>7189</v>
      </c>
      <c r="R5693" t="s">
        <v>7189</v>
      </c>
    </row>
    <row r="5694" spans="17:18" x14ac:dyDescent="0.25">
      <c r="Q5694" t="s">
        <v>7190</v>
      </c>
      <c r="R5694" t="s">
        <v>7190</v>
      </c>
    </row>
    <row r="5695" spans="17:18" x14ac:dyDescent="0.25">
      <c r="Q5695" t="s">
        <v>7191</v>
      </c>
      <c r="R5695" t="s">
        <v>7191</v>
      </c>
    </row>
    <row r="5696" spans="17:18" x14ac:dyDescent="0.25">
      <c r="Q5696" t="s">
        <v>7192</v>
      </c>
      <c r="R5696" t="s">
        <v>7192</v>
      </c>
    </row>
    <row r="5697" spans="17:18" x14ac:dyDescent="0.25">
      <c r="Q5697" t="s">
        <v>7193</v>
      </c>
      <c r="R5697" t="s">
        <v>7193</v>
      </c>
    </row>
    <row r="5698" spans="17:18" x14ac:dyDescent="0.25">
      <c r="Q5698" t="s">
        <v>7194</v>
      </c>
      <c r="R5698" t="s">
        <v>7194</v>
      </c>
    </row>
    <row r="5699" spans="17:18" x14ac:dyDescent="0.25">
      <c r="Q5699" t="s">
        <v>7195</v>
      </c>
      <c r="R5699" t="s">
        <v>7195</v>
      </c>
    </row>
    <row r="5700" spans="17:18" x14ac:dyDescent="0.25">
      <c r="Q5700" t="s">
        <v>7196</v>
      </c>
      <c r="R5700" t="s">
        <v>7196</v>
      </c>
    </row>
    <row r="5701" spans="17:18" x14ac:dyDescent="0.25">
      <c r="Q5701" t="s">
        <v>7197</v>
      </c>
      <c r="R5701" t="s">
        <v>7197</v>
      </c>
    </row>
    <row r="5702" spans="17:18" x14ac:dyDescent="0.25">
      <c r="Q5702" t="s">
        <v>7198</v>
      </c>
      <c r="R5702" t="s">
        <v>7198</v>
      </c>
    </row>
    <row r="5703" spans="17:18" x14ac:dyDescent="0.25">
      <c r="Q5703" t="s">
        <v>7199</v>
      </c>
      <c r="R5703" t="s">
        <v>7199</v>
      </c>
    </row>
    <row r="5704" spans="17:18" x14ac:dyDescent="0.25">
      <c r="Q5704" t="s">
        <v>7200</v>
      </c>
      <c r="R5704" t="s">
        <v>7200</v>
      </c>
    </row>
    <row r="5705" spans="17:18" x14ac:dyDescent="0.25">
      <c r="Q5705" t="s">
        <v>7201</v>
      </c>
      <c r="R5705" t="s">
        <v>7201</v>
      </c>
    </row>
    <row r="5706" spans="17:18" x14ac:dyDescent="0.25">
      <c r="Q5706" t="s">
        <v>7202</v>
      </c>
      <c r="R5706" t="s">
        <v>7202</v>
      </c>
    </row>
    <row r="5707" spans="17:18" x14ac:dyDescent="0.25">
      <c r="Q5707" t="s">
        <v>7203</v>
      </c>
      <c r="R5707" t="s">
        <v>7203</v>
      </c>
    </row>
    <row r="5708" spans="17:18" x14ac:dyDescent="0.25">
      <c r="Q5708" t="s">
        <v>7204</v>
      </c>
      <c r="R5708" t="s">
        <v>7204</v>
      </c>
    </row>
    <row r="5709" spans="17:18" x14ac:dyDescent="0.25">
      <c r="Q5709" t="s">
        <v>7205</v>
      </c>
      <c r="R5709" t="s">
        <v>7205</v>
      </c>
    </row>
    <row r="5710" spans="17:18" x14ac:dyDescent="0.25">
      <c r="Q5710" t="s">
        <v>7206</v>
      </c>
      <c r="R5710" t="s">
        <v>7206</v>
      </c>
    </row>
    <row r="5711" spans="17:18" x14ac:dyDescent="0.25">
      <c r="Q5711" t="s">
        <v>7207</v>
      </c>
      <c r="R5711" t="s">
        <v>7207</v>
      </c>
    </row>
    <row r="5712" spans="17:18" x14ac:dyDescent="0.25">
      <c r="Q5712" t="s">
        <v>7208</v>
      </c>
      <c r="R5712" t="s">
        <v>7208</v>
      </c>
    </row>
    <row r="5713" spans="17:18" x14ac:dyDescent="0.25">
      <c r="Q5713" t="s">
        <v>7209</v>
      </c>
      <c r="R5713" t="s">
        <v>7209</v>
      </c>
    </row>
    <row r="5714" spans="17:18" x14ac:dyDescent="0.25">
      <c r="Q5714" t="s">
        <v>7210</v>
      </c>
      <c r="R5714" t="s">
        <v>7210</v>
      </c>
    </row>
    <row r="5715" spans="17:18" x14ac:dyDescent="0.25">
      <c r="Q5715" t="s">
        <v>7211</v>
      </c>
      <c r="R5715" t="s">
        <v>7211</v>
      </c>
    </row>
    <row r="5716" spans="17:18" x14ac:dyDescent="0.25">
      <c r="Q5716" t="s">
        <v>7212</v>
      </c>
      <c r="R5716" t="s">
        <v>7212</v>
      </c>
    </row>
    <row r="5717" spans="17:18" x14ac:dyDescent="0.25">
      <c r="Q5717" t="s">
        <v>7213</v>
      </c>
      <c r="R5717" t="s">
        <v>7213</v>
      </c>
    </row>
    <row r="5718" spans="17:18" x14ac:dyDescent="0.25">
      <c r="Q5718" t="s">
        <v>7214</v>
      </c>
      <c r="R5718" t="s">
        <v>7214</v>
      </c>
    </row>
    <row r="5719" spans="17:18" x14ac:dyDescent="0.25">
      <c r="Q5719" t="s">
        <v>7215</v>
      </c>
      <c r="R5719" t="s">
        <v>7215</v>
      </c>
    </row>
    <row r="5720" spans="17:18" x14ac:dyDescent="0.25">
      <c r="Q5720" t="s">
        <v>7216</v>
      </c>
      <c r="R5720" t="s">
        <v>7216</v>
      </c>
    </row>
    <row r="5721" spans="17:18" x14ac:dyDescent="0.25">
      <c r="Q5721" t="s">
        <v>7217</v>
      </c>
      <c r="R5721" t="s">
        <v>7217</v>
      </c>
    </row>
    <row r="5722" spans="17:18" x14ac:dyDescent="0.25">
      <c r="Q5722" t="s">
        <v>7218</v>
      </c>
      <c r="R5722" t="s">
        <v>7218</v>
      </c>
    </row>
    <row r="5723" spans="17:18" x14ac:dyDescent="0.25">
      <c r="Q5723" t="s">
        <v>7219</v>
      </c>
      <c r="R5723" t="s">
        <v>7219</v>
      </c>
    </row>
    <row r="5724" spans="17:18" x14ac:dyDescent="0.25">
      <c r="Q5724" t="s">
        <v>7220</v>
      </c>
      <c r="R5724" t="s">
        <v>7220</v>
      </c>
    </row>
    <row r="5725" spans="17:18" x14ac:dyDescent="0.25">
      <c r="Q5725" t="s">
        <v>7221</v>
      </c>
      <c r="R5725" t="s">
        <v>7221</v>
      </c>
    </row>
    <row r="5726" spans="17:18" x14ac:dyDescent="0.25">
      <c r="Q5726" t="s">
        <v>7222</v>
      </c>
      <c r="R5726" t="s">
        <v>7222</v>
      </c>
    </row>
    <row r="5727" spans="17:18" x14ac:dyDescent="0.25">
      <c r="Q5727" t="s">
        <v>7223</v>
      </c>
      <c r="R5727" t="s">
        <v>7223</v>
      </c>
    </row>
    <row r="5728" spans="17:18" x14ac:dyDescent="0.25">
      <c r="Q5728" t="s">
        <v>7224</v>
      </c>
      <c r="R5728" t="s">
        <v>7224</v>
      </c>
    </row>
    <row r="5729" spans="17:18" x14ac:dyDescent="0.25">
      <c r="Q5729" t="s">
        <v>7225</v>
      </c>
      <c r="R5729" t="s">
        <v>7225</v>
      </c>
    </row>
    <row r="5730" spans="17:18" x14ac:dyDescent="0.25">
      <c r="Q5730" t="s">
        <v>7226</v>
      </c>
      <c r="R5730" t="s">
        <v>7226</v>
      </c>
    </row>
    <row r="5731" spans="17:18" x14ac:dyDescent="0.25">
      <c r="Q5731" t="s">
        <v>7227</v>
      </c>
      <c r="R5731" t="s">
        <v>7227</v>
      </c>
    </row>
    <row r="5732" spans="17:18" x14ac:dyDescent="0.25">
      <c r="Q5732" t="s">
        <v>7228</v>
      </c>
      <c r="R5732" t="s">
        <v>7228</v>
      </c>
    </row>
    <row r="5733" spans="17:18" x14ac:dyDescent="0.25">
      <c r="Q5733" t="s">
        <v>7229</v>
      </c>
      <c r="R5733" t="s">
        <v>7229</v>
      </c>
    </row>
    <row r="5734" spans="17:18" x14ac:dyDescent="0.25">
      <c r="Q5734" t="s">
        <v>7230</v>
      </c>
      <c r="R5734" t="s">
        <v>7230</v>
      </c>
    </row>
    <row r="5735" spans="17:18" x14ac:dyDescent="0.25">
      <c r="Q5735" t="s">
        <v>7231</v>
      </c>
      <c r="R5735" t="s">
        <v>7231</v>
      </c>
    </row>
    <row r="5736" spans="17:18" x14ac:dyDescent="0.25">
      <c r="Q5736" t="s">
        <v>7232</v>
      </c>
      <c r="R5736" t="s">
        <v>7232</v>
      </c>
    </row>
    <row r="5737" spans="17:18" x14ac:dyDescent="0.25">
      <c r="Q5737" t="s">
        <v>7233</v>
      </c>
      <c r="R5737" t="s">
        <v>7233</v>
      </c>
    </row>
    <row r="5738" spans="17:18" x14ac:dyDescent="0.25">
      <c r="Q5738" t="s">
        <v>7234</v>
      </c>
      <c r="R5738" t="s">
        <v>7234</v>
      </c>
    </row>
    <row r="5739" spans="17:18" x14ac:dyDescent="0.25">
      <c r="Q5739" t="s">
        <v>7235</v>
      </c>
      <c r="R5739" t="s">
        <v>7235</v>
      </c>
    </row>
    <row r="5740" spans="17:18" x14ac:dyDescent="0.25">
      <c r="Q5740" t="s">
        <v>7236</v>
      </c>
      <c r="R5740" t="s">
        <v>7236</v>
      </c>
    </row>
    <row r="5741" spans="17:18" x14ac:dyDescent="0.25">
      <c r="Q5741" t="s">
        <v>7237</v>
      </c>
      <c r="R5741" t="s">
        <v>7237</v>
      </c>
    </row>
    <row r="5742" spans="17:18" x14ac:dyDescent="0.25">
      <c r="Q5742" t="s">
        <v>7238</v>
      </c>
      <c r="R5742" t="s">
        <v>7238</v>
      </c>
    </row>
    <row r="5743" spans="17:18" x14ac:dyDescent="0.25">
      <c r="Q5743" t="s">
        <v>7239</v>
      </c>
      <c r="R5743" t="s">
        <v>7239</v>
      </c>
    </row>
    <row r="5744" spans="17:18" x14ac:dyDescent="0.25">
      <c r="Q5744" t="s">
        <v>7240</v>
      </c>
      <c r="R5744" t="s">
        <v>7240</v>
      </c>
    </row>
    <row r="5745" spans="17:18" x14ac:dyDescent="0.25">
      <c r="Q5745" t="s">
        <v>7241</v>
      </c>
      <c r="R5745" t="s">
        <v>7241</v>
      </c>
    </row>
    <row r="5746" spans="17:18" x14ac:dyDescent="0.25">
      <c r="Q5746" t="s">
        <v>7242</v>
      </c>
      <c r="R5746" t="s">
        <v>7242</v>
      </c>
    </row>
    <row r="5747" spans="17:18" x14ac:dyDescent="0.25">
      <c r="Q5747" t="s">
        <v>7243</v>
      </c>
      <c r="R5747" t="s">
        <v>7243</v>
      </c>
    </row>
    <row r="5748" spans="17:18" x14ac:dyDescent="0.25">
      <c r="Q5748" t="s">
        <v>7244</v>
      </c>
      <c r="R5748" t="s">
        <v>7244</v>
      </c>
    </row>
    <row r="5749" spans="17:18" x14ac:dyDescent="0.25">
      <c r="Q5749" t="s">
        <v>7245</v>
      </c>
      <c r="R5749" t="s">
        <v>7245</v>
      </c>
    </row>
    <row r="5750" spans="17:18" x14ac:dyDescent="0.25">
      <c r="Q5750" t="s">
        <v>7246</v>
      </c>
      <c r="R5750" t="s">
        <v>7246</v>
      </c>
    </row>
    <row r="5751" spans="17:18" x14ac:dyDescent="0.25">
      <c r="Q5751" t="s">
        <v>7247</v>
      </c>
      <c r="R5751" t="s">
        <v>7247</v>
      </c>
    </row>
    <row r="5752" spans="17:18" x14ac:dyDescent="0.25">
      <c r="Q5752" t="s">
        <v>7248</v>
      </c>
      <c r="R5752" t="s">
        <v>7248</v>
      </c>
    </row>
    <row r="5753" spans="17:18" x14ac:dyDescent="0.25">
      <c r="Q5753" t="s">
        <v>7249</v>
      </c>
      <c r="R5753" t="s">
        <v>7249</v>
      </c>
    </row>
    <row r="5754" spans="17:18" x14ac:dyDescent="0.25">
      <c r="Q5754" t="s">
        <v>7250</v>
      </c>
      <c r="R5754" t="s">
        <v>7250</v>
      </c>
    </row>
    <row r="5755" spans="17:18" x14ac:dyDescent="0.25">
      <c r="Q5755" t="s">
        <v>7251</v>
      </c>
      <c r="R5755" t="s">
        <v>7251</v>
      </c>
    </row>
    <row r="5756" spans="17:18" x14ac:dyDescent="0.25">
      <c r="Q5756" t="s">
        <v>7252</v>
      </c>
      <c r="R5756" t="s">
        <v>7252</v>
      </c>
    </row>
    <row r="5757" spans="17:18" x14ac:dyDescent="0.25">
      <c r="Q5757" t="s">
        <v>7253</v>
      </c>
      <c r="R5757" t="s">
        <v>7253</v>
      </c>
    </row>
    <row r="5758" spans="17:18" x14ac:dyDescent="0.25">
      <c r="Q5758" t="s">
        <v>7254</v>
      </c>
      <c r="R5758" t="s">
        <v>7254</v>
      </c>
    </row>
    <row r="5759" spans="17:18" x14ac:dyDescent="0.25">
      <c r="Q5759" t="s">
        <v>7255</v>
      </c>
      <c r="R5759" t="s">
        <v>7255</v>
      </c>
    </row>
    <row r="5760" spans="17:18" x14ac:dyDescent="0.25">
      <c r="Q5760" t="s">
        <v>7256</v>
      </c>
      <c r="R5760" t="s">
        <v>7256</v>
      </c>
    </row>
    <row r="5761" spans="17:18" x14ac:dyDescent="0.25">
      <c r="Q5761" t="s">
        <v>7257</v>
      </c>
      <c r="R5761" t="s">
        <v>7257</v>
      </c>
    </row>
    <row r="5762" spans="17:18" x14ac:dyDescent="0.25">
      <c r="Q5762" t="s">
        <v>7258</v>
      </c>
      <c r="R5762" t="s">
        <v>7258</v>
      </c>
    </row>
    <row r="5763" spans="17:18" x14ac:dyDescent="0.25">
      <c r="Q5763" t="s">
        <v>7259</v>
      </c>
      <c r="R5763" t="s">
        <v>7259</v>
      </c>
    </row>
    <row r="5764" spans="17:18" x14ac:dyDescent="0.25">
      <c r="Q5764" t="s">
        <v>7260</v>
      </c>
      <c r="R5764" t="s">
        <v>7260</v>
      </c>
    </row>
    <row r="5765" spans="17:18" x14ac:dyDescent="0.25">
      <c r="Q5765" t="s">
        <v>7261</v>
      </c>
      <c r="R5765" t="s">
        <v>7261</v>
      </c>
    </row>
    <row r="5766" spans="17:18" x14ac:dyDescent="0.25">
      <c r="Q5766" t="s">
        <v>7262</v>
      </c>
      <c r="R5766" t="s">
        <v>7262</v>
      </c>
    </row>
    <row r="5767" spans="17:18" x14ac:dyDescent="0.25">
      <c r="Q5767" t="s">
        <v>7263</v>
      </c>
      <c r="R5767" t="s">
        <v>7263</v>
      </c>
    </row>
    <row r="5768" spans="17:18" x14ac:dyDescent="0.25">
      <c r="Q5768" t="s">
        <v>7264</v>
      </c>
      <c r="R5768" t="s">
        <v>7264</v>
      </c>
    </row>
    <row r="5769" spans="17:18" x14ac:dyDescent="0.25">
      <c r="Q5769" t="s">
        <v>7265</v>
      </c>
      <c r="R5769" t="s">
        <v>7265</v>
      </c>
    </row>
    <row r="5770" spans="17:18" x14ac:dyDescent="0.25">
      <c r="Q5770" t="s">
        <v>7266</v>
      </c>
      <c r="R5770" t="s">
        <v>7266</v>
      </c>
    </row>
    <row r="5771" spans="17:18" x14ac:dyDescent="0.25">
      <c r="Q5771" t="s">
        <v>7267</v>
      </c>
      <c r="R5771" t="s">
        <v>7267</v>
      </c>
    </row>
    <row r="5772" spans="17:18" x14ac:dyDescent="0.25">
      <c r="Q5772" t="s">
        <v>7268</v>
      </c>
      <c r="R5772" t="s">
        <v>7268</v>
      </c>
    </row>
    <row r="5773" spans="17:18" x14ac:dyDescent="0.25">
      <c r="Q5773" t="s">
        <v>7269</v>
      </c>
      <c r="R5773" t="s">
        <v>7269</v>
      </c>
    </row>
    <row r="5774" spans="17:18" x14ac:dyDescent="0.25">
      <c r="Q5774" t="s">
        <v>7270</v>
      </c>
      <c r="R5774" t="s">
        <v>7270</v>
      </c>
    </row>
    <row r="5775" spans="17:18" x14ac:dyDescent="0.25">
      <c r="Q5775" t="s">
        <v>7271</v>
      </c>
      <c r="R5775" t="s">
        <v>7271</v>
      </c>
    </row>
    <row r="5776" spans="17:18" x14ac:dyDescent="0.25">
      <c r="Q5776" t="s">
        <v>7272</v>
      </c>
      <c r="R5776" t="s">
        <v>7272</v>
      </c>
    </row>
    <row r="5777" spans="17:18" x14ac:dyDescent="0.25">
      <c r="Q5777" t="s">
        <v>7273</v>
      </c>
      <c r="R5777" t="s">
        <v>7273</v>
      </c>
    </row>
    <row r="5778" spans="17:18" x14ac:dyDescent="0.25">
      <c r="Q5778" t="s">
        <v>7274</v>
      </c>
      <c r="R5778" t="s">
        <v>7274</v>
      </c>
    </row>
    <row r="5779" spans="17:18" x14ac:dyDescent="0.25">
      <c r="Q5779" t="s">
        <v>7275</v>
      </c>
      <c r="R5779" t="s">
        <v>7275</v>
      </c>
    </row>
    <row r="5780" spans="17:18" x14ac:dyDescent="0.25">
      <c r="Q5780" t="s">
        <v>7276</v>
      </c>
      <c r="R5780" t="s">
        <v>7276</v>
      </c>
    </row>
    <row r="5781" spans="17:18" x14ac:dyDescent="0.25">
      <c r="Q5781" t="s">
        <v>7277</v>
      </c>
      <c r="R5781" t="s">
        <v>7277</v>
      </c>
    </row>
    <row r="5782" spans="17:18" x14ac:dyDescent="0.25">
      <c r="Q5782" t="s">
        <v>7278</v>
      </c>
      <c r="R5782" t="s">
        <v>7278</v>
      </c>
    </row>
    <row r="5783" spans="17:18" x14ac:dyDescent="0.25">
      <c r="Q5783" t="s">
        <v>7279</v>
      </c>
      <c r="R5783" t="s">
        <v>7279</v>
      </c>
    </row>
    <row r="5784" spans="17:18" x14ac:dyDescent="0.25">
      <c r="Q5784" t="s">
        <v>7280</v>
      </c>
      <c r="R5784" t="s">
        <v>7280</v>
      </c>
    </row>
    <row r="5785" spans="17:18" x14ac:dyDescent="0.25">
      <c r="Q5785" t="s">
        <v>7281</v>
      </c>
      <c r="R5785" t="s">
        <v>7281</v>
      </c>
    </row>
    <row r="5786" spans="17:18" x14ac:dyDescent="0.25">
      <c r="Q5786" t="s">
        <v>7282</v>
      </c>
      <c r="R5786" t="s">
        <v>7282</v>
      </c>
    </row>
    <row r="5787" spans="17:18" x14ac:dyDescent="0.25">
      <c r="Q5787" t="s">
        <v>7283</v>
      </c>
      <c r="R5787" t="s">
        <v>7283</v>
      </c>
    </row>
    <row r="5788" spans="17:18" x14ac:dyDescent="0.25">
      <c r="Q5788" t="s">
        <v>7284</v>
      </c>
      <c r="R5788" t="s">
        <v>7284</v>
      </c>
    </row>
    <row r="5789" spans="17:18" x14ac:dyDescent="0.25">
      <c r="Q5789" t="s">
        <v>7285</v>
      </c>
      <c r="R5789" t="s">
        <v>7285</v>
      </c>
    </row>
    <row r="5790" spans="17:18" x14ac:dyDescent="0.25">
      <c r="Q5790" t="s">
        <v>7286</v>
      </c>
      <c r="R5790" t="s">
        <v>7286</v>
      </c>
    </row>
    <row r="5791" spans="17:18" x14ac:dyDescent="0.25">
      <c r="Q5791" t="s">
        <v>7287</v>
      </c>
      <c r="R5791" t="s">
        <v>7287</v>
      </c>
    </row>
    <row r="5792" spans="17:18" x14ac:dyDescent="0.25">
      <c r="Q5792" t="s">
        <v>7288</v>
      </c>
      <c r="R5792" t="s">
        <v>7288</v>
      </c>
    </row>
    <row r="5793" spans="17:18" x14ac:dyDescent="0.25">
      <c r="Q5793" t="s">
        <v>7289</v>
      </c>
      <c r="R5793" t="s">
        <v>7289</v>
      </c>
    </row>
    <row r="5794" spans="17:18" x14ac:dyDescent="0.25">
      <c r="Q5794" t="s">
        <v>7290</v>
      </c>
      <c r="R5794" t="s">
        <v>7290</v>
      </c>
    </row>
    <row r="5795" spans="17:18" x14ac:dyDescent="0.25">
      <c r="Q5795" t="s">
        <v>7291</v>
      </c>
      <c r="R5795" t="s">
        <v>7291</v>
      </c>
    </row>
    <row r="5796" spans="17:18" x14ac:dyDescent="0.25">
      <c r="Q5796" t="s">
        <v>7292</v>
      </c>
      <c r="R5796" t="s">
        <v>7292</v>
      </c>
    </row>
    <row r="5797" spans="17:18" x14ac:dyDescent="0.25">
      <c r="Q5797" t="s">
        <v>7293</v>
      </c>
      <c r="R5797" t="s">
        <v>7293</v>
      </c>
    </row>
    <row r="5798" spans="17:18" x14ac:dyDescent="0.25">
      <c r="Q5798" t="s">
        <v>7294</v>
      </c>
      <c r="R5798" t="s">
        <v>7294</v>
      </c>
    </row>
    <row r="5799" spans="17:18" x14ac:dyDescent="0.25">
      <c r="Q5799" t="s">
        <v>7295</v>
      </c>
      <c r="R5799" t="s">
        <v>7295</v>
      </c>
    </row>
    <row r="5800" spans="17:18" x14ac:dyDescent="0.25">
      <c r="Q5800" t="s">
        <v>7296</v>
      </c>
      <c r="R5800" t="s">
        <v>7296</v>
      </c>
    </row>
    <row r="5801" spans="17:18" x14ac:dyDescent="0.25">
      <c r="Q5801" t="s">
        <v>7297</v>
      </c>
      <c r="R5801" t="s">
        <v>7297</v>
      </c>
    </row>
    <row r="5802" spans="17:18" x14ac:dyDescent="0.25">
      <c r="Q5802" t="s">
        <v>7298</v>
      </c>
      <c r="R5802" t="s">
        <v>7298</v>
      </c>
    </row>
    <row r="5803" spans="17:18" x14ac:dyDescent="0.25">
      <c r="Q5803" t="s">
        <v>7299</v>
      </c>
      <c r="R5803" t="s">
        <v>7299</v>
      </c>
    </row>
    <row r="5804" spans="17:18" x14ac:dyDescent="0.25">
      <c r="Q5804" t="s">
        <v>7300</v>
      </c>
      <c r="R5804" t="s">
        <v>7300</v>
      </c>
    </row>
    <row r="5805" spans="17:18" x14ac:dyDescent="0.25">
      <c r="Q5805" t="s">
        <v>7301</v>
      </c>
      <c r="R5805" t="s">
        <v>7301</v>
      </c>
    </row>
    <row r="5806" spans="17:18" x14ac:dyDescent="0.25">
      <c r="Q5806" t="s">
        <v>7302</v>
      </c>
      <c r="R5806" t="s">
        <v>7302</v>
      </c>
    </row>
    <row r="5807" spans="17:18" x14ac:dyDescent="0.25">
      <c r="Q5807" t="s">
        <v>7303</v>
      </c>
      <c r="R5807" t="s">
        <v>7303</v>
      </c>
    </row>
    <row r="5808" spans="17:18" x14ac:dyDescent="0.25">
      <c r="Q5808" t="s">
        <v>7304</v>
      </c>
      <c r="R5808" t="s">
        <v>7304</v>
      </c>
    </row>
    <row r="5809" spans="17:18" x14ac:dyDescent="0.25">
      <c r="Q5809" t="s">
        <v>7305</v>
      </c>
      <c r="R5809" t="s">
        <v>7305</v>
      </c>
    </row>
    <row r="5810" spans="17:18" x14ac:dyDescent="0.25">
      <c r="Q5810" t="s">
        <v>7306</v>
      </c>
      <c r="R5810" t="s">
        <v>7306</v>
      </c>
    </row>
    <row r="5811" spans="17:18" x14ac:dyDescent="0.25">
      <c r="Q5811" t="s">
        <v>7307</v>
      </c>
      <c r="R5811" t="s">
        <v>7307</v>
      </c>
    </row>
    <row r="5812" spans="17:18" x14ac:dyDescent="0.25">
      <c r="Q5812" t="s">
        <v>7308</v>
      </c>
      <c r="R5812" t="s">
        <v>7308</v>
      </c>
    </row>
    <row r="5813" spans="17:18" x14ac:dyDescent="0.25">
      <c r="Q5813" t="s">
        <v>7309</v>
      </c>
      <c r="R5813" t="s">
        <v>7309</v>
      </c>
    </row>
    <row r="5814" spans="17:18" x14ac:dyDescent="0.25">
      <c r="Q5814" t="s">
        <v>7310</v>
      </c>
      <c r="R5814" t="s">
        <v>7310</v>
      </c>
    </row>
    <row r="5815" spans="17:18" x14ac:dyDescent="0.25">
      <c r="Q5815" t="s">
        <v>7311</v>
      </c>
      <c r="R5815" t="s">
        <v>7311</v>
      </c>
    </row>
    <row r="5816" spans="17:18" x14ac:dyDescent="0.25">
      <c r="Q5816" t="s">
        <v>7312</v>
      </c>
      <c r="R5816" t="s">
        <v>7312</v>
      </c>
    </row>
    <row r="5817" spans="17:18" x14ac:dyDescent="0.25">
      <c r="Q5817" t="s">
        <v>7313</v>
      </c>
      <c r="R5817" t="s">
        <v>7313</v>
      </c>
    </row>
    <row r="5818" spans="17:18" x14ac:dyDescent="0.25">
      <c r="Q5818" t="s">
        <v>7314</v>
      </c>
      <c r="R5818" t="s">
        <v>7314</v>
      </c>
    </row>
    <row r="5819" spans="17:18" x14ac:dyDescent="0.25">
      <c r="Q5819" t="s">
        <v>7315</v>
      </c>
      <c r="R5819" t="s">
        <v>7315</v>
      </c>
    </row>
    <row r="5820" spans="17:18" x14ac:dyDescent="0.25">
      <c r="Q5820" t="s">
        <v>7316</v>
      </c>
      <c r="R5820" t="s">
        <v>7316</v>
      </c>
    </row>
    <row r="5821" spans="17:18" x14ac:dyDescent="0.25">
      <c r="Q5821" t="s">
        <v>7317</v>
      </c>
      <c r="R5821" t="s">
        <v>7317</v>
      </c>
    </row>
    <row r="5822" spans="17:18" x14ac:dyDescent="0.25">
      <c r="Q5822" t="s">
        <v>7318</v>
      </c>
      <c r="R5822" t="s">
        <v>7318</v>
      </c>
    </row>
    <row r="5823" spans="17:18" x14ac:dyDescent="0.25">
      <c r="Q5823" t="s">
        <v>7319</v>
      </c>
      <c r="R5823" t="s">
        <v>7319</v>
      </c>
    </row>
    <row r="5824" spans="17:18" x14ac:dyDescent="0.25">
      <c r="Q5824" t="s">
        <v>7320</v>
      </c>
      <c r="R5824" t="s">
        <v>7320</v>
      </c>
    </row>
    <row r="5825" spans="17:18" x14ac:dyDescent="0.25">
      <c r="Q5825" t="s">
        <v>7321</v>
      </c>
      <c r="R5825" t="s">
        <v>7321</v>
      </c>
    </row>
    <row r="5826" spans="17:18" x14ac:dyDescent="0.25">
      <c r="Q5826" t="s">
        <v>7322</v>
      </c>
      <c r="R5826" t="s">
        <v>7322</v>
      </c>
    </row>
    <row r="5827" spans="17:18" x14ac:dyDescent="0.25">
      <c r="Q5827" t="s">
        <v>7323</v>
      </c>
      <c r="R5827" t="s">
        <v>7323</v>
      </c>
    </row>
    <row r="5828" spans="17:18" x14ac:dyDescent="0.25">
      <c r="Q5828" t="s">
        <v>7324</v>
      </c>
      <c r="R5828" t="s">
        <v>7324</v>
      </c>
    </row>
    <row r="5829" spans="17:18" x14ac:dyDescent="0.25">
      <c r="Q5829" t="s">
        <v>7325</v>
      </c>
      <c r="R5829" t="s">
        <v>7325</v>
      </c>
    </row>
    <row r="5830" spans="17:18" x14ac:dyDescent="0.25">
      <c r="Q5830" t="s">
        <v>7326</v>
      </c>
      <c r="R5830" t="s">
        <v>7326</v>
      </c>
    </row>
    <row r="5831" spans="17:18" x14ac:dyDescent="0.25">
      <c r="Q5831" t="s">
        <v>7327</v>
      </c>
      <c r="R5831" t="s">
        <v>7327</v>
      </c>
    </row>
    <row r="5832" spans="17:18" x14ac:dyDescent="0.25">
      <c r="Q5832" t="s">
        <v>7328</v>
      </c>
      <c r="R5832" t="s">
        <v>7328</v>
      </c>
    </row>
    <row r="5833" spans="17:18" x14ac:dyDescent="0.25">
      <c r="Q5833" t="s">
        <v>7329</v>
      </c>
      <c r="R5833" t="s">
        <v>7329</v>
      </c>
    </row>
    <row r="5834" spans="17:18" x14ac:dyDescent="0.25">
      <c r="Q5834" t="s">
        <v>7330</v>
      </c>
      <c r="R5834" t="s">
        <v>7330</v>
      </c>
    </row>
    <row r="5835" spans="17:18" x14ac:dyDescent="0.25">
      <c r="Q5835" t="s">
        <v>7331</v>
      </c>
      <c r="R5835" t="s">
        <v>7331</v>
      </c>
    </row>
    <row r="5836" spans="17:18" x14ac:dyDescent="0.25">
      <c r="Q5836" t="s">
        <v>7332</v>
      </c>
      <c r="R5836" t="s">
        <v>7332</v>
      </c>
    </row>
    <row r="5837" spans="17:18" x14ac:dyDescent="0.25">
      <c r="Q5837" t="s">
        <v>7333</v>
      </c>
      <c r="R5837" t="s">
        <v>7333</v>
      </c>
    </row>
    <row r="5838" spans="17:18" x14ac:dyDescent="0.25">
      <c r="Q5838" t="s">
        <v>7334</v>
      </c>
      <c r="R5838" t="s">
        <v>7334</v>
      </c>
    </row>
    <row r="5839" spans="17:18" x14ac:dyDescent="0.25">
      <c r="Q5839" t="s">
        <v>7335</v>
      </c>
      <c r="R5839" t="s">
        <v>7335</v>
      </c>
    </row>
    <row r="5840" spans="17:18" x14ac:dyDescent="0.25">
      <c r="Q5840" t="s">
        <v>7336</v>
      </c>
      <c r="R5840" t="s">
        <v>7336</v>
      </c>
    </row>
    <row r="5841" spans="17:18" x14ac:dyDescent="0.25">
      <c r="Q5841" t="s">
        <v>7337</v>
      </c>
      <c r="R5841" t="s">
        <v>7337</v>
      </c>
    </row>
    <row r="5842" spans="17:18" x14ac:dyDescent="0.25">
      <c r="Q5842" t="s">
        <v>7338</v>
      </c>
      <c r="R5842" t="s">
        <v>7338</v>
      </c>
    </row>
    <row r="5843" spans="17:18" x14ac:dyDescent="0.25">
      <c r="Q5843" t="s">
        <v>7339</v>
      </c>
      <c r="R5843" t="s">
        <v>7339</v>
      </c>
    </row>
    <row r="5844" spans="17:18" x14ac:dyDescent="0.25">
      <c r="Q5844" t="s">
        <v>7340</v>
      </c>
      <c r="R5844" t="s">
        <v>7340</v>
      </c>
    </row>
    <row r="5845" spans="17:18" x14ac:dyDescent="0.25">
      <c r="Q5845" t="s">
        <v>7341</v>
      </c>
      <c r="R5845" t="s">
        <v>7341</v>
      </c>
    </row>
    <row r="5846" spans="17:18" x14ac:dyDescent="0.25">
      <c r="Q5846" t="s">
        <v>7342</v>
      </c>
      <c r="R5846" t="s">
        <v>7342</v>
      </c>
    </row>
    <row r="5847" spans="17:18" x14ac:dyDescent="0.25">
      <c r="Q5847" t="s">
        <v>7343</v>
      </c>
      <c r="R5847" t="s">
        <v>7343</v>
      </c>
    </row>
    <row r="5848" spans="17:18" x14ac:dyDescent="0.25">
      <c r="Q5848" t="s">
        <v>7344</v>
      </c>
      <c r="R5848" t="s">
        <v>7344</v>
      </c>
    </row>
    <row r="5849" spans="17:18" x14ac:dyDescent="0.25">
      <c r="Q5849" t="s">
        <v>7345</v>
      </c>
      <c r="R5849" t="s">
        <v>7345</v>
      </c>
    </row>
    <row r="5850" spans="17:18" x14ac:dyDescent="0.25">
      <c r="Q5850" t="s">
        <v>7346</v>
      </c>
      <c r="R5850" t="s">
        <v>7346</v>
      </c>
    </row>
    <row r="5851" spans="17:18" x14ac:dyDescent="0.25">
      <c r="Q5851" t="s">
        <v>7347</v>
      </c>
      <c r="R5851" t="s">
        <v>7347</v>
      </c>
    </row>
    <row r="5852" spans="17:18" x14ac:dyDescent="0.25">
      <c r="Q5852" t="s">
        <v>7348</v>
      </c>
      <c r="R5852" t="s">
        <v>7348</v>
      </c>
    </row>
    <row r="5853" spans="17:18" x14ac:dyDescent="0.25">
      <c r="Q5853" t="s">
        <v>7349</v>
      </c>
      <c r="R5853" t="s">
        <v>7349</v>
      </c>
    </row>
    <row r="5854" spans="17:18" x14ac:dyDescent="0.25">
      <c r="Q5854" t="s">
        <v>7350</v>
      </c>
      <c r="R5854" t="s">
        <v>7350</v>
      </c>
    </row>
    <row r="5855" spans="17:18" x14ac:dyDescent="0.25">
      <c r="Q5855" t="s">
        <v>7351</v>
      </c>
      <c r="R5855" t="s">
        <v>7351</v>
      </c>
    </row>
    <row r="5856" spans="17:18" x14ac:dyDescent="0.25">
      <c r="Q5856" t="s">
        <v>7352</v>
      </c>
      <c r="R5856" t="s">
        <v>7352</v>
      </c>
    </row>
    <row r="5857" spans="17:18" x14ac:dyDescent="0.25">
      <c r="Q5857" t="s">
        <v>7353</v>
      </c>
      <c r="R5857" t="s">
        <v>7353</v>
      </c>
    </row>
    <row r="5858" spans="17:18" x14ac:dyDescent="0.25">
      <c r="Q5858" t="s">
        <v>7354</v>
      </c>
      <c r="R5858" t="s">
        <v>7354</v>
      </c>
    </row>
    <row r="5859" spans="17:18" x14ac:dyDescent="0.25">
      <c r="Q5859" t="s">
        <v>7355</v>
      </c>
      <c r="R5859" t="s">
        <v>7355</v>
      </c>
    </row>
    <row r="5860" spans="17:18" x14ac:dyDescent="0.25">
      <c r="Q5860" t="s">
        <v>7356</v>
      </c>
      <c r="R5860" t="s">
        <v>7356</v>
      </c>
    </row>
    <row r="5861" spans="17:18" x14ac:dyDescent="0.25">
      <c r="Q5861" t="s">
        <v>7357</v>
      </c>
      <c r="R5861" t="s">
        <v>7357</v>
      </c>
    </row>
    <row r="5862" spans="17:18" x14ac:dyDescent="0.25">
      <c r="Q5862" t="s">
        <v>7358</v>
      </c>
      <c r="R5862" t="s">
        <v>7358</v>
      </c>
    </row>
    <row r="5863" spans="17:18" x14ac:dyDescent="0.25">
      <c r="Q5863" t="s">
        <v>7359</v>
      </c>
      <c r="R5863" t="s">
        <v>7359</v>
      </c>
    </row>
    <row r="5864" spans="17:18" x14ac:dyDescent="0.25">
      <c r="Q5864" t="s">
        <v>7360</v>
      </c>
      <c r="R5864" t="s">
        <v>7360</v>
      </c>
    </row>
    <row r="5865" spans="17:18" x14ac:dyDescent="0.25">
      <c r="Q5865" t="s">
        <v>7361</v>
      </c>
      <c r="R5865" t="s">
        <v>7361</v>
      </c>
    </row>
    <row r="5866" spans="17:18" x14ac:dyDescent="0.25">
      <c r="Q5866" t="s">
        <v>7362</v>
      </c>
      <c r="R5866" t="s">
        <v>7362</v>
      </c>
    </row>
    <row r="5867" spans="17:18" x14ac:dyDescent="0.25">
      <c r="Q5867" t="s">
        <v>7363</v>
      </c>
      <c r="R5867" t="s">
        <v>7363</v>
      </c>
    </row>
    <row r="5868" spans="17:18" x14ac:dyDescent="0.25">
      <c r="Q5868" t="s">
        <v>7364</v>
      </c>
      <c r="R5868" t="s">
        <v>7364</v>
      </c>
    </row>
    <row r="5869" spans="17:18" x14ac:dyDescent="0.25">
      <c r="Q5869" t="s">
        <v>7365</v>
      </c>
      <c r="R5869" t="s">
        <v>7365</v>
      </c>
    </row>
    <row r="5870" spans="17:18" x14ac:dyDescent="0.25">
      <c r="Q5870" t="s">
        <v>7366</v>
      </c>
      <c r="R5870" t="s">
        <v>7366</v>
      </c>
    </row>
    <row r="5871" spans="17:18" x14ac:dyDescent="0.25">
      <c r="Q5871" t="s">
        <v>7367</v>
      </c>
      <c r="R5871" t="s">
        <v>7367</v>
      </c>
    </row>
    <row r="5872" spans="17:18" x14ac:dyDescent="0.25">
      <c r="Q5872" t="s">
        <v>7368</v>
      </c>
      <c r="R5872" t="s">
        <v>7368</v>
      </c>
    </row>
    <row r="5873" spans="17:18" x14ac:dyDescent="0.25">
      <c r="Q5873" t="s">
        <v>7369</v>
      </c>
      <c r="R5873" t="s">
        <v>7369</v>
      </c>
    </row>
    <row r="5874" spans="17:18" x14ac:dyDescent="0.25">
      <c r="Q5874" t="s">
        <v>7370</v>
      </c>
      <c r="R5874" t="s">
        <v>7370</v>
      </c>
    </row>
    <row r="5875" spans="17:18" x14ac:dyDescent="0.25">
      <c r="Q5875" t="s">
        <v>7371</v>
      </c>
      <c r="R5875" t="s">
        <v>7371</v>
      </c>
    </row>
    <row r="5876" spans="17:18" x14ac:dyDescent="0.25">
      <c r="Q5876" t="s">
        <v>7372</v>
      </c>
      <c r="R5876" t="s">
        <v>7372</v>
      </c>
    </row>
    <row r="5877" spans="17:18" x14ac:dyDescent="0.25">
      <c r="Q5877" t="s">
        <v>7373</v>
      </c>
      <c r="R5877" t="s">
        <v>7373</v>
      </c>
    </row>
    <row r="5878" spans="17:18" x14ac:dyDescent="0.25">
      <c r="Q5878" t="s">
        <v>7374</v>
      </c>
      <c r="R5878" t="s">
        <v>7374</v>
      </c>
    </row>
    <row r="5879" spans="17:18" x14ac:dyDescent="0.25">
      <c r="Q5879" t="s">
        <v>7375</v>
      </c>
      <c r="R5879" t="s">
        <v>7375</v>
      </c>
    </row>
    <row r="5880" spans="17:18" x14ac:dyDescent="0.25">
      <c r="Q5880" t="s">
        <v>7376</v>
      </c>
      <c r="R5880" t="s">
        <v>7376</v>
      </c>
    </row>
    <row r="5881" spans="17:18" x14ac:dyDescent="0.25">
      <c r="Q5881" t="s">
        <v>7377</v>
      </c>
      <c r="R5881" t="s">
        <v>7377</v>
      </c>
    </row>
    <row r="5882" spans="17:18" x14ac:dyDescent="0.25">
      <c r="Q5882" t="s">
        <v>7378</v>
      </c>
      <c r="R5882" t="s">
        <v>7378</v>
      </c>
    </row>
    <row r="5883" spans="17:18" x14ac:dyDescent="0.25">
      <c r="Q5883" t="s">
        <v>7379</v>
      </c>
      <c r="R5883" t="s">
        <v>7379</v>
      </c>
    </row>
    <row r="5884" spans="17:18" x14ac:dyDescent="0.25">
      <c r="Q5884" t="s">
        <v>7380</v>
      </c>
      <c r="R5884" t="s">
        <v>7380</v>
      </c>
    </row>
    <row r="5885" spans="17:18" x14ac:dyDescent="0.25">
      <c r="Q5885" t="s">
        <v>7381</v>
      </c>
      <c r="R5885" t="s">
        <v>7381</v>
      </c>
    </row>
    <row r="5886" spans="17:18" x14ac:dyDescent="0.25">
      <c r="Q5886" t="s">
        <v>7382</v>
      </c>
      <c r="R5886" t="s">
        <v>7382</v>
      </c>
    </row>
    <row r="5887" spans="17:18" x14ac:dyDescent="0.25">
      <c r="Q5887" t="s">
        <v>7383</v>
      </c>
      <c r="R5887" t="s">
        <v>7383</v>
      </c>
    </row>
    <row r="5888" spans="17:18" x14ac:dyDescent="0.25">
      <c r="Q5888" t="s">
        <v>7384</v>
      </c>
      <c r="R5888" t="s">
        <v>7384</v>
      </c>
    </row>
    <row r="5889" spans="17:18" x14ac:dyDescent="0.25">
      <c r="Q5889" t="s">
        <v>7385</v>
      </c>
      <c r="R5889" t="s">
        <v>7385</v>
      </c>
    </row>
    <row r="5890" spans="17:18" x14ac:dyDescent="0.25">
      <c r="Q5890" t="s">
        <v>7386</v>
      </c>
      <c r="R5890" t="s">
        <v>7386</v>
      </c>
    </row>
    <row r="5891" spans="17:18" x14ac:dyDescent="0.25">
      <c r="Q5891" t="s">
        <v>7387</v>
      </c>
      <c r="R5891" t="s">
        <v>7387</v>
      </c>
    </row>
    <row r="5892" spans="17:18" x14ac:dyDescent="0.25">
      <c r="Q5892" t="s">
        <v>7388</v>
      </c>
      <c r="R5892" t="s">
        <v>7388</v>
      </c>
    </row>
    <row r="5893" spans="17:18" x14ac:dyDescent="0.25">
      <c r="Q5893" t="s">
        <v>7389</v>
      </c>
      <c r="R5893" t="s">
        <v>7389</v>
      </c>
    </row>
    <row r="5894" spans="17:18" x14ac:dyDescent="0.25">
      <c r="Q5894" t="s">
        <v>7390</v>
      </c>
      <c r="R5894" t="s">
        <v>7390</v>
      </c>
    </row>
    <row r="5895" spans="17:18" x14ac:dyDescent="0.25">
      <c r="Q5895" t="s">
        <v>7391</v>
      </c>
      <c r="R5895" t="s">
        <v>7391</v>
      </c>
    </row>
    <row r="5896" spans="17:18" x14ac:dyDescent="0.25">
      <c r="Q5896" t="s">
        <v>7392</v>
      </c>
      <c r="R5896" t="s">
        <v>7392</v>
      </c>
    </row>
    <row r="5897" spans="17:18" x14ac:dyDescent="0.25">
      <c r="Q5897" t="s">
        <v>7393</v>
      </c>
      <c r="R5897" t="s">
        <v>7393</v>
      </c>
    </row>
    <row r="5898" spans="17:18" x14ac:dyDescent="0.25">
      <c r="Q5898" t="s">
        <v>7394</v>
      </c>
      <c r="R5898" t="s">
        <v>7394</v>
      </c>
    </row>
    <row r="5899" spans="17:18" x14ac:dyDescent="0.25">
      <c r="Q5899" t="s">
        <v>7395</v>
      </c>
      <c r="R5899" t="s">
        <v>7395</v>
      </c>
    </row>
    <row r="5900" spans="17:18" x14ac:dyDescent="0.25">
      <c r="Q5900" t="s">
        <v>7396</v>
      </c>
      <c r="R5900" t="s">
        <v>7396</v>
      </c>
    </row>
    <row r="5901" spans="17:18" x14ac:dyDescent="0.25">
      <c r="Q5901" t="s">
        <v>7397</v>
      </c>
      <c r="R5901" t="s">
        <v>7397</v>
      </c>
    </row>
    <row r="5902" spans="17:18" x14ac:dyDescent="0.25">
      <c r="Q5902" t="s">
        <v>7398</v>
      </c>
      <c r="R5902" t="s">
        <v>7398</v>
      </c>
    </row>
    <row r="5903" spans="17:18" x14ac:dyDescent="0.25">
      <c r="Q5903" t="s">
        <v>7399</v>
      </c>
      <c r="R5903" t="s">
        <v>7399</v>
      </c>
    </row>
    <row r="5904" spans="17:18" x14ac:dyDescent="0.25">
      <c r="Q5904" t="s">
        <v>7400</v>
      </c>
      <c r="R5904" t="s">
        <v>7400</v>
      </c>
    </row>
    <row r="5905" spans="17:18" x14ac:dyDescent="0.25">
      <c r="Q5905" t="s">
        <v>7401</v>
      </c>
      <c r="R5905" t="s">
        <v>7401</v>
      </c>
    </row>
    <row r="5906" spans="17:18" x14ac:dyDescent="0.25">
      <c r="Q5906" t="s">
        <v>7402</v>
      </c>
      <c r="R5906" t="s">
        <v>7402</v>
      </c>
    </row>
    <row r="5907" spans="17:18" x14ac:dyDescent="0.25">
      <c r="Q5907" t="s">
        <v>7403</v>
      </c>
      <c r="R5907" t="s">
        <v>7403</v>
      </c>
    </row>
    <row r="5908" spans="17:18" x14ac:dyDescent="0.25">
      <c r="Q5908" t="s">
        <v>7404</v>
      </c>
      <c r="R5908" t="s">
        <v>7404</v>
      </c>
    </row>
    <row r="5909" spans="17:18" x14ac:dyDescent="0.25">
      <c r="Q5909" t="s">
        <v>7405</v>
      </c>
      <c r="R5909" t="s">
        <v>7405</v>
      </c>
    </row>
    <row r="5910" spans="17:18" x14ac:dyDescent="0.25">
      <c r="Q5910" t="s">
        <v>7406</v>
      </c>
      <c r="R5910" t="s">
        <v>7406</v>
      </c>
    </row>
    <row r="5911" spans="17:18" x14ac:dyDescent="0.25">
      <c r="Q5911" t="s">
        <v>7407</v>
      </c>
      <c r="R5911" t="s">
        <v>7407</v>
      </c>
    </row>
    <row r="5912" spans="17:18" x14ac:dyDescent="0.25">
      <c r="Q5912" t="s">
        <v>7408</v>
      </c>
      <c r="R5912" t="s">
        <v>7408</v>
      </c>
    </row>
    <row r="5913" spans="17:18" x14ac:dyDescent="0.25">
      <c r="Q5913" t="s">
        <v>7409</v>
      </c>
      <c r="R5913" t="s">
        <v>7409</v>
      </c>
    </row>
    <row r="5914" spans="17:18" x14ac:dyDescent="0.25">
      <c r="Q5914" t="s">
        <v>7410</v>
      </c>
      <c r="R5914" t="s">
        <v>7410</v>
      </c>
    </row>
    <row r="5915" spans="17:18" x14ac:dyDescent="0.25">
      <c r="Q5915" t="s">
        <v>7411</v>
      </c>
      <c r="R5915" t="s">
        <v>7411</v>
      </c>
    </row>
    <row r="5916" spans="17:18" x14ac:dyDescent="0.25">
      <c r="Q5916" t="s">
        <v>7412</v>
      </c>
      <c r="R5916" t="s">
        <v>7412</v>
      </c>
    </row>
    <row r="5917" spans="17:18" x14ac:dyDescent="0.25">
      <c r="Q5917" t="s">
        <v>7413</v>
      </c>
      <c r="R5917" t="s">
        <v>7413</v>
      </c>
    </row>
    <row r="5918" spans="17:18" x14ac:dyDescent="0.25">
      <c r="Q5918" t="s">
        <v>7414</v>
      </c>
      <c r="R5918" t="s">
        <v>7414</v>
      </c>
    </row>
    <row r="5919" spans="17:18" x14ac:dyDescent="0.25">
      <c r="Q5919" t="s">
        <v>7415</v>
      </c>
      <c r="R5919" t="s">
        <v>7415</v>
      </c>
    </row>
    <row r="5920" spans="17:18" x14ac:dyDescent="0.25">
      <c r="Q5920" t="s">
        <v>7416</v>
      </c>
      <c r="R5920" t="s">
        <v>7416</v>
      </c>
    </row>
    <row r="5921" spans="17:18" x14ac:dyDescent="0.25">
      <c r="Q5921" t="s">
        <v>7417</v>
      </c>
      <c r="R5921" t="s">
        <v>7417</v>
      </c>
    </row>
    <row r="5922" spans="17:18" x14ac:dyDescent="0.25">
      <c r="Q5922" t="s">
        <v>7418</v>
      </c>
      <c r="R5922" t="s">
        <v>7418</v>
      </c>
    </row>
    <row r="5923" spans="17:18" x14ac:dyDescent="0.25">
      <c r="Q5923" t="s">
        <v>7419</v>
      </c>
      <c r="R5923" t="s">
        <v>7419</v>
      </c>
    </row>
    <row r="5924" spans="17:18" x14ac:dyDescent="0.25">
      <c r="Q5924" t="s">
        <v>7420</v>
      </c>
      <c r="R5924" t="s">
        <v>7420</v>
      </c>
    </row>
    <row r="5925" spans="17:18" x14ac:dyDescent="0.25">
      <c r="Q5925" t="s">
        <v>7421</v>
      </c>
      <c r="R5925" t="s">
        <v>7421</v>
      </c>
    </row>
    <row r="5926" spans="17:18" x14ac:dyDescent="0.25">
      <c r="Q5926" t="s">
        <v>7422</v>
      </c>
      <c r="R5926" t="s">
        <v>7422</v>
      </c>
    </row>
    <row r="5927" spans="17:18" x14ac:dyDescent="0.25">
      <c r="Q5927" t="s">
        <v>7423</v>
      </c>
      <c r="R5927" t="s">
        <v>7423</v>
      </c>
    </row>
    <row r="5928" spans="17:18" x14ac:dyDescent="0.25">
      <c r="Q5928" t="s">
        <v>7424</v>
      </c>
      <c r="R5928" t="s">
        <v>7424</v>
      </c>
    </row>
    <row r="5929" spans="17:18" x14ac:dyDescent="0.25">
      <c r="Q5929" t="s">
        <v>7425</v>
      </c>
      <c r="R5929" t="s">
        <v>7425</v>
      </c>
    </row>
    <row r="5930" spans="17:18" x14ac:dyDescent="0.25">
      <c r="Q5930" t="s">
        <v>7426</v>
      </c>
      <c r="R5930" t="s">
        <v>7426</v>
      </c>
    </row>
    <row r="5931" spans="17:18" x14ac:dyDescent="0.25">
      <c r="Q5931" t="s">
        <v>7427</v>
      </c>
      <c r="R5931" t="s">
        <v>7427</v>
      </c>
    </row>
    <row r="5932" spans="17:18" x14ac:dyDescent="0.25">
      <c r="Q5932" t="s">
        <v>7428</v>
      </c>
      <c r="R5932" t="s">
        <v>7428</v>
      </c>
    </row>
    <row r="5933" spans="17:18" x14ac:dyDescent="0.25">
      <c r="Q5933" t="s">
        <v>7429</v>
      </c>
      <c r="R5933" t="s">
        <v>7429</v>
      </c>
    </row>
    <row r="5934" spans="17:18" x14ac:dyDescent="0.25">
      <c r="Q5934" t="s">
        <v>7430</v>
      </c>
      <c r="R5934" t="s">
        <v>7430</v>
      </c>
    </row>
    <row r="5935" spans="17:18" x14ac:dyDescent="0.25">
      <c r="Q5935" t="s">
        <v>7431</v>
      </c>
      <c r="R5935" t="s">
        <v>7431</v>
      </c>
    </row>
    <row r="5936" spans="17:18" x14ac:dyDescent="0.25">
      <c r="Q5936" t="s">
        <v>7432</v>
      </c>
      <c r="R5936" t="s">
        <v>7432</v>
      </c>
    </row>
    <row r="5937" spans="17:18" x14ac:dyDescent="0.25">
      <c r="Q5937" t="s">
        <v>7433</v>
      </c>
      <c r="R5937" t="s">
        <v>7433</v>
      </c>
    </row>
    <row r="5938" spans="17:18" x14ac:dyDescent="0.25">
      <c r="Q5938" t="s">
        <v>7434</v>
      </c>
      <c r="R5938" t="s">
        <v>7434</v>
      </c>
    </row>
    <row r="5939" spans="17:18" x14ac:dyDescent="0.25">
      <c r="Q5939" t="s">
        <v>7435</v>
      </c>
      <c r="R5939" t="s">
        <v>7435</v>
      </c>
    </row>
    <row r="5940" spans="17:18" x14ac:dyDescent="0.25">
      <c r="Q5940" t="s">
        <v>7436</v>
      </c>
      <c r="R5940" t="s">
        <v>7436</v>
      </c>
    </row>
    <row r="5941" spans="17:18" x14ac:dyDescent="0.25">
      <c r="Q5941" t="s">
        <v>7437</v>
      </c>
      <c r="R5941" t="s">
        <v>7437</v>
      </c>
    </row>
    <row r="5942" spans="17:18" x14ac:dyDescent="0.25">
      <c r="Q5942" t="s">
        <v>7438</v>
      </c>
      <c r="R5942" t="s">
        <v>7438</v>
      </c>
    </row>
    <row r="5943" spans="17:18" x14ac:dyDescent="0.25">
      <c r="Q5943" t="s">
        <v>7439</v>
      </c>
      <c r="R5943" t="s">
        <v>7439</v>
      </c>
    </row>
    <row r="5944" spans="17:18" x14ac:dyDescent="0.25">
      <c r="Q5944" t="s">
        <v>7440</v>
      </c>
      <c r="R5944" t="s">
        <v>7440</v>
      </c>
    </row>
    <row r="5945" spans="17:18" x14ac:dyDescent="0.25">
      <c r="Q5945" t="s">
        <v>7441</v>
      </c>
      <c r="R5945" t="s">
        <v>7441</v>
      </c>
    </row>
    <row r="5946" spans="17:18" x14ac:dyDescent="0.25">
      <c r="Q5946" t="s">
        <v>7442</v>
      </c>
      <c r="R5946" t="s">
        <v>7442</v>
      </c>
    </row>
    <row r="5947" spans="17:18" x14ac:dyDescent="0.25">
      <c r="Q5947" t="s">
        <v>7443</v>
      </c>
      <c r="R5947" t="s">
        <v>7443</v>
      </c>
    </row>
    <row r="5948" spans="17:18" x14ac:dyDescent="0.25">
      <c r="Q5948" t="s">
        <v>7444</v>
      </c>
      <c r="R5948" t="s">
        <v>7444</v>
      </c>
    </row>
    <row r="5949" spans="17:18" x14ac:dyDescent="0.25">
      <c r="Q5949" t="s">
        <v>7445</v>
      </c>
      <c r="R5949" t="s">
        <v>7445</v>
      </c>
    </row>
    <row r="5950" spans="17:18" x14ac:dyDescent="0.25">
      <c r="Q5950" t="s">
        <v>7446</v>
      </c>
      <c r="R5950" t="s">
        <v>7446</v>
      </c>
    </row>
    <row r="5951" spans="17:18" x14ac:dyDescent="0.25">
      <c r="Q5951" t="s">
        <v>7447</v>
      </c>
      <c r="R5951" t="s">
        <v>7447</v>
      </c>
    </row>
    <row r="5952" spans="17:18" x14ac:dyDescent="0.25">
      <c r="Q5952" t="s">
        <v>7448</v>
      </c>
      <c r="R5952" t="s">
        <v>7448</v>
      </c>
    </row>
    <row r="5953" spans="17:18" x14ac:dyDescent="0.25">
      <c r="Q5953" t="s">
        <v>7449</v>
      </c>
      <c r="R5953" t="s">
        <v>7449</v>
      </c>
    </row>
    <row r="5954" spans="17:18" x14ac:dyDescent="0.25">
      <c r="Q5954" t="s">
        <v>7450</v>
      </c>
      <c r="R5954" t="s">
        <v>7450</v>
      </c>
    </row>
    <row r="5955" spans="17:18" x14ac:dyDescent="0.25">
      <c r="Q5955" t="s">
        <v>7451</v>
      </c>
      <c r="R5955" t="s">
        <v>7451</v>
      </c>
    </row>
    <row r="5956" spans="17:18" x14ac:dyDescent="0.25">
      <c r="Q5956" t="s">
        <v>7452</v>
      </c>
      <c r="R5956" t="s">
        <v>7452</v>
      </c>
    </row>
    <row r="5957" spans="17:18" x14ac:dyDescent="0.25">
      <c r="Q5957" t="s">
        <v>7453</v>
      </c>
      <c r="R5957" t="s">
        <v>7453</v>
      </c>
    </row>
    <row r="5958" spans="17:18" x14ac:dyDescent="0.25">
      <c r="Q5958" t="s">
        <v>7454</v>
      </c>
      <c r="R5958" t="s">
        <v>7454</v>
      </c>
    </row>
    <row r="5959" spans="17:18" x14ac:dyDescent="0.25">
      <c r="Q5959" t="s">
        <v>7455</v>
      </c>
      <c r="R5959" t="s">
        <v>7455</v>
      </c>
    </row>
    <row r="5960" spans="17:18" x14ac:dyDescent="0.25">
      <c r="Q5960" t="s">
        <v>7456</v>
      </c>
      <c r="R5960" t="s">
        <v>7456</v>
      </c>
    </row>
    <row r="5961" spans="17:18" x14ac:dyDescent="0.25">
      <c r="Q5961" t="s">
        <v>7457</v>
      </c>
      <c r="R5961" t="s">
        <v>7457</v>
      </c>
    </row>
    <row r="5962" spans="17:18" x14ac:dyDescent="0.25">
      <c r="Q5962" t="s">
        <v>7458</v>
      </c>
      <c r="R5962" t="s">
        <v>7458</v>
      </c>
    </row>
    <row r="5963" spans="17:18" x14ac:dyDescent="0.25">
      <c r="Q5963" t="s">
        <v>7459</v>
      </c>
      <c r="R5963" t="s">
        <v>7459</v>
      </c>
    </row>
    <row r="5964" spans="17:18" x14ac:dyDescent="0.25">
      <c r="Q5964" t="s">
        <v>7460</v>
      </c>
      <c r="R5964" t="s">
        <v>7460</v>
      </c>
    </row>
    <row r="5965" spans="17:18" x14ac:dyDescent="0.25">
      <c r="Q5965" t="s">
        <v>7461</v>
      </c>
      <c r="R5965" t="s">
        <v>7461</v>
      </c>
    </row>
    <row r="5966" spans="17:18" x14ac:dyDescent="0.25">
      <c r="Q5966" t="s">
        <v>7462</v>
      </c>
      <c r="R5966" t="s">
        <v>7462</v>
      </c>
    </row>
    <row r="5967" spans="17:18" x14ac:dyDescent="0.25">
      <c r="Q5967" t="s">
        <v>7463</v>
      </c>
      <c r="R5967" t="s">
        <v>7463</v>
      </c>
    </row>
    <row r="5968" spans="17:18" x14ac:dyDescent="0.25">
      <c r="Q5968" t="s">
        <v>7464</v>
      </c>
      <c r="R5968" t="s">
        <v>7464</v>
      </c>
    </row>
    <row r="5969" spans="17:18" x14ac:dyDescent="0.25">
      <c r="Q5969" t="s">
        <v>7465</v>
      </c>
      <c r="R5969" t="s">
        <v>7465</v>
      </c>
    </row>
    <row r="5970" spans="17:18" x14ac:dyDescent="0.25">
      <c r="Q5970" t="s">
        <v>7466</v>
      </c>
      <c r="R5970" t="s">
        <v>7466</v>
      </c>
    </row>
    <row r="5971" spans="17:18" x14ac:dyDescent="0.25">
      <c r="Q5971" t="s">
        <v>7467</v>
      </c>
      <c r="R5971" t="s">
        <v>7467</v>
      </c>
    </row>
    <row r="5972" spans="17:18" x14ac:dyDescent="0.25">
      <c r="Q5972" t="s">
        <v>7468</v>
      </c>
      <c r="R5972" t="s">
        <v>7468</v>
      </c>
    </row>
    <row r="5973" spans="17:18" x14ac:dyDescent="0.25">
      <c r="Q5973" t="s">
        <v>7469</v>
      </c>
      <c r="R5973" t="s">
        <v>7469</v>
      </c>
    </row>
    <row r="5974" spans="17:18" x14ac:dyDescent="0.25">
      <c r="Q5974" t="s">
        <v>7470</v>
      </c>
      <c r="R5974" t="s">
        <v>7470</v>
      </c>
    </row>
    <row r="5975" spans="17:18" x14ac:dyDescent="0.25">
      <c r="Q5975" t="s">
        <v>7471</v>
      </c>
      <c r="R5975" t="s">
        <v>7471</v>
      </c>
    </row>
    <row r="5976" spans="17:18" x14ac:dyDescent="0.25">
      <c r="Q5976" t="s">
        <v>7472</v>
      </c>
      <c r="R5976" t="s">
        <v>7472</v>
      </c>
    </row>
    <row r="5977" spans="17:18" x14ac:dyDescent="0.25">
      <c r="Q5977" t="s">
        <v>7473</v>
      </c>
      <c r="R5977" t="s">
        <v>7473</v>
      </c>
    </row>
    <row r="5978" spans="17:18" x14ac:dyDescent="0.25">
      <c r="Q5978" t="s">
        <v>7474</v>
      </c>
      <c r="R5978" t="s">
        <v>7474</v>
      </c>
    </row>
    <row r="5979" spans="17:18" x14ac:dyDescent="0.25">
      <c r="Q5979" t="s">
        <v>7475</v>
      </c>
      <c r="R5979" t="s">
        <v>7475</v>
      </c>
    </row>
    <row r="5980" spans="17:18" x14ac:dyDescent="0.25">
      <c r="Q5980" t="s">
        <v>7476</v>
      </c>
      <c r="R5980" t="s">
        <v>7476</v>
      </c>
    </row>
    <row r="5981" spans="17:18" x14ac:dyDescent="0.25">
      <c r="Q5981" t="s">
        <v>7477</v>
      </c>
      <c r="R5981" t="s">
        <v>7477</v>
      </c>
    </row>
    <row r="5982" spans="17:18" x14ac:dyDescent="0.25">
      <c r="Q5982" t="s">
        <v>7478</v>
      </c>
      <c r="R5982" t="s">
        <v>7478</v>
      </c>
    </row>
    <row r="5983" spans="17:18" x14ac:dyDescent="0.25">
      <c r="Q5983" t="s">
        <v>7479</v>
      </c>
      <c r="R5983" t="s">
        <v>7479</v>
      </c>
    </row>
    <row r="5984" spans="17:18" x14ac:dyDescent="0.25">
      <c r="Q5984" t="s">
        <v>7480</v>
      </c>
      <c r="R5984" t="s">
        <v>7480</v>
      </c>
    </row>
    <row r="5985" spans="17:18" x14ac:dyDescent="0.25">
      <c r="Q5985" t="s">
        <v>7481</v>
      </c>
      <c r="R5985" t="s">
        <v>7481</v>
      </c>
    </row>
    <row r="5986" spans="17:18" x14ac:dyDescent="0.25">
      <c r="Q5986" t="s">
        <v>7482</v>
      </c>
      <c r="R5986" t="s">
        <v>7482</v>
      </c>
    </row>
    <row r="5987" spans="17:18" x14ac:dyDescent="0.25">
      <c r="Q5987" t="s">
        <v>7483</v>
      </c>
      <c r="R5987" t="s">
        <v>7483</v>
      </c>
    </row>
    <row r="5988" spans="17:18" x14ac:dyDescent="0.25">
      <c r="Q5988" t="s">
        <v>7484</v>
      </c>
      <c r="R5988" t="s">
        <v>7484</v>
      </c>
    </row>
    <row r="5989" spans="17:18" x14ac:dyDescent="0.25">
      <c r="Q5989" t="s">
        <v>7485</v>
      </c>
      <c r="R5989" t="s">
        <v>7485</v>
      </c>
    </row>
    <row r="5990" spans="17:18" x14ac:dyDescent="0.25">
      <c r="Q5990" t="s">
        <v>7486</v>
      </c>
      <c r="R5990" t="s">
        <v>7486</v>
      </c>
    </row>
    <row r="5991" spans="17:18" x14ac:dyDescent="0.25">
      <c r="Q5991" t="s">
        <v>7487</v>
      </c>
      <c r="R5991" t="s">
        <v>7487</v>
      </c>
    </row>
    <row r="5992" spans="17:18" x14ac:dyDescent="0.25">
      <c r="Q5992" t="s">
        <v>7488</v>
      </c>
      <c r="R5992" t="s">
        <v>7488</v>
      </c>
    </row>
    <row r="5993" spans="17:18" x14ac:dyDescent="0.25">
      <c r="Q5993" t="s">
        <v>7489</v>
      </c>
      <c r="R5993" t="s">
        <v>7489</v>
      </c>
    </row>
    <row r="5994" spans="17:18" x14ac:dyDescent="0.25">
      <c r="Q5994" t="s">
        <v>7490</v>
      </c>
      <c r="R5994" t="s">
        <v>7490</v>
      </c>
    </row>
    <row r="5995" spans="17:18" x14ac:dyDescent="0.25">
      <c r="Q5995" t="s">
        <v>7491</v>
      </c>
      <c r="R5995" t="s">
        <v>7491</v>
      </c>
    </row>
    <row r="5996" spans="17:18" x14ac:dyDescent="0.25">
      <c r="Q5996" t="s">
        <v>7492</v>
      </c>
      <c r="R5996" t="s">
        <v>7492</v>
      </c>
    </row>
    <row r="5997" spans="17:18" x14ac:dyDescent="0.25">
      <c r="Q5997" t="s">
        <v>7493</v>
      </c>
      <c r="R5997" t="s">
        <v>7493</v>
      </c>
    </row>
    <row r="5998" spans="17:18" x14ac:dyDescent="0.25">
      <c r="Q5998" t="s">
        <v>7494</v>
      </c>
      <c r="R5998" t="s">
        <v>7494</v>
      </c>
    </row>
    <row r="5999" spans="17:18" x14ac:dyDescent="0.25">
      <c r="Q5999" t="s">
        <v>7495</v>
      </c>
      <c r="R5999" t="s">
        <v>7495</v>
      </c>
    </row>
    <row r="6000" spans="17:18" x14ac:dyDescent="0.25">
      <c r="Q6000" t="s">
        <v>7496</v>
      </c>
      <c r="R6000" t="s">
        <v>7496</v>
      </c>
    </row>
    <row r="6001" spans="17:18" x14ac:dyDescent="0.25">
      <c r="Q6001" t="s">
        <v>7497</v>
      </c>
      <c r="R6001" t="s">
        <v>7497</v>
      </c>
    </row>
    <row r="6002" spans="17:18" x14ac:dyDescent="0.25">
      <c r="Q6002" t="s">
        <v>7498</v>
      </c>
      <c r="R6002" t="s">
        <v>7498</v>
      </c>
    </row>
    <row r="6003" spans="17:18" x14ac:dyDescent="0.25">
      <c r="Q6003" t="s">
        <v>7499</v>
      </c>
      <c r="R6003" t="s">
        <v>7499</v>
      </c>
    </row>
    <row r="6004" spans="17:18" x14ac:dyDescent="0.25">
      <c r="Q6004" t="s">
        <v>7500</v>
      </c>
      <c r="R6004" t="s">
        <v>7500</v>
      </c>
    </row>
    <row r="6005" spans="17:18" x14ac:dyDescent="0.25">
      <c r="Q6005" t="s">
        <v>7501</v>
      </c>
      <c r="R6005" t="s">
        <v>7501</v>
      </c>
    </row>
    <row r="6006" spans="17:18" x14ac:dyDescent="0.25">
      <c r="Q6006" t="s">
        <v>7502</v>
      </c>
      <c r="R6006" t="s">
        <v>7502</v>
      </c>
    </row>
    <row r="6007" spans="17:18" x14ac:dyDescent="0.25">
      <c r="Q6007" t="s">
        <v>7503</v>
      </c>
      <c r="R6007" t="s">
        <v>7503</v>
      </c>
    </row>
    <row r="6008" spans="17:18" x14ac:dyDescent="0.25">
      <c r="Q6008" t="s">
        <v>7504</v>
      </c>
      <c r="R6008" t="s">
        <v>7504</v>
      </c>
    </row>
    <row r="6009" spans="17:18" x14ac:dyDescent="0.25">
      <c r="Q6009" t="s">
        <v>7505</v>
      </c>
      <c r="R6009" t="s">
        <v>7505</v>
      </c>
    </row>
    <row r="6010" spans="17:18" x14ac:dyDescent="0.25">
      <c r="Q6010" t="s">
        <v>7506</v>
      </c>
      <c r="R6010" t="s">
        <v>7506</v>
      </c>
    </row>
    <row r="6011" spans="17:18" x14ac:dyDescent="0.25">
      <c r="Q6011" t="s">
        <v>7507</v>
      </c>
      <c r="R6011" t="s">
        <v>7507</v>
      </c>
    </row>
    <row r="6012" spans="17:18" x14ac:dyDescent="0.25">
      <c r="Q6012" t="s">
        <v>7508</v>
      </c>
      <c r="R6012" t="s">
        <v>7508</v>
      </c>
    </row>
    <row r="6013" spans="17:18" x14ac:dyDescent="0.25">
      <c r="Q6013" t="s">
        <v>7509</v>
      </c>
      <c r="R6013" t="s">
        <v>7509</v>
      </c>
    </row>
    <row r="6014" spans="17:18" x14ac:dyDescent="0.25">
      <c r="Q6014" t="s">
        <v>7510</v>
      </c>
      <c r="R6014" t="s">
        <v>7510</v>
      </c>
    </row>
    <row r="6015" spans="17:18" x14ac:dyDescent="0.25">
      <c r="Q6015" t="s">
        <v>7511</v>
      </c>
      <c r="R6015" t="s">
        <v>7511</v>
      </c>
    </row>
    <row r="6016" spans="17:18" x14ac:dyDescent="0.25">
      <c r="Q6016" t="s">
        <v>7512</v>
      </c>
      <c r="R6016" t="s">
        <v>7512</v>
      </c>
    </row>
    <row r="6017" spans="17:18" x14ac:dyDescent="0.25">
      <c r="Q6017" t="s">
        <v>7513</v>
      </c>
      <c r="R6017" t="s">
        <v>7513</v>
      </c>
    </row>
    <row r="6018" spans="17:18" x14ac:dyDescent="0.25">
      <c r="Q6018" t="s">
        <v>7514</v>
      </c>
      <c r="R6018" t="s">
        <v>7514</v>
      </c>
    </row>
    <row r="6019" spans="17:18" x14ac:dyDescent="0.25">
      <c r="Q6019" t="s">
        <v>7515</v>
      </c>
      <c r="R6019" t="s">
        <v>7515</v>
      </c>
    </row>
    <row r="6020" spans="17:18" x14ac:dyDescent="0.25">
      <c r="Q6020" t="s">
        <v>7516</v>
      </c>
      <c r="R6020" t="s">
        <v>7516</v>
      </c>
    </row>
    <row r="6021" spans="17:18" x14ac:dyDescent="0.25">
      <c r="Q6021" t="s">
        <v>7517</v>
      </c>
      <c r="R6021" t="s">
        <v>7517</v>
      </c>
    </row>
    <row r="6022" spans="17:18" x14ac:dyDescent="0.25">
      <c r="Q6022" t="s">
        <v>7518</v>
      </c>
      <c r="R6022" t="s">
        <v>7518</v>
      </c>
    </row>
    <row r="6023" spans="17:18" x14ac:dyDescent="0.25">
      <c r="Q6023" t="s">
        <v>7519</v>
      </c>
      <c r="R6023" t="s">
        <v>7519</v>
      </c>
    </row>
    <row r="6024" spans="17:18" x14ac:dyDescent="0.25">
      <c r="Q6024" t="s">
        <v>7520</v>
      </c>
      <c r="R6024" t="s">
        <v>7520</v>
      </c>
    </row>
    <row r="6025" spans="17:18" x14ac:dyDescent="0.25">
      <c r="Q6025" t="s">
        <v>7521</v>
      </c>
      <c r="R6025" t="s">
        <v>7521</v>
      </c>
    </row>
    <row r="6026" spans="17:18" x14ac:dyDescent="0.25">
      <c r="Q6026" t="s">
        <v>7522</v>
      </c>
      <c r="R6026" t="s">
        <v>7522</v>
      </c>
    </row>
    <row r="6027" spans="17:18" x14ac:dyDescent="0.25">
      <c r="Q6027" t="s">
        <v>7523</v>
      </c>
      <c r="R6027" t="s">
        <v>7523</v>
      </c>
    </row>
    <row r="6028" spans="17:18" x14ac:dyDescent="0.25">
      <c r="Q6028" t="s">
        <v>7524</v>
      </c>
      <c r="R6028" t="s">
        <v>7524</v>
      </c>
    </row>
    <row r="6029" spans="17:18" x14ac:dyDescent="0.25">
      <c r="Q6029" t="s">
        <v>7525</v>
      </c>
      <c r="R6029" t="s">
        <v>7525</v>
      </c>
    </row>
    <row r="6030" spans="17:18" x14ac:dyDescent="0.25">
      <c r="Q6030" t="s">
        <v>7526</v>
      </c>
      <c r="R6030" t="s">
        <v>7526</v>
      </c>
    </row>
    <row r="6031" spans="17:18" x14ac:dyDescent="0.25">
      <c r="Q6031" t="s">
        <v>7527</v>
      </c>
      <c r="R6031" t="s">
        <v>7527</v>
      </c>
    </row>
    <row r="6032" spans="17:18" x14ac:dyDescent="0.25">
      <c r="Q6032" t="s">
        <v>7528</v>
      </c>
      <c r="R6032" t="s">
        <v>7528</v>
      </c>
    </row>
    <row r="6033" spans="17:18" x14ac:dyDescent="0.25">
      <c r="Q6033" t="s">
        <v>7529</v>
      </c>
      <c r="R6033" t="s">
        <v>7529</v>
      </c>
    </row>
    <row r="6034" spans="17:18" x14ac:dyDescent="0.25">
      <c r="Q6034" t="s">
        <v>7530</v>
      </c>
      <c r="R6034" t="s">
        <v>7530</v>
      </c>
    </row>
    <row r="6035" spans="17:18" x14ac:dyDescent="0.25">
      <c r="Q6035" t="s">
        <v>7531</v>
      </c>
      <c r="R6035" t="s">
        <v>7531</v>
      </c>
    </row>
    <row r="6036" spans="17:18" x14ac:dyDescent="0.25">
      <c r="Q6036" t="s">
        <v>7532</v>
      </c>
      <c r="R6036" t="s">
        <v>7532</v>
      </c>
    </row>
    <row r="6037" spans="17:18" x14ac:dyDescent="0.25">
      <c r="Q6037" t="s">
        <v>7533</v>
      </c>
      <c r="R6037" t="s">
        <v>7533</v>
      </c>
    </row>
    <row r="6038" spans="17:18" x14ac:dyDescent="0.25">
      <c r="Q6038" t="s">
        <v>7534</v>
      </c>
      <c r="R6038" t="s">
        <v>7534</v>
      </c>
    </row>
    <row r="6039" spans="17:18" x14ac:dyDescent="0.25">
      <c r="Q6039" t="s">
        <v>7535</v>
      </c>
      <c r="R6039" t="s">
        <v>7535</v>
      </c>
    </row>
    <row r="6040" spans="17:18" x14ac:dyDescent="0.25">
      <c r="Q6040" t="s">
        <v>7536</v>
      </c>
      <c r="R6040" t="s">
        <v>7536</v>
      </c>
    </row>
    <row r="6041" spans="17:18" x14ac:dyDescent="0.25">
      <c r="Q6041" t="s">
        <v>7537</v>
      </c>
      <c r="R6041" t="s">
        <v>7537</v>
      </c>
    </row>
    <row r="6042" spans="17:18" x14ac:dyDescent="0.25">
      <c r="Q6042" t="s">
        <v>7538</v>
      </c>
      <c r="R6042" t="s">
        <v>7538</v>
      </c>
    </row>
    <row r="6043" spans="17:18" x14ac:dyDescent="0.25">
      <c r="Q6043" t="s">
        <v>7539</v>
      </c>
      <c r="R6043" t="s">
        <v>7539</v>
      </c>
    </row>
    <row r="6044" spans="17:18" x14ac:dyDescent="0.25">
      <c r="Q6044" t="s">
        <v>7540</v>
      </c>
      <c r="R6044" t="s">
        <v>7540</v>
      </c>
    </row>
    <row r="6045" spans="17:18" x14ac:dyDescent="0.25">
      <c r="Q6045" t="s">
        <v>7541</v>
      </c>
      <c r="R6045" t="s">
        <v>7541</v>
      </c>
    </row>
    <row r="6046" spans="17:18" x14ac:dyDescent="0.25">
      <c r="Q6046" t="s">
        <v>7542</v>
      </c>
      <c r="R6046" t="s">
        <v>7542</v>
      </c>
    </row>
    <row r="6047" spans="17:18" x14ac:dyDescent="0.25">
      <c r="Q6047" t="s">
        <v>7543</v>
      </c>
      <c r="R6047" t="s">
        <v>7543</v>
      </c>
    </row>
    <row r="6048" spans="17:18" x14ac:dyDescent="0.25">
      <c r="Q6048" t="s">
        <v>7544</v>
      </c>
      <c r="R6048" t="s">
        <v>7544</v>
      </c>
    </row>
    <row r="6049" spans="17:18" x14ac:dyDescent="0.25">
      <c r="Q6049" t="s">
        <v>7545</v>
      </c>
      <c r="R6049" t="s">
        <v>7545</v>
      </c>
    </row>
    <row r="6050" spans="17:18" x14ac:dyDescent="0.25">
      <c r="Q6050" t="s">
        <v>7546</v>
      </c>
      <c r="R6050" t="s">
        <v>7546</v>
      </c>
    </row>
    <row r="6051" spans="17:18" x14ac:dyDescent="0.25">
      <c r="Q6051" t="s">
        <v>7547</v>
      </c>
      <c r="R6051" t="s">
        <v>7547</v>
      </c>
    </row>
    <row r="6052" spans="17:18" x14ac:dyDescent="0.25">
      <c r="Q6052" t="s">
        <v>7548</v>
      </c>
      <c r="R6052" t="s">
        <v>7548</v>
      </c>
    </row>
    <row r="6053" spans="17:18" x14ac:dyDescent="0.25">
      <c r="Q6053" t="s">
        <v>7549</v>
      </c>
      <c r="R6053" t="s">
        <v>7549</v>
      </c>
    </row>
    <row r="6054" spans="17:18" x14ac:dyDescent="0.25">
      <c r="Q6054" t="s">
        <v>7550</v>
      </c>
      <c r="R6054" t="s">
        <v>7550</v>
      </c>
    </row>
    <row r="6055" spans="17:18" x14ac:dyDescent="0.25">
      <c r="Q6055" t="s">
        <v>7551</v>
      </c>
      <c r="R6055" t="s">
        <v>7551</v>
      </c>
    </row>
    <row r="6056" spans="17:18" x14ac:dyDescent="0.25">
      <c r="Q6056" t="s">
        <v>7552</v>
      </c>
      <c r="R6056" t="s">
        <v>7552</v>
      </c>
    </row>
    <row r="6057" spans="17:18" x14ac:dyDescent="0.25">
      <c r="Q6057" t="s">
        <v>7553</v>
      </c>
      <c r="R6057" t="s">
        <v>7553</v>
      </c>
    </row>
    <row r="6058" spans="17:18" x14ac:dyDescent="0.25">
      <c r="Q6058" t="s">
        <v>7554</v>
      </c>
      <c r="R6058" t="s">
        <v>7554</v>
      </c>
    </row>
    <row r="6059" spans="17:18" x14ac:dyDescent="0.25">
      <c r="Q6059" t="s">
        <v>7555</v>
      </c>
      <c r="R6059" t="s">
        <v>7555</v>
      </c>
    </row>
    <row r="6060" spans="17:18" x14ac:dyDescent="0.25">
      <c r="Q6060" t="s">
        <v>7556</v>
      </c>
      <c r="R6060" t="s">
        <v>7556</v>
      </c>
    </row>
    <row r="6061" spans="17:18" x14ac:dyDescent="0.25">
      <c r="Q6061" t="s">
        <v>7557</v>
      </c>
      <c r="R6061" t="s">
        <v>7557</v>
      </c>
    </row>
    <row r="6062" spans="17:18" x14ac:dyDescent="0.25">
      <c r="Q6062" t="s">
        <v>7558</v>
      </c>
      <c r="R6062" t="s">
        <v>7558</v>
      </c>
    </row>
    <row r="6063" spans="17:18" x14ac:dyDescent="0.25">
      <c r="Q6063" t="s">
        <v>7559</v>
      </c>
      <c r="R6063" t="s">
        <v>7559</v>
      </c>
    </row>
    <row r="6064" spans="17:18" x14ac:dyDescent="0.25">
      <c r="Q6064" t="s">
        <v>7560</v>
      </c>
      <c r="R6064" t="s">
        <v>7560</v>
      </c>
    </row>
    <row r="6065" spans="17:18" x14ac:dyDescent="0.25">
      <c r="Q6065" t="s">
        <v>7561</v>
      </c>
      <c r="R6065" t="s">
        <v>7561</v>
      </c>
    </row>
    <row r="6066" spans="17:18" x14ac:dyDescent="0.25">
      <c r="Q6066" t="s">
        <v>7562</v>
      </c>
      <c r="R6066" t="s">
        <v>7562</v>
      </c>
    </row>
    <row r="6067" spans="17:18" x14ac:dyDescent="0.25">
      <c r="Q6067" t="s">
        <v>7563</v>
      </c>
      <c r="R6067" t="s">
        <v>7563</v>
      </c>
    </row>
    <row r="6068" spans="17:18" x14ac:dyDescent="0.25">
      <c r="Q6068" t="s">
        <v>7564</v>
      </c>
      <c r="R6068" t="s">
        <v>7564</v>
      </c>
    </row>
    <row r="6069" spans="17:18" x14ac:dyDescent="0.25">
      <c r="Q6069" t="s">
        <v>7565</v>
      </c>
      <c r="R6069" t="s">
        <v>7565</v>
      </c>
    </row>
    <row r="6070" spans="17:18" x14ac:dyDescent="0.25">
      <c r="Q6070" t="s">
        <v>7566</v>
      </c>
      <c r="R6070" t="s">
        <v>7566</v>
      </c>
    </row>
    <row r="6071" spans="17:18" x14ac:dyDescent="0.25">
      <c r="Q6071" t="s">
        <v>7567</v>
      </c>
      <c r="R6071" t="s">
        <v>7567</v>
      </c>
    </row>
    <row r="6072" spans="17:18" x14ac:dyDescent="0.25">
      <c r="Q6072" t="s">
        <v>7568</v>
      </c>
      <c r="R6072" t="s">
        <v>7568</v>
      </c>
    </row>
    <row r="6073" spans="17:18" x14ac:dyDescent="0.25">
      <c r="Q6073" t="s">
        <v>7569</v>
      </c>
      <c r="R6073" t="s">
        <v>7569</v>
      </c>
    </row>
    <row r="6074" spans="17:18" x14ac:dyDescent="0.25">
      <c r="Q6074" t="s">
        <v>7570</v>
      </c>
      <c r="R6074" t="s">
        <v>7570</v>
      </c>
    </row>
    <row r="6075" spans="17:18" x14ac:dyDescent="0.25">
      <c r="Q6075" t="s">
        <v>7571</v>
      </c>
      <c r="R6075" t="s">
        <v>7571</v>
      </c>
    </row>
    <row r="6076" spans="17:18" x14ac:dyDescent="0.25">
      <c r="Q6076" t="s">
        <v>7572</v>
      </c>
      <c r="R6076" t="s">
        <v>7572</v>
      </c>
    </row>
    <row r="6077" spans="17:18" x14ac:dyDescent="0.25">
      <c r="Q6077" t="s">
        <v>7573</v>
      </c>
      <c r="R6077" t="s">
        <v>7573</v>
      </c>
    </row>
    <row r="6078" spans="17:18" x14ac:dyDescent="0.25">
      <c r="Q6078" t="s">
        <v>7574</v>
      </c>
      <c r="R6078" t="s">
        <v>7574</v>
      </c>
    </row>
    <row r="6079" spans="17:18" x14ac:dyDescent="0.25">
      <c r="Q6079" t="s">
        <v>7575</v>
      </c>
      <c r="R6079" t="s">
        <v>7575</v>
      </c>
    </row>
    <row r="6080" spans="17:18" x14ac:dyDescent="0.25">
      <c r="Q6080" t="s">
        <v>7576</v>
      </c>
      <c r="R6080" t="s">
        <v>7576</v>
      </c>
    </row>
    <row r="6081" spans="17:18" x14ac:dyDescent="0.25">
      <c r="Q6081" t="s">
        <v>7577</v>
      </c>
      <c r="R6081" t="s">
        <v>7577</v>
      </c>
    </row>
    <row r="6082" spans="17:18" x14ac:dyDescent="0.25">
      <c r="Q6082" t="s">
        <v>7578</v>
      </c>
      <c r="R6082" t="s">
        <v>7578</v>
      </c>
    </row>
    <row r="6083" spans="17:18" x14ac:dyDescent="0.25">
      <c r="Q6083" t="s">
        <v>7579</v>
      </c>
      <c r="R6083" t="s">
        <v>7579</v>
      </c>
    </row>
    <row r="6084" spans="17:18" x14ac:dyDescent="0.25">
      <c r="Q6084" t="s">
        <v>7580</v>
      </c>
      <c r="R6084" t="s">
        <v>7580</v>
      </c>
    </row>
    <row r="6085" spans="17:18" x14ac:dyDescent="0.25">
      <c r="Q6085" t="s">
        <v>7581</v>
      </c>
      <c r="R6085" t="s">
        <v>7581</v>
      </c>
    </row>
    <row r="6086" spans="17:18" x14ac:dyDescent="0.25">
      <c r="Q6086" t="s">
        <v>7582</v>
      </c>
      <c r="R6086" t="s">
        <v>7582</v>
      </c>
    </row>
    <row r="6087" spans="17:18" x14ac:dyDescent="0.25">
      <c r="Q6087" t="s">
        <v>7583</v>
      </c>
      <c r="R6087" t="s">
        <v>7583</v>
      </c>
    </row>
    <row r="6088" spans="17:18" x14ac:dyDescent="0.25">
      <c r="Q6088" t="s">
        <v>7584</v>
      </c>
      <c r="R6088" t="s">
        <v>7584</v>
      </c>
    </row>
    <row r="6089" spans="17:18" x14ac:dyDescent="0.25">
      <c r="Q6089" t="s">
        <v>7585</v>
      </c>
      <c r="R6089" t="s">
        <v>7585</v>
      </c>
    </row>
    <row r="6090" spans="17:18" x14ac:dyDescent="0.25">
      <c r="Q6090" t="s">
        <v>7586</v>
      </c>
      <c r="R6090" t="s">
        <v>7586</v>
      </c>
    </row>
    <row r="6091" spans="17:18" x14ac:dyDescent="0.25">
      <c r="Q6091" t="s">
        <v>7587</v>
      </c>
      <c r="R6091" t="s">
        <v>7587</v>
      </c>
    </row>
    <row r="6092" spans="17:18" x14ac:dyDescent="0.25">
      <c r="Q6092" t="s">
        <v>7588</v>
      </c>
      <c r="R6092" t="s">
        <v>7588</v>
      </c>
    </row>
    <row r="6093" spans="17:18" x14ac:dyDescent="0.25">
      <c r="Q6093" t="s">
        <v>7589</v>
      </c>
      <c r="R6093" t="s">
        <v>7589</v>
      </c>
    </row>
    <row r="6094" spans="17:18" x14ac:dyDescent="0.25">
      <c r="Q6094" t="s">
        <v>7590</v>
      </c>
      <c r="R6094" t="s">
        <v>7590</v>
      </c>
    </row>
    <row r="6095" spans="17:18" x14ac:dyDescent="0.25">
      <c r="Q6095" t="s">
        <v>7591</v>
      </c>
      <c r="R6095" t="s">
        <v>7591</v>
      </c>
    </row>
    <row r="6096" spans="17:18" x14ac:dyDescent="0.25">
      <c r="Q6096" t="s">
        <v>7592</v>
      </c>
      <c r="R6096" t="s">
        <v>7592</v>
      </c>
    </row>
    <row r="6097" spans="17:18" x14ac:dyDescent="0.25">
      <c r="Q6097" t="s">
        <v>7593</v>
      </c>
      <c r="R6097" t="s">
        <v>7593</v>
      </c>
    </row>
    <row r="6098" spans="17:18" x14ac:dyDescent="0.25">
      <c r="Q6098" t="s">
        <v>7594</v>
      </c>
      <c r="R6098" t="s">
        <v>7594</v>
      </c>
    </row>
    <row r="6099" spans="17:18" x14ac:dyDescent="0.25">
      <c r="Q6099" t="s">
        <v>7595</v>
      </c>
      <c r="R6099" t="s">
        <v>7595</v>
      </c>
    </row>
    <row r="6100" spans="17:18" x14ac:dyDescent="0.25">
      <c r="Q6100" t="s">
        <v>7596</v>
      </c>
      <c r="R6100" t="s">
        <v>7596</v>
      </c>
    </row>
    <row r="6101" spans="17:18" x14ac:dyDescent="0.25">
      <c r="Q6101" t="s">
        <v>7597</v>
      </c>
      <c r="R6101" t="s">
        <v>7597</v>
      </c>
    </row>
    <row r="6102" spans="17:18" x14ac:dyDescent="0.25">
      <c r="Q6102" t="s">
        <v>7598</v>
      </c>
      <c r="R6102" t="s">
        <v>7598</v>
      </c>
    </row>
    <row r="6103" spans="17:18" x14ac:dyDescent="0.25">
      <c r="Q6103" t="s">
        <v>7599</v>
      </c>
      <c r="R6103" t="s">
        <v>7599</v>
      </c>
    </row>
    <row r="6104" spans="17:18" x14ac:dyDescent="0.25">
      <c r="Q6104" t="s">
        <v>7600</v>
      </c>
      <c r="R6104" t="s">
        <v>7600</v>
      </c>
    </row>
    <row r="6105" spans="17:18" x14ac:dyDescent="0.25">
      <c r="Q6105" t="s">
        <v>7601</v>
      </c>
      <c r="R6105" t="s">
        <v>7601</v>
      </c>
    </row>
    <row r="6106" spans="17:18" x14ac:dyDescent="0.25">
      <c r="Q6106" t="s">
        <v>7602</v>
      </c>
      <c r="R6106" t="s">
        <v>7602</v>
      </c>
    </row>
    <row r="6107" spans="17:18" x14ac:dyDescent="0.25">
      <c r="Q6107" t="s">
        <v>7603</v>
      </c>
      <c r="R6107" t="s">
        <v>7603</v>
      </c>
    </row>
    <row r="6108" spans="17:18" x14ac:dyDescent="0.25">
      <c r="Q6108" t="s">
        <v>7604</v>
      </c>
      <c r="R6108" t="s">
        <v>7604</v>
      </c>
    </row>
    <row r="6109" spans="17:18" x14ac:dyDescent="0.25">
      <c r="Q6109" t="s">
        <v>7605</v>
      </c>
      <c r="R6109" t="s">
        <v>7605</v>
      </c>
    </row>
    <row r="6110" spans="17:18" x14ac:dyDescent="0.25">
      <c r="Q6110" t="s">
        <v>7606</v>
      </c>
      <c r="R6110" t="s">
        <v>7606</v>
      </c>
    </row>
    <row r="6111" spans="17:18" x14ac:dyDescent="0.25">
      <c r="Q6111" t="s">
        <v>7607</v>
      </c>
      <c r="R6111" t="s">
        <v>7607</v>
      </c>
    </row>
    <row r="6112" spans="17:18" x14ac:dyDescent="0.25">
      <c r="Q6112" t="s">
        <v>7608</v>
      </c>
      <c r="R6112" t="s">
        <v>7608</v>
      </c>
    </row>
    <row r="6113" spans="17:18" x14ac:dyDescent="0.25">
      <c r="Q6113" t="s">
        <v>7609</v>
      </c>
      <c r="R6113" t="s">
        <v>7609</v>
      </c>
    </row>
    <row r="6114" spans="17:18" x14ac:dyDescent="0.25">
      <c r="Q6114" t="s">
        <v>7610</v>
      </c>
      <c r="R6114" t="s">
        <v>7610</v>
      </c>
    </row>
    <row r="6115" spans="17:18" x14ac:dyDescent="0.25">
      <c r="Q6115" t="s">
        <v>7611</v>
      </c>
      <c r="R6115" t="s">
        <v>7611</v>
      </c>
    </row>
    <row r="6116" spans="17:18" x14ac:dyDescent="0.25">
      <c r="Q6116" t="s">
        <v>7612</v>
      </c>
      <c r="R6116" t="s">
        <v>7612</v>
      </c>
    </row>
    <row r="6117" spans="17:18" x14ac:dyDescent="0.25">
      <c r="Q6117" t="s">
        <v>7613</v>
      </c>
      <c r="R6117" t="s">
        <v>7613</v>
      </c>
    </row>
    <row r="6118" spans="17:18" x14ac:dyDescent="0.25">
      <c r="Q6118" t="s">
        <v>7614</v>
      </c>
      <c r="R6118" t="s">
        <v>7614</v>
      </c>
    </row>
    <row r="6119" spans="17:18" x14ac:dyDescent="0.25">
      <c r="Q6119" t="s">
        <v>7615</v>
      </c>
      <c r="R6119" t="s">
        <v>7615</v>
      </c>
    </row>
    <row r="6120" spans="17:18" x14ac:dyDescent="0.25">
      <c r="Q6120" t="s">
        <v>7616</v>
      </c>
      <c r="R6120" t="s">
        <v>7616</v>
      </c>
    </row>
    <row r="6121" spans="17:18" x14ac:dyDescent="0.25">
      <c r="Q6121" t="s">
        <v>7617</v>
      </c>
      <c r="R6121" t="s">
        <v>7617</v>
      </c>
    </row>
    <row r="6122" spans="17:18" x14ac:dyDescent="0.25">
      <c r="Q6122" t="s">
        <v>7618</v>
      </c>
      <c r="R6122" t="s">
        <v>7618</v>
      </c>
    </row>
    <row r="6123" spans="17:18" x14ac:dyDescent="0.25">
      <c r="Q6123" t="s">
        <v>7619</v>
      </c>
      <c r="R6123" t="s">
        <v>7619</v>
      </c>
    </row>
    <row r="6124" spans="17:18" x14ac:dyDescent="0.25">
      <c r="Q6124" t="s">
        <v>7620</v>
      </c>
      <c r="R6124" t="s">
        <v>7620</v>
      </c>
    </row>
    <row r="6125" spans="17:18" x14ac:dyDescent="0.25">
      <c r="Q6125" t="s">
        <v>7621</v>
      </c>
      <c r="R6125" t="s">
        <v>7621</v>
      </c>
    </row>
    <row r="6126" spans="17:18" x14ac:dyDescent="0.25">
      <c r="Q6126" t="s">
        <v>7622</v>
      </c>
      <c r="R6126" t="s">
        <v>7622</v>
      </c>
    </row>
    <row r="6127" spans="17:18" x14ac:dyDescent="0.25">
      <c r="Q6127" t="s">
        <v>7623</v>
      </c>
      <c r="R6127" t="s">
        <v>7623</v>
      </c>
    </row>
    <row r="6128" spans="17:18" x14ac:dyDescent="0.25">
      <c r="Q6128" t="s">
        <v>7624</v>
      </c>
      <c r="R6128" t="s">
        <v>7624</v>
      </c>
    </row>
    <row r="6129" spans="17:18" x14ac:dyDescent="0.25">
      <c r="Q6129" t="s">
        <v>7625</v>
      </c>
      <c r="R6129" t="s">
        <v>7625</v>
      </c>
    </row>
    <row r="6130" spans="17:18" x14ac:dyDescent="0.25">
      <c r="Q6130" t="s">
        <v>7626</v>
      </c>
      <c r="R6130" t="s">
        <v>7626</v>
      </c>
    </row>
    <row r="6131" spans="17:18" x14ac:dyDescent="0.25">
      <c r="Q6131" t="s">
        <v>7627</v>
      </c>
      <c r="R6131" t="s">
        <v>7627</v>
      </c>
    </row>
    <row r="6132" spans="17:18" x14ac:dyDescent="0.25">
      <c r="Q6132" t="s">
        <v>7628</v>
      </c>
      <c r="R6132" t="s">
        <v>7628</v>
      </c>
    </row>
    <row r="6133" spans="17:18" x14ac:dyDescent="0.25">
      <c r="Q6133" t="s">
        <v>7629</v>
      </c>
      <c r="R6133" t="s">
        <v>7629</v>
      </c>
    </row>
    <row r="6134" spans="17:18" x14ac:dyDescent="0.25">
      <c r="Q6134" t="s">
        <v>7630</v>
      </c>
      <c r="R6134" t="s">
        <v>7630</v>
      </c>
    </row>
    <row r="6135" spans="17:18" x14ac:dyDescent="0.25">
      <c r="Q6135" t="s">
        <v>7631</v>
      </c>
      <c r="R6135" t="s">
        <v>7631</v>
      </c>
    </row>
    <row r="6136" spans="17:18" x14ac:dyDescent="0.25">
      <c r="Q6136" t="s">
        <v>7632</v>
      </c>
      <c r="R6136" t="s">
        <v>7632</v>
      </c>
    </row>
    <row r="6137" spans="17:18" x14ac:dyDescent="0.25">
      <c r="Q6137" t="s">
        <v>7633</v>
      </c>
      <c r="R6137" t="s">
        <v>7633</v>
      </c>
    </row>
    <row r="6138" spans="17:18" x14ac:dyDescent="0.25">
      <c r="Q6138" t="s">
        <v>7634</v>
      </c>
      <c r="R6138" t="s">
        <v>7634</v>
      </c>
    </row>
    <row r="6139" spans="17:18" x14ac:dyDescent="0.25">
      <c r="Q6139" t="s">
        <v>7635</v>
      </c>
      <c r="R6139" t="s">
        <v>7635</v>
      </c>
    </row>
    <row r="6140" spans="17:18" x14ac:dyDescent="0.25">
      <c r="Q6140" t="s">
        <v>7636</v>
      </c>
      <c r="R6140" t="s">
        <v>7636</v>
      </c>
    </row>
    <row r="6141" spans="17:18" x14ac:dyDescent="0.25">
      <c r="Q6141" t="s">
        <v>7637</v>
      </c>
      <c r="R6141" t="s">
        <v>7637</v>
      </c>
    </row>
    <row r="6142" spans="17:18" x14ac:dyDescent="0.25">
      <c r="Q6142" t="s">
        <v>7638</v>
      </c>
      <c r="R6142" t="s">
        <v>7638</v>
      </c>
    </row>
    <row r="6143" spans="17:18" x14ac:dyDescent="0.25">
      <c r="Q6143" t="s">
        <v>7639</v>
      </c>
      <c r="R6143" t="s">
        <v>7639</v>
      </c>
    </row>
    <row r="6144" spans="17:18" x14ac:dyDescent="0.25">
      <c r="Q6144" t="s">
        <v>7640</v>
      </c>
      <c r="R6144" t="s">
        <v>7640</v>
      </c>
    </row>
    <row r="6145" spans="17:18" x14ac:dyDescent="0.25">
      <c r="Q6145" t="s">
        <v>7641</v>
      </c>
      <c r="R6145" t="s">
        <v>7641</v>
      </c>
    </row>
    <row r="6146" spans="17:18" x14ac:dyDescent="0.25">
      <c r="Q6146" t="s">
        <v>7642</v>
      </c>
      <c r="R6146" t="s">
        <v>7642</v>
      </c>
    </row>
    <row r="6147" spans="17:18" x14ac:dyDescent="0.25">
      <c r="Q6147" t="s">
        <v>7643</v>
      </c>
      <c r="R6147" t="s">
        <v>7643</v>
      </c>
    </row>
    <row r="6148" spans="17:18" x14ac:dyDescent="0.25">
      <c r="Q6148" t="s">
        <v>7644</v>
      </c>
      <c r="R6148" t="s">
        <v>7644</v>
      </c>
    </row>
    <row r="6149" spans="17:18" x14ac:dyDescent="0.25">
      <c r="Q6149" t="s">
        <v>7645</v>
      </c>
      <c r="R6149" t="s">
        <v>7645</v>
      </c>
    </row>
    <row r="6150" spans="17:18" x14ac:dyDescent="0.25">
      <c r="Q6150" t="s">
        <v>7646</v>
      </c>
      <c r="R6150" t="s">
        <v>7646</v>
      </c>
    </row>
    <row r="6151" spans="17:18" x14ac:dyDescent="0.25">
      <c r="Q6151" t="s">
        <v>7647</v>
      </c>
      <c r="R6151" t="s">
        <v>7647</v>
      </c>
    </row>
    <row r="6152" spans="17:18" x14ac:dyDescent="0.25">
      <c r="Q6152" t="s">
        <v>7648</v>
      </c>
      <c r="R6152" t="s">
        <v>7648</v>
      </c>
    </row>
    <row r="6153" spans="17:18" x14ac:dyDescent="0.25">
      <c r="Q6153" t="s">
        <v>7649</v>
      </c>
      <c r="R6153" t="s">
        <v>7649</v>
      </c>
    </row>
    <row r="6154" spans="17:18" x14ac:dyDescent="0.25">
      <c r="Q6154" t="s">
        <v>7650</v>
      </c>
      <c r="R6154" t="s">
        <v>7650</v>
      </c>
    </row>
    <row r="6155" spans="17:18" x14ac:dyDescent="0.25">
      <c r="Q6155" t="s">
        <v>7651</v>
      </c>
      <c r="R6155" t="s">
        <v>7651</v>
      </c>
    </row>
    <row r="6156" spans="17:18" x14ac:dyDescent="0.25">
      <c r="Q6156" t="s">
        <v>7652</v>
      </c>
      <c r="R6156" t="s">
        <v>7652</v>
      </c>
    </row>
    <row r="6157" spans="17:18" x14ac:dyDescent="0.25">
      <c r="Q6157" t="s">
        <v>7653</v>
      </c>
      <c r="R6157" t="s">
        <v>7653</v>
      </c>
    </row>
    <row r="6158" spans="17:18" x14ac:dyDescent="0.25">
      <c r="Q6158" t="s">
        <v>7654</v>
      </c>
      <c r="R6158" t="s">
        <v>7654</v>
      </c>
    </row>
    <row r="6159" spans="17:18" x14ac:dyDescent="0.25">
      <c r="Q6159" t="s">
        <v>7655</v>
      </c>
      <c r="R6159" t="s">
        <v>7655</v>
      </c>
    </row>
    <row r="6160" spans="17:18" x14ac:dyDescent="0.25">
      <c r="Q6160" t="s">
        <v>7656</v>
      </c>
      <c r="R6160" t="s">
        <v>7656</v>
      </c>
    </row>
    <row r="6161" spans="17:18" x14ac:dyDescent="0.25">
      <c r="Q6161" t="s">
        <v>7657</v>
      </c>
      <c r="R6161" t="s">
        <v>7657</v>
      </c>
    </row>
    <row r="6162" spans="17:18" x14ac:dyDescent="0.25">
      <c r="Q6162" t="s">
        <v>7658</v>
      </c>
      <c r="R6162" t="s">
        <v>7658</v>
      </c>
    </row>
    <row r="6163" spans="17:18" x14ac:dyDescent="0.25">
      <c r="Q6163" t="s">
        <v>7659</v>
      </c>
      <c r="R6163" t="s">
        <v>7659</v>
      </c>
    </row>
    <row r="6164" spans="17:18" x14ac:dyDescent="0.25">
      <c r="Q6164" t="s">
        <v>7660</v>
      </c>
      <c r="R6164" t="s">
        <v>7660</v>
      </c>
    </row>
    <row r="6165" spans="17:18" x14ac:dyDescent="0.25">
      <c r="Q6165" t="s">
        <v>7661</v>
      </c>
      <c r="R6165" t="s">
        <v>7661</v>
      </c>
    </row>
    <row r="6166" spans="17:18" x14ac:dyDescent="0.25">
      <c r="Q6166" t="s">
        <v>7662</v>
      </c>
      <c r="R6166" t="s">
        <v>7662</v>
      </c>
    </row>
    <row r="6167" spans="17:18" x14ac:dyDescent="0.25">
      <c r="Q6167" t="s">
        <v>7663</v>
      </c>
      <c r="R6167" t="s">
        <v>7663</v>
      </c>
    </row>
    <row r="6168" spans="17:18" x14ac:dyDescent="0.25">
      <c r="Q6168" t="s">
        <v>7664</v>
      </c>
      <c r="R6168" t="s">
        <v>7664</v>
      </c>
    </row>
    <row r="6169" spans="17:18" x14ac:dyDescent="0.25">
      <c r="Q6169" t="s">
        <v>7665</v>
      </c>
      <c r="R6169" t="s">
        <v>7665</v>
      </c>
    </row>
    <row r="6170" spans="17:18" x14ac:dyDescent="0.25">
      <c r="Q6170" t="s">
        <v>7666</v>
      </c>
      <c r="R6170" t="s">
        <v>7666</v>
      </c>
    </row>
    <row r="6171" spans="17:18" x14ac:dyDescent="0.25">
      <c r="Q6171" t="s">
        <v>7667</v>
      </c>
      <c r="R6171" t="s">
        <v>7667</v>
      </c>
    </row>
    <row r="6172" spans="17:18" x14ac:dyDescent="0.25">
      <c r="Q6172" t="s">
        <v>7668</v>
      </c>
      <c r="R6172" t="s">
        <v>7668</v>
      </c>
    </row>
    <row r="6173" spans="17:18" x14ac:dyDescent="0.25">
      <c r="Q6173" t="s">
        <v>7669</v>
      </c>
      <c r="R6173" t="s">
        <v>7669</v>
      </c>
    </row>
    <row r="6174" spans="17:18" x14ac:dyDescent="0.25">
      <c r="Q6174" t="s">
        <v>7670</v>
      </c>
      <c r="R6174" t="s">
        <v>7670</v>
      </c>
    </row>
    <row r="6175" spans="17:18" x14ac:dyDescent="0.25">
      <c r="Q6175" t="s">
        <v>7671</v>
      </c>
      <c r="R6175" t="s">
        <v>7671</v>
      </c>
    </row>
    <row r="6176" spans="17:18" x14ac:dyDescent="0.25">
      <c r="Q6176" t="s">
        <v>7672</v>
      </c>
      <c r="R6176" t="s">
        <v>7672</v>
      </c>
    </row>
    <row r="6177" spans="17:18" x14ac:dyDescent="0.25">
      <c r="Q6177" t="s">
        <v>7673</v>
      </c>
      <c r="R6177" t="s">
        <v>7673</v>
      </c>
    </row>
    <row r="6178" spans="17:18" x14ac:dyDescent="0.25">
      <c r="Q6178" t="s">
        <v>7674</v>
      </c>
      <c r="R6178" t="s">
        <v>7674</v>
      </c>
    </row>
    <row r="6179" spans="17:18" x14ac:dyDescent="0.25">
      <c r="Q6179" t="s">
        <v>7675</v>
      </c>
      <c r="R6179" t="s">
        <v>7675</v>
      </c>
    </row>
    <row r="6180" spans="17:18" x14ac:dyDescent="0.25">
      <c r="Q6180" t="s">
        <v>7676</v>
      </c>
      <c r="R6180" t="s">
        <v>7676</v>
      </c>
    </row>
    <row r="6181" spans="17:18" x14ac:dyDescent="0.25">
      <c r="Q6181" t="s">
        <v>7677</v>
      </c>
      <c r="R6181" t="s">
        <v>7677</v>
      </c>
    </row>
    <row r="6182" spans="17:18" x14ac:dyDescent="0.25">
      <c r="Q6182" t="s">
        <v>7678</v>
      </c>
      <c r="R6182" t="s">
        <v>7678</v>
      </c>
    </row>
    <row r="6183" spans="17:18" x14ac:dyDescent="0.25">
      <c r="Q6183" t="s">
        <v>7679</v>
      </c>
      <c r="R6183" t="s">
        <v>7679</v>
      </c>
    </row>
    <row r="6184" spans="17:18" x14ac:dyDescent="0.25">
      <c r="Q6184" t="s">
        <v>7680</v>
      </c>
      <c r="R6184" t="s">
        <v>7680</v>
      </c>
    </row>
    <row r="6185" spans="17:18" x14ac:dyDescent="0.25">
      <c r="Q6185" t="s">
        <v>7681</v>
      </c>
      <c r="R6185" t="s">
        <v>7681</v>
      </c>
    </row>
    <row r="6186" spans="17:18" x14ac:dyDescent="0.25">
      <c r="Q6186" t="s">
        <v>7682</v>
      </c>
      <c r="R6186" t="s">
        <v>7682</v>
      </c>
    </row>
    <row r="6187" spans="17:18" x14ac:dyDescent="0.25">
      <c r="Q6187" t="s">
        <v>7683</v>
      </c>
      <c r="R6187" t="s">
        <v>7683</v>
      </c>
    </row>
    <row r="6188" spans="17:18" x14ac:dyDescent="0.25">
      <c r="Q6188" t="s">
        <v>7684</v>
      </c>
      <c r="R6188" t="s">
        <v>7684</v>
      </c>
    </row>
    <row r="6189" spans="17:18" x14ac:dyDescent="0.25">
      <c r="Q6189" t="s">
        <v>7685</v>
      </c>
      <c r="R6189" t="s">
        <v>7685</v>
      </c>
    </row>
    <row r="6190" spans="17:18" x14ac:dyDescent="0.25">
      <c r="Q6190" t="s">
        <v>7686</v>
      </c>
      <c r="R6190" t="s">
        <v>7686</v>
      </c>
    </row>
    <row r="6191" spans="17:18" x14ac:dyDescent="0.25">
      <c r="Q6191" t="s">
        <v>7687</v>
      </c>
      <c r="R6191" t="s">
        <v>7687</v>
      </c>
    </row>
    <row r="6192" spans="17:18" x14ac:dyDescent="0.25">
      <c r="Q6192" t="s">
        <v>7688</v>
      </c>
      <c r="R6192" t="s">
        <v>7688</v>
      </c>
    </row>
    <row r="6193" spans="17:18" x14ac:dyDescent="0.25">
      <c r="Q6193" t="s">
        <v>7689</v>
      </c>
      <c r="R6193" t="s">
        <v>7689</v>
      </c>
    </row>
    <row r="6194" spans="17:18" x14ac:dyDescent="0.25">
      <c r="Q6194" t="s">
        <v>7690</v>
      </c>
      <c r="R6194" t="s">
        <v>7690</v>
      </c>
    </row>
    <row r="6195" spans="17:18" x14ac:dyDescent="0.25">
      <c r="Q6195" t="s">
        <v>7691</v>
      </c>
      <c r="R6195" t="s">
        <v>7691</v>
      </c>
    </row>
    <row r="6196" spans="17:18" x14ac:dyDescent="0.25">
      <c r="Q6196" t="s">
        <v>7692</v>
      </c>
      <c r="R6196" t="s">
        <v>7692</v>
      </c>
    </row>
    <row r="6197" spans="17:18" x14ac:dyDescent="0.25">
      <c r="Q6197" t="s">
        <v>7693</v>
      </c>
      <c r="R6197" t="s">
        <v>7693</v>
      </c>
    </row>
    <row r="6198" spans="17:18" x14ac:dyDescent="0.25">
      <c r="Q6198" t="s">
        <v>7694</v>
      </c>
      <c r="R6198" t="s">
        <v>7694</v>
      </c>
    </row>
    <row r="6199" spans="17:18" x14ac:dyDescent="0.25">
      <c r="Q6199" t="s">
        <v>7695</v>
      </c>
      <c r="R6199" t="s">
        <v>7695</v>
      </c>
    </row>
    <row r="6200" spans="17:18" x14ac:dyDescent="0.25">
      <c r="Q6200" t="s">
        <v>7696</v>
      </c>
      <c r="R6200" t="s">
        <v>7696</v>
      </c>
    </row>
    <row r="6201" spans="17:18" x14ac:dyDescent="0.25">
      <c r="Q6201" t="s">
        <v>7697</v>
      </c>
      <c r="R6201" t="s">
        <v>7697</v>
      </c>
    </row>
    <row r="6202" spans="17:18" x14ac:dyDescent="0.25">
      <c r="Q6202" t="s">
        <v>7698</v>
      </c>
      <c r="R6202" t="s">
        <v>7698</v>
      </c>
    </row>
    <row r="6203" spans="17:18" x14ac:dyDescent="0.25">
      <c r="Q6203" t="s">
        <v>7699</v>
      </c>
      <c r="R6203" t="s">
        <v>7699</v>
      </c>
    </row>
    <row r="6204" spans="17:18" x14ac:dyDescent="0.25">
      <c r="Q6204" t="s">
        <v>7700</v>
      </c>
      <c r="R6204" t="s">
        <v>7700</v>
      </c>
    </row>
    <row r="6205" spans="17:18" x14ac:dyDescent="0.25">
      <c r="Q6205" t="s">
        <v>7701</v>
      </c>
      <c r="R6205" t="s">
        <v>7701</v>
      </c>
    </row>
    <row r="6206" spans="17:18" x14ac:dyDescent="0.25">
      <c r="Q6206" t="s">
        <v>7702</v>
      </c>
      <c r="R6206" t="s">
        <v>7702</v>
      </c>
    </row>
    <row r="6207" spans="17:18" x14ac:dyDescent="0.25">
      <c r="Q6207" t="s">
        <v>7703</v>
      </c>
      <c r="R6207" t="s">
        <v>7703</v>
      </c>
    </row>
    <row r="6208" spans="17:18" x14ac:dyDescent="0.25">
      <c r="Q6208" t="s">
        <v>7704</v>
      </c>
      <c r="R6208" t="s">
        <v>7704</v>
      </c>
    </row>
    <row r="6209" spans="17:18" x14ac:dyDescent="0.25">
      <c r="Q6209" t="s">
        <v>7705</v>
      </c>
      <c r="R6209" t="s">
        <v>7705</v>
      </c>
    </row>
    <row r="6210" spans="17:18" x14ac:dyDescent="0.25">
      <c r="Q6210" t="s">
        <v>7706</v>
      </c>
      <c r="R6210" t="s">
        <v>7706</v>
      </c>
    </row>
    <row r="6211" spans="17:18" x14ac:dyDescent="0.25">
      <c r="Q6211" t="s">
        <v>7707</v>
      </c>
      <c r="R6211" t="s">
        <v>7707</v>
      </c>
    </row>
    <row r="6212" spans="17:18" x14ac:dyDescent="0.25">
      <c r="Q6212" t="s">
        <v>7708</v>
      </c>
      <c r="R6212" t="s">
        <v>7708</v>
      </c>
    </row>
    <row r="6213" spans="17:18" x14ac:dyDescent="0.25">
      <c r="Q6213" t="s">
        <v>7709</v>
      </c>
      <c r="R6213" t="s">
        <v>7709</v>
      </c>
    </row>
    <row r="6214" spans="17:18" x14ac:dyDescent="0.25">
      <c r="Q6214" t="s">
        <v>7710</v>
      </c>
      <c r="R6214" t="s">
        <v>7710</v>
      </c>
    </row>
    <row r="6215" spans="17:18" x14ac:dyDescent="0.25">
      <c r="Q6215" t="s">
        <v>7711</v>
      </c>
      <c r="R6215" t="s">
        <v>7711</v>
      </c>
    </row>
    <row r="6216" spans="17:18" x14ac:dyDescent="0.25">
      <c r="Q6216" t="s">
        <v>7712</v>
      </c>
      <c r="R6216" t="s">
        <v>7712</v>
      </c>
    </row>
    <row r="6217" spans="17:18" x14ac:dyDescent="0.25">
      <c r="Q6217" t="s">
        <v>7713</v>
      </c>
      <c r="R6217" t="s">
        <v>7713</v>
      </c>
    </row>
    <row r="6218" spans="17:18" x14ac:dyDescent="0.25">
      <c r="Q6218" t="s">
        <v>7714</v>
      </c>
      <c r="R6218" t="s">
        <v>7714</v>
      </c>
    </row>
    <row r="6219" spans="17:18" x14ac:dyDescent="0.25">
      <c r="Q6219" t="s">
        <v>7715</v>
      </c>
      <c r="R6219" t="s">
        <v>7715</v>
      </c>
    </row>
    <row r="6220" spans="17:18" x14ac:dyDescent="0.25">
      <c r="Q6220" t="s">
        <v>7716</v>
      </c>
      <c r="R6220" t="s">
        <v>7716</v>
      </c>
    </row>
    <row r="6221" spans="17:18" x14ac:dyDescent="0.25">
      <c r="Q6221" t="s">
        <v>7717</v>
      </c>
      <c r="R6221" t="s">
        <v>7717</v>
      </c>
    </row>
    <row r="6222" spans="17:18" x14ac:dyDescent="0.25">
      <c r="Q6222" t="s">
        <v>7718</v>
      </c>
      <c r="R6222" t="s">
        <v>7718</v>
      </c>
    </row>
    <row r="6223" spans="17:18" x14ac:dyDescent="0.25">
      <c r="Q6223" t="s">
        <v>7719</v>
      </c>
      <c r="R6223" t="s">
        <v>7719</v>
      </c>
    </row>
    <row r="6224" spans="17:18" x14ac:dyDescent="0.25">
      <c r="Q6224" t="s">
        <v>7720</v>
      </c>
      <c r="R6224" t="s">
        <v>7720</v>
      </c>
    </row>
    <row r="6225" spans="17:18" x14ac:dyDescent="0.25">
      <c r="Q6225" t="s">
        <v>7721</v>
      </c>
      <c r="R6225" t="s">
        <v>7721</v>
      </c>
    </row>
    <row r="6226" spans="17:18" x14ac:dyDescent="0.25">
      <c r="Q6226" t="s">
        <v>7722</v>
      </c>
      <c r="R6226" t="s">
        <v>7722</v>
      </c>
    </row>
    <row r="6227" spans="17:18" x14ac:dyDescent="0.25">
      <c r="Q6227" t="s">
        <v>7723</v>
      </c>
      <c r="R6227" t="s">
        <v>7723</v>
      </c>
    </row>
    <row r="6228" spans="17:18" x14ac:dyDescent="0.25">
      <c r="Q6228" t="s">
        <v>7724</v>
      </c>
      <c r="R6228" t="s">
        <v>7724</v>
      </c>
    </row>
    <row r="6229" spans="17:18" x14ac:dyDescent="0.25">
      <c r="Q6229" t="s">
        <v>7725</v>
      </c>
      <c r="R6229" t="s">
        <v>7725</v>
      </c>
    </row>
    <row r="6230" spans="17:18" x14ac:dyDescent="0.25">
      <c r="Q6230" t="s">
        <v>7726</v>
      </c>
      <c r="R6230" t="s">
        <v>7726</v>
      </c>
    </row>
    <row r="6231" spans="17:18" x14ac:dyDescent="0.25">
      <c r="Q6231" t="s">
        <v>7727</v>
      </c>
      <c r="R6231" t="s">
        <v>7727</v>
      </c>
    </row>
    <row r="6232" spans="17:18" x14ac:dyDescent="0.25">
      <c r="Q6232" t="s">
        <v>7728</v>
      </c>
      <c r="R6232" t="s">
        <v>7728</v>
      </c>
    </row>
    <row r="6233" spans="17:18" x14ac:dyDescent="0.25">
      <c r="Q6233" t="s">
        <v>7729</v>
      </c>
      <c r="R6233" t="s">
        <v>7729</v>
      </c>
    </row>
    <row r="6234" spans="17:18" x14ac:dyDescent="0.25">
      <c r="Q6234" t="s">
        <v>7730</v>
      </c>
      <c r="R6234" t="s">
        <v>7730</v>
      </c>
    </row>
    <row r="6235" spans="17:18" x14ac:dyDescent="0.25">
      <c r="Q6235" t="s">
        <v>7731</v>
      </c>
      <c r="R6235" t="s">
        <v>7731</v>
      </c>
    </row>
    <row r="6236" spans="17:18" x14ac:dyDescent="0.25">
      <c r="Q6236" t="s">
        <v>7732</v>
      </c>
      <c r="R6236" t="s">
        <v>7732</v>
      </c>
    </row>
    <row r="6237" spans="17:18" x14ac:dyDescent="0.25">
      <c r="Q6237" t="s">
        <v>7733</v>
      </c>
      <c r="R6237" t="s">
        <v>7733</v>
      </c>
    </row>
    <row r="6238" spans="17:18" x14ac:dyDescent="0.25">
      <c r="Q6238" t="s">
        <v>7734</v>
      </c>
      <c r="R6238" t="s">
        <v>7734</v>
      </c>
    </row>
    <row r="6239" spans="17:18" x14ac:dyDescent="0.25">
      <c r="Q6239" t="s">
        <v>7735</v>
      </c>
      <c r="R6239" t="s">
        <v>7735</v>
      </c>
    </row>
    <row r="6240" spans="17:18" x14ac:dyDescent="0.25">
      <c r="Q6240" t="s">
        <v>7736</v>
      </c>
      <c r="R6240" t="s">
        <v>7736</v>
      </c>
    </row>
    <row r="6241" spans="17:18" x14ac:dyDescent="0.25">
      <c r="Q6241" t="s">
        <v>7737</v>
      </c>
      <c r="R6241" t="s">
        <v>7737</v>
      </c>
    </row>
    <row r="6242" spans="17:18" x14ac:dyDescent="0.25">
      <c r="Q6242" t="s">
        <v>7738</v>
      </c>
      <c r="R6242" t="s">
        <v>7738</v>
      </c>
    </row>
    <row r="6243" spans="17:18" x14ac:dyDescent="0.25">
      <c r="Q6243" t="s">
        <v>7739</v>
      </c>
      <c r="R6243" t="s">
        <v>7739</v>
      </c>
    </row>
    <row r="6244" spans="17:18" x14ac:dyDescent="0.25">
      <c r="Q6244" t="s">
        <v>7740</v>
      </c>
      <c r="R6244" t="s">
        <v>7740</v>
      </c>
    </row>
    <row r="6245" spans="17:18" x14ac:dyDescent="0.25">
      <c r="Q6245" t="s">
        <v>7741</v>
      </c>
      <c r="R6245" t="s">
        <v>7741</v>
      </c>
    </row>
    <row r="6246" spans="17:18" x14ac:dyDescent="0.25">
      <c r="Q6246" t="s">
        <v>7742</v>
      </c>
      <c r="R6246" t="s">
        <v>7742</v>
      </c>
    </row>
    <row r="6247" spans="17:18" x14ac:dyDescent="0.25">
      <c r="Q6247" t="s">
        <v>7743</v>
      </c>
      <c r="R6247" t="s">
        <v>7743</v>
      </c>
    </row>
    <row r="6248" spans="17:18" x14ac:dyDescent="0.25">
      <c r="Q6248" t="s">
        <v>7744</v>
      </c>
      <c r="R6248" t="s">
        <v>7744</v>
      </c>
    </row>
    <row r="6249" spans="17:18" x14ac:dyDescent="0.25">
      <c r="Q6249" t="s">
        <v>7745</v>
      </c>
      <c r="R6249" t="s">
        <v>7745</v>
      </c>
    </row>
    <row r="6250" spans="17:18" x14ac:dyDescent="0.25">
      <c r="Q6250" t="s">
        <v>7746</v>
      </c>
      <c r="R6250" t="s">
        <v>7746</v>
      </c>
    </row>
    <row r="6251" spans="17:18" x14ac:dyDescent="0.25">
      <c r="Q6251" t="s">
        <v>7747</v>
      </c>
      <c r="R6251" t="s">
        <v>7747</v>
      </c>
    </row>
    <row r="6252" spans="17:18" x14ac:dyDescent="0.25">
      <c r="Q6252" t="s">
        <v>7748</v>
      </c>
      <c r="R6252" t="s">
        <v>7748</v>
      </c>
    </row>
    <row r="6253" spans="17:18" x14ac:dyDescent="0.25">
      <c r="Q6253" t="s">
        <v>7749</v>
      </c>
      <c r="R6253" t="s">
        <v>7749</v>
      </c>
    </row>
    <row r="6254" spans="17:18" x14ac:dyDescent="0.25">
      <c r="Q6254" t="s">
        <v>7750</v>
      </c>
      <c r="R6254" t="s">
        <v>7750</v>
      </c>
    </row>
    <row r="6255" spans="17:18" x14ac:dyDescent="0.25">
      <c r="Q6255" t="s">
        <v>7751</v>
      </c>
      <c r="R6255" t="s">
        <v>7751</v>
      </c>
    </row>
    <row r="6256" spans="17:18" x14ac:dyDescent="0.25">
      <c r="Q6256" t="s">
        <v>7752</v>
      </c>
      <c r="R6256" t="s">
        <v>7752</v>
      </c>
    </row>
    <row r="6257" spans="17:18" x14ac:dyDescent="0.25">
      <c r="Q6257" t="s">
        <v>7753</v>
      </c>
      <c r="R6257" t="s">
        <v>7753</v>
      </c>
    </row>
    <row r="6258" spans="17:18" x14ac:dyDescent="0.25">
      <c r="Q6258" t="s">
        <v>7754</v>
      </c>
      <c r="R6258" t="s">
        <v>7754</v>
      </c>
    </row>
    <row r="6259" spans="17:18" x14ac:dyDescent="0.25">
      <c r="Q6259" t="s">
        <v>7755</v>
      </c>
      <c r="R6259" t="s">
        <v>7755</v>
      </c>
    </row>
    <row r="6260" spans="17:18" x14ac:dyDescent="0.25">
      <c r="Q6260" t="s">
        <v>7756</v>
      </c>
      <c r="R6260" t="s">
        <v>7756</v>
      </c>
    </row>
    <row r="6261" spans="17:18" x14ac:dyDescent="0.25">
      <c r="Q6261" t="s">
        <v>7757</v>
      </c>
      <c r="R6261" t="s">
        <v>7757</v>
      </c>
    </row>
    <row r="6262" spans="17:18" x14ac:dyDescent="0.25">
      <c r="Q6262" t="s">
        <v>7758</v>
      </c>
      <c r="R6262" t="s">
        <v>7758</v>
      </c>
    </row>
    <row r="6263" spans="17:18" x14ac:dyDescent="0.25">
      <c r="Q6263" t="s">
        <v>7759</v>
      </c>
      <c r="R6263" t="s">
        <v>7759</v>
      </c>
    </row>
    <row r="6264" spans="17:18" x14ac:dyDescent="0.25">
      <c r="Q6264" t="s">
        <v>7760</v>
      </c>
      <c r="R6264" t="s">
        <v>7760</v>
      </c>
    </row>
    <row r="6265" spans="17:18" x14ac:dyDescent="0.25">
      <c r="Q6265" t="s">
        <v>7761</v>
      </c>
      <c r="R6265" t="s">
        <v>7761</v>
      </c>
    </row>
    <row r="6266" spans="17:18" x14ac:dyDescent="0.25">
      <c r="Q6266" t="s">
        <v>7762</v>
      </c>
      <c r="R6266" t="s">
        <v>7762</v>
      </c>
    </row>
    <row r="6267" spans="17:18" x14ac:dyDescent="0.25">
      <c r="Q6267" t="s">
        <v>7763</v>
      </c>
      <c r="R6267" t="s">
        <v>7763</v>
      </c>
    </row>
    <row r="6268" spans="17:18" x14ac:dyDescent="0.25">
      <c r="Q6268" t="s">
        <v>7764</v>
      </c>
      <c r="R6268" t="s">
        <v>7764</v>
      </c>
    </row>
    <row r="6269" spans="17:18" x14ac:dyDescent="0.25">
      <c r="Q6269" t="s">
        <v>7765</v>
      </c>
      <c r="R6269" t="s">
        <v>7765</v>
      </c>
    </row>
    <row r="6270" spans="17:18" x14ac:dyDescent="0.25">
      <c r="Q6270" t="s">
        <v>7766</v>
      </c>
      <c r="R6270" t="s">
        <v>7766</v>
      </c>
    </row>
    <row r="6271" spans="17:18" x14ac:dyDescent="0.25">
      <c r="Q6271" t="s">
        <v>7767</v>
      </c>
      <c r="R6271" t="s">
        <v>7767</v>
      </c>
    </row>
    <row r="6272" spans="17:18" x14ac:dyDescent="0.25">
      <c r="Q6272" t="s">
        <v>7768</v>
      </c>
      <c r="R6272" t="s">
        <v>7768</v>
      </c>
    </row>
    <row r="6273" spans="17:18" x14ac:dyDescent="0.25">
      <c r="Q6273" t="s">
        <v>7769</v>
      </c>
      <c r="R6273" t="s">
        <v>7769</v>
      </c>
    </row>
    <row r="6274" spans="17:18" x14ac:dyDescent="0.25">
      <c r="Q6274" t="s">
        <v>7770</v>
      </c>
      <c r="R6274" t="s">
        <v>7770</v>
      </c>
    </row>
    <row r="6275" spans="17:18" x14ac:dyDescent="0.25">
      <c r="Q6275" t="s">
        <v>7771</v>
      </c>
      <c r="R6275" t="s">
        <v>7771</v>
      </c>
    </row>
    <row r="6276" spans="17:18" x14ac:dyDescent="0.25">
      <c r="Q6276" t="s">
        <v>7772</v>
      </c>
      <c r="R6276" t="s">
        <v>7772</v>
      </c>
    </row>
    <row r="6277" spans="17:18" x14ac:dyDescent="0.25">
      <c r="Q6277" t="s">
        <v>7773</v>
      </c>
      <c r="R6277" t="s">
        <v>7773</v>
      </c>
    </row>
    <row r="6278" spans="17:18" x14ac:dyDescent="0.25">
      <c r="Q6278" t="s">
        <v>7774</v>
      </c>
      <c r="R6278" t="s">
        <v>7774</v>
      </c>
    </row>
    <row r="6279" spans="17:18" x14ac:dyDescent="0.25">
      <c r="Q6279" t="s">
        <v>7775</v>
      </c>
      <c r="R6279" t="s">
        <v>7775</v>
      </c>
    </row>
    <row r="6280" spans="17:18" x14ac:dyDescent="0.25">
      <c r="Q6280" t="s">
        <v>7776</v>
      </c>
      <c r="R6280" t="s">
        <v>7776</v>
      </c>
    </row>
    <row r="6281" spans="17:18" x14ac:dyDescent="0.25">
      <c r="Q6281" t="s">
        <v>7777</v>
      </c>
      <c r="R6281" t="s">
        <v>7777</v>
      </c>
    </row>
    <row r="6282" spans="17:18" x14ac:dyDescent="0.25">
      <c r="Q6282" t="s">
        <v>7778</v>
      </c>
      <c r="R6282" t="s">
        <v>7778</v>
      </c>
    </row>
    <row r="6283" spans="17:18" x14ac:dyDescent="0.25">
      <c r="Q6283" t="s">
        <v>7779</v>
      </c>
      <c r="R6283" t="s">
        <v>7779</v>
      </c>
    </row>
    <row r="6284" spans="17:18" x14ac:dyDescent="0.25">
      <c r="Q6284" t="s">
        <v>7780</v>
      </c>
      <c r="R6284" t="s">
        <v>7780</v>
      </c>
    </row>
    <row r="6285" spans="17:18" x14ac:dyDescent="0.25">
      <c r="Q6285" t="s">
        <v>7781</v>
      </c>
      <c r="R6285" t="s">
        <v>7781</v>
      </c>
    </row>
    <row r="6286" spans="17:18" x14ac:dyDescent="0.25">
      <c r="Q6286" t="s">
        <v>7782</v>
      </c>
      <c r="R6286" t="s">
        <v>7782</v>
      </c>
    </row>
    <row r="6287" spans="17:18" x14ac:dyDescent="0.25">
      <c r="Q6287" t="s">
        <v>7783</v>
      </c>
      <c r="R6287" t="s">
        <v>7783</v>
      </c>
    </row>
    <row r="6288" spans="17:18" x14ac:dyDescent="0.25">
      <c r="Q6288" t="s">
        <v>7784</v>
      </c>
      <c r="R6288" t="s">
        <v>7784</v>
      </c>
    </row>
    <row r="6289" spans="17:18" x14ac:dyDescent="0.25">
      <c r="Q6289" t="s">
        <v>7785</v>
      </c>
      <c r="R6289" t="s">
        <v>7785</v>
      </c>
    </row>
    <row r="6290" spans="17:18" x14ac:dyDescent="0.25">
      <c r="Q6290" t="s">
        <v>7786</v>
      </c>
      <c r="R6290" t="s">
        <v>7786</v>
      </c>
    </row>
    <row r="6291" spans="17:18" x14ac:dyDescent="0.25">
      <c r="Q6291" t="s">
        <v>7787</v>
      </c>
      <c r="R6291" t="s">
        <v>7787</v>
      </c>
    </row>
    <row r="6292" spans="17:18" x14ac:dyDescent="0.25">
      <c r="Q6292" t="s">
        <v>7788</v>
      </c>
      <c r="R6292" t="s">
        <v>7788</v>
      </c>
    </row>
    <row r="6293" spans="17:18" x14ac:dyDescent="0.25">
      <c r="Q6293" t="s">
        <v>7789</v>
      </c>
      <c r="R6293" t="s">
        <v>7789</v>
      </c>
    </row>
    <row r="6294" spans="17:18" x14ac:dyDescent="0.25">
      <c r="Q6294" t="s">
        <v>7790</v>
      </c>
      <c r="R6294" t="s">
        <v>7790</v>
      </c>
    </row>
    <row r="6295" spans="17:18" x14ac:dyDescent="0.25">
      <c r="Q6295" t="s">
        <v>7791</v>
      </c>
      <c r="R6295" t="s">
        <v>7791</v>
      </c>
    </row>
    <row r="6296" spans="17:18" x14ac:dyDescent="0.25">
      <c r="Q6296" t="s">
        <v>7792</v>
      </c>
      <c r="R6296" t="s">
        <v>7792</v>
      </c>
    </row>
    <row r="6297" spans="17:18" x14ac:dyDescent="0.25">
      <c r="Q6297" t="s">
        <v>7793</v>
      </c>
      <c r="R6297" t="s">
        <v>7793</v>
      </c>
    </row>
    <row r="6298" spans="17:18" x14ac:dyDescent="0.25">
      <c r="Q6298" t="s">
        <v>7794</v>
      </c>
      <c r="R6298" t="s">
        <v>7794</v>
      </c>
    </row>
    <row r="6299" spans="17:18" x14ac:dyDescent="0.25">
      <c r="Q6299" t="s">
        <v>7795</v>
      </c>
      <c r="R6299" t="s">
        <v>7795</v>
      </c>
    </row>
    <row r="6300" spans="17:18" x14ac:dyDescent="0.25">
      <c r="Q6300" t="s">
        <v>7796</v>
      </c>
      <c r="R6300" t="s">
        <v>7796</v>
      </c>
    </row>
    <row r="6301" spans="17:18" x14ac:dyDescent="0.25">
      <c r="Q6301" t="s">
        <v>7797</v>
      </c>
      <c r="R6301" t="s">
        <v>7797</v>
      </c>
    </row>
    <row r="6302" spans="17:18" x14ac:dyDescent="0.25">
      <c r="Q6302" t="s">
        <v>7798</v>
      </c>
      <c r="R6302" t="s">
        <v>7798</v>
      </c>
    </row>
    <row r="6303" spans="17:18" x14ac:dyDescent="0.25">
      <c r="Q6303" t="s">
        <v>7799</v>
      </c>
      <c r="R6303" t="s">
        <v>7799</v>
      </c>
    </row>
    <row r="6304" spans="17:18" x14ac:dyDescent="0.25">
      <c r="Q6304" t="s">
        <v>7800</v>
      </c>
      <c r="R6304" t="s">
        <v>7800</v>
      </c>
    </row>
    <row r="6305" spans="17:18" x14ac:dyDescent="0.25">
      <c r="Q6305" t="s">
        <v>7801</v>
      </c>
      <c r="R6305" t="s">
        <v>7801</v>
      </c>
    </row>
    <row r="6306" spans="17:18" x14ac:dyDescent="0.25">
      <c r="Q6306" t="s">
        <v>7802</v>
      </c>
      <c r="R6306" t="s">
        <v>7802</v>
      </c>
    </row>
    <row r="6307" spans="17:18" x14ac:dyDescent="0.25">
      <c r="Q6307" t="s">
        <v>7803</v>
      </c>
      <c r="R6307" t="s">
        <v>7803</v>
      </c>
    </row>
    <row r="6308" spans="17:18" x14ac:dyDescent="0.25">
      <c r="Q6308" t="s">
        <v>7804</v>
      </c>
      <c r="R6308" t="s">
        <v>7804</v>
      </c>
    </row>
    <row r="6309" spans="17:18" x14ac:dyDescent="0.25">
      <c r="Q6309" t="s">
        <v>7805</v>
      </c>
      <c r="R6309" t="s">
        <v>7805</v>
      </c>
    </row>
    <row r="6310" spans="17:18" x14ac:dyDescent="0.25">
      <c r="Q6310" t="s">
        <v>7806</v>
      </c>
      <c r="R6310" t="s">
        <v>7806</v>
      </c>
    </row>
    <row r="6311" spans="17:18" x14ac:dyDescent="0.25">
      <c r="Q6311" t="s">
        <v>7807</v>
      </c>
      <c r="R6311" t="s">
        <v>7807</v>
      </c>
    </row>
    <row r="6312" spans="17:18" x14ac:dyDescent="0.25">
      <c r="Q6312" t="s">
        <v>7808</v>
      </c>
      <c r="R6312" t="s">
        <v>7808</v>
      </c>
    </row>
    <row r="6313" spans="17:18" x14ac:dyDescent="0.25">
      <c r="Q6313" t="s">
        <v>7809</v>
      </c>
      <c r="R6313" t="s">
        <v>7809</v>
      </c>
    </row>
    <row r="6314" spans="17:18" x14ac:dyDescent="0.25">
      <c r="Q6314" t="s">
        <v>7810</v>
      </c>
      <c r="R6314" t="s">
        <v>7810</v>
      </c>
    </row>
    <row r="6315" spans="17:18" x14ac:dyDescent="0.25">
      <c r="Q6315" t="s">
        <v>7811</v>
      </c>
      <c r="R6315" t="s">
        <v>7811</v>
      </c>
    </row>
    <row r="6316" spans="17:18" x14ac:dyDescent="0.25">
      <c r="Q6316" t="s">
        <v>7812</v>
      </c>
      <c r="R6316" t="s">
        <v>7812</v>
      </c>
    </row>
    <row r="6317" spans="17:18" x14ac:dyDescent="0.25">
      <c r="Q6317" t="s">
        <v>7813</v>
      </c>
      <c r="R6317" t="s">
        <v>7813</v>
      </c>
    </row>
    <row r="6318" spans="17:18" x14ac:dyDescent="0.25">
      <c r="Q6318" t="s">
        <v>7814</v>
      </c>
      <c r="R6318" t="s">
        <v>7814</v>
      </c>
    </row>
    <row r="6319" spans="17:18" x14ac:dyDescent="0.25">
      <c r="Q6319" t="s">
        <v>7815</v>
      </c>
      <c r="R6319" t="s">
        <v>7815</v>
      </c>
    </row>
    <row r="6320" spans="17:18" x14ac:dyDescent="0.25">
      <c r="Q6320" t="s">
        <v>7816</v>
      </c>
      <c r="R6320" t="s">
        <v>7816</v>
      </c>
    </row>
    <row r="6321" spans="17:18" x14ac:dyDescent="0.25">
      <c r="Q6321" t="s">
        <v>7817</v>
      </c>
      <c r="R6321" t="s">
        <v>7817</v>
      </c>
    </row>
    <row r="6322" spans="17:18" x14ac:dyDescent="0.25">
      <c r="Q6322" t="s">
        <v>7818</v>
      </c>
      <c r="R6322" t="s">
        <v>7818</v>
      </c>
    </row>
    <row r="6323" spans="17:18" x14ac:dyDescent="0.25">
      <c r="Q6323" t="s">
        <v>7819</v>
      </c>
      <c r="R6323" t="s">
        <v>7819</v>
      </c>
    </row>
    <row r="6324" spans="17:18" x14ac:dyDescent="0.25">
      <c r="Q6324" t="s">
        <v>7820</v>
      </c>
      <c r="R6324" t="s">
        <v>7820</v>
      </c>
    </row>
    <row r="6325" spans="17:18" x14ac:dyDescent="0.25">
      <c r="Q6325" t="s">
        <v>7821</v>
      </c>
      <c r="R6325" t="s">
        <v>7821</v>
      </c>
    </row>
    <row r="6326" spans="17:18" x14ac:dyDescent="0.25">
      <c r="Q6326" t="s">
        <v>7822</v>
      </c>
      <c r="R6326" t="s">
        <v>7822</v>
      </c>
    </row>
    <row r="6327" spans="17:18" x14ac:dyDescent="0.25">
      <c r="Q6327" t="s">
        <v>7823</v>
      </c>
      <c r="R6327" t="s">
        <v>7823</v>
      </c>
    </row>
    <row r="6328" spans="17:18" x14ac:dyDescent="0.25">
      <c r="Q6328" t="s">
        <v>7824</v>
      </c>
      <c r="R6328" t="s">
        <v>7824</v>
      </c>
    </row>
    <row r="6329" spans="17:18" x14ac:dyDescent="0.25">
      <c r="Q6329" t="s">
        <v>7825</v>
      </c>
      <c r="R6329" t="s">
        <v>7825</v>
      </c>
    </row>
    <row r="6330" spans="17:18" x14ac:dyDescent="0.25">
      <c r="Q6330" t="s">
        <v>7826</v>
      </c>
      <c r="R6330" t="s">
        <v>7826</v>
      </c>
    </row>
    <row r="6331" spans="17:18" x14ac:dyDescent="0.25">
      <c r="Q6331" t="s">
        <v>7827</v>
      </c>
      <c r="R6331" t="s">
        <v>7827</v>
      </c>
    </row>
    <row r="6332" spans="17:18" x14ac:dyDescent="0.25">
      <c r="Q6332" t="s">
        <v>7828</v>
      </c>
      <c r="R6332" t="s">
        <v>7828</v>
      </c>
    </row>
    <row r="6333" spans="17:18" x14ac:dyDescent="0.25">
      <c r="Q6333" t="s">
        <v>7829</v>
      </c>
      <c r="R6333" t="s">
        <v>7829</v>
      </c>
    </row>
    <row r="6334" spans="17:18" x14ac:dyDescent="0.25">
      <c r="Q6334" t="s">
        <v>7830</v>
      </c>
      <c r="R6334" t="s">
        <v>7830</v>
      </c>
    </row>
    <row r="6335" spans="17:18" x14ac:dyDescent="0.25">
      <c r="Q6335" t="s">
        <v>7831</v>
      </c>
      <c r="R6335" t="s">
        <v>7831</v>
      </c>
    </row>
    <row r="6336" spans="17:18" x14ac:dyDescent="0.25">
      <c r="Q6336" t="s">
        <v>7832</v>
      </c>
      <c r="R6336" t="s">
        <v>7832</v>
      </c>
    </row>
    <row r="6337" spans="17:18" x14ac:dyDescent="0.25">
      <c r="Q6337" t="s">
        <v>7833</v>
      </c>
      <c r="R6337" t="s">
        <v>7833</v>
      </c>
    </row>
    <row r="6338" spans="17:18" x14ac:dyDescent="0.25">
      <c r="Q6338" t="s">
        <v>7834</v>
      </c>
      <c r="R6338" t="s">
        <v>7834</v>
      </c>
    </row>
    <row r="6339" spans="17:18" x14ac:dyDescent="0.25">
      <c r="Q6339" t="s">
        <v>7835</v>
      </c>
      <c r="R6339" t="s">
        <v>7835</v>
      </c>
    </row>
    <row r="6340" spans="17:18" x14ac:dyDescent="0.25">
      <c r="Q6340" t="s">
        <v>7836</v>
      </c>
      <c r="R6340" t="s">
        <v>7836</v>
      </c>
    </row>
    <row r="6341" spans="17:18" x14ac:dyDescent="0.25">
      <c r="Q6341" t="s">
        <v>7837</v>
      </c>
      <c r="R6341" t="s">
        <v>7837</v>
      </c>
    </row>
    <row r="6342" spans="17:18" x14ac:dyDescent="0.25">
      <c r="Q6342" t="s">
        <v>7838</v>
      </c>
      <c r="R6342" t="s">
        <v>7838</v>
      </c>
    </row>
    <row r="6343" spans="17:18" x14ac:dyDescent="0.25">
      <c r="Q6343" t="s">
        <v>7839</v>
      </c>
      <c r="R6343" t="s">
        <v>7839</v>
      </c>
    </row>
    <row r="6344" spans="17:18" x14ac:dyDescent="0.25">
      <c r="Q6344" t="s">
        <v>7840</v>
      </c>
      <c r="R6344" t="s">
        <v>7840</v>
      </c>
    </row>
    <row r="6345" spans="17:18" x14ac:dyDescent="0.25">
      <c r="Q6345" t="s">
        <v>7841</v>
      </c>
      <c r="R6345" t="s">
        <v>7841</v>
      </c>
    </row>
    <row r="6346" spans="17:18" x14ac:dyDescent="0.25">
      <c r="Q6346" t="s">
        <v>7842</v>
      </c>
      <c r="R6346" t="s">
        <v>7842</v>
      </c>
    </row>
    <row r="6347" spans="17:18" x14ac:dyDescent="0.25">
      <c r="Q6347" t="s">
        <v>7843</v>
      </c>
      <c r="R6347" t="s">
        <v>7843</v>
      </c>
    </row>
    <row r="6348" spans="17:18" x14ac:dyDescent="0.25">
      <c r="Q6348" t="s">
        <v>7844</v>
      </c>
      <c r="R6348" t="s">
        <v>7844</v>
      </c>
    </row>
    <row r="6349" spans="17:18" x14ac:dyDescent="0.25">
      <c r="Q6349" t="s">
        <v>7845</v>
      </c>
      <c r="R6349" t="s">
        <v>7845</v>
      </c>
    </row>
    <row r="6350" spans="17:18" x14ac:dyDescent="0.25">
      <c r="Q6350" t="s">
        <v>7846</v>
      </c>
      <c r="R6350" t="s">
        <v>7846</v>
      </c>
    </row>
    <row r="6351" spans="17:18" x14ac:dyDescent="0.25">
      <c r="Q6351" t="s">
        <v>7847</v>
      </c>
      <c r="R6351" t="s">
        <v>7847</v>
      </c>
    </row>
    <row r="6352" spans="17:18" x14ac:dyDescent="0.25">
      <c r="Q6352" t="s">
        <v>7848</v>
      </c>
      <c r="R6352" t="s">
        <v>7848</v>
      </c>
    </row>
    <row r="6353" spans="17:18" x14ac:dyDescent="0.25">
      <c r="Q6353" t="s">
        <v>7849</v>
      </c>
      <c r="R6353" t="s">
        <v>7849</v>
      </c>
    </row>
    <row r="6354" spans="17:18" x14ac:dyDescent="0.25">
      <c r="Q6354" t="s">
        <v>7850</v>
      </c>
      <c r="R6354" t="s">
        <v>7850</v>
      </c>
    </row>
    <row r="6355" spans="17:18" x14ac:dyDescent="0.25">
      <c r="Q6355" t="s">
        <v>7851</v>
      </c>
      <c r="R6355" t="s">
        <v>7851</v>
      </c>
    </row>
    <row r="6356" spans="17:18" x14ac:dyDescent="0.25">
      <c r="Q6356" t="s">
        <v>7852</v>
      </c>
      <c r="R6356" t="s">
        <v>7852</v>
      </c>
    </row>
    <row r="6357" spans="17:18" x14ac:dyDescent="0.25">
      <c r="Q6357" t="s">
        <v>7853</v>
      </c>
      <c r="R6357" t="s">
        <v>7853</v>
      </c>
    </row>
    <row r="6358" spans="17:18" x14ac:dyDescent="0.25">
      <c r="Q6358" t="s">
        <v>7854</v>
      </c>
      <c r="R6358" t="s">
        <v>7854</v>
      </c>
    </row>
    <row r="6359" spans="17:18" x14ac:dyDescent="0.25">
      <c r="Q6359" t="s">
        <v>7855</v>
      </c>
      <c r="R6359" t="s">
        <v>7855</v>
      </c>
    </row>
    <row r="6360" spans="17:18" x14ac:dyDescent="0.25">
      <c r="Q6360" t="s">
        <v>7856</v>
      </c>
      <c r="R6360" t="s">
        <v>7856</v>
      </c>
    </row>
    <row r="6361" spans="17:18" x14ac:dyDescent="0.25">
      <c r="Q6361" t="s">
        <v>7857</v>
      </c>
      <c r="R6361" t="s">
        <v>7857</v>
      </c>
    </row>
    <row r="6362" spans="17:18" x14ac:dyDescent="0.25">
      <c r="Q6362" t="s">
        <v>7858</v>
      </c>
      <c r="R6362" t="s">
        <v>7858</v>
      </c>
    </row>
    <row r="6363" spans="17:18" x14ac:dyDescent="0.25">
      <c r="Q6363" t="s">
        <v>7859</v>
      </c>
      <c r="R6363" t="s">
        <v>7859</v>
      </c>
    </row>
    <row r="6364" spans="17:18" x14ac:dyDescent="0.25">
      <c r="Q6364" t="s">
        <v>7860</v>
      </c>
      <c r="R6364" t="s">
        <v>7860</v>
      </c>
    </row>
    <row r="6365" spans="17:18" x14ac:dyDescent="0.25">
      <c r="Q6365" t="s">
        <v>7861</v>
      </c>
      <c r="R6365" t="s">
        <v>7861</v>
      </c>
    </row>
    <row r="6366" spans="17:18" x14ac:dyDescent="0.25">
      <c r="Q6366" t="s">
        <v>7862</v>
      </c>
      <c r="R6366" t="s">
        <v>7862</v>
      </c>
    </row>
    <row r="6367" spans="17:18" x14ac:dyDescent="0.25">
      <c r="Q6367" t="s">
        <v>7863</v>
      </c>
      <c r="R6367" t="s">
        <v>7863</v>
      </c>
    </row>
    <row r="6368" spans="17:18" x14ac:dyDescent="0.25">
      <c r="Q6368" t="s">
        <v>7864</v>
      </c>
      <c r="R6368" t="s">
        <v>7864</v>
      </c>
    </row>
    <row r="6369" spans="17:18" x14ac:dyDescent="0.25">
      <c r="Q6369" t="s">
        <v>7865</v>
      </c>
      <c r="R6369" t="s">
        <v>7865</v>
      </c>
    </row>
    <row r="6370" spans="17:18" x14ac:dyDescent="0.25">
      <c r="Q6370" t="s">
        <v>7866</v>
      </c>
      <c r="R6370" t="s">
        <v>7866</v>
      </c>
    </row>
    <row r="6371" spans="17:18" x14ac:dyDescent="0.25">
      <c r="Q6371" t="s">
        <v>7867</v>
      </c>
      <c r="R6371" t="s">
        <v>7867</v>
      </c>
    </row>
    <row r="6372" spans="17:18" x14ac:dyDescent="0.25">
      <c r="Q6372" t="s">
        <v>7868</v>
      </c>
      <c r="R6372" t="s">
        <v>7868</v>
      </c>
    </row>
    <row r="6373" spans="17:18" x14ac:dyDescent="0.25">
      <c r="Q6373" t="s">
        <v>7869</v>
      </c>
      <c r="R6373" t="s">
        <v>7869</v>
      </c>
    </row>
    <row r="6374" spans="17:18" x14ac:dyDescent="0.25">
      <c r="Q6374" t="s">
        <v>7870</v>
      </c>
      <c r="R6374" t="s">
        <v>7870</v>
      </c>
    </row>
    <row r="6375" spans="17:18" x14ac:dyDescent="0.25">
      <c r="Q6375" t="s">
        <v>7871</v>
      </c>
      <c r="R6375" t="s">
        <v>7871</v>
      </c>
    </row>
    <row r="6376" spans="17:18" x14ac:dyDescent="0.25">
      <c r="Q6376" t="s">
        <v>7872</v>
      </c>
      <c r="R6376" t="s">
        <v>7872</v>
      </c>
    </row>
    <row r="6377" spans="17:18" x14ac:dyDescent="0.25">
      <c r="Q6377" t="s">
        <v>7873</v>
      </c>
      <c r="R6377" t="s">
        <v>7873</v>
      </c>
    </row>
    <row r="6378" spans="17:18" x14ac:dyDescent="0.25">
      <c r="Q6378" t="s">
        <v>7874</v>
      </c>
      <c r="R6378" t="s">
        <v>7874</v>
      </c>
    </row>
    <row r="6379" spans="17:18" x14ac:dyDescent="0.25">
      <c r="Q6379" t="s">
        <v>7875</v>
      </c>
      <c r="R6379" t="s">
        <v>7875</v>
      </c>
    </row>
    <row r="6380" spans="17:18" x14ac:dyDescent="0.25">
      <c r="Q6380" t="s">
        <v>7876</v>
      </c>
      <c r="R6380" t="s">
        <v>7876</v>
      </c>
    </row>
    <row r="6381" spans="17:18" x14ac:dyDescent="0.25">
      <c r="Q6381" t="s">
        <v>7877</v>
      </c>
      <c r="R6381" t="s">
        <v>7877</v>
      </c>
    </row>
    <row r="6382" spans="17:18" x14ac:dyDescent="0.25">
      <c r="Q6382" t="s">
        <v>7878</v>
      </c>
      <c r="R6382" t="s">
        <v>7878</v>
      </c>
    </row>
    <row r="6383" spans="17:18" x14ac:dyDescent="0.25">
      <c r="Q6383" t="s">
        <v>7879</v>
      </c>
      <c r="R6383" t="s">
        <v>7879</v>
      </c>
    </row>
    <row r="6384" spans="17:18" x14ac:dyDescent="0.25">
      <c r="Q6384" t="s">
        <v>7880</v>
      </c>
      <c r="R6384" t="s">
        <v>7880</v>
      </c>
    </row>
    <row r="6385" spans="17:18" x14ac:dyDescent="0.25">
      <c r="Q6385" t="s">
        <v>7881</v>
      </c>
      <c r="R6385" t="s">
        <v>7881</v>
      </c>
    </row>
    <row r="6386" spans="17:18" x14ac:dyDescent="0.25">
      <c r="Q6386" t="s">
        <v>7882</v>
      </c>
      <c r="R6386" t="s">
        <v>7882</v>
      </c>
    </row>
    <row r="6387" spans="17:18" x14ac:dyDescent="0.25">
      <c r="Q6387" t="s">
        <v>7883</v>
      </c>
      <c r="R6387" t="s">
        <v>7883</v>
      </c>
    </row>
    <row r="6388" spans="17:18" x14ac:dyDescent="0.25">
      <c r="Q6388" t="s">
        <v>7884</v>
      </c>
      <c r="R6388" t="s">
        <v>7884</v>
      </c>
    </row>
    <row r="6389" spans="17:18" x14ac:dyDescent="0.25">
      <c r="Q6389" t="s">
        <v>7885</v>
      </c>
      <c r="R6389" t="s">
        <v>7885</v>
      </c>
    </row>
    <row r="6390" spans="17:18" x14ac:dyDescent="0.25">
      <c r="Q6390" t="s">
        <v>7886</v>
      </c>
      <c r="R6390" t="s">
        <v>7886</v>
      </c>
    </row>
    <row r="6391" spans="17:18" x14ac:dyDescent="0.25">
      <c r="Q6391" t="s">
        <v>7887</v>
      </c>
      <c r="R6391" t="s">
        <v>7887</v>
      </c>
    </row>
    <row r="6392" spans="17:18" x14ac:dyDescent="0.25">
      <c r="Q6392" t="s">
        <v>7888</v>
      </c>
      <c r="R6392" t="s">
        <v>7888</v>
      </c>
    </row>
    <row r="6393" spans="17:18" x14ac:dyDescent="0.25">
      <c r="Q6393" t="s">
        <v>7889</v>
      </c>
      <c r="R6393" t="s">
        <v>7889</v>
      </c>
    </row>
    <row r="6394" spans="17:18" x14ac:dyDescent="0.25">
      <c r="Q6394" t="s">
        <v>7890</v>
      </c>
      <c r="R6394" t="s">
        <v>7890</v>
      </c>
    </row>
    <row r="6395" spans="17:18" x14ac:dyDescent="0.25">
      <c r="Q6395" t="s">
        <v>7891</v>
      </c>
      <c r="R6395" t="s">
        <v>7891</v>
      </c>
    </row>
    <row r="6396" spans="17:18" x14ac:dyDescent="0.25">
      <c r="Q6396" t="s">
        <v>7892</v>
      </c>
      <c r="R6396" t="s">
        <v>7892</v>
      </c>
    </row>
    <row r="6397" spans="17:18" x14ac:dyDescent="0.25">
      <c r="Q6397" t="s">
        <v>7893</v>
      </c>
      <c r="R6397" t="s">
        <v>7893</v>
      </c>
    </row>
    <row r="6398" spans="17:18" x14ac:dyDescent="0.25">
      <c r="Q6398" t="s">
        <v>7894</v>
      </c>
      <c r="R6398" t="s">
        <v>7894</v>
      </c>
    </row>
    <row r="6399" spans="17:18" x14ac:dyDescent="0.25">
      <c r="Q6399" t="s">
        <v>7895</v>
      </c>
      <c r="R6399" t="s">
        <v>7895</v>
      </c>
    </row>
    <row r="6400" spans="17:18" x14ac:dyDescent="0.25">
      <c r="Q6400" t="s">
        <v>7896</v>
      </c>
      <c r="R6400" t="s">
        <v>7896</v>
      </c>
    </row>
    <row r="6401" spans="17:18" x14ac:dyDescent="0.25">
      <c r="Q6401" t="s">
        <v>7897</v>
      </c>
      <c r="R6401" t="s">
        <v>7897</v>
      </c>
    </row>
    <row r="6402" spans="17:18" x14ac:dyDescent="0.25">
      <c r="Q6402" t="s">
        <v>7898</v>
      </c>
      <c r="R6402" t="s">
        <v>7898</v>
      </c>
    </row>
    <row r="6403" spans="17:18" x14ac:dyDescent="0.25">
      <c r="Q6403" t="s">
        <v>7899</v>
      </c>
      <c r="R6403" t="s">
        <v>7899</v>
      </c>
    </row>
    <row r="6404" spans="17:18" x14ac:dyDescent="0.25">
      <c r="Q6404" t="s">
        <v>7900</v>
      </c>
      <c r="R6404" t="s">
        <v>7900</v>
      </c>
    </row>
    <row r="6405" spans="17:18" x14ac:dyDescent="0.25">
      <c r="Q6405" t="s">
        <v>7901</v>
      </c>
      <c r="R6405" t="s">
        <v>7901</v>
      </c>
    </row>
    <row r="6406" spans="17:18" x14ac:dyDescent="0.25">
      <c r="Q6406" t="s">
        <v>7902</v>
      </c>
      <c r="R6406" t="s">
        <v>7902</v>
      </c>
    </row>
    <row r="6407" spans="17:18" x14ac:dyDescent="0.25">
      <c r="Q6407" t="s">
        <v>7903</v>
      </c>
      <c r="R6407" t="s">
        <v>7903</v>
      </c>
    </row>
    <row r="6408" spans="17:18" x14ac:dyDescent="0.25">
      <c r="Q6408" t="s">
        <v>7904</v>
      </c>
      <c r="R6408" t="s">
        <v>7904</v>
      </c>
    </row>
    <row r="6409" spans="17:18" x14ac:dyDescent="0.25">
      <c r="Q6409" t="s">
        <v>7905</v>
      </c>
      <c r="R6409" t="s">
        <v>7905</v>
      </c>
    </row>
    <row r="6410" spans="17:18" x14ac:dyDescent="0.25">
      <c r="Q6410" t="s">
        <v>7906</v>
      </c>
      <c r="R6410" t="s">
        <v>7906</v>
      </c>
    </row>
    <row r="6411" spans="17:18" x14ac:dyDescent="0.25">
      <c r="Q6411" t="s">
        <v>7907</v>
      </c>
      <c r="R6411" t="s">
        <v>7907</v>
      </c>
    </row>
    <row r="6412" spans="17:18" x14ac:dyDescent="0.25">
      <c r="Q6412" t="s">
        <v>7908</v>
      </c>
      <c r="R6412" t="s">
        <v>7908</v>
      </c>
    </row>
    <row r="6413" spans="17:18" x14ac:dyDescent="0.25">
      <c r="Q6413" t="s">
        <v>7909</v>
      </c>
      <c r="R6413" t="s">
        <v>7909</v>
      </c>
    </row>
    <row r="6414" spans="17:18" x14ac:dyDescent="0.25">
      <c r="Q6414" t="s">
        <v>7910</v>
      </c>
      <c r="R6414" t="s">
        <v>7910</v>
      </c>
    </row>
    <row r="6415" spans="17:18" x14ac:dyDescent="0.25">
      <c r="Q6415" t="s">
        <v>7911</v>
      </c>
      <c r="R6415" t="s">
        <v>7911</v>
      </c>
    </row>
    <row r="6416" spans="17:18" x14ac:dyDescent="0.25">
      <c r="Q6416" t="s">
        <v>7912</v>
      </c>
      <c r="R6416" t="s">
        <v>7912</v>
      </c>
    </row>
    <row r="6417" spans="17:18" x14ac:dyDescent="0.25">
      <c r="Q6417" t="s">
        <v>7913</v>
      </c>
      <c r="R6417" t="s">
        <v>7913</v>
      </c>
    </row>
    <row r="6418" spans="17:18" x14ac:dyDescent="0.25">
      <c r="Q6418" t="s">
        <v>7914</v>
      </c>
      <c r="R6418" t="s">
        <v>7914</v>
      </c>
    </row>
    <row r="6419" spans="17:18" x14ac:dyDescent="0.25">
      <c r="Q6419" t="s">
        <v>7915</v>
      </c>
      <c r="R6419" t="s">
        <v>7915</v>
      </c>
    </row>
    <row r="6420" spans="17:18" x14ac:dyDescent="0.25">
      <c r="Q6420" t="s">
        <v>7916</v>
      </c>
      <c r="R6420" t="s">
        <v>7916</v>
      </c>
    </row>
    <row r="6421" spans="17:18" x14ac:dyDescent="0.25">
      <c r="Q6421" t="s">
        <v>7917</v>
      </c>
      <c r="R6421" t="s">
        <v>7917</v>
      </c>
    </row>
    <row r="6422" spans="17:18" x14ac:dyDescent="0.25">
      <c r="Q6422" t="s">
        <v>7918</v>
      </c>
      <c r="R6422" t="s">
        <v>7918</v>
      </c>
    </row>
    <row r="6423" spans="17:18" x14ac:dyDescent="0.25">
      <c r="Q6423" t="s">
        <v>7919</v>
      </c>
      <c r="R6423" t="s">
        <v>7919</v>
      </c>
    </row>
    <row r="6424" spans="17:18" x14ac:dyDescent="0.25">
      <c r="Q6424" t="s">
        <v>7920</v>
      </c>
      <c r="R6424" t="s">
        <v>7920</v>
      </c>
    </row>
    <row r="6425" spans="17:18" x14ac:dyDescent="0.25">
      <c r="Q6425" t="s">
        <v>7921</v>
      </c>
      <c r="R6425" t="s">
        <v>7921</v>
      </c>
    </row>
    <row r="6426" spans="17:18" x14ac:dyDescent="0.25">
      <c r="Q6426" t="s">
        <v>7922</v>
      </c>
      <c r="R6426" t="s">
        <v>7922</v>
      </c>
    </row>
    <row r="6427" spans="17:18" x14ac:dyDescent="0.25">
      <c r="Q6427" t="s">
        <v>7923</v>
      </c>
      <c r="R6427" t="s">
        <v>7923</v>
      </c>
    </row>
    <row r="6428" spans="17:18" x14ac:dyDescent="0.25">
      <c r="Q6428" t="s">
        <v>7924</v>
      </c>
      <c r="R6428" t="s">
        <v>7924</v>
      </c>
    </row>
    <row r="6429" spans="17:18" x14ac:dyDescent="0.25">
      <c r="Q6429" t="s">
        <v>7925</v>
      </c>
      <c r="R6429" t="s">
        <v>7925</v>
      </c>
    </row>
    <row r="6430" spans="17:18" x14ac:dyDescent="0.25">
      <c r="Q6430" t="s">
        <v>7926</v>
      </c>
      <c r="R6430" t="s">
        <v>7926</v>
      </c>
    </row>
    <row r="6431" spans="17:18" x14ac:dyDescent="0.25">
      <c r="Q6431" t="s">
        <v>7927</v>
      </c>
      <c r="R6431" t="s">
        <v>7927</v>
      </c>
    </row>
    <row r="6432" spans="17:18" x14ac:dyDescent="0.25">
      <c r="Q6432" t="s">
        <v>7928</v>
      </c>
      <c r="R6432" t="s">
        <v>7928</v>
      </c>
    </row>
    <row r="6433" spans="17:18" x14ac:dyDescent="0.25">
      <c r="Q6433" t="s">
        <v>7929</v>
      </c>
      <c r="R6433" t="s">
        <v>7929</v>
      </c>
    </row>
    <row r="6434" spans="17:18" x14ac:dyDescent="0.25">
      <c r="Q6434" t="s">
        <v>7930</v>
      </c>
      <c r="R6434" t="s">
        <v>7930</v>
      </c>
    </row>
    <row r="6435" spans="17:18" x14ac:dyDescent="0.25">
      <c r="Q6435" t="s">
        <v>7931</v>
      </c>
      <c r="R6435" t="s">
        <v>7931</v>
      </c>
    </row>
    <row r="6436" spans="17:18" x14ac:dyDescent="0.25">
      <c r="Q6436" t="s">
        <v>7932</v>
      </c>
      <c r="R6436" t="s">
        <v>7932</v>
      </c>
    </row>
    <row r="6437" spans="17:18" x14ac:dyDescent="0.25">
      <c r="Q6437" t="s">
        <v>7933</v>
      </c>
      <c r="R6437" t="s">
        <v>7933</v>
      </c>
    </row>
    <row r="6438" spans="17:18" x14ac:dyDescent="0.25">
      <c r="Q6438" t="s">
        <v>7934</v>
      </c>
      <c r="R6438" t="s">
        <v>7934</v>
      </c>
    </row>
    <row r="6439" spans="17:18" x14ac:dyDescent="0.25">
      <c r="Q6439" t="s">
        <v>7935</v>
      </c>
      <c r="R6439" t="s">
        <v>7935</v>
      </c>
    </row>
    <row r="6440" spans="17:18" x14ac:dyDescent="0.25">
      <c r="Q6440" t="s">
        <v>7936</v>
      </c>
      <c r="R6440" t="s">
        <v>7936</v>
      </c>
    </row>
    <row r="6441" spans="17:18" x14ac:dyDescent="0.25">
      <c r="Q6441" t="s">
        <v>7937</v>
      </c>
      <c r="R6441" t="s">
        <v>7937</v>
      </c>
    </row>
    <row r="6442" spans="17:18" x14ac:dyDescent="0.25">
      <c r="Q6442" t="s">
        <v>7938</v>
      </c>
      <c r="R6442" t="s">
        <v>7938</v>
      </c>
    </row>
    <row r="6443" spans="17:18" x14ac:dyDescent="0.25">
      <c r="Q6443" t="s">
        <v>7939</v>
      </c>
      <c r="R6443" t="s">
        <v>7939</v>
      </c>
    </row>
    <row r="6444" spans="17:18" x14ac:dyDescent="0.25">
      <c r="Q6444" t="s">
        <v>7940</v>
      </c>
      <c r="R6444" t="s">
        <v>7940</v>
      </c>
    </row>
    <row r="6445" spans="17:18" x14ac:dyDescent="0.25">
      <c r="Q6445" t="s">
        <v>7941</v>
      </c>
      <c r="R6445" t="s">
        <v>7941</v>
      </c>
    </row>
    <row r="6446" spans="17:18" x14ac:dyDescent="0.25">
      <c r="Q6446" t="s">
        <v>7942</v>
      </c>
      <c r="R6446" t="s">
        <v>7942</v>
      </c>
    </row>
    <row r="6447" spans="17:18" x14ac:dyDescent="0.25">
      <c r="Q6447" t="s">
        <v>7943</v>
      </c>
      <c r="R6447" t="s">
        <v>7943</v>
      </c>
    </row>
    <row r="6448" spans="17:18" x14ac:dyDescent="0.25">
      <c r="Q6448" t="s">
        <v>7944</v>
      </c>
      <c r="R6448" t="s">
        <v>7944</v>
      </c>
    </row>
    <row r="6449" spans="17:18" x14ac:dyDescent="0.25">
      <c r="Q6449" t="s">
        <v>7945</v>
      </c>
      <c r="R6449" t="s">
        <v>7945</v>
      </c>
    </row>
    <row r="6450" spans="17:18" x14ac:dyDescent="0.25">
      <c r="Q6450" t="s">
        <v>7946</v>
      </c>
      <c r="R6450" t="s">
        <v>7946</v>
      </c>
    </row>
    <row r="6451" spans="17:18" x14ac:dyDescent="0.25">
      <c r="Q6451" t="s">
        <v>7947</v>
      </c>
      <c r="R6451" t="s">
        <v>7947</v>
      </c>
    </row>
    <row r="6452" spans="17:18" x14ac:dyDescent="0.25">
      <c r="Q6452" t="s">
        <v>7948</v>
      </c>
      <c r="R6452" t="s">
        <v>7948</v>
      </c>
    </row>
    <row r="6453" spans="17:18" x14ac:dyDescent="0.25">
      <c r="Q6453" t="s">
        <v>7949</v>
      </c>
      <c r="R6453" t="s">
        <v>7949</v>
      </c>
    </row>
    <row r="6454" spans="17:18" x14ac:dyDescent="0.25">
      <c r="Q6454" t="s">
        <v>7950</v>
      </c>
      <c r="R6454" t="s">
        <v>7950</v>
      </c>
    </row>
    <row r="6455" spans="17:18" x14ac:dyDescent="0.25">
      <c r="Q6455" t="s">
        <v>7951</v>
      </c>
      <c r="R6455" t="s">
        <v>7951</v>
      </c>
    </row>
    <row r="6456" spans="17:18" x14ac:dyDescent="0.25">
      <c r="Q6456" t="s">
        <v>7952</v>
      </c>
      <c r="R6456" t="s">
        <v>7952</v>
      </c>
    </row>
    <row r="6457" spans="17:18" x14ac:dyDescent="0.25">
      <c r="Q6457" t="s">
        <v>7953</v>
      </c>
      <c r="R6457" t="s">
        <v>7953</v>
      </c>
    </row>
    <row r="6458" spans="17:18" x14ac:dyDescent="0.25">
      <c r="Q6458" t="s">
        <v>7954</v>
      </c>
      <c r="R6458" t="s">
        <v>7954</v>
      </c>
    </row>
    <row r="6459" spans="17:18" x14ac:dyDescent="0.25">
      <c r="Q6459" t="s">
        <v>7955</v>
      </c>
      <c r="R6459" t="s">
        <v>7955</v>
      </c>
    </row>
    <row r="6460" spans="17:18" x14ac:dyDescent="0.25">
      <c r="Q6460" t="s">
        <v>7956</v>
      </c>
      <c r="R6460" t="s">
        <v>7956</v>
      </c>
    </row>
    <row r="6461" spans="17:18" x14ac:dyDescent="0.25">
      <c r="Q6461" t="s">
        <v>7957</v>
      </c>
      <c r="R6461" t="s">
        <v>7957</v>
      </c>
    </row>
    <row r="6462" spans="17:18" x14ac:dyDescent="0.25">
      <c r="Q6462" t="s">
        <v>7958</v>
      </c>
      <c r="R6462" t="s">
        <v>7958</v>
      </c>
    </row>
    <row r="6463" spans="17:18" x14ac:dyDescent="0.25">
      <c r="Q6463" t="s">
        <v>7959</v>
      </c>
      <c r="R6463" t="s">
        <v>7959</v>
      </c>
    </row>
    <row r="6464" spans="17:18" x14ac:dyDescent="0.25">
      <c r="Q6464" t="s">
        <v>7960</v>
      </c>
      <c r="R6464" t="s">
        <v>7960</v>
      </c>
    </row>
    <row r="6465" spans="17:18" x14ac:dyDescent="0.25">
      <c r="Q6465" t="s">
        <v>7961</v>
      </c>
      <c r="R6465" t="s">
        <v>7961</v>
      </c>
    </row>
    <row r="6466" spans="17:18" x14ac:dyDescent="0.25">
      <c r="Q6466" t="s">
        <v>7962</v>
      </c>
      <c r="R6466" t="s">
        <v>7962</v>
      </c>
    </row>
    <row r="6467" spans="17:18" x14ac:dyDescent="0.25">
      <c r="Q6467" t="s">
        <v>7963</v>
      </c>
      <c r="R6467" t="s">
        <v>7963</v>
      </c>
    </row>
    <row r="6468" spans="17:18" x14ac:dyDescent="0.25">
      <c r="Q6468" t="s">
        <v>7964</v>
      </c>
      <c r="R6468" t="s">
        <v>7964</v>
      </c>
    </row>
    <row r="6469" spans="17:18" x14ac:dyDescent="0.25">
      <c r="Q6469" t="s">
        <v>7965</v>
      </c>
      <c r="R6469" t="s">
        <v>7965</v>
      </c>
    </row>
    <row r="6470" spans="17:18" x14ac:dyDescent="0.25">
      <c r="Q6470" t="s">
        <v>7966</v>
      </c>
      <c r="R6470" t="s">
        <v>7966</v>
      </c>
    </row>
    <row r="6471" spans="17:18" x14ac:dyDescent="0.25">
      <c r="Q6471" t="s">
        <v>7967</v>
      </c>
      <c r="R6471" t="s">
        <v>7967</v>
      </c>
    </row>
    <row r="6472" spans="17:18" x14ac:dyDescent="0.25">
      <c r="Q6472" t="s">
        <v>7968</v>
      </c>
      <c r="R6472" t="s">
        <v>7968</v>
      </c>
    </row>
    <row r="6473" spans="17:18" x14ac:dyDescent="0.25">
      <c r="Q6473" t="s">
        <v>7969</v>
      </c>
      <c r="R6473" t="s">
        <v>7969</v>
      </c>
    </row>
    <row r="6474" spans="17:18" x14ac:dyDescent="0.25">
      <c r="Q6474" t="s">
        <v>7970</v>
      </c>
      <c r="R6474" t="s">
        <v>7970</v>
      </c>
    </row>
    <row r="6475" spans="17:18" x14ac:dyDescent="0.25">
      <c r="Q6475" t="s">
        <v>7971</v>
      </c>
      <c r="R6475" t="s">
        <v>7971</v>
      </c>
    </row>
    <row r="6476" spans="17:18" x14ac:dyDescent="0.25">
      <c r="Q6476" t="s">
        <v>7972</v>
      </c>
      <c r="R6476" t="s">
        <v>7972</v>
      </c>
    </row>
    <row r="6477" spans="17:18" x14ac:dyDescent="0.25">
      <c r="Q6477" t="s">
        <v>7973</v>
      </c>
      <c r="R6477" t="s">
        <v>7973</v>
      </c>
    </row>
    <row r="6478" spans="17:18" x14ac:dyDescent="0.25">
      <c r="Q6478" t="s">
        <v>7974</v>
      </c>
      <c r="R6478" t="s">
        <v>7974</v>
      </c>
    </row>
    <row r="6479" spans="17:18" x14ac:dyDescent="0.25">
      <c r="Q6479" t="s">
        <v>7975</v>
      </c>
      <c r="R6479" t="s">
        <v>7975</v>
      </c>
    </row>
    <row r="6480" spans="17:18" x14ac:dyDescent="0.25">
      <c r="Q6480" t="s">
        <v>7976</v>
      </c>
      <c r="R6480" t="s">
        <v>7976</v>
      </c>
    </row>
    <row r="6481" spans="17:18" x14ac:dyDescent="0.25">
      <c r="Q6481" t="s">
        <v>7977</v>
      </c>
      <c r="R6481" t="s">
        <v>7977</v>
      </c>
    </row>
    <row r="6482" spans="17:18" x14ac:dyDescent="0.25">
      <c r="Q6482" t="s">
        <v>7978</v>
      </c>
      <c r="R6482" t="s">
        <v>7978</v>
      </c>
    </row>
    <row r="6483" spans="17:18" x14ac:dyDescent="0.25">
      <c r="Q6483" t="s">
        <v>7979</v>
      </c>
      <c r="R6483" t="s">
        <v>7979</v>
      </c>
    </row>
    <row r="6484" spans="17:18" x14ac:dyDescent="0.25">
      <c r="Q6484" t="s">
        <v>7980</v>
      </c>
      <c r="R6484" t="s">
        <v>7980</v>
      </c>
    </row>
    <row r="6485" spans="17:18" x14ac:dyDescent="0.25">
      <c r="Q6485" t="s">
        <v>7981</v>
      </c>
      <c r="R6485" t="s">
        <v>7981</v>
      </c>
    </row>
    <row r="6486" spans="17:18" x14ac:dyDescent="0.25">
      <c r="Q6486" t="s">
        <v>7982</v>
      </c>
      <c r="R6486" t="s">
        <v>7982</v>
      </c>
    </row>
    <row r="6487" spans="17:18" x14ac:dyDescent="0.25">
      <c r="Q6487" t="s">
        <v>7983</v>
      </c>
      <c r="R6487" t="s">
        <v>7983</v>
      </c>
    </row>
    <row r="6488" spans="17:18" x14ac:dyDescent="0.25">
      <c r="Q6488" t="s">
        <v>7984</v>
      </c>
      <c r="R6488" t="s">
        <v>7984</v>
      </c>
    </row>
    <row r="6489" spans="17:18" x14ac:dyDescent="0.25">
      <c r="Q6489" t="s">
        <v>7985</v>
      </c>
      <c r="R6489" t="s">
        <v>7985</v>
      </c>
    </row>
    <row r="6490" spans="17:18" x14ac:dyDescent="0.25">
      <c r="Q6490" t="s">
        <v>7986</v>
      </c>
      <c r="R6490" t="s">
        <v>7986</v>
      </c>
    </row>
    <row r="6491" spans="17:18" x14ac:dyDescent="0.25">
      <c r="Q6491" t="s">
        <v>7987</v>
      </c>
      <c r="R6491" t="s">
        <v>7987</v>
      </c>
    </row>
    <row r="6492" spans="17:18" x14ac:dyDescent="0.25">
      <c r="Q6492" t="s">
        <v>7988</v>
      </c>
      <c r="R6492" t="s">
        <v>7988</v>
      </c>
    </row>
    <row r="6493" spans="17:18" x14ac:dyDescent="0.25">
      <c r="Q6493" t="s">
        <v>7989</v>
      </c>
      <c r="R6493" t="s">
        <v>7989</v>
      </c>
    </row>
    <row r="6494" spans="17:18" x14ac:dyDescent="0.25">
      <c r="Q6494" t="s">
        <v>7990</v>
      </c>
      <c r="R6494" t="s">
        <v>7990</v>
      </c>
    </row>
    <row r="6495" spans="17:18" x14ac:dyDescent="0.25">
      <c r="Q6495" t="s">
        <v>7991</v>
      </c>
      <c r="R6495" t="s">
        <v>7991</v>
      </c>
    </row>
    <row r="6496" spans="17:18" x14ac:dyDescent="0.25">
      <c r="Q6496" t="s">
        <v>7992</v>
      </c>
      <c r="R6496" t="s">
        <v>7992</v>
      </c>
    </row>
    <row r="6497" spans="17:18" x14ac:dyDescent="0.25">
      <c r="Q6497" t="s">
        <v>7993</v>
      </c>
      <c r="R6497" t="s">
        <v>7993</v>
      </c>
    </row>
    <row r="6498" spans="17:18" x14ac:dyDescent="0.25">
      <c r="Q6498" t="s">
        <v>7994</v>
      </c>
      <c r="R6498" t="s">
        <v>7994</v>
      </c>
    </row>
    <row r="6499" spans="17:18" x14ac:dyDescent="0.25">
      <c r="Q6499" t="s">
        <v>7995</v>
      </c>
      <c r="R6499" t="s">
        <v>7995</v>
      </c>
    </row>
    <row r="6500" spans="17:18" x14ac:dyDescent="0.25">
      <c r="Q6500" t="s">
        <v>7996</v>
      </c>
      <c r="R6500" t="s">
        <v>7996</v>
      </c>
    </row>
    <row r="6501" spans="17:18" x14ac:dyDescent="0.25">
      <c r="Q6501" t="s">
        <v>7997</v>
      </c>
      <c r="R6501" t="s">
        <v>7997</v>
      </c>
    </row>
    <row r="6502" spans="17:18" x14ac:dyDescent="0.25">
      <c r="Q6502" t="s">
        <v>7998</v>
      </c>
      <c r="R6502" t="s">
        <v>7998</v>
      </c>
    </row>
    <row r="6503" spans="17:18" x14ac:dyDescent="0.25">
      <c r="Q6503" t="s">
        <v>7999</v>
      </c>
      <c r="R6503" t="s">
        <v>7999</v>
      </c>
    </row>
    <row r="6504" spans="17:18" x14ac:dyDescent="0.25">
      <c r="Q6504" t="s">
        <v>8000</v>
      </c>
      <c r="R6504" t="s">
        <v>8000</v>
      </c>
    </row>
    <row r="6505" spans="17:18" x14ac:dyDescent="0.25">
      <c r="Q6505" t="s">
        <v>8001</v>
      </c>
      <c r="R6505" t="s">
        <v>8001</v>
      </c>
    </row>
    <row r="6506" spans="17:18" x14ac:dyDescent="0.25">
      <c r="Q6506" t="s">
        <v>8002</v>
      </c>
      <c r="R6506" t="s">
        <v>8002</v>
      </c>
    </row>
    <row r="6507" spans="17:18" x14ac:dyDescent="0.25">
      <c r="Q6507" t="s">
        <v>8003</v>
      </c>
      <c r="R6507" t="s">
        <v>8003</v>
      </c>
    </row>
    <row r="6508" spans="17:18" x14ac:dyDescent="0.25">
      <c r="Q6508" t="s">
        <v>8004</v>
      </c>
      <c r="R6508" t="s">
        <v>8004</v>
      </c>
    </row>
    <row r="6509" spans="17:18" x14ac:dyDescent="0.25">
      <c r="Q6509" t="s">
        <v>8005</v>
      </c>
      <c r="R6509" t="s">
        <v>8005</v>
      </c>
    </row>
    <row r="6510" spans="17:18" x14ac:dyDescent="0.25">
      <c r="Q6510" t="s">
        <v>8006</v>
      </c>
      <c r="R6510" t="s">
        <v>8006</v>
      </c>
    </row>
    <row r="6511" spans="17:18" x14ac:dyDescent="0.25">
      <c r="Q6511" t="s">
        <v>8007</v>
      </c>
      <c r="R6511" t="s">
        <v>8007</v>
      </c>
    </row>
    <row r="6512" spans="17:18" x14ac:dyDescent="0.25">
      <c r="Q6512" t="s">
        <v>8008</v>
      </c>
      <c r="R6512" t="s">
        <v>8008</v>
      </c>
    </row>
    <row r="6513" spans="17:18" x14ac:dyDescent="0.25">
      <c r="Q6513" t="s">
        <v>8009</v>
      </c>
      <c r="R6513" t="s">
        <v>8009</v>
      </c>
    </row>
    <row r="6514" spans="17:18" x14ac:dyDescent="0.25">
      <c r="Q6514" t="s">
        <v>8010</v>
      </c>
      <c r="R6514" t="s">
        <v>8010</v>
      </c>
    </row>
    <row r="6515" spans="17:18" x14ac:dyDescent="0.25">
      <c r="Q6515" t="s">
        <v>8011</v>
      </c>
      <c r="R6515" t="s">
        <v>8011</v>
      </c>
    </row>
    <row r="6516" spans="17:18" x14ac:dyDescent="0.25">
      <c r="Q6516" t="s">
        <v>8012</v>
      </c>
      <c r="R6516" t="s">
        <v>8012</v>
      </c>
    </row>
    <row r="6517" spans="17:18" x14ac:dyDescent="0.25">
      <c r="Q6517" t="s">
        <v>8013</v>
      </c>
      <c r="R6517" t="s">
        <v>8013</v>
      </c>
    </row>
    <row r="6518" spans="17:18" x14ac:dyDescent="0.25">
      <c r="Q6518" t="s">
        <v>8014</v>
      </c>
      <c r="R6518" t="s">
        <v>8014</v>
      </c>
    </row>
    <row r="6519" spans="17:18" x14ac:dyDescent="0.25">
      <c r="Q6519" t="s">
        <v>8015</v>
      </c>
      <c r="R6519" t="s">
        <v>8015</v>
      </c>
    </row>
    <row r="6520" spans="17:18" x14ac:dyDescent="0.25">
      <c r="Q6520" t="s">
        <v>8016</v>
      </c>
      <c r="R6520" t="s">
        <v>8016</v>
      </c>
    </row>
    <row r="6521" spans="17:18" x14ac:dyDescent="0.25">
      <c r="Q6521" t="s">
        <v>8017</v>
      </c>
      <c r="R6521" t="s">
        <v>8017</v>
      </c>
    </row>
    <row r="6522" spans="17:18" x14ac:dyDescent="0.25">
      <c r="Q6522" t="s">
        <v>8018</v>
      </c>
      <c r="R6522" t="s">
        <v>8018</v>
      </c>
    </row>
    <row r="6523" spans="17:18" x14ac:dyDescent="0.25">
      <c r="Q6523" t="s">
        <v>8019</v>
      </c>
      <c r="R6523" t="s">
        <v>8019</v>
      </c>
    </row>
    <row r="6524" spans="17:18" x14ac:dyDescent="0.25">
      <c r="Q6524" t="s">
        <v>8020</v>
      </c>
      <c r="R6524" t="s">
        <v>8020</v>
      </c>
    </row>
    <row r="6525" spans="17:18" x14ac:dyDescent="0.25">
      <c r="Q6525" t="s">
        <v>8021</v>
      </c>
      <c r="R6525" t="s">
        <v>8021</v>
      </c>
    </row>
    <row r="6526" spans="17:18" x14ac:dyDescent="0.25">
      <c r="Q6526" t="s">
        <v>8022</v>
      </c>
      <c r="R6526" t="s">
        <v>8022</v>
      </c>
    </row>
    <row r="6527" spans="17:18" x14ac:dyDescent="0.25">
      <c r="Q6527" t="s">
        <v>8023</v>
      </c>
      <c r="R6527" t="s">
        <v>8023</v>
      </c>
    </row>
    <row r="6528" spans="17:18" x14ac:dyDescent="0.25">
      <c r="Q6528" t="s">
        <v>8024</v>
      </c>
      <c r="R6528" t="s">
        <v>8024</v>
      </c>
    </row>
    <row r="6529" spans="17:18" x14ac:dyDescent="0.25">
      <c r="Q6529" t="s">
        <v>8025</v>
      </c>
      <c r="R6529" t="s">
        <v>8025</v>
      </c>
    </row>
    <row r="6530" spans="17:18" x14ac:dyDescent="0.25">
      <c r="Q6530" t="s">
        <v>8026</v>
      </c>
      <c r="R6530" t="s">
        <v>8026</v>
      </c>
    </row>
    <row r="6531" spans="17:18" x14ac:dyDescent="0.25">
      <c r="Q6531" t="s">
        <v>8027</v>
      </c>
      <c r="R6531" t="s">
        <v>8027</v>
      </c>
    </row>
    <row r="6532" spans="17:18" x14ac:dyDescent="0.25">
      <c r="Q6532" t="s">
        <v>8028</v>
      </c>
      <c r="R6532" t="s">
        <v>8028</v>
      </c>
    </row>
    <row r="6533" spans="17:18" x14ac:dyDescent="0.25">
      <c r="Q6533" t="s">
        <v>8029</v>
      </c>
      <c r="R6533" t="s">
        <v>8029</v>
      </c>
    </row>
    <row r="6534" spans="17:18" x14ac:dyDescent="0.25">
      <c r="Q6534" t="s">
        <v>8030</v>
      </c>
      <c r="R6534" t="s">
        <v>8030</v>
      </c>
    </row>
    <row r="6535" spans="17:18" x14ac:dyDescent="0.25">
      <c r="Q6535" t="s">
        <v>8031</v>
      </c>
      <c r="R6535" t="s">
        <v>8031</v>
      </c>
    </row>
    <row r="6536" spans="17:18" x14ac:dyDescent="0.25">
      <c r="Q6536" t="s">
        <v>8032</v>
      </c>
      <c r="R6536" t="s">
        <v>8032</v>
      </c>
    </row>
    <row r="6537" spans="17:18" x14ac:dyDescent="0.25">
      <c r="Q6537" t="s">
        <v>8033</v>
      </c>
      <c r="R6537" t="s">
        <v>8033</v>
      </c>
    </row>
    <row r="6538" spans="17:18" x14ac:dyDescent="0.25">
      <c r="Q6538" t="s">
        <v>8034</v>
      </c>
      <c r="R6538" t="s">
        <v>8034</v>
      </c>
    </row>
    <row r="6539" spans="17:18" x14ac:dyDescent="0.25">
      <c r="Q6539" t="s">
        <v>8035</v>
      </c>
      <c r="R6539" t="s">
        <v>8035</v>
      </c>
    </row>
    <row r="6540" spans="17:18" x14ac:dyDescent="0.25">
      <c r="Q6540" t="s">
        <v>8036</v>
      </c>
      <c r="R6540" t="s">
        <v>8036</v>
      </c>
    </row>
    <row r="6541" spans="17:18" x14ac:dyDescent="0.25">
      <c r="Q6541" t="s">
        <v>8037</v>
      </c>
      <c r="R6541" t="s">
        <v>8037</v>
      </c>
    </row>
    <row r="6542" spans="17:18" x14ac:dyDescent="0.25">
      <c r="Q6542" t="s">
        <v>8038</v>
      </c>
      <c r="R6542" t="s">
        <v>8038</v>
      </c>
    </row>
    <row r="6543" spans="17:18" x14ac:dyDescent="0.25">
      <c r="Q6543" t="s">
        <v>8039</v>
      </c>
      <c r="R6543" t="s">
        <v>8039</v>
      </c>
    </row>
    <row r="6544" spans="17:18" x14ac:dyDescent="0.25">
      <c r="Q6544" t="s">
        <v>8040</v>
      </c>
      <c r="R6544" t="s">
        <v>8040</v>
      </c>
    </row>
    <row r="6545" spans="17:18" x14ac:dyDescent="0.25">
      <c r="Q6545" t="s">
        <v>8041</v>
      </c>
      <c r="R6545" t="s">
        <v>8041</v>
      </c>
    </row>
    <row r="6546" spans="17:18" x14ac:dyDescent="0.25">
      <c r="Q6546" t="s">
        <v>8042</v>
      </c>
      <c r="R6546" t="s">
        <v>8042</v>
      </c>
    </row>
    <row r="6547" spans="17:18" x14ac:dyDescent="0.25">
      <c r="Q6547" t="s">
        <v>8043</v>
      </c>
      <c r="R6547" t="s">
        <v>8043</v>
      </c>
    </row>
    <row r="6548" spans="17:18" x14ac:dyDescent="0.25">
      <c r="Q6548" t="s">
        <v>8044</v>
      </c>
      <c r="R6548" t="s">
        <v>8044</v>
      </c>
    </row>
    <row r="6549" spans="17:18" x14ac:dyDescent="0.25">
      <c r="Q6549" t="s">
        <v>8045</v>
      </c>
      <c r="R6549" t="s">
        <v>8045</v>
      </c>
    </row>
    <row r="6550" spans="17:18" x14ac:dyDescent="0.25">
      <c r="Q6550" t="s">
        <v>8046</v>
      </c>
      <c r="R6550" t="s">
        <v>8046</v>
      </c>
    </row>
    <row r="6551" spans="17:18" x14ac:dyDescent="0.25">
      <c r="Q6551" t="s">
        <v>8047</v>
      </c>
      <c r="R6551" t="s">
        <v>8047</v>
      </c>
    </row>
    <row r="6552" spans="17:18" x14ac:dyDescent="0.25">
      <c r="Q6552" t="s">
        <v>8048</v>
      </c>
      <c r="R6552" t="s">
        <v>8048</v>
      </c>
    </row>
    <row r="6553" spans="17:18" x14ac:dyDescent="0.25">
      <c r="Q6553" t="s">
        <v>8049</v>
      </c>
      <c r="R6553" t="s">
        <v>8049</v>
      </c>
    </row>
    <row r="6554" spans="17:18" x14ac:dyDescent="0.25">
      <c r="Q6554" t="s">
        <v>8050</v>
      </c>
      <c r="R6554" t="s">
        <v>8050</v>
      </c>
    </row>
    <row r="6555" spans="17:18" x14ac:dyDescent="0.25">
      <c r="Q6555" t="s">
        <v>8051</v>
      </c>
      <c r="R6555" t="s">
        <v>8051</v>
      </c>
    </row>
    <row r="6556" spans="17:18" x14ac:dyDescent="0.25">
      <c r="Q6556" t="s">
        <v>8052</v>
      </c>
      <c r="R6556" t="s">
        <v>8052</v>
      </c>
    </row>
    <row r="6557" spans="17:18" x14ac:dyDescent="0.25">
      <c r="Q6557" t="s">
        <v>8053</v>
      </c>
      <c r="R6557" t="s">
        <v>8053</v>
      </c>
    </row>
    <row r="6558" spans="17:18" x14ac:dyDescent="0.25">
      <c r="Q6558" t="s">
        <v>8054</v>
      </c>
      <c r="R6558" t="s">
        <v>8054</v>
      </c>
    </row>
    <row r="6559" spans="17:18" x14ac:dyDescent="0.25">
      <c r="Q6559" t="s">
        <v>8055</v>
      </c>
      <c r="R6559" t="s">
        <v>8055</v>
      </c>
    </row>
    <row r="6560" spans="17:18" x14ac:dyDescent="0.25">
      <c r="Q6560" t="s">
        <v>8056</v>
      </c>
      <c r="R6560" t="s">
        <v>8056</v>
      </c>
    </row>
    <row r="6561" spans="17:18" x14ac:dyDescent="0.25">
      <c r="Q6561" t="s">
        <v>8057</v>
      </c>
      <c r="R6561" t="s">
        <v>8057</v>
      </c>
    </row>
    <row r="6562" spans="17:18" x14ac:dyDescent="0.25">
      <c r="Q6562" t="s">
        <v>8058</v>
      </c>
      <c r="R6562" t="s">
        <v>8058</v>
      </c>
    </row>
    <row r="6563" spans="17:18" x14ac:dyDescent="0.25">
      <c r="Q6563" t="s">
        <v>8059</v>
      </c>
      <c r="R6563" t="s">
        <v>8059</v>
      </c>
    </row>
    <row r="6564" spans="17:18" x14ac:dyDescent="0.25">
      <c r="Q6564" t="s">
        <v>8060</v>
      </c>
      <c r="R6564" t="s">
        <v>8060</v>
      </c>
    </row>
    <row r="6565" spans="17:18" x14ac:dyDescent="0.25">
      <c r="Q6565" t="s">
        <v>8061</v>
      </c>
      <c r="R6565" t="s">
        <v>8061</v>
      </c>
    </row>
    <row r="6566" spans="17:18" x14ac:dyDescent="0.25">
      <c r="Q6566" t="s">
        <v>8062</v>
      </c>
      <c r="R6566" t="s">
        <v>8062</v>
      </c>
    </row>
    <row r="6567" spans="17:18" x14ac:dyDescent="0.25">
      <c r="Q6567" t="s">
        <v>8063</v>
      </c>
      <c r="R6567" t="s">
        <v>8063</v>
      </c>
    </row>
    <row r="6568" spans="17:18" x14ac:dyDescent="0.25">
      <c r="Q6568" t="s">
        <v>8064</v>
      </c>
      <c r="R6568" t="s">
        <v>8064</v>
      </c>
    </row>
    <row r="6569" spans="17:18" x14ac:dyDescent="0.25">
      <c r="Q6569" t="s">
        <v>8065</v>
      </c>
      <c r="R6569" t="s">
        <v>8065</v>
      </c>
    </row>
    <row r="6570" spans="17:18" x14ac:dyDescent="0.25">
      <c r="Q6570" t="s">
        <v>8066</v>
      </c>
      <c r="R6570" t="s">
        <v>8066</v>
      </c>
    </row>
    <row r="6571" spans="17:18" x14ac:dyDescent="0.25">
      <c r="Q6571" t="s">
        <v>8067</v>
      </c>
      <c r="R6571" t="s">
        <v>8067</v>
      </c>
    </row>
    <row r="6572" spans="17:18" x14ac:dyDescent="0.25">
      <c r="Q6572" t="s">
        <v>8068</v>
      </c>
      <c r="R6572" t="s">
        <v>8068</v>
      </c>
    </row>
    <row r="6573" spans="17:18" x14ac:dyDescent="0.25">
      <c r="Q6573" t="s">
        <v>8069</v>
      </c>
      <c r="R6573" t="s">
        <v>8069</v>
      </c>
    </row>
    <row r="6574" spans="17:18" x14ac:dyDescent="0.25">
      <c r="Q6574" t="s">
        <v>8070</v>
      </c>
      <c r="R6574" t="s">
        <v>8070</v>
      </c>
    </row>
    <row r="6575" spans="17:18" x14ac:dyDescent="0.25">
      <c r="Q6575" t="s">
        <v>8071</v>
      </c>
      <c r="R6575" t="s">
        <v>8071</v>
      </c>
    </row>
    <row r="6576" spans="17:18" x14ac:dyDescent="0.25">
      <c r="Q6576" t="s">
        <v>8072</v>
      </c>
      <c r="R6576" t="s">
        <v>8072</v>
      </c>
    </row>
    <row r="6577" spans="17:18" x14ac:dyDescent="0.25">
      <c r="Q6577" t="s">
        <v>8073</v>
      </c>
      <c r="R6577" t="s">
        <v>8073</v>
      </c>
    </row>
    <row r="6578" spans="17:18" x14ac:dyDescent="0.25">
      <c r="Q6578" t="s">
        <v>8074</v>
      </c>
      <c r="R6578" t="s">
        <v>8074</v>
      </c>
    </row>
    <row r="6579" spans="17:18" x14ac:dyDescent="0.25">
      <c r="Q6579" t="s">
        <v>8075</v>
      </c>
      <c r="R6579" t="s">
        <v>8075</v>
      </c>
    </row>
    <row r="6580" spans="17:18" x14ac:dyDescent="0.25">
      <c r="Q6580" t="s">
        <v>8076</v>
      </c>
      <c r="R6580" t="s">
        <v>8076</v>
      </c>
    </row>
    <row r="6581" spans="17:18" x14ac:dyDescent="0.25">
      <c r="Q6581" t="s">
        <v>8077</v>
      </c>
      <c r="R6581" t="s">
        <v>8077</v>
      </c>
    </row>
    <row r="6582" spans="17:18" x14ac:dyDescent="0.25">
      <c r="Q6582" t="s">
        <v>8078</v>
      </c>
      <c r="R6582" t="s">
        <v>8078</v>
      </c>
    </row>
    <row r="6583" spans="17:18" x14ac:dyDescent="0.25">
      <c r="Q6583" t="s">
        <v>8079</v>
      </c>
      <c r="R6583" t="s">
        <v>8079</v>
      </c>
    </row>
    <row r="6584" spans="17:18" x14ac:dyDescent="0.25">
      <c r="Q6584" t="s">
        <v>8080</v>
      </c>
      <c r="R6584" t="s">
        <v>8080</v>
      </c>
    </row>
    <row r="6585" spans="17:18" x14ac:dyDescent="0.25">
      <c r="Q6585" t="s">
        <v>8081</v>
      </c>
      <c r="R6585" t="s">
        <v>8081</v>
      </c>
    </row>
    <row r="6586" spans="17:18" x14ac:dyDescent="0.25">
      <c r="Q6586" t="s">
        <v>8082</v>
      </c>
      <c r="R6586" t="s">
        <v>8082</v>
      </c>
    </row>
    <row r="6587" spans="17:18" x14ac:dyDescent="0.25">
      <c r="Q6587" t="s">
        <v>8083</v>
      </c>
      <c r="R6587" t="s">
        <v>8083</v>
      </c>
    </row>
    <row r="6588" spans="17:18" x14ac:dyDescent="0.25">
      <c r="Q6588" t="s">
        <v>8084</v>
      </c>
      <c r="R6588" t="s">
        <v>8084</v>
      </c>
    </row>
    <row r="6589" spans="17:18" x14ac:dyDescent="0.25">
      <c r="Q6589" t="s">
        <v>8085</v>
      </c>
      <c r="R6589" t="s">
        <v>8085</v>
      </c>
    </row>
    <row r="6590" spans="17:18" x14ac:dyDescent="0.25">
      <c r="Q6590" t="s">
        <v>8086</v>
      </c>
      <c r="R6590" t="s">
        <v>8086</v>
      </c>
    </row>
    <row r="6591" spans="17:18" x14ac:dyDescent="0.25">
      <c r="Q6591" t="s">
        <v>8087</v>
      </c>
      <c r="R6591" t="s">
        <v>8087</v>
      </c>
    </row>
    <row r="6592" spans="17:18" x14ac:dyDescent="0.25">
      <c r="Q6592" t="s">
        <v>8088</v>
      </c>
      <c r="R6592" t="s">
        <v>8088</v>
      </c>
    </row>
    <row r="6593" spans="17:18" x14ac:dyDescent="0.25">
      <c r="Q6593" t="s">
        <v>8089</v>
      </c>
      <c r="R6593" t="s">
        <v>8089</v>
      </c>
    </row>
    <row r="6594" spans="17:18" x14ac:dyDescent="0.25">
      <c r="Q6594" t="s">
        <v>8090</v>
      </c>
      <c r="R6594" t="s">
        <v>8090</v>
      </c>
    </row>
    <row r="6595" spans="17:18" x14ac:dyDescent="0.25">
      <c r="Q6595" t="s">
        <v>8091</v>
      </c>
      <c r="R6595" t="s">
        <v>8091</v>
      </c>
    </row>
    <row r="6596" spans="17:18" x14ac:dyDescent="0.25">
      <c r="Q6596" t="s">
        <v>8092</v>
      </c>
      <c r="R6596" t="s">
        <v>8092</v>
      </c>
    </row>
    <row r="6597" spans="17:18" x14ac:dyDescent="0.25">
      <c r="Q6597" t="s">
        <v>8093</v>
      </c>
      <c r="R6597" t="s">
        <v>8093</v>
      </c>
    </row>
    <row r="6598" spans="17:18" x14ac:dyDescent="0.25">
      <c r="Q6598" t="s">
        <v>8094</v>
      </c>
      <c r="R6598" t="s">
        <v>8094</v>
      </c>
    </row>
    <row r="6599" spans="17:18" x14ac:dyDescent="0.25">
      <c r="Q6599" t="s">
        <v>8095</v>
      </c>
      <c r="R6599" t="s">
        <v>8095</v>
      </c>
    </row>
    <row r="6600" spans="17:18" x14ac:dyDescent="0.25">
      <c r="Q6600" t="s">
        <v>8096</v>
      </c>
      <c r="R6600" t="s">
        <v>8096</v>
      </c>
    </row>
    <row r="6601" spans="17:18" x14ac:dyDescent="0.25">
      <c r="Q6601" t="s">
        <v>8097</v>
      </c>
      <c r="R6601" t="s">
        <v>8097</v>
      </c>
    </row>
    <row r="6602" spans="17:18" x14ac:dyDescent="0.25">
      <c r="Q6602" t="s">
        <v>8098</v>
      </c>
      <c r="R6602" t="s">
        <v>8098</v>
      </c>
    </row>
    <row r="6603" spans="17:18" x14ac:dyDescent="0.25">
      <c r="Q6603" t="s">
        <v>8099</v>
      </c>
      <c r="R6603" t="s">
        <v>8099</v>
      </c>
    </row>
    <row r="6604" spans="17:18" x14ac:dyDescent="0.25">
      <c r="Q6604" t="s">
        <v>8100</v>
      </c>
      <c r="R6604" t="s">
        <v>8100</v>
      </c>
    </row>
    <row r="6605" spans="17:18" x14ac:dyDescent="0.25">
      <c r="Q6605" t="s">
        <v>8101</v>
      </c>
      <c r="R6605" t="s">
        <v>8101</v>
      </c>
    </row>
    <row r="6606" spans="17:18" x14ac:dyDescent="0.25">
      <c r="Q6606" t="s">
        <v>8102</v>
      </c>
      <c r="R6606" t="s">
        <v>8102</v>
      </c>
    </row>
    <row r="6607" spans="17:18" x14ac:dyDescent="0.25">
      <c r="Q6607" t="s">
        <v>8103</v>
      </c>
      <c r="R6607" t="s">
        <v>8103</v>
      </c>
    </row>
    <row r="6608" spans="17:18" x14ac:dyDescent="0.25">
      <c r="Q6608" t="s">
        <v>8104</v>
      </c>
      <c r="R6608" t="s">
        <v>8104</v>
      </c>
    </row>
    <row r="6609" spans="17:18" x14ac:dyDescent="0.25">
      <c r="Q6609" t="s">
        <v>8105</v>
      </c>
      <c r="R6609" t="s">
        <v>8105</v>
      </c>
    </row>
    <row r="6610" spans="17:18" x14ac:dyDescent="0.25">
      <c r="Q6610" t="s">
        <v>8106</v>
      </c>
      <c r="R6610" t="s">
        <v>8106</v>
      </c>
    </row>
    <row r="6611" spans="17:18" x14ac:dyDescent="0.25">
      <c r="Q6611" t="s">
        <v>8107</v>
      </c>
      <c r="R6611" t="s">
        <v>8107</v>
      </c>
    </row>
    <row r="6612" spans="17:18" x14ac:dyDescent="0.25">
      <c r="Q6612" t="s">
        <v>8108</v>
      </c>
      <c r="R6612" t="s">
        <v>8108</v>
      </c>
    </row>
    <row r="6613" spans="17:18" x14ac:dyDescent="0.25">
      <c r="Q6613" t="s">
        <v>8109</v>
      </c>
      <c r="R6613" t="s">
        <v>8109</v>
      </c>
    </row>
    <row r="6614" spans="17:18" x14ac:dyDescent="0.25">
      <c r="Q6614" t="s">
        <v>8110</v>
      </c>
      <c r="R6614" t="s">
        <v>8110</v>
      </c>
    </row>
    <row r="6615" spans="17:18" x14ac:dyDescent="0.25">
      <c r="Q6615" t="s">
        <v>8111</v>
      </c>
      <c r="R6615" t="s">
        <v>8111</v>
      </c>
    </row>
    <row r="6616" spans="17:18" x14ac:dyDescent="0.25">
      <c r="Q6616" t="s">
        <v>8112</v>
      </c>
      <c r="R6616" t="s">
        <v>8112</v>
      </c>
    </row>
    <row r="6617" spans="17:18" x14ac:dyDescent="0.25">
      <c r="Q6617" t="s">
        <v>8113</v>
      </c>
      <c r="R6617" t="s">
        <v>8113</v>
      </c>
    </row>
    <row r="6618" spans="17:18" x14ac:dyDescent="0.25">
      <c r="Q6618" t="s">
        <v>8114</v>
      </c>
      <c r="R6618" t="s">
        <v>8114</v>
      </c>
    </row>
    <row r="6619" spans="17:18" x14ac:dyDescent="0.25">
      <c r="Q6619" t="s">
        <v>8115</v>
      </c>
      <c r="R6619" t="s">
        <v>8115</v>
      </c>
    </row>
    <row r="6620" spans="17:18" x14ac:dyDescent="0.25">
      <c r="Q6620" t="s">
        <v>8116</v>
      </c>
      <c r="R6620" t="s">
        <v>8116</v>
      </c>
    </row>
    <row r="6621" spans="17:18" x14ac:dyDescent="0.25">
      <c r="Q6621" t="s">
        <v>8117</v>
      </c>
      <c r="R6621" t="s">
        <v>8117</v>
      </c>
    </row>
    <row r="6622" spans="17:18" x14ac:dyDescent="0.25">
      <c r="Q6622" t="s">
        <v>8118</v>
      </c>
      <c r="R6622" t="s">
        <v>8118</v>
      </c>
    </row>
    <row r="6623" spans="17:18" x14ac:dyDescent="0.25">
      <c r="Q6623" t="s">
        <v>8119</v>
      </c>
      <c r="R6623" t="s">
        <v>8119</v>
      </c>
    </row>
    <row r="6624" spans="17:18" x14ac:dyDescent="0.25">
      <c r="Q6624" t="s">
        <v>8120</v>
      </c>
      <c r="R6624" t="s">
        <v>8120</v>
      </c>
    </row>
    <row r="6625" spans="17:18" x14ac:dyDescent="0.25">
      <c r="Q6625" t="s">
        <v>8121</v>
      </c>
      <c r="R6625" t="s">
        <v>8121</v>
      </c>
    </row>
    <row r="6626" spans="17:18" x14ac:dyDescent="0.25">
      <c r="Q6626" t="s">
        <v>8122</v>
      </c>
      <c r="R6626" t="s">
        <v>8122</v>
      </c>
    </row>
    <row r="6627" spans="17:18" x14ac:dyDescent="0.25">
      <c r="Q6627" t="s">
        <v>8123</v>
      </c>
      <c r="R6627" t="s">
        <v>8123</v>
      </c>
    </row>
    <row r="6628" spans="17:18" x14ac:dyDescent="0.25">
      <c r="Q6628" t="s">
        <v>8124</v>
      </c>
      <c r="R6628" t="s">
        <v>8124</v>
      </c>
    </row>
    <row r="6629" spans="17:18" x14ac:dyDescent="0.25">
      <c r="Q6629" t="s">
        <v>8125</v>
      </c>
      <c r="R6629" t="s">
        <v>8125</v>
      </c>
    </row>
    <row r="6630" spans="17:18" x14ac:dyDescent="0.25">
      <c r="Q6630" t="s">
        <v>8126</v>
      </c>
      <c r="R6630" t="s">
        <v>8126</v>
      </c>
    </row>
    <row r="6631" spans="17:18" x14ac:dyDescent="0.25">
      <c r="Q6631" t="s">
        <v>8127</v>
      </c>
      <c r="R6631" t="s">
        <v>8127</v>
      </c>
    </row>
    <row r="6632" spans="17:18" x14ac:dyDescent="0.25">
      <c r="Q6632" t="s">
        <v>8128</v>
      </c>
      <c r="R6632" t="s">
        <v>8128</v>
      </c>
    </row>
    <row r="6633" spans="17:18" x14ac:dyDescent="0.25">
      <c r="Q6633" t="s">
        <v>8129</v>
      </c>
      <c r="R6633" t="s">
        <v>8129</v>
      </c>
    </row>
    <row r="6634" spans="17:18" x14ac:dyDescent="0.25">
      <c r="Q6634" t="s">
        <v>8130</v>
      </c>
      <c r="R6634" t="s">
        <v>8130</v>
      </c>
    </row>
    <row r="6635" spans="17:18" x14ac:dyDescent="0.25">
      <c r="Q6635" t="s">
        <v>8131</v>
      </c>
      <c r="R6635" t="s">
        <v>8131</v>
      </c>
    </row>
    <row r="6636" spans="17:18" x14ac:dyDescent="0.25">
      <c r="Q6636" t="s">
        <v>8132</v>
      </c>
      <c r="R6636" t="s">
        <v>8132</v>
      </c>
    </row>
    <row r="6637" spans="17:18" x14ac:dyDescent="0.25">
      <c r="Q6637" t="s">
        <v>8133</v>
      </c>
      <c r="R6637" t="s">
        <v>8133</v>
      </c>
    </row>
    <row r="6638" spans="17:18" x14ac:dyDescent="0.25">
      <c r="Q6638" t="s">
        <v>8134</v>
      </c>
      <c r="R6638" t="s">
        <v>8134</v>
      </c>
    </row>
    <row r="6639" spans="17:18" x14ac:dyDescent="0.25">
      <c r="Q6639" t="s">
        <v>8135</v>
      </c>
      <c r="R6639" t="s">
        <v>8135</v>
      </c>
    </row>
    <row r="6640" spans="17:18" x14ac:dyDescent="0.25">
      <c r="Q6640" t="s">
        <v>8136</v>
      </c>
      <c r="R6640" t="s">
        <v>8136</v>
      </c>
    </row>
    <row r="6641" spans="17:18" x14ac:dyDescent="0.25">
      <c r="Q6641" t="s">
        <v>8137</v>
      </c>
      <c r="R6641" t="s">
        <v>8137</v>
      </c>
    </row>
    <row r="6642" spans="17:18" x14ac:dyDescent="0.25">
      <c r="Q6642" t="s">
        <v>8138</v>
      </c>
      <c r="R6642" t="s">
        <v>8138</v>
      </c>
    </row>
    <row r="6643" spans="17:18" x14ac:dyDescent="0.25">
      <c r="Q6643" t="s">
        <v>8139</v>
      </c>
      <c r="R6643" t="s">
        <v>8139</v>
      </c>
    </row>
    <row r="6644" spans="17:18" x14ac:dyDescent="0.25">
      <c r="Q6644" t="s">
        <v>8140</v>
      </c>
      <c r="R6644" t="s">
        <v>8140</v>
      </c>
    </row>
    <row r="6645" spans="17:18" x14ac:dyDescent="0.25">
      <c r="Q6645" t="s">
        <v>8141</v>
      </c>
      <c r="R6645" t="s">
        <v>8141</v>
      </c>
    </row>
    <row r="6646" spans="17:18" x14ac:dyDescent="0.25">
      <c r="Q6646" t="s">
        <v>8142</v>
      </c>
      <c r="R6646" t="s">
        <v>8142</v>
      </c>
    </row>
    <row r="6647" spans="17:18" x14ac:dyDescent="0.25">
      <c r="Q6647" t="s">
        <v>8143</v>
      </c>
      <c r="R6647" t="s">
        <v>8143</v>
      </c>
    </row>
    <row r="6648" spans="17:18" x14ac:dyDescent="0.25">
      <c r="Q6648" t="s">
        <v>8144</v>
      </c>
      <c r="R6648" t="s">
        <v>8144</v>
      </c>
    </row>
    <row r="6649" spans="17:18" x14ac:dyDescent="0.25">
      <c r="Q6649" t="s">
        <v>8145</v>
      </c>
      <c r="R6649" t="s">
        <v>8145</v>
      </c>
    </row>
    <row r="6650" spans="17:18" x14ac:dyDescent="0.25">
      <c r="Q6650" t="s">
        <v>8146</v>
      </c>
      <c r="R6650" t="s">
        <v>8146</v>
      </c>
    </row>
    <row r="6651" spans="17:18" x14ac:dyDescent="0.25">
      <c r="Q6651" t="s">
        <v>8147</v>
      </c>
      <c r="R6651" t="s">
        <v>8147</v>
      </c>
    </row>
    <row r="6652" spans="17:18" x14ac:dyDescent="0.25">
      <c r="Q6652" t="s">
        <v>8148</v>
      </c>
      <c r="R6652" t="s">
        <v>8148</v>
      </c>
    </row>
    <row r="6653" spans="17:18" x14ac:dyDescent="0.25">
      <c r="Q6653" t="s">
        <v>8149</v>
      </c>
      <c r="R6653" t="s">
        <v>8149</v>
      </c>
    </row>
    <row r="6654" spans="17:18" x14ac:dyDescent="0.25">
      <c r="Q6654" t="s">
        <v>8150</v>
      </c>
      <c r="R6654" t="s">
        <v>8150</v>
      </c>
    </row>
    <row r="6655" spans="17:18" x14ac:dyDescent="0.25">
      <c r="Q6655" t="s">
        <v>8151</v>
      </c>
      <c r="R6655" t="s">
        <v>8151</v>
      </c>
    </row>
    <row r="6656" spans="17:18" x14ac:dyDescent="0.25">
      <c r="Q6656" t="s">
        <v>8152</v>
      </c>
      <c r="R6656" t="s">
        <v>8152</v>
      </c>
    </row>
    <row r="6657" spans="17:18" x14ac:dyDescent="0.25">
      <c r="Q6657" t="s">
        <v>8153</v>
      </c>
      <c r="R6657" t="s">
        <v>8153</v>
      </c>
    </row>
    <row r="6658" spans="17:18" x14ac:dyDescent="0.25">
      <c r="Q6658" t="s">
        <v>8154</v>
      </c>
      <c r="R6658" t="s">
        <v>8154</v>
      </c>
    </row>
    <row r="6659" spans="17:18" x14ac:dyDescent="0.25">
      <c r="Q6659" t="s">
        <v>8155</v>
      </c>
      <c r="R6659" t="s">
        <v>8155</v>
      </c>
    </row>
    <row r="6660" spans="17:18" x14ac:dyDescent="0.25">
      <c r="Q6660" t="s">
        <v>8156</v>
      </c>
      <c r="R6660" t="s">
        <v>8156</v>
      </c>
    </row>
    <row r="6661" spans="17:18" x14ac:dyDescent="0.25">
      <c r="Q6661" t="s">
        <v>8157</v>
      </c>
      <c r="R6661" t="s">
        <v>8157</v>
      </c>
    </row>
    <row r="6662" spans="17:18" x14ac:dyDescent="0.25">
      <c r="Q6662" t="s">
        <v>8158</v>
      </c>
      <c r="R6662" t="s">
        <v>8158</v>
      </c>
    </row>
    <row r="6663" spans="17:18" x14ac:dyDescent="0.25">
      <c r="Q6663" t="s">
        <v>8159</v>
      </c>
      <c r="R6663" t="s">
        <v>8159</v>
      </c>
    </row>
    <row r="6664" spans="17:18" x14ac:dyDescent="0.25">
      <c r="Q6664" t="s">
        <v>8160</v>
      </c>
      <c r="R6664" t="s">
        <v>8160</v>
      </c>
    </row>
    <row r="6665" spans="17:18" x14ac:dyDescent="0.25">
      <c r="Q6665" t="s">
        <v>8161</v>
      </c>
      <c r="R6665" t="s">
        <v>8161</v>
      </c>
    </row>
    <row r="6666" spans="17:18" x14ac:dyDescent="0.25">
      <c r="Q6666" t="s">
        <v>8162</v>
      </c>
      <c r="R6666" t="s">
        <v>8162</v>
      </c>
    </row>
    <row r="6667" spans="17:18" x14ac:dyDescent="0.25">
      <c r="Q6667" t="s">
        <v>8163</v>
      </c>
      <c r="R6667" t="s">
        <v>8163</v>
      </c>
    </row>
    <row r="6668" spans="17:18" x14ac:dyDescent="0.25">
      <c r="Q6668" t="s">
        <v>8164</v>
      </c>
      <c r="R6668" t="s">
        <v>8164</v>
      </c>
    </row>
    <row r="6669" spans="17:18" x14ac:dyDescent="0.25">
      <c r="Q6669" t="s">
        <v>8165</v>
      </c>
      <c r="R6669" t="s">
        <v>8165</v>
      </c>
    </row>
    <row r="6670" spans="17:18" x14ac:dyDescent="0.25">
      <c r="Q6670" t="s">
        <v>8166</v>
      </c>
      <c r="R6670" t="s">
        <v>8166</v>
      </c>
    </row>
    <row r="6671" spans="17:18" x14ac:dyDescent="0.25">
      <c r="Q6671" t="s">
        <v>8167</v>
      </c>
      <c r="R6671" t="s">
        <v>8167</v>
      </c>
    </row>
    <row r="6672" spans="17:18" x14ac:dyDescent="0.25">
      <c r="Q6672" t="s">
        <v>8168</v>
      </c>
      <c r="R6672" t="s">
        <v>8168</v>
      </c>
    </row>
    <row r="6673" spans="17:18" x14ac:dyDescent="0.25">
      <c r="Q6673" t="s">
        <v>8169</v>
      </c>
      <c r="R6673" t="s">
        <v>8169</v>
      </c>
    </row>
    <row r="6674" spans="17:18" x14ac:dyDescent="0.25">
      <c r="Q6674" t="s">
        <v>8170</v>
      </c>
      <c r="R6674" t="s">
        <v>8170</v>
      </c>
    </row>
    <row r="6675" spans="17:18" x14ac:dyDescent="0.25">
      <c r="Q6675" t="s">
        <v>8171</v>
      </c>
      <c r="R6675" t="s">
        <v>8171</v>
      </c>
    </row>
    <row r="6676" spans="17:18" x14ac:dyDescent="0.25">
      <c r="Q6676" t="s">
        <v>8172</v>
      </c>
      <c r="R6676" t="s">
        <v>8172</v>
      </c>
    </row>
    <row r="6677" spans="17:18" x14ac:dyDescent="0.25">
      <c r="Q6677" t="s">
        <v>8173</v>
      </c>
      <c r="R6677" t="s">
        <v>8173</v>
      </c>
    </row>
    <row r="6678" spans="17:18" x14ac:dyDescent="0.25">
      <c r="Q6678" t="s">
        <v>8174</v>
      </c>
      <c r="R6678" t="s">
        <v>8174</v>
      </c>
    </row>
    <row r="6679" spans="17:18" x14ac:dyDescent="0.25">
      <c r="Q6679" t="s">
        <v>8175</v>
      </c>
      <c r="R6679" t="s">
        <v>8175</v>
      </c>
    </row>
    <row r="6680" spans="17:18" x14ac:dyDescent="0.25">
      <c r="Q6680" t="s">
        <v>8176</v>
      </c>
      <c r="R6680" t="s">
        <v>8176</v>
      </c>
    </row>
    <row r="6681" spans="17:18" x14ac:dyDescent="0.25">
      <c r="Q6681" t="s">
        <v>8177</v>
      </c>
      <c r="R6681" t="s">
        <v>8177</v>
      </c>
    </row>
    <row r="6682" spans="17:18" x14ac:dyDescent="0.25">
      <c r="Q6682" t="s">
        <v>8178</v>
      </c>
      <c r="R6682" t="s">
        <v>8178</v>
      </c>
    </row>
    <row r="6683" spans="17:18" x14ac:dyDescent="0.25">
      <c r="Q6683" t="s">
        <v>8179</v>
      </c>
      <c r="R6683" t="s">
        <v>8179</v>
      </c>
    </row>
    <row r="6684" spans="17:18" x14ac:dyDescent="0.25">
      <c r="Q6684" t="s">
        <v>8180</v>
      </c>
      <c r="R6684" t="s">
        <v>8180</v>
      </c>
    </row>
    <row r="6685" spans="17:18" x14ac:dyDescent="0.25">
      <c r="Q6685" t="s">
        <v>8181</v>
      </c>
      <c r="R6685" t="s">
        <v>8181</v>
      </c>
    </row>
    <row r="6686" spans="17:18" x14ac:dyDescent="0.25">
      <c r="Q6686" t="s">
        <v>8182</v>
      </c>
      <c r="R6686" t="s">
        <v>8182</v>
      </c>
    </row>
    <row r="6687" spans="17:18" x14ac:dyDescent="0.25">
      <c r="Q6687" t="s">
        <v>8183</v>
      </c>
      <c r="R6687" t="s">
        <v>8183</v>
      </c>
    </row>
    <row r="6688" spans="17:18" x14ac:dyDescent="0.25">
      <c r="Q6688" t="s">
        <v>8184</v>
      </c>
      <c r="R6688" t="s">
        <v>8184</v>
      </c>
    </row>
    <row r="6689" spans="17:18" x14ac:dyDescent="0.25">
      <c r="Q6689" t="s">
        <v>8185</v>
      </c>
      <c r="R6689" t="s">
        <v>8185</v>
      </c>
    </row>
    <row r="6690" spans="17:18" x14ac:dyDescent="0.25">
      <c r="Q6690" t="s">
        <v>8186</v>
      </c>
      <c r="R6690" t="s">
        <v>8186</v>
      </c>
    </row>
    <row r="6691" spans="17:18" x14ac:dyDescent="0.25">
      <c r="Q6691" t="s">
        <v>8187</v>
      </c>
      <c r="R6691" t="s">
        <v>8187</v>
      </c>
    </row>
    <row r="6692" spans="17:18" x14ac:dyDescent="0.25">
      <c r="Q6692" t="s">
        <v>8188</v>
      </c>
      <c r="R6692" t="s">
        <v>8188</v>
      </c>
    </row>
    <row r="6693" spans="17:18" x14ac:dyDescent="0.25">
      <c r="Q6693" t="s">
        <v>8189</v>
      </c>
      <c r="R6693" t="s">
        <v>8189</v>
      </c>
    </row>
    <row r="6694" spans="17:18" x14ac:dyDescent="0.25">
      <c r="Q6694" t="s">
        <v>8190</v>
      </c>
      <c r="R6694" t="s">
        <v>8190</v>
      </c>
    </row>
    <row r="6695" spans="17:18" x14ac:dyDescent="0.25">
      <c r="Q6695" t="s">
        <v>8191</v>
      </c>
      <c r="R6695" t="s">
        <v>8191</v>
      </c>
    </row>
    <row r="6696" spans="17:18" x14ac:dyDescent="0.25">
      <c r="Q6696" t="s">
        <v>8192</v>
      </c>
      <c r="R6696" t="s">
        <v>8192</v>
      </c>
    </row>
    <row r="6697" spans="17:18" x14ac:dyDescent="0.25">
      <c r="Q6697" t="s">
        <v>8193</v>
      </c>
      <c r="R6697" t="s">
        <v>8193</v>
      </c>
    </row>
    <row r="6698" spans="17:18" x14ac:dyDescent="0.25">
      <c r="Q6698" t="s">
        <v>8194</v>
      </c>
      <c r="R6698" t="s">
        <v>8194</v>
      </c>
    </row>
    <row r="6699" spans="17:18" x14ac:dyDescent="0.25">
      <c r="Q6699" t="s">
        <v>8195</v>
      </c>
      <c r="R6699" t="s">
        <v>8195</v>
      </c>
    </row>
    <row r="6700" spans="17:18" x14ac:dyDescent="0.25">
      <c r="Q6700" t="s">
        <v>8196</v>
      </c>
      <c r="R6700" t="s">
        <v>8196</v>
      </c>
    </row>
    <row r="6701" spans="17:18" x14ac:dyDescent="0.25">
      <c r="Q6701" t="s">
        <v>8197</v>
      </c>
      <c r="R6701" t="s">
        <v>8197</v>
      </c>
    </row>
    <row r="6702" spans="17:18" x14ac:dyDescent="0.25">
      <c r="Q6702" t="s">
        <v>8198</v>
      </c>
      <c r="R6702" t="s">
        <v>8198</v>
      </c>
    </row>
    <row r="6703" spans="17:18" x14ac:dyDescent="0.25">
      <c r="Q6703" t="s">
        <v>8199</v>
      </c>
      <c r="R6703" t="s">
        <v>8199</v>
      </c>
    </row>
    <row r="6704" spans="17:18" x14ac:dyDescent="0.25">
      <c r="Q6704" t="s">
        <v>8200</v>
      </c>
      <c r="R6704" t="s">
        <v>8200</v>
      </c>
    </row>
    <row r="6705" spans="17:18" x14ac:dyDescent="0.25">
      <c r="Q6705" t="s">
        <v>8201</v>
      </c>
      <c r="R6705" t="s">
        <v>8201</v>
      </c>
    </row>
    <row r="6706" spans="17:18" x14ac:dyDescent="0.25">
      <c r="Q6706" t="s">
        <v>8202</v>
      </c>
      <c r="R6706" t="s">
        <v>8202</v>
      </c>
    </row>
    <row r="6707" spans="17:18" x14ac:dyDescent="0.25">
      <c r="Q6707" t="s">
        <v>8203</v>
      </c>
      <c r="R6707" t="s">
        <v>8203</v>
      </c>
    </row>
    <row r="6708" spans="17:18" x14ac:dyDescent="0.25">
      <c r="Q6708" t="s">
        <v>8204</v>
      </c>
      <c r="R6708" t="s">
        <v>8204</v>
      </c>
    </row>
    <row r="6709" spans="17:18" x14ac:dyDescent="0.25">
      <c r="Q6709" t="s">
        <v>8205</v>
      </c>
      <c r="R6709" t="s">
        <v>8205</v>
      </c>
    </row>
    <row r="6710" spans="17:18" x14ac:dyDescent="0.25">
      <c r="Q6710" t="s">
        <v>8206</v>
      </c>
      <c r="R6710" t="s">
        <v>8206</v>
      </c>
    </row>
    <row r="6711" spans="17:18" x14ac:dyDescent="0.25">
      <c r="Q6711" t="s">
        <v>8207</v>
      </c>
      <c r="R6711" t="s">
        <v>8207</v>
      </c>
    </row>
    <row r="6712" spans="17:18" x14ac:dyDescent="0.25">
      <c r="Q6712" t="s">
        <v>8208</v>
      </c>
      <c r="R6712" t="s">
        <v>8208</v>
      </c>
    </row>
    <row r="6713" spans="17:18" x14ac:dyDescent="0.25">
      <c r="Q6713" t="s">
        <v>8209</v>
      </c>
      <c r="R6713" t="s">
        <v>8209</v>
      </c>
    </row>
    <row r="6714" spans="17:18" x14ac:dyDescent="0.25">
      <c r="Q6714" t="s">
        <v>8210</v>
      </c>
      <c r="R6714" t="s">
        <v>8210</v>
      </c>
    </row>
    <row r="6715" spans="17:18" x14ac:dyDescent="0.25">
      <c r="Q6715" t="s">
        <v>8211</v>
      </c>
      <c r="R6715" t="s">
        <v>8211</v>
      </c>
    </row>
    <row r="6716" spans="17:18" x14ac:dyDescent="0.25">
      <c r="Q6716" t="s">
        <v>8212</v>
      </c>
      <c r="R6716" t="s">
        <v>8212</v>
      </c>
    </row>
    <row r="6717" spans="17:18" x14ac:dyDescent="0.25">
      <c r="Q6717" t="s">
        <v>8213</v>
      </c>
      <c r="R6717" t="s">
        <v>8213</v>
      </c>
    </row>
    <row r="6718" spans="17:18" x14ac:dyDescent="0.25">
      <c r="Q6718" t="s">
        <v>8214</v>
      </c>
      <c r="R6718" t="s">
        <v>8214</v>
      </c>
    </row>
    <row r="6719" spans="17:18" x14ac:dyDescent="0.25">
      <c r="Q6719" t="s">
        <v>8215</v>
      </c>
      <c r="R6719" t="s">
        <v>8215</v>
      </c>
    </row>
    <row r="6720" spans="17:18" x14ac:dyDescent="0.25">
      <c r="Q6720" t="s">
        <v>8216</v>
      </c>
      <c r="R6720" t="s">
        <v>8216</v>
      </c>
    </row>
    <row r="6721" spans="17:18" x14ac:dyDescent="0.25">
      <c r="Q6721" t="s">
        <v>8217</v>
      </c>
      <c r="R6721" t="s">
        <v>8217</v>
      </c>
    </row>
    <row r="6722" spans="17:18" x14ac:dyDescent="0.25">
      <c r="Q6722" t="s">
        <v>8218</v>
      </c>
      <c r="R6722" t="s">
        <v>8218</v>
      </c>
    </row>
    <row r="6723" spans="17:18" x14ac:dyDescent="0.25">
      <c r="Q6723" t="s">
        <v>8219</v>
      </c>
      <c r="R6723" t="s">
        <v>8219</v>
      </c>
    </row>
    <row r="6724" spans="17:18" x14ac:dyDescent="0.25">
      <c r="Q6724" t="s">
        <v>8220</v>
      </c>
      <c r="R6724" t="s">
        <v>8220</v>
      </c>
    </row>
    <row r="6725" spans="17:18" x14ac:dyDescent="0.25">
      <c r="Q6725" t="s">
        <v>8221</v>
      </c>
      <c r="R6725" t="s">
        <v>8221</v>
      </c>
    </row>
    <row r="6726" spans="17:18" x14ac:dyDescent="0.25">
      <c r="Q6726" t="s">
        <v>8222</v>
      </c>
      <c r="R6726" t="s">
        <v>8222</v>
      </c>
    </row>
    <row r="6727" spans="17:18" x14ac:dyDescent="0.25">
      <c r="Q6727" t="s">
        <v>8223</v>
      </c>
      <c r="R6727" t="s">
        <v>8223</v>
      </c>
    </row>
    <row r="6728" spans="17:18" x14ac:dyDescent="0.25">
      <c r="Q6728" t="s">
        <v>8224</v>
      </c>
      <c r="R6728" t="s">
        <v>8224</v>
      </c>
    </row>
    <row r="6729" spans="17:18" x14ac:dyDescent="0.25">
      <c r="Q6729" t="s">
        <v>8225</v>
      </c>
      <c r="R6729" t="s">
        <v>8225</v>
      </c>
    </row>
    <row r="6730" spans="17:18" x14ac:dyDescent="0.25">
      <c r="Q6730" t="s">
        <v>8226</v>
      </c>
      <c r="R6730" t="s">
        <v>8226</v>
      </c>
    </row>
    <row r="6731" spans="17:18" x14ac:dyDescent="0.25">
      <c r="Q6731" t="s">
        <v>8227</v>
      </c>
      <c r="R6731" t="s">
        <v>8227</v>
      </c>
    </row>
    <row r="6732" spans="17:18" x14ac:dyDescent="0.25">
      <c r="Q6732" t="s">
        <v>8228</v>
      </c>
      <c r="R6732" t="s">
        <v>8228</v>
      </c>
    </row>
    <row r="6733" spans="17:18" x14ac:dyDescent="0.25">
      <c r="Q6733" t="s">
        <v>8229</v>
      </c>
      <c r="R6733" t="s">
        <v>8229</v>
      </c>
    </row>
    <row r="6734" spans="17:18" x14ac:dyDescent="0.25">
      <c r="Q6734" t="s">
        <v>8230</v>
      </c>
      <c r="R6734" t="s">
        <v>8230</v>
      </c>
    </row>
    <row r="6735" spans="17:18" x14ac:dyDescent="0.25">
      <c r="Q6735" t="s">
        <v>8231</v>
      </c>
      <c r="R6735" t="s">
        <v>8231</v>
      </c>
    </row>
    <row r="6736" spans="17:18" x14ac:dyDescent="0.25">
      <c r="Q6736" t="s">
        <v>8232</v>
      </c>
      <c r="R6736" t="s">
        <v>8232</v>
      </c>
    </row>
    <row r="6737" spans="17:18" x14ac:dyDescent="0.25">
      <c r="Q6737" t="s">
        <v>8233</v>
      </c>
      <c r="R6737" t="s">
        <v>8233</v>
      </c>
    </row>
    <row r="6738" spans="17:18" x14ac:dyDescent="0.25">
      <c r="Q6738" t="s">
        <v>8234</v>
      </c>
      <c r="R6738" t="s">
        <v>8234</v>
      </c>
    </row>
    <row r="6739" spans="17:18" x14ac:dyDescent="0.25">
      <c r="Q6739" t="s">
        <v>8235</v>
      </c>
      <c r="R6739" t="s">
        <v>8235</v>
      </c>
    </row>
    <row r="6740" spans="17:18" x14ac:dyDescent="0.25">
      <c r="Q6740" t="s">
        <v>8236</v>
      </c>
      <c r="R6740" t="s">
        <v>8236</v>
      </c>
    </row>
    <row r="6741" spans="17:18" x14ac:dyDescent="0.25">
      <c r="Q6741" t="s">
        <v>8237</v>
      </c>
      <c r="R6741" t="s">
        <v>8237</v>
      </c>
    </row>
    <row r="6742" spans="17:18" x14ac:dyDescent="0.25">
      <c r="Q6742" t="s">
        <v>8238</v>
      </c>
      <c r="R6742" t="s">
        <v>8238</v>
      </c>
    </row>
    <row r="6743" spans="17:18" x14ac:dyDescent="0.25">
      <c r="Q6743" t="s">
        <v>8239</v>
      </c>
      <c r="R6743" t="s">
        <v>8239</v>
      </c>
    </row>
    <row r="6744" spans="17:18" x14ac:dyDescent="0.25">
      <c r="Q6744" t="s">
        <v>8240</v>
      </c>
      <c r="R6744" t="s">
        <v>8240</v>
      </c>
    </row>
    <row r="6745" spans="17:18" x14ac:dyDescent="0.25">
      <c r="Q6745" t="s">
        <v>8241</v>
      </c>
      <c r="R6745" t="s">
        <v>8241</v>
      </c>
    </row>
    <row r="6746" spans="17:18" x14ac:dyDescent="0.25">
      <c r="Q6746" t="s">
        <v>8242</v>
      </c>
      <c r="R6746" t="s">
        <v>8242</v>
      </c>
    </row>
    <row r="6747" spans="17:18" x14ac:dyDescent="0.25">
      <c r="Q6747" t="s">
        <v>8243</v>
      </c>
      <c r="R6747" t="s">
        <v>8243</v>
      </c>
    </row>
    <row r="6748" spans="17:18" x14ac:dyDescent="0.25">
      <c r="Q6748" t="s">
        <v>8244</v>
      </c>
      <c r="R6748" t="s">
        <v>8244</v>
      </c>
    </row>
    <row r="6749" spans="17:18" x14ac:dyDescent="0.25">
      <c r="Q6749" t="s">
        <v>8245</v>
      </c>
      <c r="R6749" t="s">
        <v>8245</v>
      </c>
    </row>
    <row r="6750" spans="17:18" x14ac:dyDescent="0.25">
      <c r="Q6750" t="s">
        <v>8246</v>
      </c>
      <c r="R6750" t="s">
        <v>8246</v>
      </c>
    </row>
    <row r="6751" spans="17:18" x14ac:dyDescent="0.25">
      <c r="Q6751" t="s">
        <v>8247</v>
      </c>
      <c r="R6751" t="s">
        <v>8247</v>
      </c>
    </row>
    <row r="6752" spans="17:18" x14ac:dyDescent="0.25">
      <c r="Q6752" t="s">
        <v>8248</v>
      </c>
      <c r="R6752" t="s">
        <v>8248</v>
      </c>
    </row>
    <row r="6753" spans="17:18" x14ac:dyDescent="0.25">
      <c r="Q6753" t="s">
        <v>8249</v>
      </c>
      <c r="R6753" t="s">
        <v>8249</v>
      </c>
    </row>
    <row r="6754" spans="17:18" x14ac:dyDescent="0.25">
      <c r="Q6754" t="s">
        <v>8250</v>
      </c>
      <c r="R6754" t="s">
        <v>8250</v>
      </c>
    </row>
    <row r="6755" spans="17:18" x14ac:dyDescent="0.25">
      <c r="Q6755" t="s">
        <v>8251</v>
      </c>
      <c r="R6755" t="s">
        <v>8251</v>
      </c>
    </row>
    <row r="6756" spans="17:18" x14ac:dyDescent="0.25">
      <c r="Q6756" t="s">
        <v>8252</v>
      </c>
      <c r="R6756" t="s">
        <v>8252</v>
      </c>
    </row>
    <row r="6757" spans="17:18" x14ac:dyDescent="0.25">
      <c r="Q6757" t="s">
        <v>8253</v>
      </c>
      <c r="R6757" t="s">
        <v>8253</v>
      </c>
    </row>
    <row r="6758" spans="17:18" x14ac:dyDescent="0.25">
      <c r="Q6758" t="s">
        <v>8254</v>
      </c>
      <c r="R6758" t="s">
        <v>8254</v>
      </c>
    </row>
    <row r="6759" spans="17:18" x14ac:dyDescent="0.25">
      <c r="Q6759" t="s">
        <v>8255</v>
      </c>
      <c r="R6759" t="s">
        <v>8255</v>
      </c>
    </row>
    <row r="6760" spans="17:18" x14ac:dyDescent="0.25">
      <c r="Q6760" t="s">
        <v>8256</v>
      </c>
      <c r="R6760" t="s">
        <v>8256</v>
      </c>
    </row>
    <row r="6761" spans="17:18" x14ac:dyDescent="0.25">
      <c r="Q6761" t="s">
        <v>8257</v>
      </c>
      <c r="R6761" t="s">
        <v>8257</v>
      </c>
    </row>
    <row r="6762" spans="17:18" x14ac:dyDescent="0.25">
      <c r="Q6762" t="s">
        <v>8258</v>
      </c>
      <c r="R6762" t="s">
        <v>8258</v>
      </c>
    </row>
    <row r="6763" spans="17:18" x14ac:dyDescent="0.25">
      <c r="Q6763" t="s">
        <v>8259</v>
      </c>
      <c r="R6763" t="s">
        <v>8259</v>
      </c>
    </row>
    <row r="6764" spans="17:18" x14ac:dyDescent="0.25">
      <c r="Q6764" t="s">
        <v>8260</v>
      </c>
      <c r="R6764" t="s">
        <v>8260</v>
      </c>
    </row>
    <row r="6765" spans="17:18" x14ac:dyDescent="0.25">
      <c r="Q6765" t="s">
        <v>8261</v>
      </c>
      <c r="R6765" t="s">
        <v>8261</v>
      </c>
    </row>
    <row r="6766" spans="17:18" x14ac:dyDescent="0.25">
      <c r="Q6766" t="s">
        <v>8262</v>
      </c>
      <c r="R6766" t="s">
        <v>8262</v>
      </c>
    </row>
    <row r="6767" spans="17:18" x14ac:dyDescent="0.25">
      <c r="Q6767" t="s">
        <v>8263</v>
      </c>
      <c r="R6767" t="s">
        <v>8263</v>
      </c>
    </row>
    <row r="6768" spans="17:18" x14ac:dyDescent="0.25">
      <c r="Q6768" t="s">
        <v>8264</v>
      </c>
      <c r="R6768" t="s">
        <v>8264</v>
      </c>
    </row>
    <row r="6769" spans="17:18" x14ac:dyDescent="0.25">
      <c r="Q6769" t="s">
        <v>8265</v>
      </c>
      <c r="R6769" t="s">
        <v>8265</v>
      </c>
    </row>
    <row r="6770" spans="17:18" x14ac:dyDescent="0.25">
      <c r="Q6770" t="s">
        <v>8266</v>
      </c>
      <c r="R6770" t="s">
        <v>8266</v>
      </c>
    </row>
    <row r="6771" spans="17:18" x14ac:dyDescent="0.25">
      <c r="Q6771" t="s">
        <v>8267</v>
      </c>
      <c r="R6771" t="s">
        <v>8267</v>
      </c>
    </row>
    <row r="6772" spans="17:18" x14ac:dyDescent="0.25">
      <c r="Q6772" t="s">
        <v>8268</v>
      </c>
      <c r="R6772" t="s">
        <v>8268</v>
      </c>
    </row>
    <row r="6773" spans="17:18" x14ac:dyDescent="0.25">
      <c r="Q6773" t="s">
        <v>8269</v>
      </c>
      <c r="R6773" t="s">
        <v>8269</v>
      </c>
    </row>
    <row r="6774" spans="17:18" x14ac:dyDescent="0.25">
      <c r="Q6774" t="s">
        <v>8270</v>
      </c>
      <c r="R6774" t="s">
        <v>8270</v>
      </c>
    </row>
    <row r="6775" spans="17:18" x14ac:dyDescent="0.25">
      <c r="Q6775" t="s">
        <v>8271</v>
      </c>
      <c r="R6775" t="s">
        <v>8271</v>
      </c>
    </row>
    <row r="6776" spans="17:18" x14ac:dyDescent="0.25">
      <c r="Q6776" t="s">
        <v>8272</v>
      </c>
      <c r="R6776" t="s">
        <v>8272</v>
      </c>
    </row>
    <row r="6777" spans="17:18" x14ac:dyDescent="0.25">
      <c r="Q6777" t="s">
        <v>8273</v>
      </c>
      <c r="R6777" t="s">
        <v>8273</v>
      </c>
    </row>
    <row r="6778" spans="17:18" x14ac:dyDescent="0.25">
      <c r="Q6778" t="s">
        <v>8274</v>
      </c>
      <c r="R6778" t="s">
        <v>8274</v>
      </c>
    </row>
    <row r="6779" spans="17:18" x14ac:dyDescent="0.25">
      <c r="Q6779" t="s">
        <v>8275</v>
      </c>
      <c r="R6779" t="s">
        <v>8275</v>
      </c>
    </row>
    <row r="6780" spans="17:18" x14ac:dyDescent="0.25">
      <c r="Q6780" t="s">
        <v>8276</v>
      </c>
      <c r="R6780" t="s">
        <v>8276</v>
      </c>
    </row>
    <row r="6781" spans="17:18" x14ac:dyDescent="0.25">
      <c r="Q6781" t="s">
        <v>8277</v>
      </c>
      <c r="R6781" t="s">
        <v>8277</v>
      </c>
    </row>
    <row r="6782" spans="17:18" x14ac:dyDescent="0.25">
      <c r="Q6782" t="s">
        <v>8278</v>
      </c>
      <c r="R6782" t="s">
        <v>8278</v>
      </c>
    </row>
    <row r="6783" spans="17:18" x14ac:dyDescent="0.25">
      <c r="Q6783" t="s">
        <v>8279</v>
      </c>
      <c r="R6783" t="s">
        <v>8279</v>
      </c>
    </row>
    <row r="6784" spans="17:18" x14ac:dyDescent="0.25">
      <c r="Q6784" t="s">
        <v>8280</v>
      </c>
      <c r="R6784" t="s">
        <v>8280</v>
      </c>
    </row>
    <row r="6785" spans="17:18" x14ac:dyDescent="0.25">
      <c r="Q6785" t="s">
        <v>8281</v>
      </c>
      <c r="R6785" t="s">
        <v>8281</v>
      </c>
    </row>
    <row r="6786" spans="17:18" x14ac:dyDescent="0.25">
      <c r="Q6786" t="s">
        <v>8282</v>
      </c>
      <c r="R6786" t="s">
        <v>8282</v>
      </c>
    </row>
    <row r="6787" spans="17:18" x14ac:dyDescent="0.25">
      <c r="Q6787" t="s">
        <v>8283</v>
      </c>
      <c r="R6787" t="s">
        <v>8283</v>
      </c>
    </row>
    <row r="6788" spans="17:18" x14ac:dyDescent="0.25">
      <c r="Q6788" t="s">
        <v>8284</v>
      </c>
      <c r="R6788" t="s">
        <v>8284</v>
      </c>
    </row>
    <row r="6789" spans="17:18" x14ac:dyDescent="0.25">
      <c r="Q6789" t="s">
        <v>8285</v>
      </c>
      <c r="R6789" t="s">
        <v>8285</v>
      </c>
    </row>
    <row r="6790" spans="17:18" x14ac:dyDescent="0.25">
      <c r="Q6790" t="s">
        <v>8286</v>
      </c>
      <c r="R6790" t="s">
        <v>8286</v>
      </c>
    </row>
    <row r="6791" spans="17:18" x14ac:dyDescent="0.25">
      <c r="Q6791" t="s">
        <v>8287</v>
      </c>
      <c r="R6791" t="s">
        <v>8287</v>
      </c>
    </row>
    <row r="6792" spans="17:18" x14ac:dyDescent="0.25">
      <c r="Q6792" t="s">
        <v>8288</v>
      </c>
      <c r="R6792" t="s">
        <v>8288</v>
      </c>
    </row>
    <row r="6793" spans="17:18" x14ac:dyDescent="0.25">
      <c r="Q6793" t="s">
        <v>8289</v>
      </c>
      <c r="R6793" t="s">
        <v>8289</v>
      </c>
    </row>
    <row r="6794" spans="17:18" x14ac:dyDescent="0.25">
      <c r="Q6794" t="s">
        <v>8290</v>
      </c>
      <c r="R6794" t="s">
        <v>8290</v>
      </c>
    </row>
    <row r="6795" spans="17:18" x14ac:dyDescent="0.25">
      <c r="Q6795" t="s">
        <v>8291</v>
      </c>
      <c r="R6795" t="s">
        <v>8291</v>
      </c>
    </row>
    <row r="6796" spans="17:18" x14ac:dyDescent="0.25">
      <c r="Q6796" t="s">
        <v>8292</v>
      </c>
      <c r="R6796" t="s">
        <v>8292</v>
      </c>
    </row>
    <row r="6797" spans="17:18" x14ac:dyDescent="0.25">
      <c r="Q6797" t="s">
        <v>8293</v>
      </c>
      <c r="R6797" t="s">
        <v>8293</v>
      </c>
    </row>
    <row r="6798" spans="17:18" x14ac:dyDescent="0.25">
      <c r="Q6798" t="s">
        <v>8294</v>
      </c>
      <c r="R6798" t="s">
        <v>8294</v>
      </c>
    </row>
    <row r="6799" spans="17:18" x14ac:dyDescent="0.25">
      <c r="Q6799" t="s">
        <v>8295</v>
      </c>
      <c r="R6799" t="s">
        <v>8295</v>
      </c>
    </row>
    <row r="6800" spans="17:18" x14ac:dyDescent="0.25">
      <c r="Q6800" t="s">
        <v>8296</v>
      </c>
      <c r="R6800" t="s">
        <v>8296</v>
      </c>
    </row>
    <row r="6801" spans="17:18" x14ac:dyDescent="0.25">
      <c r="Q6801" t="s">
        <v>8297</v>
      </c>
      <c r="R6801" t="s">
        <v>8297</v>
      </c>
    </row>
    <row r="6802" spans="17:18" x14ac:dyDescent="0.25">
      <c r="Q6802" t="s">
        <v>8298</v>
      </c>
      <c r="R6802" t="s">
        <v>8298</v>
      </c>
    </row>
    <row r="6803" spans="17:18" x14ac:dyDescent="0.25">
      <c r="Q6803" t="s">
        <v>8299</v>
      </c>
      <c r="R6803" t="s">
        <v>8299</v>
      </c>
    </row>
    <row r="6804" spans="17:18" x14ac:dyDescent="0.25">
      <c r="Q6804" t="s">
        <v>8300</v>
      </c>
      <c r="R6804" t="s">
        <v>8300</v>
      </c>
    </row>
    <row r="6805" spans="17:18" x14ac:dyDescent="0.25">
      <c r="Q6805" t="s">
        <v>8301</v>
      </c>
      <c r="R6805" t="s">
        <v>8301</v>
      </c>
    </row>
    <row r="6806" spans="17:18" x14ac:dyDescent="0.25">
      <c r="Q6806" t="s">
        <v>8302</v>
      </c>
      <c r="R6806" t="s">
        <v>8302</v>
      </c>
    </row>
    <row r="6807" spans="17:18" x14ac:dyDescent="0.25">
      <c r="Q6807" t="s">
        <v>8303</v>
      </c>
      <c r="R6807" t="s">
        <v>8303</v>
      </c>
    </row>
    <row r="6808" spans="17:18" x14ac:dyDescent="0.25">
      <c r="Q6808" t="s">
        <v>8304</v>
      </c>
      <c r="R6808" t="s">
        <v>8304</v>
      </c>
    </row>
    <row r="6809" spans="17:18" x14ac:dyDescent="0.25">
      <c r="Q6809" t="s">
        <v>8305</v>
      </c>
      <c r="R6809" t="s">
        <v>8305</v>
      </c>
    </row>
    <row r="6810" spans="17:18" x14ac:dyDescent="0.25">
      <c r="Q6810" t="s">
        <v>8306</v>
      </c>
      <c r="R6810" t="s">
        <v>8306</v>
      </c>
    </row>
    <row r="6811" spans="17:18" x14ac:dyDescent="0.25">
      <c r="Q6811" t="s">
        <v>8307</v>
      </c>
      <c r="R6811" t="s">
        <v>8307</v>
      </c>
    </row>
    <row r="6812" spans="17:18" x14ac:dyDescent="0.25">
      <c r="Q6812" t="s">
        <v>8308</v>
      </c>
      <c r="R6812" t="s">
        <v>8308</v>
      </c>
    </row>
    <row r="6813" spans="17:18" x14ac:dyDescent="0.25">
      <c r="Q6813" t="s">
        <v>8309</v>
      </c>
      <c r="R6813" t="s">
        <v>8309</v>
      </c>
    </row>
    <row r="6814" spans="17:18" x14ac:dyDescent="0.25">
      <c r="Q6814" t="s">
        <v>8310</v>
      </c>
      <c r="R6814" t="s">
        <v>8310</v>
      </c>
    </row>
    <row r="6815" spans="17:18" x14ac:dyDescent="0.25">
      <c r="Q6815" t="s">
        <v>8311</v>
      </c>
      <c r="R6815" t="s">
        <v>8311</v>
      </c>
    </row>
    <row r="6816" spans="17:18" x14ac:dyDescent="0.25">
      <c r="Q6816" t="s">
        <v>8312</v>
      </c>
      <c r="R6816" t="s">
        <v>8312</v>
      </c>
    </row>
    <row r="6817" spans="17:18" x14ac:dyDescent="0.25">
      <c r="Q6817" t="s">
        <v>8313</v>
      </c>
      <c r="R6817" t="s">
        <v>8313</v>
      </c>
    </row>
    <row r="6818" spans="17:18" x14ac:dyDescent="0.25">
      <c r="Q6818" t="s">
        <v>8314</v>
      </c>
      <c r="R6818" t="s">
        <v>8314</v>
      </c>
    </row>
    <row r="6819" spans="17:18" x14ac:dyDescent="0.25">
      <c r="Q6819" t="s">
        <v>8315</v>
      </c>
      <c r="R6819" t="s">
        <v>8315</v>
      </c>
    </row>
    <row r="6820" spans="17:18" x14ac:dyDescent="0.25">
      <c r="Q6820" t="s">
        <v>8316</v>
      </c>
      <c r="R6820" t="s">
        <v>8316</v>
      </c>
    </row>
    <row r="6821" spans="17:18" x14ac:dyDescent="0.25">
      <c r="Q6821" t="s">
        <v>8317</v>
      </c>
      <c r="R6821" t="s">
        <v>8317</v>
      </c>
    </row>
    <row r="6822" spans="17:18" x14ac:dyDescent="0.25">
      <c r="Q6822" t="s">
        <v>8318</v>
      </c>
      <c r="R6822" t="s">
        <v>8318</v>
      </c>
    </row>
    <row r="6823" spans="17:18" x14ac:dyDescent="0.25">
      <c r="Q6823" t="s">
        <v>8319</v>
      </c>
      <c r="R6823" t="s">
        <v>8319</v>
      </c>
    </row>
    <row r="6824" spans="17:18" x14ac:dyDescent="0.25">
      <c r="Q6824" t="s">
        <v>8320</v>
      </c>
      <c r="R6824" t="s">
        <v>8320</v>
      </c>
    </row>
    <row r="6825" spans="17:18" x14ac:dyDescent="0.25">
      <c r="Q6825" t="s">
        <v>8321</v>
      </c>
      <c r="R6825" t="s">
        <v>8321</v>
      </c>
    </row>
    <row r="6826" spans="17:18" x14ac:dyDescent="0.25">
      <c r="Q6826" t="s">
        <v>8322</v>
      </c>
      <c r="R6826" t="s">
        <v>8322</v>
      </c>
    </row>
    <row r="6827" spans="17:18" x14ac:dyDescent="0.25">
      <c r="Q6827" t="s">
        <v>8323</v>
      </c>
      <c r="R6827" t="s">
        <v>8323</v>
      </c>
    </row>
    <row r="6828" spans="17:18" x14ac:dyDescent="0.25">
      <c r="Q6828" t="s">
        <v>8324</v>
      </c>
      <c r="R6828" t="s">
        <v>8324</v>
      </c>
    </row>
    <row r="6829" spans="17:18" x14ac:dyDescent="0.25">
      <c r="Q6829" t="s">
        <v>8325</v>
      </c>
      <c r="R6829" t="s">
        <v>8325</v>
      </c>
    </row>
    <row r="6830" spans="17:18" x14ac:dyDescent="0.25">
      <c r="Q6830" t="s">
        <v>8326</v>
      </c>
      <c r="R6830" t="s">
        <v>8326</v>
      </c>
    </row>
    <row r="6831" spans="17:18" x14ac:dyDescent="0.25">
      <c r="Q6831" t="s">
        <v>8327</v>
      </c>
      <c r="R6831" t="s">
        <v>8327</v>
      </c>
    </row>
    <row r="6832" spans="17:18" x14ac:dyDescent="0.25">
      <c r="Q6832" t="s">
        <v>8328</v>
      </c>
      <c r="R6832" t="s">
        <v>8328</v>
      </c>
    </row>
    <row r="6833" spans="17:18" x14ac:dyDescent="0.25">
      <c r="Q6833" t="s">
        <v>8329</v>
      </c>
      <c r="R6833" t="s">
        <v>8329</v>
      </c>
    </row>
    <row r="6834" spans="17:18" x14ac:dyDescent="0.25">
      <c r="Q6834" t="s">
        <v>8330</v>
      </c>
      <c r="R6834" t="s">
        <v>8330</v>
      </c>
    </row>
    <row r="6835" spans="17:18" x14ac:dyDescent="0.25">
      <c r="Q6835" t="s">
        <v>8331</v>
      </c>
      <c r="R6835" t="s">
        <v>8331</v>
      </c>
    </row>
    <row r="6836" spans="17:18" x14ac:dyDescent="0.25">
      <c r="Q6836" t="s">
        <v>8332</v>
      </c>
      <c r="R6836" t="s">
        <v>8332</v>
      </c>
    </row>
    <row r="6837" spans="17:18" x14ac:dyDescent="0.25">
      <c r="Q6837" t="s">
        <v>8333</v>
      </c>
      <c r="R6837" t="s">
        <v>8333</v>
      </c>
    </row>
    <row r="6838" spans="17:18" x14ac:dyDescent="0.25">
      <c r="Q6838" t="s">
        <v>8334</v>
      </c>
      <c r="R6838" t="s">
        <v>8334</v>
      </c>
    </row>
    <row r="6839" spans="17:18" x14ac:dyDescent="0.25">
      <c r="Q6839" t="s">
        <v>8335</v>
      </c>
      <c r="R6839" t="s">
        <v>8335</v>
      </c>
    </row>
    <row r="6840" spans="17:18" x14ac:dyDescent="0.25">
      <c r="Q6840" t="s">
        <v>8336</v>
      </c>
      <c r="R6840" t="s">
        <v>8336</v>
      </c>
    </row>
    <row r="6841" spans="17:18" x14ac:dyDescent="0.25">
      <c r="Q6841" t="s">
        <v>8337</v>
      </c>
      <c r="R6841" t="s">
        <v>8337</v>
      </c>
    </row>
    <row r="6842" spans="17:18" x14ac:dyDescent="0.25">
      <c r="Q6842" t="s">
        <v>8338</v>
      </c>
      <c r="R6842" t="s">
        <v>8338</v>
      </c>
    </row>
    <row r="6843" spans="17:18" x14ac:dyDescent="0.25">
      <c r="Q6843" t="s">
        <v>8339</v>
      </c>
      <c r="R6843" t="s">
        <v>8339</v>
      </c>
    </row>
    <row r="6844" spans="17:18" x14ac:dyDescent="0.25">
      <c r="Q6844" t="s">
        <v>8340</v>
      </c>
      <c r="R6844" t="s">
        <v>8340</v>
      </c>
    </row>
    <row r="6845" spans="17:18" x14ac:dyDescent="0.25">
      <c r="Q6845" t="s">
        <v>8341</v>
      </c>
      <c r="R6845" t="s">
        <v>8341</v>
      </c>
    </row>
    <row r="6846" spans="17:18" x14ac:dyDescent="0.25">
      <c r="Q6846" t="s">
        <v>8342</v>
      </c>
      <c r="R6846" t="s">
        <v>8342</v>
      </c>
    </row>
    <row r="6847" spans="17:18" x14ac:dyDescent="0.25">
      <c r="Q6847" t="s">
        <v>8343</v>
      </c>
      <c r="R6847" t="s">
        <v>8343</v>
      </c>
    </row>
    <row r="6848" spans="17:18" x14ac:dyDescent="0.25">
      <c r="Q6848" t="s">
        <v>8344</v>
      </c>
      <c r="R6848" t="s">
        <v>8344</v>
      </c>
    </row>
    <row r="6849" spans="17:18" x14ac:dyDescent="0.25">
      <c r="Q6849" t="s">
        <v>8345</v>
      </c>
      <c r="R6849" t="s">
        <v>8345</v>
      </c>
    </row>
    <row r="6850" spans="17:18" x14ac:dyDescent="0.25">
      <c r="Q6850" t="s">
        <v>8346</v>
      </c>
      <c r="R6850" t="s">
        <v>8346</v>
      </c>
    </row>
    <row r="6851" spans="17:18" x14ac:dyDescent="0.25">
      <c r="Q6851" t="s">
        <v>8347</v>
      </c>
      <c r="R6851" t="s">
        <v>8347</v>
      </c>
    </row>
    <row r="6852" spans="17:18" x14ac:dyDescent="0.25">
      <c r="Q6852" t="s">
        <v>8348</v>
      </c>
      <c r="R6852" t="s">
        <v>8348</v>
      </c>
    </row>
    <row r="6853" spans="17:18" x14ac:dyDescent="0.25">
      <c r="Q6853" t="s">
        <v>8349</v>
      </c>
      <c r="R6853" t="s">
        <v>8349</v>
      </c>
    </row>
    <row r="6854" spans="17:18" x14ac:dyDescent="0.25">
      <c r="Q6854" t="s">
        <v>8350</v>
      </c>
      <c r="R6854" t="s">
        <v>8350</v>
      </c>
    </row>
    <row r="6855" spans="17:18" x14ac:dyDescent="0.25">
      <c r="Q6855" t="s">
        <v>8351</v>
      </c>
      <c r="R6855" t="s">
        <v>8351</v>
      </c>
    </row>
    <row r="6856" spans="17:18" x14ac:dyDescent="0.25">
      <c r="Q6856" t="s">
        <v>8352</v>
      </c>
      <c r="R6856" t="s">
        <v>8352</v>
      </c>
    </row>
    <row r="6857" spans="17:18" x14ac:dyDescent="0.25">
      <c r="Q6857" t="s">
        <v>8353</v>
      </c>
      <c r="R6857" t="s">
        <v>8353</v>
      </c>
    </row>
    <row r="6858" spans="17:18" x14ac:dyDescent="0.25">
      <c r="Q6858" t="s">
        <v>8354</v>
      </c>
      <c r="R6858" t="s">
        <v>8354</v>
      </c>
    </row>
    <row r="6859" spans="17:18" x14ac:dyDescent="0.25">
      <c r="Q6859" t="s">
        <v>8355</v>
      </c>
      <c r="R6859" t="s">
        <v>8355</v>
      </c>
    </row>
    <row r="6860" spans="17:18" x14ac:dyDescent="0.25">
      <c r="Q6860" t="s">
        <v>8356</v>
      </c>
      <c r="R6860" t="s">
        <v>8356</v>
      </c>
    </row>
    <row r="6861" spans="17:18" x14ac:dyDescent="0.25">
      <c r="Q6861" t="s">
        <v>8357</v>
      </c>
      <c r="R6861" t="s">
        <v>8357</v>
      </c>
    </row>
    <row r="6862" spans="17:18" x14ac:dyDescent="0.25">
      <c r="Q6862" t="s">
        <v>8358</v>
      </c>
      <c r="R6862" t="s">
        <v>8358</v>
      </c>
    </row>
    <row r="6863" spans="17:18" x14ac:dyDescent="0.25">
      <c r="Q6863" t="s">
        <v>8359</v>
      </c>
      <c r="R6863" t="s">
        <v>8359</v>
      </c>
    </row>
    <row r="6864" spans="17:18" x14ac:dyDescent="0.25">
      <c r="Q6864" t="s">
        <v>8360</v>
      </c>
      <c r="R6864" t="s">
        <v>8360</v>
      </c>
    </row>
    <row r="6865" spans="17:18" x14ac:dyDescent="0.25">
      <c r="Q6865" t="s">
        <v>8361</v>
      </c>
      <c r="R6865" t="s">
        <v>8361</v>
      </c>
    </row>
    <row r="6866" spans="17:18" x14ac:dyDescent="0.25">
      <c r="Q6866" t="s">
        <v>8362</v>
      </c>
      <c r="R6866" t="s">
        <v>8362</v>
      </c>
    </row>
    <row r="6867" spans="17:18" x14ac:dyDescent="0.25">
      <c r="Q6867" t="s">
        <v>8363</v>
      </c>
      <c r="R6867" t="s">
        <v>8363</v>
      </c>
    </row>
    <row r="6868" spans="17:18" x14ac:dyDescent="0.25">
      <c r="Q6868" t="s">
        <v>8364</v>
      </c>
      <c r="R6868" t="s">
        <v>8364</v>
      </c>
    </row>
    <row r="6869" spans="17:18" x14ac:dyDescent="0.25">
      <c r="Q6869" t="s">
        <v>8365</v>
      </c>
      <c r="R6869" t="s">
        <v>8365</v>
      </c>
    </row>
    <row r="6870" spans="17:18" x14ac:dyDescent="0.25">
      <c r="Q6870" t="s">
        <v>8366</v>
      </c>
      <c r="R6870" t="s">
        <v>8366</v>
      </c>
    </row>
    <row r="6871" spans="17:18" x14ac:dyDescent="0.25">
      <c r="Q6871" t="s">
        <v>8367</v>
      </c>
      <c r="R6871" t="s">
        <v>8367</v>
      </c>
    </row>
    <row r="6872" spans="17:18" x14ac:dyDescent="0.25">
      <c r="Q6872" t="s">
        <v>8368</v>
      </c>
      <c r="R6872" t="s">
        <v>8368</v>
      </c>
    </row>
    <row r="6873" spans="17:18" x14ac:dyDescent="0.25">
      <c r="Q6873" t="s">
        <v>8369</v>
      </c>
      <c r="R6873" t="s">
        <v>8369</v>
      </c>
    </row>
    <row r="6874" spans="17:18" x14ac:dyDescent="0.25">
      <c r="Q6874" t="s">
        <v>8370</v>
      </c>
      <c r="R6874" t="s">
        <v>8370</v>
      </c>
    </row>
    <row r="6875" spans="17:18" x14ac:dyDescent="0.25">
      <c r="Q6875" t="s">
        <v>8371</v>
      </c>
      <c r="R6875" t="s">
        <v>8371</v>
      </c>
    </row>
    <row r="6876" spans="17:18" x14ac:dyDescent="0.25">
      <c r="Q6876" t="s">
        <v>8372</v>
      </c>
      <c r="R6876" t="s">
        <v>8372</v>
      </c>
    </row>
    <row r="6877" spans="17:18" x14ac:dyDescent="0.25">
      <c r="Q6877" t="s">
        <v>8373</v>
      </c>
      <c r="R6877" t="s">
        <v>8373</v>
      </c>
    </row>
    <row r="6878" spans="17:18" x14ac:dyDescent="0.25">
      <c r="Q6878" t="s">
        <v>8374</v>
      </c>
      <c r="R6878" t="s">
        <v>8374</v>
      </c>
    </row>
    <row r="6879" spans="17:18" x14ac:dyDescent="0.25">
      <c r="Q6879" t="s">
        <v>8375</v>
      </c>
      <c r="R6879" t="s">
        <v>8375</v>
      </c>
    </row>
    <row r="6880" spans="17:18" x14ac:dyDescent="0.25">
      <c r="Q6880" t="s">
        <v>8376</v>
      </c>
      <c r="R6880" t="s">
        <v>8376</v>
      </c>
    </row>
    <row r="6881" spans="17:18" x14ac:dyDescent="0.25">
      <c r="Q6881" t="s">
        <v>8377</v>
      </c>
      <c r="R6881" t="s">
        <v>8377</v>
      </c>
    </row>
    <row r="6882" spans="17:18" x14ac:dyDescent="0.25">
      <c r="Q6882" t="s">
        <v>8378</v>
      </c>
      <c r="R6882" t="s">
        <v>8378</v>
      </c>
    </row>
    <row r="6883" spans="17:18" x14ac:dyDescent="0.25">
      <c r="Q6883" t="s">
        <v>8379</v>
      </c>
      <c r="R6883" t="s">
        <v>8379</v>
      </c>
    </row>
    <row r="6884" spans="17:18" x14ac:dyDescent="0.25">
      <c r="Q6884" t="s">
        <v>8380</v>
      </c>
      <c r="R6884" t="s">
        <v>8380</v>
      </c>
    </row>
    <row r="6885" spans="17:18" x14ac:dyDescent="0.25">
      <c r="Q6885" t="s">
        <v>8381</v>
      </c>
      <c r="R6885" t="s">
        <v>8381</v>
      </c>
    </row>
    <row r="6886" spans="17:18" x14ac:dyDescent="0.25">
      <c r="Q6886" t="s">
        <v>8382</v>
      </c>
      <c r="R6886" t="s">
        <v>8382</v>
      </c>
    </row>
    <row r="6887" spans="17:18" x14ac:dyDescent="0.25">
      <c r="Q6887" t="s">
        <v>8383</v>
      </c>
      <c r="R6887" t="s">
        <v>8383</v>
      </c>
    </row>
    <row r="6888" spans="17:18" x14ac:dyDescent="0.25">
      <c r="Q6888" t="s">
        <v>8384</v>
      </c>
      <c r="R6888" t="s">
        <v>8384</v>
      </c>
    </row>
    <row r="6889" spans="17:18" x14ac:dyDescent="0.25">
      <c r="Q6889" t="s">
        <v>8385</v>
      </c>
      <c r="R6889" t="s">
        <v>8385</v>
      </c>
    </row>
    <row r="6890" spans="17:18" x14ac:dyDescent="0.25">
      <c r="Q6890" t="s">
        <v>8386</v>
      </c>
      <c r="R6890" t="s">
        <v>8386</v>
      </c>
    </row>
    <row r="6891" spans="17:18" x14ac:dyDescent="0.25">
      <c r="Q6891" t="s">
        <v>8387</v>
      </c>
      <c r="R6891" t="s">
        <v>8387</v>
      </c>
    </row>
    <row r="6892" spans="17:18" x14ac:dyDescent="0.25">
      <c r="Q6892" t="s">
        <v>8388</v>
      </c>
      <c r="R6892" t="s">
        <v>8388</v>
      </c>
    </row>
    <row r="6893" spans="17:18" x14ac:dyDescent="0.25">
      <c r="Q6893" t="s">
        <v>8389</v>
      </c>
      <c r="R6893" t="s">
        <v>8389</v>
      </c>
    </row>
    <row r="6894" spans="17:18" x14ac:dyDescent="0.25">
      <c r="Q6894" t="s">
        <v>8390</v>
      </c>
      <c r="R6894" t="s">
        <v>8390</v>
      </c>
    </row>
    <row r="6895" spans="17:18" x14ac:dyDescent="0.25">
      <c r="Q6895" t="s">
        <v>8391</v>
      </c>
      <c r="R6895" t="s">
        <v>8391</v>
      </c>
    </row>
    <row r="6896" spans="17:18" x14ac:dyDescent="0.25">
      <c r="Q6896" t="s">
        <v>8392</v>
      </c>
      <c r="R6896" t="s">
        <v>8392</v>
      </c>
    </row>
    <row r="6897" spans="17:18" x14ac:dyDescent="0.25">
      <c r="Q6897" t="s">
        <v>8393</v>
      </c>
      <c r="R6897" t="s">
        <v>8393</v>
      </c>
    </row>
    <row r="6898" spans="17:18" x14ac:dyDescent="0.25">
      <c r="Q6898" t="s">
        <v>8394</v>
      </c>
      <c r="R6898" t="s">
        <v>8394</v>
      </c>
    </row>
    <row r="6899" spans="17:18" x14ac:dyDescent="0.25">
      <c r="Q6899" t="s">
        <v>8395</v>
      </c>
      <c r="R6899" t="s">
        <v>8395</v>
      </c>
    </row>
    <row r="6900" spans="17:18" x14ac:dyDescent="0.25">
      <c r="Q6900" t="s">
        <v>8396</v>
      </c>
      <c r="R6900" t="s">
        <v>8396</v>
      </c>
    </row>
    <row r="6901" spans="17:18" x14ac:dyDescent="0.25">
      <c r="Q6901" t="s">
        <v>8397</v>
      </c>
      <c r="R6901" t="s">
        <v>8397</v>
      </c>
    </row>
    <row r="6902" spans="17:18" x14ac:dyDescent="0.25">
      <c r="Q6902" t="s">
        <v>8398</v>
      </c>
      <c r="R6902" t="s">
        <v>8398</v>
      </c>
    </row>
    <row r="6903" spans="17:18" x14ac:dyDescent="0.25">
      <c r="Q6903" t="s">
        <v>8399</v>
      </c>
      <c r="R6903" t="s">
        <v>8399</v>
      </c>
    </row>
    <row r="6904" spans="17:18" x14ac:dyDescent="0.25">
      <c r="Q6904" t="s">
        <v>8400</v>
      </c>
      <c r="R6904" t="s">
        <v>8400</v>
      </c>
    </row>
    <row r="6905" spans="17:18" x14ac:dyDescent="0.25">
      <c r="Q6905" t="s">
        <v>8401</v>
      </c>
      <c r="R6905" t="s">
        <v>8401</v>
      </c>
    </row>
    <row r="6906" spans="17:18" x14ac:dyDescent="0.25">
      <c r="Q6906" t="s">
        <v>8402</v>
      </c>
      <c r="R6906" t="s">
        <v>8402</v>
      </c>
    </row>
    <row r="6907" spans="17:18" x14ac:dyDescent="0.25">
      <c r="Q6907" t="s">
        <v>8403</v>
      </c>
      <c r="R6907" t="s">
        <v>8403</v>
      </c>
    </row>
    <row r="6908" spans="17:18" x14ac:dyDescent="0.25">
      <c r="Q6908" t="s">
        <v>8404</v>
      </c>
      <c r="R6908" t="s">
        <v>8404</v>
      </c>
    </row>
    <row r="6909" spans="17:18" x14ac:dyDescent="0.25">
      <c r="Q6909" t="s">
        <v>8405</v>
      </c>
      <c r="R6909" t="s">
        <v>8405</v>
      </c>
    </row>
    <row r="6910" spans="17:18" x14ac:dyDescent="0.25">
      <c r="Q6910" t="s">
        <v>8406</v>
      </c>
      <c r="R6910" t="s">
        <v>8406</v>
      </c>
    </row>
    <row r="6911" spans="17:18" x14ac:dyDescent="0.25">
      <c r="Q6911" t="s">
        <v>8407</v>
      </c>
      <c r="R6911" t="s">
        <v>8407</v>
      </c>
    </row>
    <row r="6912" spans="17:18" x14ac:dyDescent="0.25">
      <c r="Q6912" t="s">
        <v>8408</v>
      </c>
      <c r="R6912" t="s">
        <v>8408</v>
      </c>
    </row>
    <row r="6913" spans="17:18" x14ac:dyDescent="0.25">
      <c r="Q6913" t="s">
        <v>8409</v>
      </c>
      <c r="R6913" t="s">
        <v>8409</v>
      </c>
    </row>
    <row r="6914" spans="17:18" x14ac:dyDescent="0.25">
      <c r="Q6914" t="s">
        <v>8410</v>
      </c>
      <c r="R6914" t="s">
        <v>8410</v>
      </c>
    </row>
    <row r="6915" spans="17:18" x14ac:dyDescent="0.25">
      <c r="Q6915" t="s">
        <v>8411</v>
      </c>
      <c r="R6915" t="s">
        <v>8411</v>
      </c>
    </row>
    <row r="6916" spans="17:18" x14ac:dyDescent="0.25">
      <c r="Q6916" t="s">
        <v>8412</v>
      </c>
      <c r="R6916" t="s">
        <v>8412</v>
      </c>
    </row>
    <row r="6917" spans="17:18" x14ac:dyDescent="0.25">
      <c r="Q6917" t="s">
        <v>8413</v>
      </c>
      <c r="R6917" t="s">
        <v>8413</v>
      </c>
    </row>
    <row r="6918" spans="17:18" x14ac:dyDescent="0.25">
      <c r="Q6918" t="s">
        <v>8414</v>
      </c>
      <c r="R6918" t="s">
        <v>8414</v>
      </c>
    </row>
    <row r="6919" spans="17:18" x14ac:dyDescent="0.25">
      <c r="Q6919" t="s">
        <v>8415</v>
      </c>
      <c r="R6919" t="s">
        <v>8415</v>
      </c>
    </row>
    <row r="6920" spans="17:18" x14ac:dyDescent="0.25">
      <c r="Q6920" t="s">
        <v>8416</v>
      </c>
      <c r="R6920" t="s">
        <v>8416</v>
      </c>
    </row>
    <row r="6921" spans="17:18" x14ac:dyDescent="0.25">
      <c r="Q6921" t="s">
        <v>8417</v>
      </c>
      <c r="R6921" t="s">
        <v>8417</v>
      </c>
    </row>
    <row r="6922" spans="17:18" x14ac:dyDescent="0.25">
      <c r="Q6922" t="s">
        <v>8418</v>
      </c>
      <c r="R6922" t="s">
        <v>8418</v>
      </c>
    </row>
    <row r="6923" spans="17:18" x14ac:dyDescent="0.25">
      <c r="Q6923" t="s">
        <v>8419</v>
      </c>
      <c r="R6923" t="s">
        <v>8419</v>
      </c>
    </row>
    <row r="6924" spans="17:18" x14ac:dyDescent="0.25">
      <c r="Q6924" t="s">
        <v>8420</v>
      </c>
      <c r="R6924" t="s">
        <v>8420</v>
      </c>
    </row>
    <row r="6925" spans="17:18" x14ac:dyDescent="0.25">
      <c r="Q6925" t="s">
        <v>8421</v>
      </c>
      <c r="R6925" t="s">
        <v>8421</v>
      </c>
    </row>
    <row r="6926" spans="17:18" x14ac:dyDescent="0.25">
      <c r="Q6926" t="s">
        <v>8422</v>
      </c>
      <c r="R6926" t="s">
        <v>8422</v>
      </c>
    </row>
    <row r="6927" spans="17:18" x14ac:dyDescent="0.25">
      <c r="Q6927" t="s">
        <v>8423</v>
      </c>
      <c r="R6927" t="s">
        <v>8423</v>
      </c>
    </row>
    <row r="6928" spans="17:18" x14ac:dyDescent="0.25">
      <c r="Q6928" t="s">
        <v>8424</v>
      </c>
      <c r="R6928" t="s">
        <v>8424</v>
      </c>
    </row>
    <row r="6929" spans="17:18" x14ac:dyDescent="0.25">
      <c r="Q6929" t="s">
        <v>8425</v>
      </c>
      <c r="R6929" t="s">
        <v>8425</v>
      </c>
    </row>
    <row r="6930" spans="17:18" x14ac:dyDescent="0.25">
      <c r="Q6930" t="s">
        <v>8426</v>
      </c>
      <c r="R6930" t="s">
        <v>8426</v>
      </c>
    </row>
    <row r="6931" spans="17:18" x14ac:dyDescent="0.25">
      <c r="Q6931" t="s">
        <v>8427</v>
      </c>
      <c r="R6931" t="s">
        <v>8427</v>
      </c>
    </row>
    <row r="6932" spans="17:18" x14ac:dyDescent="0.25">
      <c r="Q6932" t="s">
        <v>8428</v>
      </c>
      <c r="R6932" t="s">
        <v>8428</v>
      </c>
    </row>
    <row r="6933" spans="17:18" x14ac:dyDescent="0.25">
      <c r="Q6933" t="s">
        <v>8429</v>
      </c>
      <c r="R6933" t="s">
        <v>8429</v>
      </c>
    </row>
    <row r="6934" spans="17:18" x14ac:dyDescent="0.25">
      <c r="Q6934" t="s">
        <v>8430</v>
      </c>
      <c r="R6934" t="s">
        <v>8430</v>
      </c>
    </row>
    <row r="6935" spans="17:18" x14ac:dyDescent="0.25">
      <c r="Q6935" t="s">
        <v>8431</v>
      </c>
      <c r="R6935" t="s">
        <v>8431</v>
      </c>
    </row>
    <row r="6936" spans="17:18" x14ac:dyDescent="0.25">
      <c r="Q6936" t="s">
        <v>8432</v>
      </c>
      <c r="R6936" t="s">
        <v>8432</v>
      </c>
    </row>
    <row r="6937" spans="17:18" x14ac:dyDescent="0.25">
      <c r="Q6937" t="s">
        <v>8433</v>
      </c>
      <c r="R6937" t="s">
        <v>8433</v>
      </c>
    </row>
    <row r="6938" spans="17:18" x14ac:dyDescent="0.25">
      <c r="Q6938" t="s">
        <v>8434</v>
      </c>
      <c r="R6938" t="s">
        <v>8434</v>
      </c>
    </row>
    <row r="6939" spans="17:18" x14ac:dyDescent="0.25">
      <c r="Q6939" t="s">
        <v>8435</v>
      </c>
      <c r="R6939" t="s">
        <v>8435</v>
      </c>
    </row>
    <row r="6940" spans="17:18" x14ac:dyDescent="0.25">
      <c r="Q6940" t="s">
        <v>8436</v>
      </c>
      <c r="R6940" t="s">
        <v>8436</v>
      </c>
    </row>
    <row r="6941" spans="17:18" x14ac:dyDescent="0.25">
      <c r="Q6941" t="s">
        <v>8437</v>
      </c>
      <c r="R6941" t="s">
        <v>8437</v>
      </c>
    </row>
    <row r="6942" spans="17:18" x14ac:dyDescent="0.25">
      <c r="Q6942" t="s">
        <v>8438</v>
      </c>
      <c r="R6942" t="s">
        <v>8438</v>
      </c>
    </row>
    <row r="6943" spans="17:18" x14ac:dyDescent="0.25">
      <c r="Q6943" t="s">
        <v>8439</v>
      </c>
      <c r="R6943" t="s">
        <v>8439</v>
      </c>
    </row>
    <row r="6944" spans="17:18" x14ac:dyDescent="0.25">
      <c r="Q6944" t="s">
        <v>8440</v>
      </c>
      <c r="R6944" t="s">
        <v>8440</v>
      </c>
    </row>
    <row r="6945" spans="17:18" x14ac:dyDescent="0.25">
      <c r="Q6945" t="s">
        <v>8441</v>
      </c>
      <c r="R6945" t="s">
        <v>8441</v>
      </c>
    </row>
    <row r="6946" spans="17:18" x14ac:dyDescent="0.25">
      <c r="Q6946" t="s">
        <v>8442</v>
      </c>
      <c r="R6946" t="s">
        <v>8442</v>
      </c>
    </row>
    <row r="6947" spans="17:18" x14ac:dyDescent="0.25">
      <c r="Q6947" t="s">
        <v>8443</v>
      </c>
      <c r="R6947" t="s">
        <v>8443</v>
      </c>
    </row>
    <row r="6948" spans="17:18" x14ac:dyDescent="0.25">
      <c r="Q6948" t="s">
        <v>8444</v>
      </c>
      <c r="R6948" t="s">
        <v>8444</v>
      </c>
    </row>
    <row r="6949" spans="17:18" x14ac:dyDescent="0.25">
      <c r="Q6949" t="s">
        <v>8445</v>
      </c>
      <c r="R6949" t="s">
        <v>8445</v>
      </c>
    </row>
    <row r="6950" spans="17:18" x14ac:dyDescent="0.25">
      <c r="Q6950" t="s">
        <v>8446</v>
      </c>
      <c r="R6950" t="s">
        <v>8446</v>
      </c>
    </row>
    <row r="6951" spans="17:18" x14ac:dyDescent="0.25">
      <c r="Q6951" t="s">
        <v>8447</v>
      </c>
      <c r="R6951" t="s">
        <v>8447</v>
      </c>
    </row>
    <row r="6952" spans="17:18" x14ac:dyDescent="0.25">
      <c r="Q6952" t="s">
        <v>8448</v>
      </c>
      <c r="R6952" t="s">
        <v>8448</v>
      </c>
    </row>
    <row r="6953" spans="17:18" x14ac:dyDescent="0.25">
      <c r="Q6953" t="s">
        <v>8449</v>
      </c>
      <c r="R6953" t="s">
        <v>8449</v>
      </c>
    </row>
    <row r="6954" spans="17:18" x14ac:dyDescent="0.25">
      <c r="Q6954" t="s">
        <v>8450</v>
      </c>
      <c r="R6954" t="s">
        <v>8450</v>
      </c>
    </row>
    <row r="6955" spans="17:18" x14ac:dyDescent="0.25">
      <c r="Q6955" t="s">
        <v>8451</v>
      </c>
      <c r="R6955" t="s">
        <v>8451</v>
      </c>
    </row>
    <row r="6956" spans="17:18" x14ac:dyDescent="0.25">
      <c r="Q6956" t="s">
        <v>8452</v>
      </c>
      <c r="R6956" t="s">
        <v>8452</v>
      </c>
    </row>
    <row r="6957" spans="17:18" x14ac:dyDescent="0.25">
      <c r="Q6957" t="s">
        <v>8453</v>
      </c>
      <c r="R6957" t="s">
        <v>8453</v>
      </c>
    </row>
    <row r="6958" spans="17:18" x14ac:dyDescent="0.25">
      <c r="Q6958" t="s">
        <v>8454</v>
      </c>
      <c r="R6958" t="s">
        <v>8454</v>
      </c>
    </row>
    <row r="6959" spans="17:18" x14ac:dyDescent="0.25">
      <c r="Q6959" t="s">
        <v>8455</v>
      </c>
      <c r="R6959" t="s">
        <v>8455</v>
      </c>
    </row>
    <row r="6960" spans="17:18" x14ac:dyDescent="0.25">
      <c r="Q6960" t="s">
        <v>8456</v>
      </c>
      <c r="R6960" t="s">
        <v>8456</v>
      </c>
    </row>
    <row r="6961" spans="17:18" x14ac:dyDescent="0.25">
      <c r="Q6961" t="s">
        <v>8457</v>
      </c>
      <c r="R6961" t="s">
        <v>8457</v>
      </c>
    </row>
    <row r="6962" spans="17:18" x14ac:dyDescent="0.25">
      <c r="Q6962" t="s">
        <v>8458</v>
      </c>
      <c r="R6962" t="s">
        <v>8458</v>
      </c>
    </row>
    <row r="6963" spans="17:18" x14ac:dyDescent="0.25">
      <c r="Q6963" t="s">
        <v>8459</v>
      </c>
      <c r="R6963" t="s">
        <v>8459</v>
      </c>
    </row>
    <row r="6964" spans="17:18" x14ac:dyDescent="0.25">
      <c r="Q6964" t="s">
        <v>8460</v>
      </c>
      <c r="R6964" t="s">
        <v>8460</v>
      </c>
    </row>
    <row r="6965" spans="17:18" x14ac:dyDescent="0.25">
      <c r="Q6965" t="s">
        <v>8461</v>
      </c>
      <c r="R6965" t="s">
        <v>8461</v>
      </c>
    </row>
    <row r="6966" spans="17:18" x14ac:dyDescent="0.25">
      <c r="Q6966" t="s">
        <v>8462</v>
      </c>
      <c r="R6966" t="s">
        <v>8462</v>
      </c>
    </row>
    <row r="6967" spans="17:18" x14ac:dyDescent="0.25">
      <c r="Q6967" t="s">
        <v>8463</v>
      </c>
      <c r="R6967" t="s">
        <v>8463</v>
      </c>
    </row>
    <row r="6968" spans="17:18" x14ac:dyDescent="0.25">
      <c r="Q6968" t="s">
        <v>8464</v>
      </c>
      <c r="R6968" t="s">
        <v>8464</v>
      </c>
    </row>
    <row r="6969" spans="17:18" x14ac:dyDescent="0.25">
      <c r="Q6969" t="s">
        <v>8465</v>
      </c>
      <c r="R6969" t="s">
        <v>8465</v>
      </c>
    </row>
    <row r="6970" spans="17:18" x14ac:dyDescent="0.25">
      <c r="Q6970" t="s">
        <v>8466</v>
      </c>
      <c r="R6970" t="s">
        <v>8466</v>
      </c>
    </row>
    <row r="6971" spans="17:18" x14ac:dyDescent="0.25">
      <c r="Q6971" t="s">
        <v>8467</v>
      </c>
      <c r="R6971" t="s">
        <v>8467</v>
      </c>
    </row>
    <row r="6972" spans="17:18" x14ac:dyDescent="0.25">
      <c r="Q6972" t="s">
        <v>8468</v>
      </c>
      <c r="R6972" t="s">
        <v>8468</v>
      </c>
    </row>
    <row r="6973" spans="17:18" x14ac:dyDescent="0.25">
      <c r="Q6973" t="s">
        <v>8469</v>
      </c>
      <c r="R6973" t="s">
        <v>8469</v>
      </c>
    </row>
    <row r="6974" spans="17:18" x14ac:dyDescent="0.25">
      <c r="Q6974" t="s">
        <v>8470</v>
      </c>
      <c r="R6974" t="s">
        <v>8470</v>
      </c>
    </row>
    <row r="6975" spans="17:18" x14ac:dyDescent="0.25">
      <c r="Q6975" t="s">
        <v>8471</v>
      </c>
      <c r="R6975" t="s">
        <v>8471</v>
      </c>
    </row>
    <row r="6976" spans="17:18" x14ac:dyDescent="0.25">
      <c r="Q6976" t="s">
        <v>8472</v>
      </c>
      <c r="R6976" t="s">
        <v>8472</v>
      </c>
    </row>
    <row r="6977" spans="17:18" x14ac:dyDescent="0.25">
      <c r="Q6977" t="s">
        <v>8473</v>
      </c>
      <c r="R6977" t="s">
        <v>8473</v>
      </c>
    </row>
    <row r="6978" spans="17:18" x14ac:dyDescent="0.25">
      <c r="Q6978" t="s">
        <v>8474</v>
      </c>
      <c r="R6978" t="s">
        <v>8474</v>
      </c>
    </row>
    <row r="6979" spans="17:18" x14ac:dyDescent="0.25">
      <c r="Q6979" t="s">
        <v>8475</v>
      </c>
      <c r="R6979" t="s">
        <v>8475</v>
      </c>
    </row>
    <row r="6980" spans="17:18" x14ac:dyDescent="0.25">
      <c r="Q6980" t="s">
        <v>8476</v>
      </c>
      <c r="R6980" t="s">
        <v>8476</v>
      </c>
    </row>
    <row r="6981" spans="17:18" x14ac:dyDescent="0.25">
      <c r="Q6981" t="s">
        <v>8477</v>
      </c>
      <c r="R6981" t="s">
        <v>8477</v>
      </c>
    </row>
    <row r="6982" spans="17:18" x14ac:dyDescent="0.25">
      <c r="Q6982" t="s">
        <v>8478</v>
      </c>
      <c r="R6982" t="s">
        <v>8478</v>
      </c>
    </row>
    <row r="6983" spans="17:18" x14ac:dyDescent="0.25">
      <c r="Q6983" t="s">
        <v>8479</v>
      </c>
      <c r="R6983" t="s">
        <v>8479</v>
      </c>
    </row>
    <row r="6984" spans="17:18" x14ac:dyDescent="0.25">
      <c r="Q6984" t="s">
        <v>8480</v>
      </c>
      <c r="R6984" t="s">
        <v>8480</v>
      </c>
    </row>
    <row r="6985" spans="17:18" x14ac:dyDescent="0.25">
      <c r="Q6985" t="s">
        <v>8481</v>
      </c>
      <c r="R6985" t="s">
        <v>8481</v>
      </c>
    </row>
    <row r="6986" spans="17:18" x14ac:dyDescent="0.25">
      <c r="Q6986" t="s">
        <v>8482</v>
      </c>
      <c r="R6986" t="s">
        <v>8482</v>
      </c>
    </row>
    <row r="6987" spans="17:18" x14ac:dyDescent="0.25">
      <c r="Q6987" t="s">
        <v>8483</v>
      </c>
      <c r="R6987" t="s">
        <v>8483</v>
      </c>
    </row>
    <row r="6988" spans="17:18" x14ac:dyDescent="0.25">
      <c r="Q6988" t="s">
        <v>8484</v>
      </c>
      <c r="R6988" t="s">
        <v>8484</v>
      </c>
    </row>
    <row r="6989" spans="17:18" x14ac:dyDescent="0.25">
      <c r="Q6989" t="s">
        <v>8485</v>
      </c>
      <c r="R6989" t="s">
        <v>8485</v>
      </c>
    </row>
    <row r="6990" spans="17:18" x14ac:dyDescent="0.25">
      <c r="Q6990" t="s">
        <v>8486</v>
      </c>
      <c r="R6990" t="s">
        <v>8486</v>
      </c>
    </row>
    <row r="6991" spans="17:18" x14ac:dyDescent="0.25">
      <c r="Q6991" t="s">
        <v>8487</v>
      </c>
      <c r="R6991" t="s">
        <v>8487</v>
      </c>
    </row>
    <row r="6992" spans="17:18" x14ac:dyDescent="0.25">
      <c r="Q6992" t="s">
        <v>8488</v>
      </c>
      <c r="R6992" t="s">
        <v>8488</v>
      </c>
    </row>
    <row r="6993" spans="17:18" x14ac:dyDescent="0.25">
      <c r="Q6993" t="s">
        <v>8489</v>
      </c>
      <c r="R6993" t="s">
        <v>8489</v>
      </c>
    </row>
    <row r="6994" spans="17:18" x14ac:dyDescent="0.25">
      <c r="Q6994" t="s">
        <v>8490</v>
      </c>
      <c r="R6994" t="s">
        <v>8490</v>
      </c>
    </row>
    <row r="6995" spans="17:18" x14ac:dyDescent="0.25">
      <c r="Q6995" t="s">
        <v>8491</v>
      </c>
      <c r="R6995" t="s">
        <v>8491</v>
      </c>
    </row>
    <row r="6996" spans="17:18" x14ac:dyDescent="0.25">
      <c r="Q6996" t="s">
        <v>8492</v>
      </c>
      <c r="R6996" t="s">
        <v>8492</v>
      </c>
    </row>
    <row r="6997" spans="17:18" x14ac:dyDescent="0.25">
      <c r="Q6997" t="s">
        <v>8493</v>
      </c>
      <c r="R6997" t="s">
        <v>8493</v>
      </c>
    </row>
    <row r="6998" spans="17:18" x14ac:dyDescent="0.25">
      <c r="Q6998" t="s">
        <v>8494</v>
      </c>
      <c r="R6998" t="s">
        <v>8494</v>
      </c>
    </row>
    <row r="6999" spans="17:18" x14ac:dyDescent="0.25">
      <c r="Q6999" t="s">
        <v>8495</v>
      </c>
      <c r="R6999" t="s">
        <v>8495</v>
      </c>
    </row>
    <row r="7000" spans="17:18" x14ac:dyDescent="0.25">
      <c r="Q7000" t="s">
        <v>8496</v>
      </c>
      <c r="R7000" t="s">
        <v>8496</v>
      </c>
    </row>
    <row r="7001" spans="17:18" x14ac:dyDescent="0.25">
      <c r="Q7001" t="s">
        <v>8497</v>
      </c>
      <c r="R7001" t="s">
        <v>8497</v>
      </c>
    </row>
    <row r="7002" spans="17:18" x14ac:dyDescent="0.25">
      <c r="Q7002" t="s">
        <v>8498</v>
      </c>
      <c r="R7002" t="s">
        <v>8498</v>
      </c>
    </row>
    <row r="7003" spans="17:18" x14ac:dyDescent="0.25">
      <c r="Q7003" t="s">
        <v>8499</v>
      </c>
      <c r="R7003" t="s">
        <v>8499</v>
      </c>
    </row>
    <row r="7004" spans="17:18" x14ac:dyDescent="0.25">
      <c r="Q7004" t="s">
        <v>8500</v>
      </c>
      <c r="R7004" t="s">
        <v>8500</v>
      </c>
    </row>
    <row r="7005" spans="17:18" x14ac:dyDescent="0.25">
      <c r="Q7005" t="s">
        <v>8501</v>
      </c>
      <c r="R7005" t="s">
        <v>8501</v>
      </c>
    </row>
    <row r="7006" spans="17:18" x14ac:dyDescent="0.25">
      <c r="Q7006" t="s">
        <v>8502</v>
      </c>
      <c r="R7006" t="s">
        <v>8502</v>
      </c>
    </row>
    <row r="7007" spans="17:18" x14ac:dyDescent="0.25">
      <c r="Q7007" t="s">
        <v>8503</v>
      </c>
      <c r="R7007" t="s">
        <v>8503</v>
      </c>
    </row>
    <row r="7008" spans="17:18" x14ac:dyDescent="0.25">
      <c r="Q7008" t="s">
        <v>8504</v>
      </c>
      <c r="R7008" t="s">
        <v>8504</v>
      </c>
    </row>
    <row r="7009" spans="17:18" x14ac:dyDescent="0.25">
      <c r="Q7009" t="s">
        <v>8505</v>
      </c>
      <c r="R7009" t="s">
        <v>8505</v>
      </c>
    </row>
    <row r="7010" spans="17:18" x14ac:dyDescent="0.25">
      <c r="Q7010" t="s">
        <v>8506</v>
      </c>
      <c r="R7010" t="s">
        <v>8506</v>
      </c>
    </row>
    <row r="7011" spans="17:18" x14ac:dyDescent="0.25">
      <c r="Q7011" t="s">
        <v>8507</v>
      </c>
      <c r="R7011" t="s">
        <v>8507</v>
      </c>
    </row>
    <row r="7012" spans="17:18" x14ac:dyDescent="0.25">
      <c r="Q7012" t="s">
        <v>8508</v>
      </c>
      <c r="R7012" t="s">
        <v>8508</v>
      </c>
    </row>
    <row r="7013" spans="17:18" x14ac:dyDescent="0.25">
      <c r="Q7013" t="s">
        <v>8509</v>
      </c>
      <c r="R7013" t="s">
        <v>8509</v>
      </c>
    </row>
    <row r="7014" spans="17:18" x14ac:dyDescent="0.25">
      <c r="Q7014" t="s">
        <v>8510</v>
      </c>
      <c r="R7014" t="s">
        <v>8510</v>
      </c>
    </row>
    <row r="7015" spans="17:18" x14ac:dyDescent="0.25">
      <c r="Q7015" t="s">
        <v>8511</v>
      </c>
      <c r="R7015" t="s">
        <v>8511</v>
      </c>
    </row>
    <row r="7016" spans="17:18" x14ac:dyDescent="0.25">
      <c r="Q7016" t="s">
        <v>8512</v>
      </c>
      <c r="R7016" t="s">
        <v>8512</v>
      </c>
    </row>
    <row r="7017" spans="17:18" x14ac:dyDescent="0.25">
      <c r="Q7017" t="s">
        <v>8513</v>
      </c>
      <c r="R7017" t="s">
        <v>8513</v>
      </c>
    </row>
    <row r="7018" spans="17:18" x14ac:dyDescent="0.25">
      <c r="Q7018" t="s">
        <v>8514</v>
      </c>
      <c r="R7018" t="s">
        <v>8514</v>
      </c>
    </row>
    <row r="7019" spans="17:18" x14ac:dyDescent="0.25">
      <c r="Q7019" t="s">
        <v>8515</v>
      </c>
      <c r="R7019" t="s">
        <v>8515</v>
      </c>
    </row>
    <row r="7020" spans="17:18" x14ac:dyDescent="0.25">
      <c r="Q7020" t="s">
        <v>8516</v>
      </c>
      <c r="R7020" t="s">
        <v>8516</v>
      </c>
    </row>
    <row r="7021" spans="17:18" x14ac:dyDescent="0.25">
      <c r="Q7021" t="s">
        <v>8517</v>
      </c>
      <c r="R7021" t="s">
        <v>8517</v>
      </c>
    </row>
    <row r="7022" spans="17:18" x14ac:dyDescent="0.25">
      <c r="Q7022" t="s">
        <v>8518</v>
      </c>
      <c r="R7022" t="s">
        <v>8518</v>
      </c>
    </row>
    <row r="7023" spans="17:18" x14ac:dyDescent="0.25">
      <c r="Q7023" t="s">
        <v>8519</v>
      </c>
      <c r="R7023" t="s">
        <v>8519</v>
      </c>
    </row>
    <row r="7024" spans="17:18" x14ac:dyDescent="0.25">
      <c r="Q7024" t="s">
        <v>8520</v>
      </c>
      <c r="R7024" t="s">
        <v>8520</v>
      </c>
    </row>
    <row r="7025" spans="17:18" x14ac:dyDescent="0.25">
      <c r="Q7025" t="s">
        <v>8521</v>
      </c>
      <c r="R7025" t="s">
        <v>8521</v>
      </c>
    </row>
    <row r="7026" spans="17:18" x14ac:dyDescent="0.25">
      <c r="Q7026" t="s">
        <v>8522</v>
      </c>
      <c r="R7026" t="s">
        <v>8522</v>
      </c>
    </row>
    <row r="7027" spans="17:18" x14ac:dyDescent="0.25">
      <c r="Q7027" t="s">
        <v>8523</v>
      </c>
      <c r="R7027" t="s">
        <v>8523</v>
      </c>
    </row>
    <row r="7028" spans="17:18" x14ac:dyDescent="0.25">
      <c r="Q7028" t="s">
        <v>8524</v>
      </c>
      <c r="R7028" t="s">
        <v>8524</v>
      </c>
    </row>
    <row r="7029" spans="17:18" x14ac:dyDescent="0.25">
      <c r="Q7029" t="s">
        <v>8525</v>
      </c>
      <c r="R7029" t="s">
        <v>8525</v>
      </c>
    </row>
    <row r="7030" spans="17:18" x14ac:dyDescent="0.25">
      <c r="Q7030" t="s">
        <v>8526</v>
      </c>
      <c r="R7030" t="s">
        <v>8526</v>
      </c>
    </row>
    <row r="7031" spans="17:18" x14ac:dyDescent="0.25">
      <c r="Q7031" t="s">
        <v>8527</v>
      </c>
      <c r="R7031" t="s">
        <v>8527</v>
      </c>
    </row>
    <row r="7032" spans="17:18" x14ac:dyDescent="0.25">
      <c r="Q7032" t="s">
        <v>8528</v>
      </c>
      <c r="R7032" t="s">
        <v>8528</v>
      </c>
    </row>
    <row r="7033" spans="17:18" x14ac:dyDescent="0.25">
      <c r="Q7033" t="s">
        <v>8529</v>
      </c>
      <c r="R7033" t="s">
        <v>8529</v>
      </c>
    </row>
    <row r="7034" spans="17:18" x14ac:dyDescent="0.25">
      <c r="Q7034" t="s">
        <v>8530</v>
      </c>
      <c r="R7034" t="s">
        <v>8530</v>
      </c>
    </row>
    <row r="7035" spans="17:18" x14ac:dyDescent="0.25">
      <c r="Q7035" t="s">
        <v>8531</v>
      </c>
      <c r="R7035" t="s">
        <v>8531</v>
      </c>
    </row>
    <row r="7036" spans="17:18" x14ac:dyDescent="0.25">
      <c r="Q7036" t="s">
        <v>8532</v>
      </c>
      <c r="R7036" t="s">
        <v>8532</v>
      </c>
    </row>
    <row r="7037" spans="17:18" x14ac:dyDescent="0.25">
      <c r="Q7037" t="s">
        <v>8533</v>
      </c>
      <c r="R7037" t="s">
        <v>8533</v>
      </c>
    </row>
    <row r="7038" spans="17:18" x14ac:dyDescent="0.25">
      <c r="Q7038" t="s">
        <v>8534</v>
      </c>
      <c r="R7038" t="s">
        <v>8534</v>
      </c>
    </row>
    <row r="7039" spans="17:18" x14ac:dyDescent="0.25">
      <c r="Q7039" t="s">
        <v>8535</v>
      </c>
      <c r="R7039" t="s">
        <v>8535</v>
      </c>
    </row>
    <row r="7040" spans="17:18" x14ac:dyDescent="0.25">
      <c r="Q7040" t="s">
        <v>8536</v>
      </c>
      <c r="R7040" t="s">
        <v>8536</v>
      </c>
    </row>
    <row r="7041" spans="17:18" x14ac:dyDescent="0.25">
      <c r="Q7041" t="s">
        <v>8537</v>
      </c>
      <c r="R7041" t="s">
        <v>8537</v>
      </c>
    </row>
    <row r="7042" spans="17:18" x14ac:dyDescent="0.25">
      <c r="Q7042" t="s">
        <v>8538</v>
      </c>
      <c r="R7042" t="s">
        <v>8538</v>
      </c>
    </row>
    <row r="7043" spans="17:18" x14ac:dyDescent="0.25">
      <c r="Q7043" t="s">
        <v>8539</v>
      </c>
      <c r="R7043" t="s">
        <v>8539</v>
      </c>
    </row>
    <row r="7044" spans="17:18" x14ac:dyDescent="0.25">
      <c r="Q7044" t="s">
        <v>8540</v>
      </c>
      <c r="R7044" t="s">
        <v>8540</v>
      </c>
    </row>
    <row r="7045" spans="17:18" x14ac:dyDescent="0.25">
      <c r="Q7045" t="s">
        <v>8541</v>
      </c>
      <c r="R7045" t="s">
        <v>8541</v>
      </c>
    </row>
    <row r="7046" spans="17:18" x14ac:dyDescent="0.25">
      <c r="Q7046" t="s">
        <v>8542</v>
      </c>
      <c r="R7046" t="s">
        <v>8542</v>
      </c>
    </row>
    <row r="7047" spans="17:18" x14ac:dyDescent="0.25">
      <c r="Q7047" t="s">
        <v>8543</v>
      </c>
      <c r="R7047" t="s">
        <v>8543</v>
      </c>
    </row>
    <row r="7048" spans="17:18" x14ac:dyDescent="0.25">
      <c r="Q7048" t="s">
        <v>8544</v>
      </c>
      <c r="R7048" t="s">
        <v>8544</v>
      </c>
    </row>
    <row r="7049" spans="17:18" x14ac:dyDescent="0.25">
      <c r="Q7049" t="s">
        <v>8545</v>
      </c>
      <c r="R7049" t="s">
        <v>8545</v>
      </c>
    </row>
    <row r="7050" spans="17:18" x14ac:dyDescent="0.25">
      <c r="Q7050" t="s">
        <v>8546</v>
      </c>
      <c r="R7050" t="s">
        <v>8546</v>
      </c>
    </row>
    <row r="7051" spans="17:18" x14ac:dyDescent="0.25">
      <c r="Q7051" t="s">
        <v>8547</v>
      </c>
      <c r="R7051" t="s">
        <v>8547</v>
      </c>
    </row>
    <row r="7052" spans="17:18" x14ac:dyDescent="0.25">
      <c r="Q7052" t="s">
        <v>8548</v>
      </c>
      <c r="R7052" t="s">
        <v>8548</v>
      </c>
    </row>
    <row r="7053" spans="17:18" x14ac:dyDescent="0.25">
      <c r="Q7053" t="s">
        <v>8549</v>
      </c>
      <c r="R7053" t="s">
        <v>8549</v>
      </c>
    </row>
    <row r="7054" spans="17:18" x14ac:dyDescent="0.25">
      <c r="Q7054" t="s">
        <v>8550</v>
      </c>
      <c r="R7054" t="s">
        <v>8550</v>
      </c>
    </row>
    <row r="7055" spans="17:18" x14ac:dyDescent="0.25">
      <c r="Q7055" t="s">
        <v>8551</v>
      </c>
      <c r="R7055" t="s">
        <v>8551</v>
      </c>
    </row>
    <row r="7056" spans="17:18" x14ac:dyDescent="0.25">
      <c r="Q7056" t="s">
        <v>8552</v>
      </c>
      <c r="R7056" t="s">
        <v>8552</v>
      </c>
    </row>
    <row r="7057" spans="17:18" x14ac:dyDescent="0.25">
      <c r="Q7057" t="s">
        <v>8553</v>
      </c>
      <c r="R7057" t="s">
        <v>8553</v>
      </c>
    </row>
    <row r="7058" spans="17:18" x14ac:dyDescent="0.25">
      <c r="Q7058" t="s">
        <v>8554</v>
      </c>
      <c r="R7058" t="s">
        <v>8554</v>
      </c>
    </row>
    <row r="7059" spans="17:18" x14ac:dyDescent="0.25">
      <c r="Q7059" t="s">
        <v>8555</v>
      </c>
      <c r="R7059" t="s">
        <v>8555</v>
      </c>
    </row>
    <row r="7060" spans="17:18" x14ac:dyDescent="0.25">
      <c r="Q7060" t="s">
        <v>8556</v>
      </c>
      <c r="R7060" t="s">
        <v>8556</v>
      </c>
    </row>
    <row r="7061" spans="17:18" x14ac:dyDescent="0.25">
      <c r="Q7061" t="s">
        <v>8557</v>
      </c>
      <c r="R7061" t="s">
        <v>8557</v>
      </c>
    </row>
    <row r="7062" spans="17:18" x14ac:dyDescent="0.25">
      <c r="Q7062" t="s">
        <v>8558</v>
      </c>
      <c r="R7062" t="s">
        <v>8558</v>
      </c>
    </row>
    <row r="7063" spans="17:18" x14ac:dyDescent="0.25">
      <c r="Q7063" t="s">
        <v>8559</v>
      </c>
      <c r="R7063" t="s">
        <v>8559</v>
      </c>
    </row>
    <row r="7064" spans="17:18" x14ac:dyDescent="0.25">
      <c r="Q7064" t="s">
        <v>8560</v>
      </c>
      <c r="R7064" t="s">
        <v>8560</v>
      </c>
    </row>
    <row r="7065" spans="17:18" x14ac:dyDescent="0.25">
      <c r="Q7065" t="s">
        <v>8561</v>
      </c>
      <c r="R7065" t="s">
        <v>8561</v>
      </c>
    </row>
    <row r="7066" spans="17:18" x14ac:dyDescent="0.25">
      <c r="Q7066" t="s">
        <v>8562</v>
      </c>
      <c r="R7066" t="s">
        <v>8562</v>
      </c>
    </row>
    <row r="7067" spans="17:18" x14ac:dyDescent="0.25">
      <c r="Q7067" t="s">
        <v>8563</v>
      </c>
      <c r="R7067" t="s">
        <v>8563</v>
      </c>
    </row>
    <row r="7068" spans="17:18" x14ac:dyDescent="0.25">
      <c r="Q7068" t="s">
        <v>8564</v>
      </c>
      <c r="R7068" t="s">
        <v>8564</v>
      </c>
    </row>
    <row r="7069" spans="17:18" x14ac:dyDescent="0.25">
      <c r="Q7069" t="s">
        <v>8565</v>
      </c>
      <c r="R7069" t="s">
        <v>8565</v>
      </c>
    </row>
    <row r="7070" spans="17:18" x14ac:dyDescent="0.25">
      <c r="Q7070" t="s">
        <v>8566</v>
      </c>
      <c r="R7070" t="s">
        <v>8566</v>
      </c>
    </row>
    <row r="7071" spans="17:18" x14ac:dyDescent="0.25">
      <c r="Q7071" t="s">
        <v>8567</v>
      </c>
      <c r="R7071" t="s">
        <v>8567</v>
      </c>
    </row>
    <row r="7072" spans="17:18" x14ac:dyDescent="0.25">
      <c r="Q7072" t="s">
        <v>8568</v>
      </c>
      <c r="R7072" t="s">
        <v>8568</v>
      </c>
    </row>
    <row r="7073" spans="17:18" x14ac:dyDescent="0.25">
      <c r="Q7073" t="s">
        <v>8569</v>
      </c>
      <c r="R7073" t="s">
        <v>8569</v>
      </c>
    </row>
    <row r="7074" spans="17:18" x14ac:dyDescent="0.25">
      <c r="Q7074" t="s">
        <v>8570</v>
      </c>
      <c r="R7074" t="s">
        <v>8570</v>
      </c>
    </row>
    <row r="7075" spans="17:18" x14ac:dyDescent="0.25">
      <c r="Q7075" t="s">
        <v>8571</v>
      </c>
      <c r="R7075" t="s">
        <v>8571</v>
      </c>
    </row>
    <row r="7076" spans="17:18" x14ac:dyDescent="0.25">
      <c r="Q7076" t="s">
        <v>8572</v>
      </c>
      <c r="R7076" t="s">
        <v>8572</v>
      </c>
    </row>
    <row r="7077" spans="17:18" x14ac:dyDescent="0.25">
      <c r="Q7077" t="s">
        <v>8573</v>
      </c>
      <c r="R7077" t="s">
        <v>8573</v>
      </c>
    </row>
    <row r="7078" spans="17:18" x14ac:dyDescent="0.25">
      <c r="Q7078" t="s">
        <v>8574</v>
      </c>
      <c r="R7078" t="s">
        <v>8574</v>
      </c>
    </row>
    <row r="7079" spans="17:18" x14ac:dyDescent="0.25">
      <c r="Q7079" t="s">
        <v>8575</v>
      </c>
      <c r="R7079" t="s">
        <v>8575</v>
      </c>
    </row>
    <row r="7080" spans="17:18" x14ac:dyDescent="0.25">
      <c r="Q7080" t="s">
        <v>8576</v>
      </c>
      <c r="R7080" t="s">
        <v>8576</v>
      </c>
    </row>
    <row r="7081" spans="17:18" x14ac:dyDescent="0.25">
      <c r="Q7081" t="s">
        <v>8577</v>
      </c>
      <c r="R7081" t="s">
        <v>8577</v>
      </c>
    </row>
    <row r="7082" spans="17:18" x14ac:dyDescent="0.25">
      <c r="Q7082" t="s">
        <v>8578</v>
      </c>
      <c r="R7082" t="s">
        <v>8578</v>
      </c>
    </row>
    <row r="7083" spans="17:18" x14ac:dyDescent="0.25">
      <c r="Q7083" t="s">
        <v>8579</v>
      </c>
      <c r="R7083" t="s">
        <v>8579</v>
      </c>
    </row>
    <row r="7084" spans="17:18" x14ac:dyDescent="0.25">
      <c r="Q7084" t="s">
        <v>8580</v>
      </c>
      <c r="R7084" t="s">
        <v>8580</v>
      </c>
    </row>
    <row r="7085" spans="17:18" x14ac:dyDescent="0.25">
      <c r="Q7085" t="s">
        <v>8581</v>
      </c>
      <c r="R7085" t="s">
        <v>8581</v>
      </c>
    </row>
    <row r="7086" spans="17:18" x14ac:dyDescent="0.25">
      <c r="Q7086" t="s">
        <v>8582</v>
      </c>
      <c r="R7086" t="s">
        <v>8582</v>
      </c>
    </row>
    <row r="7087" spans="17:18" x14ac:dyDescent="0.25">
      <c r="Q7087" t="s">
        <v>8583</v>
      </c>
      <c r="R7087" t="s">
        <v>8583</v>
      </c>
    </row>
    <row r="7088" spans="17:18" x14ac:dyDescent="0.25">
      <c r="Q7088" t="s">
        <v>8584</v>
      </c>
      <c r="R7088" t="s">
        <v>8584</v>
      </c>
    </row>
    <row r="7089" spans="17:18" x14ac:dyDescent="0.25">
      <c r="Q7089" t="s">
        <v>8585</v>
      </c>
      <c r="R7089" t="s">
        <v>8585</v>
      </c>
    </row>
    <row r="7090" spans="17:18" x14ac:dyDescent="0.25">
      <c r="Q7090" t="s">
        <v>8586</v>
      </c>
      <c r="R7090" t="s">
        <v>8586</v>
      </c>
    </row>
    <row r="7091" spans="17:18" x14ac:dyDescent="0.25">
      <c r="Q7091" t="s">
        <v>8587</v>
      </c>
      <c r="R7091" t="s">
        <v>8587</v>
      </c>
    </row>
    <row r="7092" spans="17:18" x14ac:dyDescent="0.25">
      <c r="Q7092" t="s">
        <v>8588</v>
      </c>
      <c r="R7092" t="s">
        <v>8588</v>
      </c>
    </row>
    <row r="7093" spans="17:18" x14ac:dyDescent="0.25">
      <c r="Q7093" t="s">
        <v>8589</v>
      </c>
      <c r="R7093" t="s">
        <v>8589</v>
      </c>
    </row>
    <row r="7094" spans="17:18" x14ac:dyDescent="0.25">
      <c r="Q7094" t="s">
        <v>8590</v>
      </c>
      <c r="R7094" t="s">
        <v>8590</v>
      </c>
    </row>
    <row r="7095" spans="17:18" x14ac:dyDescent="0.25">
      <c r="Q7095" t="s">
        <v>8591</v>
      </c>
      <c r="R7095" t="s">
        <v>8591</v>
      </c>
    </row>
    <row r="7096" spans="17:18" x14ac:dyDescent="0.25">
      <c r="Q7096" t="s">
        <v>8592</v>
      </c>
      <c r="R7096" t="s">
        <v>8592</v>
      </c>
    </row>
    <row r="7097" spans="17:18" x14ac:dyDescent="0.25">
      <c r="Q7097" t="s">
        <v>8593</v>
      </c>
      <c r="R7097" t="s">
        <v>8593</v>
      </c>
    </row>
    <row r="7098" spans="17:18" x14ac:dyDescent="0.25">
      <c r="Q7098" t="s">
        <v>8594</v>
      </c>
      <c r="R7098" t="s">
        <v>8594</v>
      </c>
    </row>
    <row r="7099" spans="17:18" x14ac:dyDescent="0.25">
      <c r="Q7099" t="s">
        <v>8595</v>
      </c>
      <c r="R7099" t="s">
        <v>8595</v>
      </c>
    </row>
    <row r="7100" spans="17:18" x14ac:dyDescent="0.25">
      <c r="Q7100" t="s">
        <v>8596</v>
      </c>
      <c r="R7100" t="s">
        <v>8596</v>
      </c>
    </row>
    <row r="7101" spans="17:18" x14ac:dyDescent="0.25">
      <c r="Q7101" t="s">
        <v>8597</v>
      </c>
      <c r="R7101" t="s">
        <v>8597</v>
      </c>
    </row>
    <row r="7102" spans="17:18" x14ac:dyDescent="0.25">
      <c r="Q7102" t="s">
        <v>8598</v>
      </c>
      <c r="R7102" t="s">
        <v>8598</v>
      </c>
    </row>
    <row r="7103" spans="17:18" x14ac:dyDescent="0.25">
      <c r="Q7103" t="s">
        <v>8599</v>
      </c>
      <c r="R7103" t="s">
        <v>8599</v>
      </c>
    </row>
    <row r="7104" spans="17:18" x14ac:dyDescent="0.25">
      <c r="Q7104" t="s">
        <v>8600</v>
      </c>
      <c r="R7104" t="s">
        <v>8600</v>
      </c>
    </row>
    <row r="7105" spans="17:18" x14ac:dyDescent="0.25">
      <c r="Q7105" t="s">
        <v>8601</v>
      </c>
      <c r="R7105" t="s">
        <v>8601</v>
      </c>
    </row>
    <row r="7106" spans="17:18" x14ac:dyDescent="0.25">
      <c r="Q7106" t="s">
        <v>8602</v>
      </c>
      <c r="R7106" t="s">
        <v>8602</v>
      </c>
    </row>
    <row r="7107" spans="17:18" x14ac:dyDescent="0.25">
      <c r="Q7107" t="s">
        <v>8603</v>
      </c>
      <c r="R7107" t="s">
        <v>8603</v>
      </c>
    </row>
    <row r="7108" spans="17:18" x14ac:dyDescent="0.25">
      <c r="Q7108" t="s">
        <v>8604</v>
      </c>
      <c r="R7108" t="s">
        <v>8604</v>
      </c>
    </row>
    <row r="7109" spans="17:18" x14ac:dyDescent="0.25">
      <c r="Q7109" t="s">
        <v>8605</v>
      </c>
      <c r="R7109" t="s">
        <v>8605</v>
      </c>
    </row>
    <row r="7110" spans="17:18" x14ac:dyDescent="0.25">
      <c r="Q7110" t="s">
        <v>8606</v>
      </c>
      <c r="R7110" t="s">
        <v>8606</v>
      </c>
    </row>
    <row r="7111" spans="17:18" x14ac:dyDescent="0.25">
      <c r="Q7111" t="s">
        <v>8607</v>
      </c>
      <c r="R7111" t="s">
        <v>8607</v>
      </c>
    </row>
    <row r="7112" spans="17:18" x14ac:dyDescent="0.25">
      <c r="Q7112" t="s">
        <v>8608</v>
      </c>
      <c r="R7112" t="s">
        <v>8608</v>
      </c>
    </row>
    <row r="7113" spans="17:18" x14ac:dyDescent="0.25">
      <c r="Q7113" t="s">
        <v>8609</v>
      </c>
      <c r="R7113" t="s">
        <v>8609</v>
      </c>
    </row>
    <row r="7114" spans="17:18" x14ac:dyDescent="0.25">
      <c r="Q7114" t="s">
        <v>8610</v>
      </c>
      <c r="R7114" t="s">
        <v>8610</v>
      </c>
    </row>
    <row r="7115" spans="17:18" x14ac:dyDescent="0.25">
      <c r="Q7115" t="s">
        <v>8611</v>
      </c>
      <c r="R7115" t="s">
        <v>8611</v>
      </c>
    </row>
    <row r="7116" spans="17:18" x14ac:dyDescent="0.25">
      <c r="Q7116" t="s">
        <v>8612</v>
      </c>
      <c r="R7116" t="s">
        <v>8612</v>
      </c>
    </row>
    <row r="7117" spans="17:18" x14ac:dyDescent="0.25">
      <c r="Q7117" t="s">
        <v>8613</v>
      </c>
      <c r="R7117" t="s">
        <v>8613</v>
      </c>
    </row>
    <row r="7118" spans="17:18" x14ac:dyDescent="0.25">
      <c r="Q7118" t="s">
        <v>8614</v>
      </c>
      <c r="R7118" t="s">
        <v>8614</v>
      </c>
    </row>
    <row r="7119" spans="17:18" x14ac:dyDescent="0.25">
      <c r="Q7119" t="s">
        <v>8615</v>
      </c>
      <c r="R7119" t="s">
        <v>8615</v>
      </c>
    </row>
    <row r="7120" spans="17:18" x14ac:dyDescent="0.25">
      <c r="Q7120" t="s">
        <v>8616</v>
      </c>
      <c r="R7120" t="s">
        <v>8616</v>
      </c>
    </row>
    <row r="7121" spans="17:18" x14ac:dyDescent="0.25">
      <c r="Q7121" t="s">
        <v>8617</v>
      </c>
      <c r="R7121" t="s">
        <v>8617</v>
      </c>
    </row>
    <row r="7122" spans="17:18" x14ac:dyDescent="0.25">
      <c r="Q7122" t="s">
        <v>8618</v>
      </c>
      <c r="R7122" t="s">
        <v>8618</v>
      </c>
    </row>
    <row r="7123" spans="17:18" x14ac:dyDescent="0.25">
      <c r="Q7123" t="s">
        <v>8619</v>
      </c>
      <c r="R7123" t="s">
        <v>8619</v>
      </c>
    </row>
    <row r="7124" spans="17:18" x14ac:dyDescent="0.25">
      <c r="Q7124" t="s">
        <v>8620</v>
      </c>
      <c r="R7124" t="s">
        <v>8620</v>
      </c>
    </row>
    <row r="7125" spans="17:18" x14ac:dyDescent="0.25">
      <c r="Q7125" t="s">
        <v>8621</v>
      </c>
      <c r="R7125" t="s">
        <v>8621</v>
      </c>
    </row>
    <row r="7126" spans="17:18" x14ac:dyDescent="0.25">
      <c r="Q7126" t="s">
        <v>8622</v>
      </c>
      <c r="R7126" t="s">
        <v>8622</v>
      </c>
    </row>
    <row r="7127" spans="17:18" x14ac:dyDescent="0.25">
      <c r="Q7127" t="s">
        <v>8623</v>
      </c>
      <c r="R7127" t="s">
        <v>8623</v>
      </c>
    </row>
    <row r="7128" spans="17:18" x14ac:dyDescent="0.25">
      <c r="Q7128" t="s">
        <v>8624</v>
      </c>
      <c r="R7128" t="s">
        <v>8624</v>
      </c>
    </row>
    <row r="7129" spans="17:18" x14ac:dyDescent="0.25">
      <c r="Q7129" t="s">
        <v>8625</v>
      </c>
      <c r="R7129" t="s">
        <v>8625</v>
      </c>
    </row>
    <row r="7130" spans="17:18" x14ac:dyDescent="0.25">
      <c r="Q7130" t="s">
        <v>8626</v>
      </c>
      <c r="R7130" t="s">
        <v>8626</v>
      </c>
    </row>
    <row r="7131" spans="17:18" x14ac:dyDescent="0.25">
      <c r="Q7131" t="s">
        <v>8627</v>
      </c>
      <c r="R7131" t="s">
        <v>8627</v>
      </c>
    </row>
    <row r="7132" spans="17:18" x14ac:dyDescent="0.25">
      <c r="Q7132" t="s">
        <v>8628</v>
      </c>
      <c r="R7132" t="s">
        <v>8628</v>
      </c>
    </row>
    <row r="7133" spans="17:18" x14ac:dyDescent="0.25">
      <c r="Q7133" t="s">
        <v>8629</v>
      </c>
      <c r="R7133" t="s">
        <v>8629</v>
      </c>
    </row>
    <row r="7134" spans="17:18" x14ac:dyDescent="0.25">
      <c r="Q7134" t="s">
        <v>8630</v>
      </c>
      <c r="R7134" t="s">
        <v>8630</v>
      </c>
    </row>
    <row r="7135" spans="17:18" x14ac:dyDescent="0.25">
      <c r="Q7135" t="s">
        <v>8631</v>
      </c>
      <c r="R7135" t="s">
        <v>8631</v>
      </c>
    </row>
    <row r="7136" spans="17:18" x14ac:dyDescent="0.25">
      <c r="Q7136" t="s">
        <v>8632</v>
      </c>
      <c r="R7136" t="s">
        <v>8632</v>
      </c>
    </row>
    <row r="7137" spans="17:18" x14ac:dyDescent="0.25">
      <c r="Q7137" t="s">
        <v>8633</v>
      </c>
      <c r="R7137" t="s">
        <v>8633</v>
      </c>
    </row>
    <row r="7138" spans="17:18" x14ac:dyDescent="0.25">
      <c r="Q7138" t="s">
        <v>8634</v>
      </c>
      <c r="R7138" t="s">
        <v>8634</v>
      </c>
    </row>
    <row r="7139" spans="17:18" x14ac:dyDescent="0.25">
      <c r="Q7139" t="s">
        <v>8635</v>
      </c>
      <c r="R7139" t="s">
        <v>8635</v>
      </c>
    </row>
    <row r="7140" spans="17:18" x14ac:dyDescent="0.25">
      <c r="Q7140" t="s">
        <v>8636</v>
      </c>
      <c r="R7140" t="s">
        <v>8636</v>
      </c>
    </row>
    <row r="7141" spans="17:18" x14ac:dyDescent="0.25">
      <c r="Q7141" t="s">
        <v>8637</v>
      </c>
      <c r="R7141" t="s">
        <v>8637</v>
      </c>
    </row>
    <row r="7142" spans="17:18" x14ac:dyDescent="0.25">
      <c r="Q7142" t="s">
        <v>8638</v>
      </c>
      <c r="R7142" t="s">
        <v>8638</v>
      </c>
    </row>
    <row r="7143" spans="17:18" x14ac:dyDescent="0.25">
      <c r="Q7143" t="s">
        <v>8639</v>
      </c>
      <c r="R7143" t="s">
        <v>8639</v>
      </c>
    </row>
    <row r="7144" spans="17:18" x14ac:dyDescent="0.25">
      <c r="Q7144" t="s">
        <v>8640</v>
      </c>
      <c r="R7144" t="s">
        <v>8640</v>
      </c>
    </row>
    <row r="7145" spans="17:18" x14ac:dyDescent="0.25">
      <c r="Q7145" t="s">
        <v>8641</v>
      </c>
      <c r="R7145" t="s">
        <v>8641</v>
      </c>
    </row>
    <row r="7146" spans="17:18" x14ac:dyDescent="0.25">
      <c r="Q7146" t="s">
        <v>8642</v>
      </c>
      <c r="R7146" t="s">
        <v>8642</v>
      </c>
    </row>
    <row r="7147" spans="17:18" x14ac:dyDescent="0.25">
      <c r="Q7147" t="s">
        <v>8643</v>
      </c>
      <c r="R7147" t="s">
        <v>8643</v>
      </c>
    </row>
    <row r="7148" spans="17:18" x14ac:dyDescent="0.25">
      <c r="Q7148" t="s">
        <v>8644</v>
      </c>
      <c r="R7148" t="s">
        <v>8644</v>
      </c>
    </row>
    <row r="7149" spans="17:18" x14ac:dyDescent="0.25">
      <c r="Q7149" t="s">
        <v>8645</v>
      </c>
      <c r="R7149" t="s">
        <v>8645</v>
      </c>
    </row>
    <row r="7150" spans="17:18" x14ac:dyDescent="0.25">
      <c r="Q7150" t="s">
        <v>8646</v>
      </c>
      <c r="R7150" t="s">
        <v>8646</v>
      </c>
    </row>
    <row r="7151" spans="17:18" x14ac:dyDescent="0.25">
      <c r="Q7151" t="s">
        <v>8647</v>
      </c>
      <c r="R7151" t="s">
        <v>8647</v>
      </c>
    </row>
    <row r="7152" spans="17:18" x14ac:dyDescent="0.25">
      <c r="Q7152" t="s">
        <v>8648</v>
      </c>
      <c r="R7152" t="s">
        <v>8648</v>
      </c>
    </row>
    <row r="7153" spans="17:18" x14ac:dyDescent="0.25">
      <c r="Q7153" t="s">
        <v>8649</v>
      </c>
      <c r="R7153" t="s">
        <v>8649</v>
      </c>
    </row>
    <row r="7154" spans="17:18" x14ac:dyDescent="0.25">
      <c r="Q7154" t="s">
        <v>8650</v>
      </c>
      <c r="R7154" t="s">
        <v>8650</v>
      </c>
    </row>
    <row r="7155" spans="17:18" x14ac:dyDescent="0.25">
      <c r="Q7155" t="s">
        <v>8651</v>
      </c>
      <c r="R7155" t="s">
        <v>8651</v>
      </c>
    </row>
    <row r="7156" spans="17:18" x14ac:dyDescent="0.25">
      <c r="Q7156" t="s">
        <v>8652</v>
      </c>
      <c r="R7156" t="s">
        <v>8652</v>
      </c>
    </row>
    <row r="7157" spans="17:18" x14ac:dyDescent="0.25">
      <c r="Q7157" t="s">
        <v>8653</v>
      </c>
      <c r="R7157" t="s">
        <v>8653</v>
      </c>
    </row>
    <row r="7158" spans="17:18" x14ac:dyDescent="0.25">
      <c r="Q7158" t="s">
        <v>8654</v>
      </c>
      <c r="R7158" t="s">
        <v>8654</v>
      </c>
    </row>
    <row r="7159" spans="17:18" x14ac:dyDescent="0.25">
      <c r="Q7159" t="s">
        <v>8655</v>
      </c>
      <c r="R7159" t="s">
        <v>8655</v>
      </c>
    </row>
    <row r="7160" spans="17:18" x14ac:dyDescent="0.25">
      <c r="Q7160" t="s">
        <v>8656</v>
      </c>
      <c r="R7160" t="s">
        <v>8656</v>
      </c>
    </row>
    <row r="7161" spans="17:18" x14ac:dyDescent="0.25">
      <c r="Q7161" t="s">
        <v>8657</v>
      </c>
      <c r="R7161" t="s">
        <v>8657</v>
      </c>
    </row>
    <row r="7162" spans="17:18" x14ac:dyDescent="0.25">
      <c r="Q7162" t="s">
        <v>8658</v>
      </c>
      <c r="R7162" t="s">
        <v>8658</v>
      </c>
    </row>
    <row r="7163" spans="17:18" x14ac:dyDescent="0.25">
      <c r="Q7163" t="s">
        <v>8659</v>
      </c>
      <c r="R7163" t="s">
        <v>8659</v>
      </c>
    </row>
    <row r="7164" spans="17:18" x14ac:dyDescent="0.25">
      <c r="Q7164" t="s">
        <v>8660</v>
      </c>
      <c r="R7164" t="s">
        <v>8660</v>
      </c>
    </row>
    <row r="7165" spans="17:18" x14ac:dyDescent="0.25">
      <c r="Q7165" t="s">
        <v>8661</v>
      </c>
      <c r="R7165" t="s">
        <v>8661</v>
      </c>
    </row>
    <row r="7166" spans="17:18" x14ac:dyDescent="0.25">
      <c r="Q7166" t="s">
        <v>8662</v>
      </c>
      <c r="R7166" t="s">
        <v>8662</v>
      </c>
    </row>
    <row r="7167" spans="17:18" x14ac:dyDescent="0.25">
      <c r="Q7167" t="s">
        <v>8663</v>
      </c>
      <c r="R7167" t="s">
        <v>8663</v>
      </c>
    </row>
    <row r="7168" spans="17:18" x14ac:dyDescent="0.25">
      <c r="Q7168" t="s">
        <v>8664</v>
      </c>
      <c r="R7168" t="s">
        <v>8664</v>
      </c>
    </row>
    <row r="7169" spans="17:18" x14ac:dyDescent="0.25">
      <c r="Q7169" t="s">
        <v>8665</v>
      </c>
      <c r="R7169" t="s">
        <v>8665</v>
      </c>
    </row>
    <row r="7170" spans="17:18" x14ac:dyDescent="0.25">
      <c r="Q7170" t="s">
        <v>8666</v>
      </c>
      <c r="R7170" t="s">
        <v>8666</v>
      </c>
    </row>
    <row r="7171" spans="17:18" x14ac:dyDescent="0.25">
      <c r="Q7171" t="s">
        <v>8667</v>
      </c>
      <c r="R7171" t="s">
        <v>8667</v>
      </c>
    </row>
    <row r="7172" spans="17:18" x14ac:dyDescent="0.25">
      <c r="Q7172" t="s">
        <v>8668</v>
      </c>
      <c r="R7172" t="s">
        <v>8668</v>
      </c>
    </row>
    <row r="7173" spans="17:18" x14ac:dyDescent="0.25">
      <c r="Q7173" t="s">
        <v>8669</v>
      </c>
      <c r="R7173" t="s">
        <v>8669</v>
      </c>
    </row>
    <row r="7174" spans="17:18" x14ac:dyDescent="0.25">
      <c r="Q7174" t="s">
        <v>8670</v>
      </c>
      <c r="R7174" t="s">
        <v>8670</v>
      </c>
    </row>
    <row r="7175" spans="17:18" x14ac:dyDescent="0.25">
      <c r="Q7175" t="s">
        <v>8671</v>
      </c>
      <c r="R7175" t="s">
        <v>8671</v>
      </c>
    </row>
    <row r="7176" spans="17:18" x14ac:dyDescent="0.25">
      <c r="Q7176" t="s">
        <v>8672</v>
      </c>
      <c r="R7176" t="s">
        <v>8672</v>
      </c>
    </row>
    <row r="7177" spans="17:18" x14ac:dyDescent="0.25">
      <c r="Q7177" t="s">
        <v>8673</v>
      </c>
      <c r="R7177" t="s">
        <v>8673</v>
      </c>
    </row>
    <row r="7178" spans="17:18" x14ac:dyDescent="0.25">
      <c r="Q7178" t="s">
        <v>8674</v>
      </c>
      <c r="R7178" t="s">
        <v>8674</v>
      </c>
    </row>
    <row r="7179" spans="17:18" x14ac:dyDescent="0.25">
      <c r="Q7179" t="s">
        <v>8675</v>
      </c>
      <c r="R7179" t="s">
        <v>8675</v>
      </c>
    </row>
    <row r="7180" spans="17:18" x14ac:dyDescent="0.25">
      <c r="Q7180" t="s">
        <v>8676</v>
      </c>
      <c r="R7180" t="s">
        <v>8676</v>
      </c>
    </row>
    <row r="7181" spans="17:18" x14ac:dyDescent="0.25">
      <c r="Q7181" t="s">
        <v>8677</v>
      </c>
      <c r="R7181" t="s">
        <v>8677</v>
      </c>
    </row>
    <row r="7182" spans="17:18" x14ac:dyDescent="0.25">
      <c r="Q7182" t="s">
        <v>8678</v>
      </c>
      <c r="R7182" t="s">
        <v>8678</v>
      </c>
    </row>
    <row r="7183" spans="17:18" x14ac:dyDescent="0.25">
      <c r="Q7183" t="s">
        <v>8679</v>
      </c>
      <c r="R7183" t="s">
        <v>8679</v>
      </c>
    </row>
    <row r="7184" spans="17:18" x14ac:dyDescent="0.25">
      <c r="Q7184" t="s">
        <v>8680</v>
      </c>
      <c r="R7184" t="s">
        <v>8680</v>
      </c>
    </row>
    <row r="7185" spans="17:18" x14ac:dyDescent="0.25">
      <c r="Q7185" t="s">
        <v>8681</v>
      </c>
      <c r="R7185" t="s">
        <v>8681</v>
      </c>
    </row>
    <row r="7186" spans="17:18" x14ac:dyDescent="0.25">
      <c r="Q7186" t="s">
        <v>8682</v>
      </c>
      <c r="R7186" t="s">
        <v>8682</v>
      </c>
    </row>
    <row r="7187" spans="17:18" x14ac:dyDescent="0.25">
      <c r="Q7187" t="s">
        <v>8683</v>
      </c>
      <c r="R7187" t="s">
        <v>8683</v>
      </c>
    </row>
    <row r="7188" spans="17:18" x14ac:dyDescent="0.25">
      <c r="Q7188" t="s">
        <v>8684</v>
      </c>
      <c r="R7188" t="s">
        <v>8684</v>
      </c>
    </row>
    <row r="7189" spans="17:18" x14ac:dyDescent="0.25">
      <c r="Q7189" t="s">
        <v>8685</v>
      </c>
      <c r="R7189" t="s">
        <v>8685</v>
      </c>
    </row>
    <row r="7190" spans="17:18" x14ac:dyDescent="0.25">
      <c r="Q7190" t="s">
        <v>8686</v>
      </c>
      <c r="R7190" t="s">
        <v>8686</v>
      </c>
    </row>
    <row r="7191" spans="17:18" x14ac:dyDescent="0.25">
      <c r="Q7191" t="s">
        <v>8687</v>
      </c>
      <c r="R7191" t="s">
        <v>8687</v>
      </c>
    </row>
    <row r="7192" spans="17:18" x14ac:dyDescent="0.25">
      <c r="Q7192" t="s">
        <v>8688</v>
      </c>
      <c r="R7192" t="s">
        <v>8688</v>
      </c>
    </row>
    <row r="7193" spans="17:18" x14ac:dyDescent="0.25">
      <c r="Q7193" t="s">
        <v>8689</v>
      </c>
      <c r="R7193" t="s">
        <v>8689</v>
      </c>
    </row>
    <row r="7194" spans="17:18" x14ac:dyDescent="0.25">
      <c r="Q7194" t="s">
        <v>8690</v>
      </c>
      <c r="R7194" t="s">
        <v>8690</v>
      </c>
    </row>
    <row r="7195" spans="17:18" x14ac:dyDescent="0.25">
      <c r="Q7195" t="s">
        <v>8691</v>
      </c>
      <c r="R7195" t="s">
        <v>8691</v>
      </c>
    </row>
    <row r="7196" spans="17:18" x14ac:dyDescent="0.25">
      <c r="Q7196" t="s">
        <v>8692</v>
      </c>
      <c r="R7196" t="s">
        <v>8692</v>
      </c>
    </row>
    <row r="7197" spans="17:18" x14ac:dyDescent="0.25">
      <c r="Q7197" t="s">
        <v>8693</v>
      </c>
      <c r="R7197" t="s">
        <v>8693</v>
      </c>
    </row>
    <row r="7198" spans="17:18" x14ac:dyDescent="0.25">
      <c r="Q7198" t="s">
        <v>8694</v>
      </c>
      <c r="R7198" t="s">
        <v>8694</v>
      </c>
    </row>
    <row r="7199" spans="17:18" x14ac:dyDescent="0.25">
      <c r="Q7199" t="s">
        <v>8695</v>
      </c>
      <c r="R7199" t="s">
        <v>8695</v>
      </c>
    </row>
    <row r="7200" spans="17:18" x14ac:dyDescent="0.25">
      <c r="Q7200" t="s">
        <v>8696</v>
      </c>
      <c r="R7200" t="s">
        <v>8696</v>
      </c>
    </row>
    <row r="7201" spans="17:18" x14ac:dyDescent="0.25">
      <c r="Q7201" t="s">
        <v>8697</v>
      </c>
      <c r="R7201" t="s">
        <v>8697</v>
      </c>
    </row>
    <row r="7202" spans="17:18" x14ac:dyDescent="0.25">
      <c r="Q7202" t="s">
        <v>8698</v>
      </c>
      <c r="R7202" t="s">
        <v>8698</v>
      </c>
    </row>
    <row r="7203" spans="17:18" x14ac:dyDescent="0.25">
      <c r="Q7203" t="s">
        <v>8699</v>
      </c>
      <c r="R7203" t="s">
        <v>8699</v>
      </c>
    </row>
    <row r="7204" spans="17:18" x14ac:dyDescent="0.25">
      <c r="Q7204" t="s">
        <v>8700</v>
      </c>
      <c r="R7204" t="s">
        <v>8700</v>
      </c>
    </row>
    <row r="7205" spans="17:18" x14ac:dyDescent="0.25">
      <c r="Q7205" t="s">
        <v>8701</v>
      </c>
      <c r="R7205" t="s">
        <v>8701</v>
      </c>
    </row>
    <row r="7206" spans="17:18" x14ac:dyDescent="0.25">
      <c r="Q7206" t="s">
        <v>8702</v>
      </c>
      <c r="R7206" t="s">
        <v>8702</v>
      </c>
    </row>
    <row r="7207" spans="17:18" x14ac:dyDescent="0.25">
      <c r="Q7207" t="s">
        <v>8703</v>
      </c>
      <c r="R7207" t="s">
        <v>8703</v>
      </c>
    </row>
    <row r="7208" spans="17:18" x14ac:dyDescent="0.25">
      <c r="Q7208" t="s">
        <v>8704</v>
      </c>
      <c r="R7208" t="s">
        <v>8704</v>
      </c>
    </row>
    <row r="7209" spans="17:18" x14ac:dyDescent="0.25">
      <c r="Q7209" t="s">
        <v>8705</v>
      </c>
      <c r="R7209" t="s">
        <v>8705</v>
      </c>
    </row>
    <row r="7210" spans="17:18" x14ac:dyDescent="0.25">
      <c r="Q7210" t="s">
        <v>8706</v>
      </c>
      <c r="R7210" t="s">
        <v>8706</v>
      </c>
    </row>
    <row r="7211" spans="17:18" x14ac:dyDescent="0.25">
      <c r="Q7211" t="s">
        <v>8707</v>
      </c>
      <c r="R7211" t="s">
        <v>8707</v>
      </c>
    </row>
    <row r="7212" spans="17:18" x14ac:dyDescent="0.25">
      <c r="Q7212" t="s">
        <v>8708</v>
      </c>
      <c r="R7212" t="s">
        <v>8708</v>
      </c>
    </row>
    <row r="7213" spans="17:18" x14ac:dyDescent="0.25">
      <c r="Q7213" t="s">
        <v>8709</v>
      </c>
      <c r="R7213" t="s">
        <v>8709</v>
      </c>
    </row>
    <row r="7214" spans="17:18" x14ac:dyDescent="0.25">
      <c r="Q7214" t="s">
        <v>8710</v>
      </c>
      <c r="R7214" t="s">
        <v>8710</v>
      </c>
    </row>
    <row r="7215" spans="17:18" x14ac:dyDescent="0.25">
      <c r="Q7215" t="s">
        <v>8711</v>
      </c>
      <c r="R7215" t="s">
        <v>8711</v>
      </c>
    </row>
    <row r="7216" spans="17:18" x14ac:dyDescent="0.25">
      <c r="Q7216" t="s">
        <v>8712</v>
      </c>
      <c r="R7216" t="s">
        <v>8712</v>
      </c>
    </row>
    <row r="7217" spans="17:18" x14ac:dyDescent="0.25">
      <c r="Q7217" t="s">
        <v>8713</v>
      </c>
      <c r="R7217" t="s">
        <v>8713</v>
      </c>
    </row>
    <row r="7218" spans="17:18" x14ac:dyDescent="0.25">
      <c r="Q7218" t="s">
        <v>8714</v>
      </c>
      <c r="R7218" t="s">
        <v>8714</v>
      </c>
    </row>
    <row r="7219" spans="17:18" x14ac:dyDescent="0.25">
      <c r="Q7219" t="s">
        <v>8715</v>
      </c>
      <c r="R7219" t="s">
        <v>8715</v>
      </c>
    </row>
    <row r="7220" spans="17:18" x14ac:dyDescent="0.25">
      <c r="Q7220" t="s">
        <v>8716</v>
      </c>
      <c r="R7220" t="s">
        <v>8716</v>
      </c>
    </row>
    <row r="7221" spans="17:18" x14ac:dyDescent="0.25">
      <c r="Q7221" t="s">
        <v>8717</v>
      </c>
      <c r="R7221" t="s">
        <v>8717</v>
      </c>
    </row>
    <row r="7222" spans="17:18" x14ac:dyDescent="0.25">
      <c r="Q7222" t="s">
        <v>8718</v>
      </c>
      <c r="R7222" t="s">
        <v>8718</v>
      </c>
    </row>
    <row r="7223" spans="17:18" x14ac:dyDescent="0.25">
      <c r="Q7223" t="s">
        <v>8719</v>
      </c>
      <c r="R7223" t="s">
        <v>8719</v>
      </c>
    </row>
    <row r="7224" spans="17:18" x14ac:dyDescent="0.25">
      <c r="Q7224" t="s">
        <v>8720</v>
      </c>
      <c r="R7224" t="s">
        <v>8720</v>
      </c>
    </row>
    <row r="7225" spans="17:18" x14ac:dyDescent="0.25">
      <c r="Q7225" t="s">
        <v>8721</v>
      </c>
      <c r="R7225" t="s">
        <v>8721</v>
      </c>
    </row>
    <row r="7226" spans="17:18" x14ac:dyDescent="0.25">
      <c r="Q7226" t="s">
        <v>8722</v>
      </c>
      <c r="R7226" t="s">
        <v>8722</v>
      </c>
    </row>
    <row r="7227" spans="17:18" x14ac:dyDescent="0.25">
      <c r="Q7227" t="s">
        <v>8723</v>
      </c>
      <c r="R7227" t="s">
        <v>8723</v>
      </c>
    </row>
    <row r="7228" spans="17:18" x14ac:dyDescent="0.25">
      <c r="Q7228" t="s">
        <v>8724</v>
      </c>
      <c r="R7228" t="s">
        <v>8724</v>
      </c>
    </row>
    <row r="7229" spans="17:18" x14ac:dyDescent="0.25">
      <c r="Q7229" t="s">
        <v>8725</v>
      </c>
      <c r="R7229" t="s">
        <v>8725</v>
      </c>
    </row>
    <row r="7230" spans="17:18" x14ac:dyDescent="0.25">
      <c r="Q7230" t="s">
        <v>8726</v>
      </c>
      <c r="R7230" t="s">
        <v>8726</v>
      </c>
    </row>
    <row r="7231" spans="17:18" x14ac:dyDescent="0.25">
      <c r="Q7231" t="s">
        <v>8727</v>
      </c>
      <c r="R7231" t="s">
        <v>8727</v>
      </c>
    </row>
    <row r="7232" spans="17:18" x14ac:dyDescent="0.25">
      <c r="Q7232" t="s">
        <v>8728</v>
      </c>
      <c r="R7232" t="s">
        <v>8728</v>
      </c>
    </row>
    <row r="7233" spans="17:18" x14ac:dyDescent="0.25">
      <c r="Q7233" t="s">
        <v>8729</v>
      </c>
      <c r="R7233" t="s">
        <v>8729</v>
      </c>
    </row>
    <row r="7234" spans="17:18" x14ac:dyDescent="0.25">
      <c r="Q7234" t="s">
        <v>8730</v>
      </c>
      <c r="R7234" t="s">
        <v>8730</v>
      </c>
    </row>
    <row r="7235" spans="17:18" x14ac:dyDescent="0.25">
      <c r="Q7235" t="s">
        <v>8731</v>
      </c>
      <c r="R7235" t="s">
        <v>8731</v>
      </c>
    </row>
    <row r="7236" spans="17:18" x14ac:dyDescent="0.25">
      <c r="Q7236" t="s">
        <v>8732</v>
      </c>
      <c r="R7236" t="s">
        <v>8732</v>
      </c>
    </row>
    <row r="7237" spans="17:18" x14ac:dyDescent="0.25">
      <c r="Q7237" t="s">
        <v>8733</v>
      </c>
      <c r="R7237" t="s">
        <v>8733</v>
      </c>
    </row>
    <row r="7238" spans="17:18" x14ac:dyDescent="0.25">
      <c r="Q7238" t="s">
        <v>8734</v>
      </c>
      <c r="R7238" t="s">
        <v>8734</v>
      </c>
    </row>
    <row r="7239" spans="17:18" x14ac:dyDescent="0.25">
      <c r="Q7239" t="s">
        <v>8735</v>
      </c>
      <c r="R7239" t="s">
        <v>8735</v>
      </c>
    </row>
    <row r="7240" spans="17:18" x14ac:dyDescent="0.25">
      <c r="Q7240" t="s">
        <v>8736</v>
      </c>
      <c r="R7240" t="s">
        <v>8736</v>
      </c>
    </row>
    <row r="7241" spans="17:18" x14ac:dyDescent="0.25">
      <c r="Q7241" t="s">
        <v>8737</v>
      </c>
      <c r="R7241" t="s">
        <v>8737</v>
      </c>
    </row>
    <row r="7242" spans="17:18" x14ac:dyDescent="0.25">
      <c r="Q7242" t="s">
        <v>8738</v>
      </c>
      <c r="R7242" t="s">
        <v>8738</v>
      </c>
    </row>
    <row r="7243" spans="17:18" x14ac:dyDescent="0.25">
      <c r="Q7243" t="s">
        <v>8739</v>
      </c>
      <c r="R7243" t="s">
        <v>8739</v>
      </c>
    </row>
    <row r="7244" spans="17:18" x14ac:dyDescent="0.25">
      <c r="Q7244" t="s">
        <v>8740</v>
      </c>
      <c r="R7244" t="s">
        <v>8740</v>
      </c>
    </row>
    <row r="7245" spans="17:18" x14ac:dyDescent="0.25">
      <c r="Q7245" t="s">
        <v>8741</v>
      </c>
      <c r="R7245" t="s">
        <v>8741</v>
      </c>
    </row>
    <row r="7246" spans="17:18" x14ac:dyDescent="0.25">
      <c r="Q7246" t="s">
        <v>8742</v>
      </c>
      <c r="R7246" t="s">
        <v>8742</v>
      </c>
    </row>
    <row r="7247" spans="17:18" x14ac:dyDescent="0.25">
      <c r="Q7247" t="s">
        <v>8743</v>
      </c>
      <c r="R7247" t="s">
        <v>8743</v>
      </c>
    </row>
    <row r="7248" spans="17:18" x14ac:dyDescent="0.25">
      <c r="Q7248" t="s">
        <v>8744</v>
      </c>
      <c r="R7248" t="s">
        <v>8744</v>
      </c>
    </row>
    <row r="7249" spans="17:18" x14ac:dyDescent="0.25">
      <c r="Q7249" t="s">
        <v>8745</v>
      </c>
      <c r="R7249" t="s">
        <v>8745</v>
      </c>
    </row>
    <row r="7250" spans="17:18" x14ac:dyDescent="0.25">
      <c r="Q7250" t="s">
        <v>8746</v>
      </c>
      <c r="R7250" t="s">
        <v>8746</v>
      </c>
    </row>
    <row r="7251" spans="17:18" x14ac:dyDescent="0.25">
      <c r="Q7251" t="s">
        <v>8747</v>
      </c>
      <c r="R7251" t="s">
        <v>8747</v>
      </c>
    </row>
    <row r="7252" spans="17:18" x14ac:dyDescent="0.25">
      <c r="Q7252" t="s">
        <v>8748</v>
      </c>
      <c r="R7252" t="s">
        <v>8748</v>
      </c>
    </row>
    <row r="7253" spans="17:18" x14ac:dyDescent="0.25">
      <c r="Q7253" t="s">
        <v>8749</v>
      </c>
      <c r="R7253" t="s">
        <v>8749</v>
      </c>
    </row>
    <row r="7254" spans="17:18" x14ac:dyDescent="0.25">
      <c r="Q7254" t="s">
        <v>8750</v>
      </c>
      <c r="R7254" t="s">
        <v>8750</v>
      </c>
    </row>
    <row r="7255" spans="17:18" x14ac:dyDescent="0.25">
      <c r="Q7255" t="s">
        <v>8751</v>
      </c>
      <c r="R7255" t="s">
        <v>8751</v>
      </c>
    </row>
    <row r="7256" spans="17:18" x14ac:dyDescent="0.25">
      <c r="Q7256" t="s">
        <v>8752</v>
      </c>
      <c r="R7256" t="s">
        <v>8752</v>
      </c>
    </row>
    <row r="7257" spans="17:18" x14ac:dyDescent="0.25">
      <c r="Q7257" t="s">
        <v>8753</v>
      </c>
      <c r="R7257" t="s">
        <v>8753</v>
      </c>
    </row>
    <row r="7258" spans="17:18" x14ac:dyDescent="0.25">
      <c r="Q7258" t="s">
        <v>8754</v>
      </c>
      <c r="R7258" t="s">
        <v>8754</v>
      </c>
    </row>
    <row r="7259" spans="17:18" x14ac:dyDescent="0.25">
      <c r="Q7259" t="s">
        <v>8755</v>
      </c>
      <c r="R7259" t="s">
        <v>8755</v>
      </c>
    </row>
    <row r="7260" spans="17:18" x14ac:dyDescent="0.25">
      <c r="Q7260" t="s">
        <v>8756</v>
      </c>
      <c r="R7260" t="s">
        <v>8756</v>
      </c>
    </row>
    <row r="7261" spans="17:18" x14ac:dyDescent="0.25">
      <c r="Q7261" t="s">
        <v>8757</v>
      </c>
      <c r="R7261" t="s">
        <v>8757</v>
      </c>
    </row>
    <row r="7262" spans="17:18" x14ac:dyDescent="0.25">
      <c r="Q7262" t="s">
        <v>8758</v>
      </c>
      <c r="R7262" t="s">
        <v>8758</v>
      </c>
    </row>
    <row r="7263" spans="17:18" x14ac:dyDescent="0.25">
      <c r="Q7263" t="s">
        <v>8759</v>
      </c>
      <c r="R7263" t="s">
        <v>8759</v>
      </c>
    </row>
    <row r="7264" spans="17:18" x14ac:dyDescent="0.25">
      <c r="Q7264" t="s">
        <v>8760</v>
      </c>
      <c r="R7264" t="s">
        <v>8760</v>
      </c>
    </row>
    <row r="7265" spans="17:18" x14ac:dyDescent="0.25">
      <c r="Q7265" t="s">
        <v>8761</v>
      </c>
      <c r="R7265" t="s">
        <v>8761</v>
      </c>
    </row>
    <row r="7266" spans="17:18" x14ac:dyDescent="0.25">
      <c r="Q7266" t="s">
        <v>8762</v>
      </c>
      <c r="R7266" t="s">
        <v>8762</v>
      </c>
    </row>
    <row r="7267" spans="17:18" x14ac:dyDescent="0.25">
      <c r="Q7267" t="s">
        <v>8763</v>
      </c>
      <c r="R7267" t="s">
        <v>8763</v>
      </c>
    </row>
    <row r="7268" spans="17:18" x14ac:dyDescent="0.25">
      <c r="Q7268" t="s">
        <v>8764</v>
      </c>
      <c r="R7268" t="s">
        <v>8764</v>
      </c>
    </row>
    <row r="7269" spans="17:18" x14ac:dyDescent="0.25">
      <c r="Q7269" t="s">
        <v>8765</v>
      </c>
      <c r="R7269" t="s">
        <v>8765</v>
      </c>
    </row>
    <row r="7270" spans="17:18" x14ac:dyDescent="0.25">
      <c r="Q7270" t="s">
        <v>8766</v>
      </c>
      <c r="R7270" t="s">
        <v>8766</v>
      </c>
    </row>
    <row r="7271" spans="17:18" x14ac:dyDescent="0.25">
      <c r="Q7271" t="s">
        <v>8767</v>
      </c>
      <c r="R7271" t="s">
        <v>8767</v>
      </c>
    </row>
    <row r="7272" spans="17:18" x14ac:dyDescent="0.25">
      <c r="Q7272" t="s">
        <v>8768</v>
      </c>
      <c r="R7272" t="s">
        <v>8768</v>
      </c>
    </row>
    <row r="7273" spans="17:18" x14ac:dyDescent="0.25">
      <c r="Q7273" t="s">
        <v>8769</v>
      </c>
      <c r="R7273" t="s">
        <v>8769</v>
      </c>
    </row>
    <row r="7274" spans="17:18" x14ac:dyDescent="0.25">
      <c r="Q7274" t="s">
        <v>8770</v>
      </c>
      <c r="R7274" t="s">
        <v>8770</v>
      </c>
    </row>
    <row r="7275" spans="17:18" x14ac:dyDescent="0.25">
      <c r="Q7275" t="s">
        <v>8771</v>
      </c>
      <c r="R7275" t="s">
        <v>8771</v>
      </c>
    </row>
    <row r="7276" spans="17:18" x14ac:dyDescent="0.25">
      <c r="Q7276" t="s">
        <v>8772</v>
      </c>
      <c r="R7276" t="s">
        <v>8772</v>
      </c>
    </row>
    <row r="7277" spans="17:18" x14ac:dyDescent="0.25">
      <c r="Q7277" t="s">
        <v>8773</v>
      </c>
      <c r="R7277" t="s">
        <v>8773</v>
      </c>
    </row>
    <row r="7278" spans="17:18" x14ac:dyDescent="0.25">
      <c r="Q7278" t="s">
        <v>8774</v>
      </c>
      <c r="R7278" t="s">
        <v>8774</v>
      </c>
    </row>
    <row r="7279" spans="17:18" x14ac:dyDescent="0.25">
      <c r="Q7279" t="s">
        <v>8775</v>
      </c>
      <c r="R7279" t="s">
        <v>8775</v>
      </c>
    </row>
    <row r="7280" spans="17:18" x14ac:dyDescent="0.25">
      <c r="Q7280" t="s">
        <v>8776</v>
      </c>
      <c r="R7280" t="s">
        <v>8776</v>
      </c>
    </row>
    <row r="7281" spans="17:18" x14ac:dyDescent="0.25">
      <c r="Q7281" t="s">
        <v>8777</v>
      </c>
      <c r="R7281" t="s">
        <v>8777</v>
      </c>
    </row>
    <row r="7282" spans="17:18" x14ac:dyDescent="0.25">
      <c r="Q7282" t="s">
        <v>8778</v>
      </c>
      <c r="R7282" t="s">
        <v>8778</v>
      </c>
    </row>
    <row r="7283" spans="17:18" x14ac:dyDescent="0.25">
      <c r="Q7283" t="s">
        <v>8779</v>
      </c>
      <c r="R7283" t="s">
        <v>8779</v>
      </c>
    </row>
    <row r="7284" spans="17:18" x14ac:dyDescent="0.25">
      <c r="Q7284" t="s">
        <v>8780</v>
      </c>
      <c r="R7284" t="s">
        <v>8780</v>
      </c>
    </row>
    <row r="7285" spans="17:18" x14ac:dyDescent="0.25">
      <c r="Q7285" t="s">
        <v>8781</v>
      </c>
      <c r="R7285" t="s">
        <v>8781</v>
      </c>
    </row>
    <row r="7286" spans="17:18" x14ac:dyDescent="0.25">
      <c r="Q7286" t="s">
        <v>8782</v>
      </c>
      <c r="R7286" t="s">
        <v>8782</v>
      </c>
    </row>
    <row r="7287" spans="17:18" x14ac:dyDescent="0.25">
      <c r="Q7287" t="s">
        <v>8783</v>
      </c>
      <c r="R7287" t="s">
        <v>8783</v>
      </c>
    </row>
    <row r="7288" spans="17:18" x14ac:dyDescent="0.25">
      <c r="Q7288" t="s">
        <v>8784</v>
      </c>
      <c r="R7288" t="s">
        <v>8784</v>
      </c>
    </row>
    <row r="7289" spans="17:18" x14ac:dyDescent="0.25">
      <c r="Q7289" t="s">
        <v>8785</v>
      </c>
      <c r="R7289" t="s">
        <v>8785</v>
      </c>
    </row>
    <row r="7290" spans="17:18" x14ac:dyDescent="0.25">
      <c r="Q7290" t="s">
        <v>8786</v>
      </c>
      <c r="R7290" t="s">
        <v>8786</v>
      </c>
    </row>
    <row r="7291" spans="17:18" x14ac:dyDescent="0.25">
      <c r="Q7291" t="s">
        <v>8787</v>
      </c>
      <c r="R7291" t="s">
        <v>8787</v>
      </c>
    </row>
    <row r="7292" spans="17:18" x14ac:dyDescent="0.25">
      <c r="Q7292" t="s">
        <v>8788</v>
      </c>
      <c r="R7292" t="s">
        <v>8788</v>
      </c>
    </row>
    <row r="7293" spans="17:18" x14ac:dyDescent="0.25">
      <c r="Q7293" t="s">
        <v>8789</v>
      </c>
      <c r="R7293" t="s">
        <v>8789</v>
      </c>
    </row>
    <row r="7294" spans="17:18" x14ac:dyDescent="0.25">
      <c r="Q7294" t="s">
        <v>8790</v>
      </c>
      <c r="R7294" t="s">
        <v>8790</v>
      </c>
    </row>
    <row r="7295" spans="17:18" x14ac:dyDescent="0.25">
      <c r="Q7295" t="s">
        <v>8791</v>
      </c>
      <c r="R7295" t="s">
        <v>8791</v>
      </c>
    </row>
    <row r="7296" spans="17:18" x14ac:dyDescent="0.25">
      <c r="Q7296" t="s">
        <v>8792</v>
      </c>
      <c r="R7296" t="s">
        <v>8792</v>
      </c>
    </row>
    <row r="7297" spans="17:18" x14ac:dyDescent="0.25">
      <c r="Q7297" t="s">
        <v>8793</v>
      </c>
      <c r="R7297" t="s">
        <v>8793</v>
      </c>
    </row>
    <row r="7298" spans="17:18" x14ac:dyDescent="0.25">
      <c r="Q7298" t="s">
        <v>8794</v>
      </c>
      <c r="R7298" t="s">
        <v>8794</v>
      </c>
    </row>
    <row r="7299" spans="17:18" x14ac:dyDescent="0.25">
      <c r="Q7299" t="s">
        <v>8795</v>
      </c>
      <c r="R7299" t="s">
        <v>8795</v>
      </c>
    </row>
    <row r="7300" spans="17:18" x14ac:dyDescent="0.25">
      <c r="Q7300" t="s">
        <v>8796</v>
      </c>
      <c r="R7300" t="s">
        <v>8796</v>
      </c>
    </row>
    <row r="7301" spans="17:18" x14ac:dyDescent="0.25">
      <c r="Q7301" t="s">
        <v>8797</v>
      </c>
      <c r="R7301" t="s">
        <v>8797</v>
      </c>
    </row>
    <row r="7302" spans="17:18" x14ac:dyDescent="0.25">
      <c r="Q7302" t="s">
        <v>8798</v>
      </c>
      <c r="R7302" t="s">
        <v>8798</v>
      </c>
    </row>
    <row r="7303" spans="17:18" x14ac:dyDescent="0.25">
      <c r="Q7303" t="s">
        <v>8799</v>
      </c>
      <c r="R7303" t="s">
        <v>8799</v>
      </c>
    </row>
    <row r="7304" spans="17:18" x14ac:dyDescent="0.25">
      <c r="Q7304" t="s">
        <v>8800</v>
      </c>
      <c r="R7304" t="s">
        <v>8800</v>
      </c>
    </row>
    <row r="7305" spans="17:18" x14ac:dyDescent="0.25">
      <c r="Q7305" t="s">
        <v>8801</v>
      </c>
      <c r="R7305" t="s">
        <v>8801</v>
      </c>
    </row>
    <row r="7306" spans="17:18" x14ac:dyDescent="0.25">
      <c r="Q7306" t="s">
        <v>8802</v>
      </c>
      <c r="R7306" t="s">
        <v>8802</v>
      </c>
    </row>
    <row r="7307" spans="17:18" x14ac:dyDescent="0.25">
      <c r="Q7307" t="s">
        <v>8803</v>
      </c>
      <c r="R7307" t="s">
        <v>8803</v>
      </c>
    </row>
    <row r="7308" spans="17:18" x14ac:dyDescent="0.25">
      <c r="Q7308" t="s">
        <v>8804</v>
      </c>
      <c r="R7308" t="s">
        <v>8804</v>
      </c>
    </row>
    <row r="7309" spans="17:18" x14ac:dyDescent="0.25">
      <c r="Q7309" t="s">
        <v>8805</v>
      </c>
      <c r="R7309" t="s">
        <v>8805</v>
      </c>
    </row>
    <row r="7310" spans="17:18" x14ac:dyDescent="0.25">
      <c r="Q7310" t="s">
        <v>8806</v>
      </c>
      <c r="R7310" t="s">
        <v>8806</v>
      </c>
    </row>
    <row r="7311" spans="17:18" x14ac:dyDescent="0.25">
      <c r="Q7311" t="s">
        <v>8807</v>
      </c>
      <c r="R7311" t="s">
        <v>8807</v>
      </c>
    </row>
    <row r="7312" spans="17:18" x14ac:dyDescent="0.25">
      <c r="Q7312" t="s">
        <v>8808</v>
      </c>
      <c r="R7312" t="s">
        <v>8808</v>
      </c>
    </row>
    <row r="7313" spans="17:18" x14ac:dyDescent="0.25">
      <c r="Q7313" t="s">
        <v>8809</v>
      </c>
      <c r="R7313" t="s">
        <v>8809</v>
      </c>
    </row>
    <row r="7314" spans="17:18" x14ac:dyDescent="0.25">
      <c r="Q7314" t="s">
        <v>8810</v>
      </c>
      <c r="R7314" t="s">
        <v>8810</v>
      </c>
    </row>
    <row r="7315" spans="17:18" x14ac:dyDescent="0.25">
      <c r="Q7315" t="s">
        <v>8811</v>
      </c>
      <c r="R7315" t="s">
        <v>8811</v>
      </c>
    </row>
    <row r="7316" spans="17:18" x14ac:dyDescent="0.25">
      <c r="Q7316" t="s">
        <v>8812</v>
      </c>
      <c r="R7316" t="s">
        <v>8812</v>
      </c>
    </row>
    <row r="7317" spans="17:18" x14ac:dyDescent="0.25">
      <c r="Q7317" t="s">
        <v>8813</v>
      </c>
      <c r="R7317" t="s">
        <v>8813</v>
      </c>
    </row>
    <row r="7318" spans="17:18" x14ac:dyDescent="0.25">
      <c r="Q7318" t="s">
        <v>8814</v>
      </c>
      <c r="R7318" t="s">
        <v>8814</v>
      </c>
    </row>
    <row r="7319" spans="17:18" x14ac:dyDescent="0.25">
      <c r="Q7319" t="s">
        <v>8815</v>
      </c>
      <c r="R7319" t="s">
        <v>8815</v>
      </c>
    </row>
    <row r="7320" spans="17:18" x14ac:dyDescent="0.25">
      <c r="Q7320" t="s">
        <v>8816</v>
      </c>
      <c r="R7320" t="s">
        <v>8816</v>
      </c>
    </row>
    <row r="7321" spans="17:18" x14ac:dyDescent="0.25">
      <c r="Q7321" t="s">
        <v>8817</v>
      </c>
      <c r="R7321" t="s">
        <v>8817</v>
      </c>
    </row>
    <row r="7322" spans="17:18" x14ac:dyDescent="0.25">
      <c r="Q7322" t="s">
        <v>8818</v>
      </c>
      <c r="R7322" t="s">
        <v>8818</v>
      </c>
    </row>
    <row r="7323" spans="17:18" x14ac:dyDescent="0.25">
      <c r="Q7323" t="s">
        <v>8819</v>
      </c>
      <c r="R7323" t="s">
        <v>8819</v>
      </c>
    </row>
    <row r="7324" spans="17:18" x14ac:dyDescent="0.25">
      <c r="Q7324" t="s">
        <v>8820</v>
      </c>
      <c r="R7324" t="s">
        <v>8820</v>
      </c>
    </row>
    <row r="7325" spans="17:18" x14ac:dyDescent="0.25">
      <c r="Q7325" t="s">
        <v>8821</v>
      </c>
      <c r="R7325" t="s">
        <v>8821</v>
      </c>
    </row>
    <row r="7326" spans="17:18" x14ac:dyDescent="0.25">
      <c r="Q7326" t="s">
        <v>8822</v>
      </c>
      <c r="R7326" t="s">
        <v>8822</v>
      </c>
    </row>
    <row r="7327" spans="17:18" x14ac:dyDescent="0.25">
      <c r="Q7327" t="s">
        <v>8823</v>
      </c>
      <c r="R7327" t="s">
        <v>8823</v>
      </c>
    </row>
    <row r="7328" spans="17:18" x14ac:dyDescent="0.25">
      <c r="Q7328" t="s">
        <v>8824</v>
      </c>
      <c r="R7328" t="s">
        <v>8824</v>
      </c>
    </row>
    <row r="7329" spans="17:18" x14ac:dyDescent="0.25">
      <c r="Q7329" t="s">
        <v>8825</v>
      </c>
      <c r="R7329" t="s">
        <v>8825</v>
      </c>
    </row>
    <row r="7330" spans="17:18" x14ac:dyDescent="0.25">
      <c r="Q7330" t="s">
        <v>8826</v>
      </c>
      <c r="R7330" t="s">
        <v>8826</v>
      </c>
    </row>
    <row r="7331" spans="17:18" x14ac:dyDescent="0.25">
      <c r="Q7331" t="s">
        <v>8827</v>
      </c>
      <c r="R7331" t="s">
        <v>8827</v>
      </c>
    </row>
    <row r="7332" spans="17:18" x14ac:dyDescent="0.25">
      <c r="Q7332" t="s">
        <v>8828</v>
      </c>
      <c r="R7332" t="s">
        <v>8828</v>
      </c>
    </row>
    <row r="7333" spans="17:18" x14ac:dyDescent="0.25">
      <c r="Q7333" t="s">
        <v>8829</v>
      </c>
      <c r="R7333" t="s">
        <v>8829</v>
      </c>
    </row>
    <row r="7334" spans="17:18" x14ac:dyDescent="0.25">
      <c r="Q7334" t="s">
        <v>8830</v>
      </c>
      <c r="R7334" t="s">
        <v>8830</v>
      </c>
    </row>
    <row r="7335" spans="17:18" x14ac:dyDescent="0.25">
      <c r="Q7335" t="s">
        <v>8831</v>
      </c>
      <c r="R7335" t="s">
        <v>8831</v>
      </c>
    </row>
    <row r="7336" spans="17:18" x14ac:dyDescent="0.25">
      <c r="Q7336" t="s">
        <v>8832</v>
      </c>
      <c r="R7336" t="s">
        <v>8832</v>
      </c>
    </row>
    <row r="7337" spans="17:18" x14ac:dyDescent="0.25">
      <c r="Q7337" t="s">
        <v>8833</v>
      </c>
      <c r="R7337" t="s">
        <v>8833</v>
      </c>
    </row>
    <row r="7338" spans="17:18" x14ac:dyDescent="0.25">
      <c r="Q7338" t="s">
        <v>8834</v>
      </c>
      <c r="R7338" t="s">
        <v>8834</v>
      </c>
    </row>
    <row r="7339" spans="17:18" x14ac:dyDescent="0.25">
      <c r="Q7339" t="s">
        <v>8835</v>
      </c>
      <c r="R7339" t="s">
        <v>8835</v>
      </c>
    </row>
    <row r="7340" spans="17:18" x14ac:dyDescent="0.25">
      <c r="Q7340" t="s">
        <v>8836</v>
      </c>
      <c r="R7340" t="s">
        <v>8836</v>
      </c>
    </row>
    <row r="7341" spans="17:18" x14ac:dyDescent="0.25">
      <c r="Q7341" t="s">
        <v>8837</v>
      </c>
      <c r="R7341" t="s">
        <v>8837</v>
      </c>
    </row>
    <row r="7342" spans="17:18" x14ac:dyDescent="0.25">
      <c r="Q7342" t="s">
        <v>8838</v>
      </c>
      <c r="R7342" t="s">
        <v>8838</v>
      </c>
    </row>
    <row r="7343" spans="17:18" x14ac:dyDescent="0.25">
      <c r="Q7343" t="s">
        <v>8839</v>
      </c>
      <c r="R7343" t="s">
        <v>8839</v>
      </c>
    </row>
    <row r="7344" spans="17:18" x14ac:dyDescent="0.25">
      <c r="Q7344" t="s">
        <v>8840</v>
      </c>
      <c r="R7344" t="s">
        <v>8840</v>
      </c>
    </row>
    <row r="7345" spans="17:18" x14ac:dyDescent="0.25">
      <c r="Q7345" t="s">
        <v>8841</v>
      </c>
      <c r="R7345" t="s">
        <v>8841</v>
      </c>
    </row>
    <row r="7346" spans="17:18" x14ac:dyDescent="0.25">
      <c r="Q7346" t="s">
        <v>8842</v>
      </c>
      <c r="R7346" t="s">
        <v>8842</v>
      </c>
    </row>
    <row r="7347" spans="17:18" x14ac:dyDescent="0.25">
      <c r="Q7347" t="s">
        <v>8843</v>
      </c>
      <c r="R7347" t="s">
        <v>8843</v>
      </c>
    </row>
    <row r="7348" spans="17:18" x14ac:dyDescent="0.25">
      <c r="Q7348" t="s">
        <v>8844</v>
      </c>
      <c r="R7348" t="s">
        <v>8844</v>
      </c>
    </row>
    <row r="7349" spans="17:18" x14ac:dyDescent="0.25">
      <c r="Q7349" t="s">
        <v>8845</v>
      </c>
      <c r="R7349" t="s">
        <v>8845</v>
      </c>
    </row>
    <row r="7350" spans="17:18" x14ac:dyDescent="0.25">
      <c r="Q7350" t="s">
        <v>8846</v>
      </c>
      <c r="R7350" t="s">
        <v>8846</v>
      </c>
    </row>
    <row r="7351" spans="17:18" x14ac:dyDescent="0.25">
      <c r="Q7351" t="s">
        <v>8847</v>
      </c>
      <c r="R7351" t="s">
        <v>8847</v>
      </c>
    </row>
    <row r="7352" spans="17:18" x14ac:dyDescent="0.25">
      <c r="Q7352" t="s">
        <v>8848</v>
      </c>
      <c r="R7352" t="s">
        <v>8848</v>
      </c>
    </row>
    <row r="7353" spans="17:18" x14ac:dyDescent="0.25">
      <c r="Q7353" t="s">
        <v>8849</v>
      </c>
      <c r="R7353" t="s">
        <v>8849</v>
      </c>
    </row>
    <row r="7354" spans="17:18" x14ac:dyDescent="0.25">
      <c r="Q7354" t="s">
        <v>8850</v>
      </c>
      <c r="R7354" t="s">
        <v>8850</v>
      </c>
    </row>
    <row r="7355" spans="17:18" x14ac:dyDescent="0.25">
      <c r="Q7355" t="s">
        <v>8851</v>
      </c>
      <c r="R7355" t="s">
        <v>8851</v>
      </c>
    </row>
    <row r="7356" spans="17:18" x14ac:dyDescent="0.25">
      <c r="Q7356" t="s">
        <v>8852</v>
      </c>
      <c r="R7356" t="s">
        <v>8852</v>
      </c>
    </row>
    <row r="7357" spans="17:18" x14ac:dyDescent="0.25">
      <c r="Q7357" t="s">
        <v>8853</v>
      </c>
      <c r="R7357" t="s">
        <v>8853</v>
      </c>
    </row>
    <row r="7358" spans="17:18" x14ac:dyDescent="0.25">
      <c r="Q7358" t="s">
        <v>8854</v>
      </c>
      <c r="R7358" t="s">
        <v>8854</v>
      </c>
    </row>
    <row r="7359" spans="17:18" x14ac:dyDescent="0.25">
      <c r="Q7359" t="s">
        <v>8855</v>
      </c>
      <c r="R7359" t="s">
        <v>8855</v>
      </c>
    </row>
    <row r="7360" spans="17:18" x14ac:dyDescent="0.25">
      <c r="Q7360" t="s">
        <v>8856</v>
      </c>
      <c r="R7360" t="s">
        <v>8856</v>
      </c>
    </row>
    <row r="7361" spans="17:18" x14ac:dyDescent="0.25">
      <c r="Q7361" t="s">
        <v>8857</v>
      </c>
      <c r="R7361" t="s">
        <v>8857</v>
      </c>
    </row>
    <row r="7362" spans="17:18" x14ac:dyDescent="0.25">
      <c r="Q7362" t="s">
        <v>8858</v>
      </c>
      <c r="R7362" t="s">
        <v>8858</v>
      </c>
    </row>
    <row r="7363" spans="17:18" x14ac:dyDescent="0.25">
      <c r="Q7363" t="s">
        <v>8859</v>
      </c>
      <c r="R7363" t="s">
        <v>8859</v>
      </c>
    </row>
    <row r="7364" spans="17:18" x14ac:dyDescent="0.25">
      <c r="Q7364" t="s">
        <v>8860</v>
      </c>
      <c r="R7364" t="s">
        <v>8860</v>
      </c>
    </row>
    <row r="7365" spans="17:18" x14ac:dyDescent="0.25">
      <c r="Q7365" t="s">
        <v>8861</v>
      </c>
      <c r="R7365" t="s">
        <v>8861</v>
      </c>
    </row>
    <row r="7366" spans="17:18" x14ac:dyDescent="0.25">
      <c r="Q7366" t="s">
        <v>8862</v>
      </c>
      <c r="R7366" t="s">
        <v>8862</v>
      </c>
    </row>
    <row r="7367" spans="17:18" x14ac:dyDescent="0.25">
      <c r="Q7367" t="s">
        <v>8863</v>
      </c>
      <c r="R7367" t="s">
        <v>8863</v>
      </c>
    </row>
    <row r="7368" spans="17:18" x14ac:dyDescent="0.25">
      <c r="Q7368" t="s">
        <v>8864</v>
      </c>
      <c r="R7368" t="s">
        <v>8864</v>
      </c>
    </row>
    <row r="7369" spans="17:18" x14ac:dyDescent="0.25">
      <c r="Q7369" t="s">
        <v>8865</v>
      </c>
      <c r="R7369" t="s">
        <v>8865</v>
      </c>
    </row>
    <row r="7370" spans="17:18" x14ac:dyDescent="0.25">
      <c r="Q7370" t="s">
        <v>8866</v>
      </c>
      <c r="R7370" t="s">
        <v>8866</v>
      </c>
    </row>
    <row r="7371" spans="17:18" x14ac:dyDescent="0.25">
      <c r="Q7371" t="s">
        <v>8867</v>
      </c>
      <c r="R7371" t="s">
        <v>8867</v>
      </c>
    </row>
    <row r="7372" spans="17:18" x14ac:dyDescent="0.25">
      <c r="Q7372" t="s">
        <v>8868</v>
      </c>
      <c r="R7372" t="s">
        <v>8868</v>
      </c>
    </row>
    <row r="7373" spans="17:18" x14ac:dyDescent="0.25">
      <c r="Q7373" t="s">
        <v>8869</v>
      </c>
      <c r="R7373" t="s">
        <v>8869</v>
      </c>
    </row>
    <row r="7374" spans="17:18" x14ac:dyDescent="0.25">
      <c r="Q7374" t="s">
        <v>8870</v>
      </c>
      <c r="R7374" t="s">
        <v>8870</v>
      </c>
    </row>
    <row r="7375" spans="17:18" x14ac:dyDescent="0.25">
      <c r="Q7375" t="s">
        <v>8871</v>
      </c>
      <c r="R7375" t="s">
        <v>8871</v>
      </c>
    </row>
    <row r="7376" spans="17:18" x14ac:dyDescent="0.25">
      <c r="Q7376" t="s">
        <v>8872</v>
      </c>
      <c r="R7376" t="s">
        <v>8872</v>
      </c>
    </row>
    <row r="7377" spans="17:18" x14ac:dyDescent="0.25">
      <c r="Q7377" t="s">
        <v>8873</v>
      </c>
      <c r="R7377" t="s">
        <v>8873</v>
      </c>
    </row>
    <row r="7378" spans="17:18" x14ac:dyDescent="0.25">
      <c r="Q7378" t="s">
        <v>8874</v>
      </c>
      <c r="R7378" t="s">
        <v>8874</v>
      </c>
    </row>
    <row r="7379" spans="17:18" x14ac:dyDescent="0.25">
      <c r="Q7379" t="s">
        <v>8875</v>
      </c>
      <c r="R7379" t="s">
        <v>8875</v>
      </c>
    </row>
    <row r="7380" spans="17:18" x14ac:dyDescent="0.25">
      <c r="Q7380" t="s">
        <v>8876</v>
      </c>
      <c r="R7380" t="s">
        <v>8876</v>
      </c>
    </row>
    <row r="7381" spans="17:18" x14ac:dyDescent="0.25">
      <c r="Q7381" t="s">
        <v>8877</v>
      </c>
      <c r="R7381" t="s">
        <v>8877</v>
      </c>
    </row>
    <row r="7382" spans="17:18" x14ac:dyDescent="0.25">
      <c r="Q7382" t="s">
        <v>8878</v>
      </c>
      <c r="R7382" t="s">
        <v>8878</v>
      </c>
    </row>
    <row r="7383" spans="17:18" x14ac:dyDescent="0.25">
      <c r="Q7383" t="s">
        <v>8879</v>
      </c>
      <c r="R7383" t="s">
        <v>8879</v>
      </c>
    </row>
    <row r="7384" spans="17:18" x14ac:dyDescent="0.25">
      <c r="Q7384" t="s">
        <v>8880</v>
      </c>
      <c r="R7384" t="s">
        <v>8880</v>
      </c>
    </row>
    <row r="7385" spans="17:18" x14ac:dyDescent="0.25">
      <c r="Q7385" t="s">
        <v>8881</v>
      </c>
      <c r="R7385" t="s">
        <v>8881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60D9-C8E7-462C-9848-9E3C3052B76E}">
  <dimension ref="A1:Z6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B13" sqref="AB13"/>
    </sheetView>
  </sheetViews>
  <sheetFormatPr baseColWidth="10" defaultRowHeight="15" x14ac:dyDescent="0.25"/>
  <cols>
    <col min="1" max="1" width="0.7109375" customWidth="1"/>
    <col min="15" max="15" width="35.7109375" hidden="1" customWidth="1"/>
    <col min="16" max="26" width="0" hidden="1" customWidth="1"/>
  </cols>
  <sheetData>
    <row r="1" spans="1:26" x14ac:dyDescent="0.25">
      <c r="A1" t="str">
        <f>_xll.DBSetQuery(A2,"",B1)</f>
        <v>Env:MSSQL, (last result:)Set OLEDB; ListObject to (bgQuery= False, ): SELECT T2.CurveId CurveIdLU, T1.Seq, T4.value AS SegmentsTypeLU, T5.value AS TypeLU, T1.Conventions ConventionsLU, T7.CurveId ProjectionCurveLU, T8.CurveId ProjectionCurveLongLU, T9.CurveId ProjectionCurveShortLU, T10.CurveId DiscountCurveLU, T11.Quote SpotRateLU, T12.CurveId ProjectionCurveDomesticLU, T13.CurveId ProjectionCurveForeignLU, T14.CurveId ReferenceCurveLU_x000D_
FROM ORE.dbo.CurveConfigurationYieldCurveSegments T1 INNER JOIN _x000D_
ORE.dbo.CurveConfigurationYieldCurves T2 ON T1.CurveId = T2.CurveId INNER JOIN _x000D_
ORE.dbo.TypesSegmentType T4 ON T1.SegmentsType = T4.value INNER JOIN _x000D_
ORE.dbo.TypesSegmentTypeType T5 ON T1.Type = T5.value LEFT JOIN _x000D_
ORE.dbo.CurveConfigurationYieldCurves T7 ON T1.ProjectionCurve = T7.CurveId LEFT JOIN _x000D_
ORE.dbo.CurveConfigurationYieldCurves T8 ON T1.ProjectionCurveLong = T8.CurveId LEFT JOIN _x000D_
ORE.dbo.CurveConfigurationYieldCurves T9 ON T1.ProjectionCurveShort = T9.CurveId LEFT JOIN _x000D_
ORE.dbo.CurveConfigurationYieldCurves T10 ON T1.DiscountCurve = T10.CurveId LEFT JOIN _x000D_
ORE.dbo.MdatMarketDataDefinitions T11 ON T1.SpotRate = T11.Quote LEFT JOIN _x000D_
ORE.dbo.CurveConfigurationYieldCurves T12 ON T1.ProjectionCurveDomestic = T12.CurveId LEFT JOIN _x000D_
ORE.dbo.CurveConfigurationYieldCurves T13 ON T1.ProjectionCurveForeign = T13.CurveId LEFT JOIN _x000D_
ORE.dbo.CurveConfigurationYieldCurves T14 ON T1.ReferenceCurve = T14.CurveId_x000D_
ORDER BY 1 ASC, 2 ASC</v>
      </c>
      <c r="B1" s="2" t="s">
        <v>9095</v>
      </c>
      <c r="C1" s="2" t="s">
        <v>8883</v>
      </c>
      <c r="D1" s="2" t="s">
        <v>9096</v>
      </c>
      <c r="E1" s="2" t="s">
        <v>1451</v>
      </c>
      <c r="F1" s="2" t="s">
        <v>1453</v>
      </c>
      <c r="G1" s="2" t="s">
        <v>9097</v>
      </c>
      <c r="H1" s="2" t="s">
        <v>9098</v>
      </c>
      <c r="I1" s="2" t="s">
        <v>9099</v>
      </c>
      <c r="J1" s="2" t="s">
        <v>1406</v>
      </c>
      <c r="K1" s="2" t="s">
        <v>9100</v>
      </c>
      <c r="L1" s="2" t="s">
        <v>9101</v>
      </c>
      <c r="M1" s="2" t="s">
        <v>9102</v>
      </c>
      <c r="N1" s="2" t="s">
        <v>9103</v>
      </c>
      <c r="O1" s="2" t="s">
        <v>1394</v>
      </c>
      <c r="P1" s="2" t="s">
        <v>9124</v>
      </c>
      <c r="Q1" s="2" t="s">
        <v>1471</v>
      </c>
      <c r="R1" s="2" t="s">
        <v>1472</v>
      </c>
      <c r="S1" s="2" t="s">
        <v>9125</v>
      </c>
      <c r="T1" s="2" t="s">
        <v>9126</v>
      </c>
      <c r="U1" s="2" t="s">
        <v>9127</v>
      </c>
      <c r="V1" s="2" t="s">
        <v>1424</v>
      </c>
      <c r="W1" s="2" t="s">
        <v>9128</v>
      </c>
      <c r="X1" s="2" t="s">
        <v>9129</v>
      </c>
      <c r="Y1" s="2" t="s">
        <v>9130</v>
      </c>
      <c r="Z1" s="2" t="s">
        <v>9131</v>
      </c>
    </row>
    <row r="2" spans="1:26" x14ac:dyDescent="0.25">
      <c r="A2" s="1" t="s">
        <v>8992</v>
      </c>
      <c r="B2" s="3" t="s">
        <v>8885</v>
      </c>
      <c r="C2" s="3">
        <v>0</v>
      </c>
      <c r="D2" s="3" t="s">
        <v>8998</v>
      </c>
      <c r="E2" s="3" t="s">
        <v>9009</v>
      </c>
      <c r="F2" s="3" t="s">
        <v>9044</v>
      </c>
      <c r="G2" s="3"/>
      <c r="H2" s="3"/>
      <c r="I2" s="3"/>
      <c r="J2" s="3"/>
      <c r="K2" s="3"/>
      <c r="L2" s="3"/>
      <c r="M2" s="3"/>
      <c r="N2" s="3" t="s">
        <v>8899</v>
      </c>
      <c r="O2" s="3" t="str">
        <f>IF(Tabelle_ExterneDaten_18[[#This Row],[CurveIdLU]]&lt;&gt;"",VLOOKUP(Tabelle_ExterneDaten_18[[#This Row],[CurveIdLU]],CurveIdLookup,2,FALSE),"")</f>
        <v>BANK_EUR_BORROW</v>
      </c>
      <c r="P2" s="3" t="str">
        <f>IF(Tabelle_ExterneDaten_18[[#This Row],[SegmentsTypeLU]]&lt;&gt;"",VLOOKUP(Tabelle_ExterneDaten_18[[#This Row],[SegmentsTypeLU]],SegmentsTypeLookup,2,FALSE),"")</f>
        <v>ZeroSpread</v>
      </c>
      <c r="Q2" s="3" t="str">
        <f>IF(Tabelle_ExterneDaten_18[[#This Row],[TypeLU]]&lt;&gt;"",VLOOKUP(Tabelle_ExterneDaten_18[[#This Row],[TypeLU]],TypeLookup,2,FALSE),"")</f>
        <v>Zero Spread</v>
      </c>
      <c r="R2" s="3" t="str">
        <f>IF(Tabelle_ExterneDaten_18[[#This Row],[ConventionsLU]]&lt;&gt;"",VLOOKUP(Tabelle_ExterneDaten_18[[#This Row],[ConventionsLU]],ConventionsLookup,2,FALSE),"")</f>
        <v>EUR-ZERO-CONVENTIONS-TENOR-BASED</v>
      </c>
      <c r="S2" s="3" t="str">
        <f>IF(Tabelle_ExterneDaten_18[[#This Row],[ProjectionCurveLU]]&lt;&gt;"",VLOOKUP(Tabelle_ExterneDaten_18[[#This Row],[ProjectionCurveLU]],ProjectionCurveLookup,2,FALSE),"")</f>
        <v/>
      </c>
      <c r="T2" s="3" t="str">
        <f>IF(Tabelle_ExterneDaten_18[[#This Row],[ProjectionCurveLongLU]]&lt;&gt;"",VLOOKUP(Tabelle_ExterneDaten_18[[#This Row],[ProjectionCurveLongLU]],ProjectionCurveLongLookup,2,FALSE),"")</f>
        <v/>
      </c>
      <c r="U2" s="3" t="str">
        <f>IF(Tabelle_ExterneDaten_18[[#This Row],[ProjectionCurveShortLU]]&lt;&gt;"",VLOOKUP(Tabelle_ExterneDaten_18[[#This Row],[ProjectionCurveShortLU]],ProjectionCurveShortLookup,2,FALSE),"")</f>
        <v/>
      </c>
      <c r="V2" s="3" t="str">
        <f>IF(Tabelle_ExterneDaten_18[[#This Row],[DiscountCurveLU]]&lt;&gt;"",VLOOKUP(Tabelle_ExterneDaten_18[[#This Row],[DiscountCurveLU]],DiscountCurveLookup,2,FALSE),"")</f>
        <v/>
      </c>
      <c r="W2" s="3" t="str">
        <f>IF(Tabelle_ExterneDaten_18[[#This Row],[SpotRateLU]]&lt;&gt;"",VLOOKUP(Tabelle_ExterneDaten_18[[#This Row],[SpotRateLU]],SpotRateLookup,2,FALSE),"")</f>
        <v/>
      </c>
      <c r="X2" s="3" t="str">
        <f>IF(Tabelle_ExterneDaten_18[[#This Row],[ProjectionCurveDomesticLU]]&lt;&gt;"",VLOOKUP(Tabelle_ExterneDaten_18[[#This Row],[ProjectionCurveDomesticLU]],ProjectionCurveDomesticLookup,2,FALSE),"")</f>
        <v/>
      </c>
      <c r="Y2" s="3" t="str">
        <f>IF(Tabelle_ExterneDaten_18[[#This Row],[ProjectionCurveForeignLU]]&lt;&gt;"",VLOOKUP(Tabelle_ExterneDaten_18[[#This Row],[ProjectionCurveForeignLU]],ProjectionCurveForeignLookup,2,FALSE),"")</f>
        <v/>
      </c>
      <c r="Z2" s="3" t="str">
        <f>IF(Tabelle_ExterneDaten_18[[#This Row],[ReferenceCurveLU]]&lt;&gt;"",VLOOKUP(Tabelle_ExterneDaten_18[[#This Row],[ReferenceCurveLU]],ReferenceCurveLookup,2,FALSE),"")</f>
        <v>EUR1D</v>
      </c>
    </row>
    <row r="3" spans="1:26" x14ac:dyDescent="0.25">
      <c r="B3" s="2" t="s">
        <v>8886</v>
      </c>
      <c r="C3" s="2">
        <v>0</v>
      </c>
      <c r="D3" s="2" t="s">
        <v>8998</v>
      </c>
      <c r="E3" s="2" t="s">
        <v>9009</v>
      </c>
      <c r="F3" s="2" t="s">
        <v>9044</v>
      </c>
      <c r="G3" s="2"/>
      <c r="H3" s="2"/>
      <c r="I3" s="2"/>
      <c r="J3" s="2"/>
      <c r="K3" s="2"/>
      <c r="L3" s="2"/>
      <c r="M3" s="2"/>
      <c r="N3" s="2" t="s">
        <v>8899</v>
      </c>
      <c r="O3" s="2" t="str">
        <f>IF(Tabelle_ExterneDaten_18[[#This Row],[CurveIdLU]]&lt;&gt;"",VLOOKUP(Tabelle_ExterneDaten_18[[#This Row],[CurveIdLU]],CurveIdLookup,2,FALSE),"")</f>
        <v>BANK_EUR_LEND</v>
      </c>
      <c r="P3" s="2" t="str">
        <f>IF(Tabelle_ExterneDaten_18[[#This Row],[SegmentsTypeLU]]&lt;&gt;"",VLOOKUP(Tabelle_ExterneDaten_18[[#This Row],[SegmentsTypeLU]],SegmentsTypeLookup,2,FALSE),"")</f>
        <v>ZeroSpread</v>
      </c>
      <c r="Q3" s="2" t="str">
        <f>IF(Tabelle_ExterneDaten_18[[#This Row],[TypeLU]]&lt;&gt;"",VLOOKUP(Tabelle_ExterneDaten_18[[#This Row],[TypeLU]],TypeLookup,2,FALSE),"")</f>
        <v>Zero Spread</v>
      </c>
      <c r="R3" s="2" t="str">
        <f>IF(Tabelle_ExterneDaten_18[[#This Row],[ConventionsLU]]&lt;&gt;"",VLOOKUP(Tabelle_ExterneDaten_18[[#This Row],[ConventionsLU]],ConventionsLookup,2,FALSE),"")</f>
        <v>EUR-ZERO-CONVENTIONS-TENOR-BASED</v>
      </c>
      <c r="S3" s="2" t="str">
        <f>IF(Tabelle_ExterneDaten_18[[#This Row],[ProjectionCurveLU]]&lt;&gt;"",VLOOKUP(Tabelle_ExterneDaten_18[[#This Row],[ProjectionCurveLU]],ProjectionCurveLookup,2,FALSE),"")</f>
        <v/>
      </c>
      <c r="T3" s="2" t="str">
        <f>IF(Tabelle_ExterneDaten_18[[#This Row],[ProjectionCurveLongLU]]&lt;&gt;"",VLOOKUP(Tabelle_ExterneDaten_18[[#This Row],[ProjectionCurveLongLU]],ProjectionCurveLongLookup,2,FALSE),"")</f>
        <v/>
      </c>
      <c r="U3" s="2" t="str">
        <f>IF(Tabelle_ExterneDaten_18[[#This Row],[ProjectionCurveShortLU]]&lt;&gt;"",VLOOKUP(Tabelle_ExterneDaten_18[[#This Row],[ProjectionCurveShortLU]],ProjectionCurveShortLookup,2,FALSE),"")</f>
        <v/>
      </c>
      <c r="V3" s="2" t="str">
        <f>IF(Tabelle_ExterneDaten_18[[#This Row],[DiscountCurveLU]]&lt;&gt;"",VLOOKUP(Tabelle_ExterneDaten_18[[#This Row],[DiscountCurveLU]],DiscountCurveLookup,2,FALSE),"")</f>
        <v/>
      </c>
      <c r="W3" s="2" t="str">
        <f>IF(Tabelle_ExterneDaten_18[[#This Row],[SpotRateLU]]&lt;&gt;"",VLOOKUP(Tabelle_ExterneDaten_18[[#This Row],[SpotRateLU]],SpotRateLookup,2,FALSE),"")</f>
        <v/>
      </c>
      <c r="X3" s="2" t="str">
        <f>IF(Tabelle_ExterneDaten_18[[#This Row],[ProjectionCurveDomesticLU]]&lt;&gt;"",VLOOKUP(Tabelle_ExterneDaten_18[[#This Row],[ProjectionCurveDomesticLU]],ProjectionCurveDomesticLookup,2,FALSE),"")</f>
        <v/>
      </c>
      <c r="Y3" s="2" t="str">
        <f>IF(Tabelle_ExterneDaten_18[[#This Row],[ProjectionCurveForeignLU]]&lt;&gt;"",VLOOKUP(Tabelle_ExterneDaten_18[[#This Row],[ProjectionCurveForeignLU]],ProjectionCurveForeignLookup,2,FALSE),"")</f>
        <v/>
      </c>
      <c r="Z3" s="2" t="str">
        <f>IF(Tabelle_ExterneDaten_18[[#This Row],[ReferenceCurveLU]]&lt;&gt;"",VLOOKUP(Tabelle_ExterneDaten_18[[#This Row],[ReferenceCurveLU]],ReferenceCurveLookup,2,FALSE),"")</f>
        <v>EUR1D</v>
      </c>
    </row>
    <row r="4" spans="1:26" x14ac:dyDescent="0.25">
      <c r="B4" s="2" t="s">
        <v>8887</v>
      </c>
      <c r="C4" s="2">
        <v>0</v>
      </c>
      <c r="D4" s="2" t="s">
        <v>8998</v>
      </c>
      <c r="E4" s="2" t="s">
        <v>9009</v>
      </c>
      <c r="F4" s="2" t="s">
        <v>9044</v>
      </c>
      <c r="G4" s="2"/>
      <c r="H4" s="2"/>
      <c r="I4" s="2"/>
      <c r="J4" s="2"/>
      <c r="K4" s="2"/>
      <c r="L4" s="2"/>
      <c r="M4" s="2"/>
      <c r="N4" s="2" t="s">
        <v>8899</v>
      </c>
      <c r="O4" s="2" t="str">
        <f>IF(Tabelle_ExterneDaten_18[[#This Row],[CurveIdLU]]&lt;&gt;"",VLOOKUP(Tabelle_ExterneDaten_18[[#This Row],[CurveIdLU]],CurveIdLookup,2,FALSE),"")</f>
        <v>BENCHMARK_EUR</v>
      </c>
      <c r="P4" s="2" t="str">
        <f>IF(Tabelle_ExterneDaten_18[[#This Row],[SegmentsTypeLU]]&lt;&gt;"",VLOOKUP(Tabelle_ExterneDaten_18[[#This Row],[SegmentsTypeLU]],SegmentsTypeLookup,2,FALSE),"")</f>
        <v>ZeroSpread</v>
      </c>
      <c r="Q4" s="2" t="str">
        <f>IF(Tabelle_ExterneDaten_18[[#This Row],[TypeLU]]&lt;&gt;"",VLOOKUP(Tabelle_ExterneDaten_18[[#This Row],[TypeLU]],TypeLookup,2,FALSE),"")</f>
        <v>Zero Spread</v>
      </c>
      <c r="R4" s="2" t="str">
        <f>IF(Tabelle_ExterneDaten_18[[#This Row],[ConventionsLU]]&lt;&gt;"",VLOOKUP(Tabelle_ExterneDaten_18[[#This Row],[ConventionsLU]],ConventionsLookup,2,FALSE),"")</f>
        <v>EUR-ZERO-CONVENTIONS-TENOR-BASED</v>
      </c>
      <c r="S4" s="2" t="str">
        <f>IF(Tabelle_ExterneDaten_18[[#This Row],[ProjectionCurveLU]]&lt;&gt;"",VLOOKUP(Tabelle_ExterneDaten_18[[#This Row],[ProjectionCurveLU]],ProjectionCurveLookup,2,FALSE),"")</f>
        <v/>
      </c>
      <c r="T4" s="2" t="str">
        <f>IF(Tabelle_ExterneDaten_18[[#This Row],[ProjectionCurveLongLU]]&lt;&gt;"",VLOOKUP(Tabelle_ExterneDaten_18[[#This Row],[ProjectionCurveLongLU]],ProjectionCurveLongLookup,2,FALSE),"")</f>
        <v/>
      </c>
      <c r="U4" s="2" t="str">
        <f>IF(Tabelle_ExterneDaten_18[[#This Row],[ProjectionCurveShortLU]]&lt;&gt;"",VLOOKUP(Tabelle_ExterneDaten_18[[#This Row],[ProjectionCurveShortLU]],ProjectionCurveShortLookup,2,FALSE),"")</f>
        <v/>
      </c>
      <c r="V4" s="2" t="str">
        <f>IF(Tabelle_ExterneDaten_18[[#This Row],[DiscountCurveLU]]&lt;&gt;"",VLOOKUP(Tabelle_ExterneDaten_18[[#This Row],[DiscountCurveLU]],DiscountCurveLookup,2,FALSE),"")</f>
        <v/>
      </c>
      <c r="W4" s="2" t="str">
        <f>IF(Tabelle_ExterneDaten_18[[#This Row],[SpotRateLU]]&lt;&gt;"",VLOOKUP(Tabelle_ExterneDaten_18[[#This Row],[SpotRateLU]],SpotRateLookup,2,FALSE),"")</f>
        <v/>
      </c>
      <c r="X4" s="2" t="str">
        <f>IF(Tabelle_ExterneDaten_18[[#This Row],[ProjectionCurveDomesticLU]]&lt;&gt;"",VLOOKUP(Tabelle_ExterneDaten_18[[#This Row],[ProjectionCurveDomesticLU]],ProjectionCurveDomesticLookup,2,FALSE),"")</f>
        <v/>
      </c>
      <c r="Y4" s="2" t="str">
        <f>IF(Tabelle_ExterneDaten_18[[#This Row],[ProjectionCurveForeignLU]]&lt;&gt;"",VLOOKUP(Tabelle_ExterneDaten_18[[#This Row],[ProjectionCurveForeignLU]],ProjectionCurveForeignLookup,2,FALSE),"")</f>
        <v/>
      </c>
      <c r="Z4" s="2" t="str">
        <f>IF(Tabelle_ExterneDaten_18[[#This Row],[ReferenceCurveLU]]&lt;&gt;"",VLOOKUP(Tabelle_ExterneDaten_18[[#This Row],[ReferenceCurveLU]],ReferenceCurveLookup,2,FALSE),"")</f>
        <v>EUR1D</v>
      </c>
    </row>
    <row r="5" spans="1:26" x14ac:dyDescent="0.25">
      <c r="B5" s="2" t="s">
        <v>8888</v>
      </c>
      <c r="C5" s="2">
        <v>0</v>
      </c>
      <c r="D5" s="2" t="s">
        <v>8995</v>
      </c>
      <c r="E5" s="2" t="s">
        <v>8955</v>
      </c>
      <c r="F5" s="2" t="s">
        <v>9044</v>
      </c>
      <c r="G5" s="2"/>
      <c r="H5" s="2"/>
      <c r="I5" s="2"/>
      <c r="J5" s="2"/>
      <c r="K5" s="2"/>
      <c r="L5" s="2"/>
      <c r="M5" s="2"/>
      <c r="N5" s="2"/>
      <c r="O5" s="2" t="str">
        <f>IF(Tabelle_ExterneDaten_18[[#This Row],[CurveIdLU]]&lt;&gt;"",VLOOKUP(Tabelle_ExterneDaten_18[[#This Row],[CurveIdLU]],CurveIdLookup,2,FALSE),"")</f>
        <v>BOND_YIELD_EUR</v>
      </c>
      <c r="P5" s="2" t="str">
        <f>IF(Tabelle_ExterneDaten_18[[#This Row],[SegmentsTypeLU]]&lt;&gt;"",VLOOKUP(Tabelle_ExterneDaten_18[[#This Row],[SegmentsTypeLU]],SegmentsTypeLookup,2,FALSE),"")</f>
        <v>Direct</v>
      </c>
      <c r="Q5" s="2" t="str">
        <f>IF(Tabelle_ExterneDaten_18[[#This Row],[TypeLU]]&lt;&gt;"",VLOOKUP(Tabelle_ExterneDaten_18[[#This Row],[TypeLU]],TypeLookup,2,FALSE),"")</f>
        <v>Zero</v>
      </c>
      <c r="R5" s="2" t="str">
        <f>IF(Tabelle_ExterneDaten_18[[#This Row],[ConventionsLU]]&lt;&gt;"",VLOOKUP(Tabelle_ExterneDaten_18[[#This Row],[ConventionsLU]],ConventionsLookup,2,FALSE),"")</f>
        <v>EUR-ZERO-CONVENTIONS-TENOR-BASED</v>
      </c>
      <c r="S5" s="2" t="str">
        <f>IF(Tabelle_ExterneDaten_18[[#This Row],[ProjectionCurveLU]]&lt;&gt;"",VLOOKUP(Tabelle_ExterneDaten_18[[#This Row],[ProjectionCurveLU]],ProjectionCurveLookup,2,FALSE),"")</f>
        <v/>
      </c>
      <c r="T5" s="2" t="str">
        <f>IF(Tabelle_ExterneDaten_18[[#This Row],[ProjectionCurveLongLU]]&lt;&gt;"",VLOOKUP(Tabelle_ExterneDaten_18[[#This Row],[ProjectionCurveLongLU]],ProjectionCurveLongLookup,2,FALSE),"")</f>
        <v/>
      </c>
      <c r="U5" s="2" t="str">
        <f>IF(Tabelle_ExterneDaten_18[[#This Row],[ProjectionCurveShortLU]]&lt;&gt;"",VLOOKUP(Tabelle_ExterneDaten_18[[#This Row],[ProjectionCurveShortLU]],ProjectionCurveShortLookup,2,FALSE),"")</f>
        <v/>
      </c>
      <c r="V5" s="2" t="str">
        <f>IF(Tabelle_ExterneDaten_18[[#This Row],[DiscountCurveLU]]&lt;&gt;"",VLOOKUP(Tabelle_ExterneDaten_18[[#This Row],[DiscountCurveLU]],DiscountCurveLookup,2,FALSE),"")</f>
        <v/>
      </c>
      <c r="W5" s="2" t="str">
        <f>IF(Tabelle_ExterneDaten_18[[#This Row],[SpotRateLU]]&lt;&gt;"",VLOOKUP(Tabelle_ExterneDaten_18[[#This Row],[SpotRateLU]],SpotRateLookup,2,FALSE),"")</f>
        <v/>
      </c>
      <c r="X5" s="2" t="str">
        <f>IF(Tabelle_ExterneDaten_18[[#This Row],[ProjectionCurveDomesticLU]]&lt;&gt;"",VLOOKUP(Tabelle_ExterneDaten_18[[#This Row],[ProjectionCurveDomesticLU]],ProjectionCurveDomesticLookup,2,FALSE),"")</f>
        <v/>
      </c>
      <c r="Y5" s="2" t="str">
        <f>IF(Tabelle_ExterneDaten_18[[#This Row],[ProjectionCurveForeignLU]]&lt;&gt;"",VLOOKUP(Tabelle_ExterneDaten_18[[#This Row],[ProjectionCurveForeignLU]],ProjectionCurveForeignLookup,2,FALSE),"")</f>
        <v/>
      </c>
      <c r="Z5" s="2" t="str">
        <f>IF(Tabelle_ExterneDaten_18[[#This Row],[ReferenceCurveLU]]&lt;&gt;"",VLOOKUP(Tabelle_ExterneDaten_18[[#This Row],[ReferenceCurveLU]],ReferenceCurveLookup,2,FALSE),"")</f>
        <v/>
      </c>
    </row>
    <row r="6" spans="1:26" x14ac:dyDescent="0.25">
      <c r="B6" s="2" t="s">
        <v>8889</v>
      </c>
      <c r="C6" s="2">
        <v>0</v>
      </c>
      <c r="D6" s="2" t="s">
        <v>8996</v>
      </c>
      <c r="E6" s="2" t="s">
        <v>9001</v>
      </c>
      <c r="F6" s="2" t="s">
        <v>9104</v>
      </c>
      <c r="G6" s="2"/>
      <c r="H6" s="2"/>
      <c r="I6" s="2"/>
      <c r="J6" s="2"/>
      <c r="K6" s="2"/>
      <c r="L6" s="2"/>
      <c r="M6" s="2"/>
      <c r="N6" s="2"/>
      <c r="O6" s="2" t="str">
        <f>IF(Tabelle_ExterneDaten_18[[#This Row],[CurveIdLU]]&lt;&gt;"",VLOOKUP(Tabelle_ExterneDaten_18[[#This Row],[CurveIdLU]],CurveIdLookup,2,FALSE),"")</f>
        <v>CHF1D</v>
      </c>
      <c r="P6" s="2" t="str">
        <f>IF(Tabelle_ExterneDaten_18[[#This Row],[SegmentsTypeLU]]&lt;&gt;"",VLOOKUP(Tabelle_ExterneDaten_18[[#This Row],[SegmentsTypeLU]],SegmentsTypeLookup,2,FALSE),"")</f>
        <v>Simple</v>
      </c>
      <c r="Q6" s="2" t="str">
        <f>IF(Tabelle_ExterneDaten_18[[#This Row],[TypeLU]]&lt;&gt;"",VLOOKUP(Tabelle_ExterneDaten_18[[#This Row],[TypeLU]],TypeLookup,2,FALSE),"")</f>
        <v>Deposit</v>
      </c>
      <c r="R6" s="2" t="e">
        <f>IF(Tabelle_ExterneDaten_18[[#This Row],[ConventionsLU]]&lt;&gt;"",VLOOKUP(Tabelle_ExterneDaten_18[[#This Row],[ConventionsLU]],ConventionsLookup,2,FALSE),"")</f>
        <v>#N/A</v>
      </c>
      <c r="S6" s="2" t="str">
        <f>IF(Tabelle_ExterneDaten_18[[#This Row],[ProjectionCurveLU]]&lt;&gt;"",VLOOKUP(Tabelle_ExterneDaten_18[[#This Row],[ProjectionCurveLU]],ProjectionCurveLookup,2,FALSE),"")</f>
        <v/>
      </c>
      <c r="T6" s="2" t="str">
        <f>IF(Tabelle_ExterneDaten_18[[#This Row],[ProjectionCurveLongLU]]&lt;&gt;"",VLOOKUP(Tabelle_ExterneDaten_18[[#This Row],[ProjectionCurveLongLU]],ProjectionCurveLongLookup,2,FALSE),"")</f>
        <v/>
      </c>
      <c r="U6" s="2" t="str">
        <f>IF(Tabelle_ExterneDaten_18[[#This Row],[ProjectionCurveShortLU]]&lt;&gt;"",VLOOKUP(Tabelle_ExterneDaten_18[[#This Row],[ProjectionCurveShortLU]],ProjectionCurveShortLookup,2,FALSE),"")</f>
        <v/>
      </c>
      <c r="V6" s="2" t="str">
        <f>IF(Tabelle_ExterneDaten_18[[#This Row],[DiscountCurveLU]]&lt;&gt;"",VLOOKUP(Tabelle_ExterneDaten_18[[#This Row],[DiscountCurveLU]],DiscountCurveLookup,2,FALSE),"")</f>
        <v/>
      </c>
      <c r="W6" s="2" t="str">
        <f>IF(Tabelle_ExterneDaten_18[[#This Row],[SpotRateLU]]&lt;&gt;"",VLOOKUP(Tabelle_ExterneDaten_18[[#This Row],[SpotRateLU]],SpotRateLookup,2,FALSE),"")</f>
        <v/>
      </c>
      <c r="X6" s="2" t="str">
        <f>IF(Tabelle_ExterneDaten_18[[#This Row],[ProjectionCurveDomesticLU]]&lt;&gt;"",VLOOKUP(Tabelle_ExterneDaten_18[[#This Row],[ProjectionCurveDomesticLU]],ProjectionCurveDomesticLookup,2,FALSE),"")</f>
        <v/>
      </c>
      <c r="Y6" s="2" t="str">
        <f>IF(Tabelle_ExterneDaten_18[[#This Row],[ProjectionCurveForeignLU]]&lt;&gt;"",VLOOKUP(Tabelle_ExterneDaten_18[[#This Row],[ProjectionCurveForeignLU]],ProjectionCurveForeignLookup,2,FALSE),"")</f>
        <v/>
      </c>
      <c r="Z6" s="2" t="str">
        <f>IF(Tabelle_ExterneDaten_18[[#This Row],[ReferenceCurveLU]]&lt;&gt;"",VLOOKUP(Tabelle_ExterneDaten_18[[#This Row],[ReferenceCurveLU]],ReferenceCurveLookup,2,FALSE),"")</f>
        <v/>
      </c>
    </row>
    <row r="7" spans="1:26" x14ac:dyDescent="0.25">
      <c r="B7" s="2" t="s">
        <v>8889</v>
      </c>
      <c r="C7" s="2">
        <v>1</v>
      </c>
      <c r="D7" s="2" t="s">
        <v>8996</v>
      </c>
      <c r="E7" s="2" t="s">
        <v>9005</v>
      </c>
      <c r="F7" s="2" t="s">
        <v>9022</v>
      </c>
      <c r="G7" s="2"/>
      <c r="H7" s="2"/>
      <c r="I7" s="2"/>
      <c r="J7" s="2"/>
      <c r="K7" s="2"/>
      <c r="L7" s="2"/>
      <c r="M7" s="2"/>
      <c r="N7" s="2"/>
      <c r="O7" s="2" t="str">
        <f>IF(Tabelle_ExterneDaten_18[[#This Row],[CurveIdLU]]&lt;&gt;"",VLOOKUP(Tabelle_ExterneDaten_18[[#This Row],[CurveIdLU]],CurveIdLookup,2,FALSE),"")</f>
        <v>CHF1D</v>
      </c>
      <c r="P7" s="2" t="str">
        <f>IF(Tabelle_ExterneDaten_18[[#This Row],[SegmentsTypeLU]]&lt;&gt;"",VLOOKUP(Tabelle_ExterneDaten_18[[#This Row],[SegmentsTypeLU]],SegmentsTypeLookup,2,FALSE),"")</f>
        <v>Simple</v>
      </c>
      <c r="Q7" s="2" t="str">
        <f>IF(Tabelle_ExterneDaten_18[[#This Row],[TypeLU]]&lt;&gt;"",VLOOKUP(Tabelle_ExterneDaten_18[[#This Row],[TypeLU]],TypeLookup,2,FALSE),"")</f>
        <v>OIS</v>
      </c>
      <c r="R7" s="2" t="str">
        <f>IF(Tabelle_ExterneDaten_18[[#This Row],[ConventionsLU]]&lt;&gt;"",VLOOKUP(Tabelle_ExterneDaten_18[[#This Row],[ConventionsLU]],ConventionsLookup,2,FALSE),"")</f>
        <v>CHF-OIS-CONVENTIONS</v>
      </c>
      <c r="S7" s="2" t="str">
        <f>IF(Tabelle_ExterneDaten_18[[#This Row],[ProjectionCurveLU]]&lt;&gt;"",VLOOKUP(Tabelle_ExterneDaten_18[[#This Row],[ProjectionCurveLU]],ProjectionCurveLookup,2,FALSE),"")</f>
        <v/>
      </c>
      <c r="T7" s="2" t="str">
        <f>IF(Tabelle_ExterneDaten_18[[#This Row],[ProjectionCurveLongLU]]&lt;&gt;"",VLOOKUP(Tabelle_ExterneDaten_18[[#This Row],[ProjectionCurveLongLU]],ProjectionCurveLongLookup,2,FALSE),"")</f>
        <v/>
      </c>
      <c r="U7" s="2" t="str">
        <f>IF(Tabelle_ExterneDaten_18[[#This Row],[ProjectionCurveShortLU]]&lt;&gt;"",VLOOKUP(Tabelle_ExterneDaten_18[[#This Row],[ProjectionCurveShortLU]],ProjectionCurveShortLookup,2,FALSE),"")</f>
        <v/>
      </c>
      <c r="V7" s="2" t="str">
        <f>IF(Tabelle_ExterneDaten_18[[#This Row],[DiscountCurveLU]]&lt;&gt;"",VLOOKUP(Tabelle_ExterneDaten_18[[#This Row],[DiscountCurveLU]],DiscountCurveLookup,2,FALSE),"")</f>
        <v/>
      </c>
      <c r="W7" s="2" t="str">
        <f>IF(Tabelle_ExterneDaten_18[[#This Row],[SpotRateLU]]&lt;&gt;"",VLOOKUP(Tabelle_ExterneDaten_18[[#This Row],[SpotRateLU]],SpotRateLookup,2,FALSE),"")</f>
        <v/>
      </c>
      <c r="X7" s="2" t="str">
        <f>IF(Tabelle_ExterneDaten_18[[#This Row],[ProjectionCurveDomesticLU]]&lt;&gt;"",VLOOKUP(Tabelle_ExterneDaten_18[[#This Row],[ProjectionCurveDomesticLU]],ProjectionCurveDomesticLookup,2,FALSE),"")</f>
        <v/>
      </c>
      <c r="Y7" s="2" t="str">
        <f>IF(Tabelle_ExterneDaten_18[[#This Row],[ProjectionCurveForeignLU]]&lt;&gt;"",VLOOKUP(Tabelle_ExterneDaten_18[[#This Row],[ProjectionCurveForeignLU]],ProjectionCurveForeignLookup,2,FALSE),"")</f>
        <v/>
      </c>
      <c r="Z7" s="2" t="str">
        <f>IF(Tabelle_ExterneDaten_18[[#This Row],[ReferenceCurveLU]]&lt;&gt;"",VLOOKUP(Tabelle_ExterneDaten_18[[#This Row],[ReferenceCurveLU]],ReferenceCurveLookup,2,FALSE),"")</f>
        <v/>
      </c>
    </row>
    <row r="8" spans="1:26" x14ac:dyDescent="0.25">
      <c r="B8" s="2" t="s">
        <v>8890</v>
      </c>
      <c r="C8" s="2">
        <v>0</v>
      </c>
      <c r="D8" s="2" t="s">
        <v>8996</v>
      </c>
      <c r="E8" s="2" t="s">
        <v>9001</v>
      </c>
      <c r="F8" s="2" t="s">
        <v>9105</v>
      </c>
      <c r="G8" s="2" t="s">
        <v>8890</v>
      </c>
      <c r="H8" s="2"/>
      <c r="I8" s="2"/>
      <c r="J8" s="2"/>
      <c r="K8" s="2"/>
      <c r="L8" s="2"/>
      <c r="M8" s="2"/>
      <c r="N8" s="2"/>
      <c r="O8" s="2" t="str">
        <f>IF(Tabelle_ExterneDaten_18[[#This Row],[CurveIdLU]]&lt;&gt;"",VLOOKUP(Tabelle_ExterneDaten_18[[#This Row],[CurveIdLU]],CurveIdLookup,2,FALSE),"")</f>
        <v>CHF1M</v>
      </c>
      <c r="P8" s="2" t="str">
        <f>IF(Tabelle_ExterneDaten_18[[#This Row],[SegmentsTypeLU]]&lt;&gt;"",VLOOKUP(Tabelle_ExterneDaten_18[[#This Row],[SegmentsTypeLU]],SegmentsTypeLookup,2,FALSE),"")</f>
        <v>Simple</v>
      </c>
      <c r="Q8" s="2" t="str">
        <f>IF(Tabelle_ExterneDaten_18[[#This Row],[TypeLU]]&lt;&gt;"",VLOOKUP(Tabelle_ExterneDaten_18[[#This Row],[TypeLU]],TypeLookup,2,FALSE),"")</f>
        <v>Deposit</v>
      </c>
      <c r="R8" s="2" t="e">
        <f>IF(Tabelle_ExterneDaten_18[[#This Row],[ConventionsLU]]&lt;&gt;"",VLOOKUP(Tabelle_ExterneDaten_18[[#This Row],[ConventionsLU]],ConventionsLookup,2,FALSE),"")</f>
        <v>#N/A</v>
      </c>
      <c r="S8" s="2" t="str">
        <f>IF(Tabelle_ExterneDaten_18[[#This Row],[ProjectionCurveLU]]&lt;&gt;"",VLOOKUP(Tabelle_ExterneDaten_18[[#This Row],[ProjectionCurveLU]],ProjectionCurveLookup,2,FALSE),"")</f>
        <v>CHF1M</v>
      </c>
      <c r="T8" s="2" t="str">
        <f>IF(Tabelle_ExterneDaten_18[[#This Row],[ProjectionCurveLongLU]]&lt;&gt;"",VLOOKUP(Tabelle_ExterneDaten_18[[#This Row],[ProjectionCurveLongLU]],ProjectionCurveLongLookup,2,FALSE),"")</f>
        <v/>
      </c>
      <c r="U8" s="2" t="str">
        <f>IF(Tabelle_ExterneDaten_18[[#This Row],[ProjectionCurveShortLU]]&lt;&gt;"",VLOOKUP(Tabelle_ExterneDaten_18[[#This Row],[ProjectionCurveShortLU]],ProjectionCurveShortLookup,2,FALSE),"")</f>
        <v/>
      </c>
      <c r="V8" s="2" t="str">
        <f>IF(Tabelle_ExterneDaten_18[[#This Row],[DiscountCurveLU]]&lt;&gt;"",VLOOKUP(Tabelle_ExterneDaten_18[[#This Row],[DiscountCurveLU]],DiscountCurveLookup,2,FALSE),"")</f>
        <v/>
      </c>
      <c r="W8" s="2" t="str">
        <f>IF(Tabelle_ExterneDaten_18[[#This Row],[SpotRateLU]]&lt;&gt;"",VLOOKUP(Tabelle_ExterneDaten_18[[#This Row],[SpotRateLU]],SpotRateLookup,2,FALSE),"")</f>
        <v/>
      </c>
      <c r="X8" s="2" t="str">
        <f>IF(Tabelle_ExterneDaten_18[[#This Row],[ProjectionCurveDomesticLU]]&lt;&gt;"",VLOOKUP(Tabelle_ExterneDaten_18[[#This Row],[ProjectionCurveDomesticLU]],ProjectionCurveDomesticLookup,2,FALSE),"")</f>
        <v/>
      </c>
      <c r="Y8" s="2" t="str">
        <f>IF(Tabelle_ExterneDaten_18[[#This Row],[ProjectionCurveForeignLU]]&lt;&gt;"",VLOOKUP(Tabelle_ExterneDaten_18[[#This Row],[ProjectionCurveForeignLU]],ProjectionCurveForeignLookup,2,FALSE),"")</f>
        <v/>
      </c>
      <c r="Z8" s="2" t="str">
        <f>IF(Tabelle_ExterneDaten_18[[#This Row],[ReferenceCurveLU]]&lt;&gt;"",VLOOKUP(Tabelle_ExterneDaten_18[[#This Row],[ReferenceCurveLU]],ReferenceCurveLookup,2,FALSE),"")</f>
        <v/>
      </c>
    </row>
    <row r="9" spans="1:26" x14ac:dyDescent="0.25">
      <c r="B9" s="2" t="s">
        <v>8890</v>
      </c>
      <c r="C9" s="2">
        <v>1</v>
      </c>
      <c r="D9" s="2" t="s">
        <v>8996</v>
      </c>
      <c r="E9" s="2" t="s">
        <v>9006</v>
      </c>
      <c r="F9" s="2" t="s">
        <v>9106</v>
      </c>
      <c r="G9" s="2" t="s">
        <v>8890</v>
      </c>
      <c r="H9" s="2"/>
      <c r="I9" s="2"/>
      <c r="J9" s="2"/>
      <c r="K9" s="2"/>
      <c r="L9" s="2"/>
      <c r="M9" s="2"/>
      <c r="N9" s="2"/>
      <c r="O9" s="2" t="str">
        <f>IF(Tabelle_ExterneDaten_18[[#This Row],[CurveIdLU]]&lt;&gt;"",VLOOKUP(Tabelle_ExterneDaten_18[[#This Row],[CurveIdLU]],CurveIdLookup,2,FALSE),"")</f>
        <v>CHF1M</v>
      </c>
      <c r="P9" s="2" t="str">
        <f>IF(Tabelle_ExterneDaten_18[[#This Row],[SegmentsTypeLU]]&lt;&gt;"",VLOOKUP(Tabelle_ExterneDaten_18[[#This Row],[SegmentsTypeLU]],SegmentsTypeLookup,2,FALSE),"")</f>
        <v>Simple</v>
      </c>
      <c r="Q9" s="2" t="str">
        <f>IF(Tabelle_ExterneDaten_18[[#This Row],[TypeLU]]&lt;&gt;"",VLOOKUP(Tabelle_ExterneDaten_18[[#This Row],[TypeLU]],TypeLookup,2,FALSE),"")</f>
        <v>Swap</v>
      </c>
      <c r="R9" s="2" t="e">
        <f>IF(Tabelle_ExterneDaten_18[[#This Row],[ConventionsLU]]&lt;&gt;"",VLOOKUP(Tabelle_ExterneDaten_18[[#This Row],[ConventionsLU]],ConventionsLookup,2,FALSE),"")</f>
        <v>#N/A</v>
      </c>
      <c r="S9" s="2" t="str">
        <f>IF(Tabelle_ExterneDaten_18[[#This Row],[ProjectionCurveLU]]&lt;&gt;"",VLOOKUP(Tabelle_ExterneDaten_18[[#This Row],[ProjectionCurveLU]],ProjectionCurveLookup,2,FALSE),"")</f>
        <v>CHF1M</v>
      </c>
      <c r="T9" s="2" t="str">
        <f>IF(Tabelle_ExterneDaten_18[[#This Row],[ProjectionCurveLongLU]]&lt;&gt;"",VLOOKUP(Tabelle_ExterneDaten_18[[#This Row],[ProjectionCurveLongLU]],ProjectionCurveLongLookup,2,FALSE),"")</f>
        <v/>
      </c>
      <c r="U9" s="2" t="str">
        <f>IF(Tabelle_ExterneDaten_18[[#This Row],[ProjectionCurveShortLU]]&lt;&gt;"",VLOOKUP(Tabelle_ExterneDaten_18[[#This Row],[ProjectionCurveShortLU]],ProjectionCurveShortLookup,2,FALSE),"")</f>
        <v/>
      </c>
      <c r="V9" s="2" t="str">
        <f>IF(Tabelle_ExterneDaten_18[[#This Row],[DiscountCurveLU]]&lt;&gt;"",VLOOKUP(Tabelle_ExterneDaten_18[[#This Row],[DiscountCurveLU]],DiscountCurveLookup,2,FALSE),"")</f>
        <v/>
      </c>
      <c r="W9" s="2" t="str">
        <f>IF(Tabelle_ExterneDaten_18[[#This Row],[SpotRateLU]]&lt;&gt;"",VLOOKUP(Tabelle_ExterneDaten_18[[#This Row],[SpotRateLU]],SpotRateLookup,2,FALSE),"")</f>
        <v/>
      </c>
      <c r="X9" s="2" t="str">
        <f>IF(Tabelle_ExterneDaten_18[[#This Row],[ProjectionCurveDomesticLU]]&lt;&gt;"",VLOOKUP(Tabelle_ExterneDaten_18[[#This Row],[ProjectionCurveDomesticLU]],ProjectionCurveDomesticLookup,2,FALSE),"")</f>
        <v/>
      </c>
      <c r="Y9" s="2" t="str">
        <f>IF(Tabelle_ExterneDaten_18[[#This Row],[ProjectionCurveForeignLU]]&lt;&gt;"",VLOOKUP(Tabelle_ExterneDaten_18[[#This Row],[ProjectionCurveForeignLU]],ProjectionCurveForeignLookup,2,FALSE),"")</f>
        <v/>
      </c>
      <c r="Z9" s="2" t="str">
        <f>IF(Tabelle_ExterneDaten_18[[#This Row],[ReferenceCurveLU]]&lt;&gt;"",VLOOKUP(Tabelle_ExterneDaten_18[[#This Row],[ReferenceCurveLU]],ReferenceCurveLookup,2,FALSE),"")</f>
        <v/>
      </c>
    </row>
    <row r="10" spans="1:26" x14ac:dyDescent="0.25">
      <c r="B10" s="2" t="s">
        <v>8891</v>
      </c>
      <c r="C10" s="2">
        <v>0</v>
      </c>
      <c r="D10" s="2" t="s">
        <v>8996</v>
      </c>
      <c r="E10" s="2" t="s">
        <v>9001</v>
      </c>
      <c r="F10" s="2" t="s">
        <v>9107</v>
      </c>
      <c r="G10" s="2" t="s">
        <v>8891</v>
      </c>
      <c r="H10" s="2"/>
      <c r="I10" s="2"/>
      <c r="J10" s="2"/>
      <c r="K10" s="2"/>
      <c r="L10" s="2"/>
      <c r="M10" s="2"/>
      <c r="N10" s="2"/>
      <c r="O10" s="2" t="str">
        <f>IF(Tabelle_ExterneDaten_18[[#This Row],[CurveIdLU]]&lt;&gt;"",VLOOKUP(Tabelle_ExterneDaten_18[[#This Row],[CurveIdLU]],CurveIdLookup,2,FALSE),"")</f>
        <v>CHF3M</v>
      </c>
      <c r="P10" s="2" t="str">
        <f>IF(Tabelle_ExterneDaten_18[[#This Row],[SegmentsTypeLU]]&lt;&gt;"",VLOOKUP(Tabelle_ExterneDaten_18[[#This Row],[SegmentsTypeLU]],SegmentsTypeLookup,2,FALSE),"")</f>
        <v>Simple</v>
      </c>
      <c r="Q10" s="2" t="str">
        <f>IF(Tabelle_ExterneDaten_18[[#This Row],[TypeLU]]&lt;&gt;"",VLOOKUP(Tabelle_ExterneDaten_18[[#This Row],[TypeLU]],TypeLookup,2,FALSE),"")</f>
        <v>Deposit</v>
      </c>
      <c r="R10" s="2" t="e">
        <f>IF(Tabelle_ExterneDaten_18[[#This Row],[ConventionsLU]]&lt;&gt;"",VLOOKUP(Tabelle_ExterneDaten_18[[#This Row],[ConventionsLU]],ConventionsLookup,2,FALSE),"")</f>
        <v>#N/A</v>
      </c>
      <c r="S10" s="2" t="str">
        <f>IF(Tabelle_ExterneDaten_18[[#This Row],[ProjectionCurveLU]]&lt;&gt;"",VLOOKUP(Tabelle_ExterneDaten_18[[#This Row],[ProjectionCurveLU]],ProjectionCurveLookup,2,FALSE),"")</f>
        <v>CHF3M</v>
      </c>
      <c r="T10" s="2" t="str">
        <f>IF(Tabelle_ExterneDaten_18[[#This Row],[ProjectionCurveLongLU]]&lt;&gt;"",VLOOKUP(Tabelle_ExterneDaten_18[[#This Row],[ProjectionCurveLongLU]],ProjectionCurveLongLookup,2,FALSE),"")</f>
        <v/>
      </c>
      <c r="U10" s="2" t="str">
        <f>IF(Tabelle_ExterneDaten_18[[#This Row],[ProjectionCurveShortLU]]&lt;&gt;"",VLOOKUP(Tabelle_ExterneDaten_18[[#This Row],[ProjectionCurveShortLU]],ProjectionCurveShortLookup,2,FALSE),"")</f>
        <v/>
      </c>
      <c r="V10" s="2" t="str">
        <f>IF(Tabelle_ExterneDaten_18[[#This Row],[DiscountCurveLU]]&lt;&gt;"",VLOOKUP(Tabelle_ExterneDaten_18[[#This Row],[DiscountCurveLU]],DiscountCurveLookup,2,FALSE),"")</f>
        <v/>
      </c>
      <c r="W10" s="2" t="str">
        <f>IF(Tabelle_ExterneDaten_18[[#This Row],[SpotRateLU]]&lt;&gt;"",VLOOKUP(Tabelle_ExterneDaten_18[[#This Row],[SpotRateLU]],SpotRateLookup,2,FALSE),"")</f>
        <v/>
      </c>
      <c r="X10" s="2" t="str">
        <f>IF(Tabelle_ExterneDaten_18[[#This Row],[ProjectionCurveDomesticLU]]&lt;&gt;"",VLOOKUP(Tabelle_ExterneDaten_18[[#This Row],[ProjectionCurveDomesticLU]],ProjectionCurveDomesticLookup,2,FALSE),"")</f>
        <v/>
      </c>
      <c r="Y10" s="2" t="str">
        <f>IF(Tabelle_ExterneDaten_18[[#This Row],[ProjectionCurveForeignLU]]&lt;&gt;"",VLOOKUP(Tabelle_ExterneDaten_18[[#This Row],[ProjectionCurveForeignLU]],ProjectionCurveForeignLookup,2,FALSE),"")</f>
        <v/>
      </c>
      <c r="Z10" s="2" t="str">
        <f>IF(Tabelle_ExterneDaten_18[[#This Row],[ReferenceCurveLU]]&lt;&gt;"",VLOOKUP(Tabelle_ExterneDaten_18[[#This Row],[ReferenceCurveLU]],ReferenceCurveLookup,2,FALSE),"")</f>
        <v/>
      </c>
    </row>
    <row r="11" spans="1:26" x14ac:dyDescent="0.25">
      <c r="B11" s="2" t="s">
        <v>8891</v>
      </c>
      <c r="C11" s="2">
        <v>1</v>
      </c>
      <c r="D11" s="2" t="s">
        <v>8996</v>
      </c>
      <c r="E11" s="2" t="s">
        <v>9002</v>
      </c>
      <c r="F11" s="2" t="s">
        <v>9017</v>
      </c>
      <c r="G11" s="2" t="s">
        <v>8891</v>
      </c>
      <c r="H11" s="2"/>
      <c r="I11" s="2"/>
      <c r="J11" s="2"/>
      <c r="K11" s="2"/>
      <c r="L11" s="2"/>
      <c r="M11" s="2"/>
      <c r="N11" s="2"/>
      <c r="O11" s="2" t="str">
        <f>IF(Tabelle_ExterneDaten_18[[#This Row],[CurveIdLU]]&lt;&gt;"",VLOOKUP(Tabelle_ExterneDaten_18[[#This Row],[CurveIdLU]],CurveIdLookup,2,FALSE),"")</f>
        <v>CHF3M</v>
      </c>
      <c r="P11" s="2" t="str">
        <f>IF(Tabelle_ExterneDaten_18[[#This Row],[SegmentsTypeLU]]&lt;&gt;"",VLOOKUP(Tabelle_ExterneDaten_18[[#This Row],[SegmentsTypeLU]],SegmentsTypeLookup,2,FALSE),"")</f>
        <v>Simple</v>
      </c>
      <c r="Q11" s="2" t="str">
        <f>IF(Tabelle_ExterneDaten_18[[#This Row],[TypeLU]]&lt;&gt;"",VLOOKUP(Tabelle_ExterneDaten_18[[#This Row],[TypeLU]],TypeLookup,2,FALSE),"")</f>
        <v>FRA</v>
      </c>
      <c r="R11" s="2" t="str">
        <f>IF(Tabelle_ExterneDaten_18[[#This Row],[ConventionsLU]]&lt;&gt;"",VLOOKUP(Tabelle_ExterneDaten_18[[#This Row],[ConventionsLU]],ConventionsLookup,2,FALSE),"")</f>
        <v>CHF-3M-FRA-CONVENTIONS</v>
      </c>
      <c r="S11" s="2" t="str">
        <f>IF(Tabelle_ExterneDaten_18[[#This Row],[ProjectionCurveLU]]&lt;&gt;"",VLOOKUP(Tabelle_ExterneDaten_18[[#This Row],[ProjectionCurveLU]],ProjectionCurveLookup,2,FALSE),"")</f>
        <v>CHF3M</v>
      </c>
      <c r="T11" s="2" t="str">
        <f>IF(Tabelle_ExterneDaten_18[[#This Row],[ProjectionCurveLongLU]]&lt;&gt;"",VLOOKUP(Tabelle_ExterneDaten_18[[#This Row],[ProjectionCurveLongLU]],ProjectionCurveLongLookup,2,FALSE),"")</f>
        <v/>
      </c>
      <c r="U11" s="2" t="str">
        <f>IF(Tabelle_ExterneDaten_18[[#This Row],[ProjectionCurveShortLU]]&lt;&gt;"",VLOOKUP(Tabelle_ExterneDaten_18[[#This Row],[ProjectionCurveShortLU]],ProjectionCurveShortLookup,2,FALSE),"")</f>
        <v/>
      </c>
      <c r="V11" s="2" t="str">
        <f>IF(Tabelle_ExterneDaten_18[[#This Row],[DiscountCurveLU]]&lt;&gt;"",VLOOKUP(Tabelle_ExterneDaten_18[[#This Row],[DiscountCurveLU]],DiscountCurveLookup,2,FALSE),"")</f>
        <v/>
      </c>
      <c r="W11" s="2" t="str">
        <f>IF(Tabelle_ExterneDaten_18[[#This Row],[SpotRateLU]]&lt;&gt;"",VLOOKUP(Tabelle_ExterneDaten_18[[#This Row],[SpotRateLU]],SpotRateLookup,2,FALSE),"")</f>
        <v/>
      </c>
      <c r="X11" s="2" t="str">
        <f>IF(Tabelle_ExterneDaten_18[[#This Row],[ProjectionCurveDomesticLU]]&lt;&gt;"",VLOOKUP(Tabelle_ExterneDaten_18[[#This Row],[ProjectionCurveDomesticLU]],ProjectionCurveDomesticLookup,2,FALSE),"")</f>
        <v/>
      </c>
      <c r="Y11" s="2" t="str">
        <f>IF(Tabelle_ExterneDaten_18[[#This Row],[ProjectionCurveForeignLU]]&lt;&gt;"",VLOOKUP(Tabelle_ExterneDaten_18[[#This Row],[ProjectionCurveForeignLU]],ProjectionCurveForeignLookup,2,FALSE),"")</f>
        <v/>
      </c>
      <c r="Z11" s="2" t="str">
        <f>IF(Tabelle_ExterneDaten_18[[#This Row],[ReferenceCurveLU]]&lt;&gt;"",VLOOKUP(Tabelle_ExterneDaten_18[[#This Row],[ReferenceCurveLU]],ReferenceCurveLookup,2,FALSE),"")</f>
        <v/>
      </c>
    </row>
    <row r="12" spans="1:26" x14ac:dyDescent="0.25">
      <c r="B12" s="2" t="s">
        <v>8891</v>
      </c>
      <c r="C12" s="2">
        <v>2</v>
      </c>
      <c r="D12" s="2" t="s">
        <v>8996</v>
      </c>
      <c r="E12" s="2" t="s">
        <v>9006</v>
      </c>
      <c r="F12" s="2" t="s">
        <v>9018</v>
      </c>
      <c r="G12" s="2" t="s">
        <v>8891</v>
      </c>
      <c r="H12" s="2"/>
      <c r="I12" s="2"/>
      <c r="J12" s="2"/>
      <c r="K12" s="2"/>
      <c r="L12" s="2"/>
      <c r="M12" s="2"/>
      <c r="N12" s="2"/>
      <c r="O12" s="2" t="str">
        <f>IF(Tabelle_ExterneDaten_18[[#This Row],[CurveIdLU]]&lt;&gt;"",VLOOKUP(Tabelle_ExterneDaten_18[[#This Row],[CurveIdLU]],CurveIdLookup,2,FALSE),"")</f>
        <v>CHF3M</v>
      </c>
      <c r="P12" s="2" t="str">
        <f>IF(Tabelle_ExterneDaten_18[[#This Row],[SegmentsTypeLU]]&lt;&gt;"",VLOOKUP(Tabelle_ExterneDaten_18[[#This Row],[SegmentsTypeLU]],SegmentsTypeLookup,2,FALSE),"")</f>
        <v>Simple</v>
      </c>
      <c r="Q12" s="2" t="str">
        <f>IF(Tabelle_ExterneDaten_18[[#This Row],[TypeLU]]&lt;&gt;"",VLOOKUP(Tabelle_ExterneDaten_18[[#This Row],[TypeLU]],TypeLookup,2,FALSE),"")</f>
        <v>Swap</v>
      </c>
      <c r="R12" s="2" t="str">
        <f>IF(Tabelle_ExterneDaten_18[[#This Row],[ConventionsLU]]&lt;&gt;"",VLOOKUP(Tabelle_ExterneDaten_18[[#This Row],[ConventionsLU]],ConventionsLookup,2,FALSE),"")</f>
        <v>CHF-3M-SWAP-CONVENTIONS</v>
      </c>
      <c r="S12" s="2" t="str">
        <f>IF(Tabelle_ExterneDaten_18[[#This Row],[ProjectionCurveLU]]&lt;&gt;"",VLOOKUP(Tabelle_ExterneDaten_18[[#This Row],[ProjectionCurveLU]],ProjectionCurveLookup,2,FALSE),"")</f>
        <v>CHF3M</v>
      </c>
      <c r="T12" s="2" t="str">
        <f>IF(Tabelle_ExterneDaten_18[[#This Row],[ProjectionCurveLongLU]]&lt;&gt;"",VLOOKUP(Tabelle_ExterneDaten_18[[#This Row],[ProjectionCurveLongLU]],ProjectionCurveLongLookup,2,FALSE),"")</f>
        <v/>
      </c>
      <c r="U12" s="2" t="str">
        <f>IF(Tabelle_ExterneDaten_18[[#This Row],[ProjectionCurveShortLU]]&lt;&gt;"",VLOOKUP(Tabelle_ExterneDaten_18[[#This Row],[ProjectionCurveShortLU]],ProjectionCurveShortLookup,2,FALSE),"")</f>
        <v/>
      </c>
      <c r="V12" s="2" t="str">
        <f>IF(Tabelle_ExterneDaten_18[[#This Row],[DiscountCurveLU]]&lt;&gt;"",VLOOKUP(Tabelle_ExterneDaten_18[[#This Row],[DiscountCurveLU]],DiscountCurveLookup,2,FALSE),"")</f>
        <v/>
      </c>
      <c r="W12" s="2" t="str">
        <f>IF(Tabelle_ExterneDaten_18[[#This Row],[SpotRateLU]]&lt;&gt;"",VLOOKUP(Tabelle_ExterneDaten_18[[#This Row],[SpotRateLU]],SpotRateLookup,2,FALSE),"")</f>
        <v/>
      </c>
      <c r="X12" s="2" t="str">
        <f>IF(Tabelle_ExterneDaten_18[[#This Row],[ProjectionCurveDomesticLU]]&lt;&gt;"",VLOOKUP(Tabelle_ExterneDaten_18[[#This Row],[ProjectionCurveDomesticLU]],ProjectionCurveDomesticLookup,2,FALSE),"")</f>
        <v/>
      </c>
      <c r="Y12" s="2" t="str">
        <f>IF(Tabelle_ExterneDaten_18[[#This Row],[ProjectionCurveForeignLU]]&lt;&gt;"",VLOOKUP(Tabelle_ExterneDaten_18[[#This Row],[ProjectionCurveForeignLU]],ProjectionCurveForeignLookup,2,FALSE),"")</f>
        <v/>
      </c>
      <c r="Z12" s="2" t="str">
        <f>IF(Tabelle_ExterneDaten_18[[#This Row],[ReferenceCurveLU]]&lt;&gt;"",VLOOKUP(Tabelle_ExterneDaten_18[[#This Row],[ReferenceCurveLU]],ReferenceCurveLookup,2,FALSE),"")</f>
        <v/>
      </c>
    </row>
    <row r="13" spans="1:26" x14ac:dyDescent="0.25">
      <c r="B13" s="2" t="s">
        <v>8892</v>
      </c>
      <c r="C13" s="2">
        <v>0</v>
      </c>
      <c r="D13" s="2" t="s">
        <v>8996</v>
      </c>
      <c r="E13" s="2" t="s">
        <v>9001</v>
      </c>
      <c r="F13" s="2" t="s">
        <v>9107</v>
      </c>
      <c r="G13" s="2" t="s">
        <v>8892</v>
      </c>
      <c r="H13" s="2"/>
      <c r="I13" s="2"/>
      <c r="J13" s="2"/>
      <c r="K13" s="2"/>
      <c r="L13" s="2"/>
      <c r="M13" s="2"/>
      <c r="N13" s="2"/>
      <c r="O13" s="2" t="str">
        <f>IF(Tabelle_ExterneDaten_18[[#This Row],[CurveIdLU]]&lt;&gt;"",VLOOKUP(Tabelle_ExterneDaten_18[[#This Row],[CurveIdLU]],CurveIdLookup,2,FALSE),"")</f>
        <v>CHF6M</v>
      </c>
      <c r="P13" s="2" t="str">
        <f>IF(Tabelle_ExterneDaten_18[[#This Row],[SegmentsTypeLU]]&lt;&gt;"",VLOOKUP(Tabelle_ExterneDaten_18[[#This Row],[SegmentsTypeLU]],SegmentsTypeLookup,2,FALSE),"")</f>
        <v>Simple</v>
      </c>
      <c r="Q13" s="2" t="str">
        <f>IF(Tabelle_ExterneDaten_18[[#This Row],[TypeLU]]&lt;&gt;"",VLOOKUP(Tabelle_ExterneDaten_18[[#This Row],[TypeLU]],TypeLookup,2,FALSE),"")</f>
        <v>Deposit</v>
      </c>
      <c r="R13" s="2" t="e">
        <f>IF(Tabelle_ExterneDaten_18[[#This Row],[ConventionsLU]]&lt;&gt;"",VLOOKUP(Tabelle_ExterneDaten_18[[#This Row],[ConventionsLU]],ConventionsLookup,2,FALSE),"")</f>
        <v>#N/A</v>
      </c>
      <c r="S13" s="2" t="str">
        <f>IF(Tabelle_ExterneDaten_18[[#This Row],[ProjectionCurveLU]]&lt;&gt;"",VLOOKUP(Tabelle_ExterneDaten_18[[#This Row],[ProjectionCurveLU]],ProjectionCurveLookup,2,FALSE),"")</f>
        <v>CHF6M</v>
      </c>
      <c r="T13" s="2" t="str">
        <f>IF(Tabelle_ExterneDaten_18[[#This Row],[ProjectionCurveLongLU]]&lt;&gt;"",VLOOKUP(Tabelle_ExterneDaten_18[[#This Row],[ProjectionCurveLongLU]],ProjectionCurveLongLookup,2,FALSE),"")</f>
        <v/>
      </c>
      <c r="U13" s="2" t="str">
        <f>IF(Tabelle_ExterneDaten_18[[#This Row],[ProjectionCurveShortLU]]&lt;&gt;"",VLOOKUP(Tabelle_ExterneDaten_18[[#This Row],[ProjectionCurveShortLU]],ProjectionCurveShortLookup,2,FALSE),"")</f>
        <v/>
      </c>
      <c r="V13" s="2" t="str">
        <f>IF(Tabelle_ExterneDaten_18[[#This Row],[DiscountCurveLU]]&lt;&gt;"",VLOOKUP(Tabelle_ExterneDaten_18[[#This Row],[DiscountCurveLU]],DiscountCurveLookup,2,FALSE),"")</f>
        <v/>
      </c>
      <c r="W13" s="2" t="str">
        <f>IF(Tabelle_ExterneDaten_18[[#This Row],[SpotRateLU]]&lt;&gt;"",VLOOKUP(Tabelle_ExterneDaten_18[[#This Row],[SpotRateLU]],SpotRateLookup,2,FALSE),"")</f>
        <v/>
      </c>
      <c r="X13" s="2" t="str">
        <f>IF(Tabelle_ExterneDaten_18[[#This Row],[ProjectionCurveDomesticLU]]&lt;&gt;"",VLOOKUP(Tabelle_ExterneDaten_18[[#This Row],[ProjectionCurveDomesticLU]],ProjectionCurveDomesticLookup,2,FALSE),"")</f>
        <v/>
      </c>
      <c r="Y13" s="2" t="str">
        <f>IF(Tabelle_ExterneDaten_18[[#This Row],[ProjectionCurveForeignLU]]&lt;&gt;"",VLOOKUP(Tabelle_ExterneDaten_18[[#This Row],[ProjectionCurveForeignLU]],ProjectionCurveForeignLookup,2,FALSE),"")</f>
        <v/>
      </c>
      <c r="Z13" s="2" t="str">
        <f>IF(Tabelle_ExterneDaten_18[[#This Row],[ReferenceCurveLU]]&lt;&gt;"",VLOOKUP(Tabelle_ExterneDaten_18[[#This Row],[ReferenceCurveLU]],ReferenceCurveLookup,2,FALSE),"")</f>
        <v/>
      </c>
    </row>
    <row r="14" spans="1:26" x14ac:dyDescent="0.25">
      <c r="B14" s="2" t="s">
        <v>8892</v>
      </c>
      <c r="C14" s="2">
        <v>1</v>
      </c>
      <c r="D14" s="2" t="s">
        <v>8996</v>
      </c>
      <c r="E14" s="2" t="s">
        <v>9002</v>
      </c>
      <c r="F14" s="2" t="s">
        <v>9019</v>
      </c>
      <c r="G14" s="2" t="s">
        <v>8892</v>
      </c>
      <c r="H14" s="2"/>
      <c r="I14" s="2"/>
      <c r="J14" s="2"/>
      <c r="K14" s="2"/>
      <c r="L14" s="2"/>
      <c r="M14" s="2"/>
      <c r="N14" s="2"/>
      <c r="O14" s="2" t="str">
        <f>IF(Tabelle_ExterneDaten_18[[#This Row],[CurveIdLU]]&lt;&gt;"",VLOOKUP(Tabelle_ExterneDaten_18[[#This Row],[CurveIdLU]],CurveIdLookup,2,FALSE),"")</f>
        <v>CHF6M</v>
      </c>
      <c r="P14" s="2" t="str">
        <f>IF(Tabelle_ExterneDaten_18[[#This Row],[SegmentsTypeLU]]&lt;&gt;"",VLOOKUP(Tabelle_ExterneDaten_18[[#This Row],[SegmentsTypeLU]],SegmentsTypeLookup,2,FALSE),"")</f>
        <v>Simple</v>
      </c>
      <c r="Q14" s="2" t="str">
        <f>IF(Tabelle_ExterneDaten_18[[#This Row],[TypeLU]]&lt;&gt;"",VLOOKUP(Tabelle_ExterneDaten_18[[#This Row],[TypeLU]],TypeLookup,2,FALSE),"")</f>
        <v>FRA</v>
      </c>
      <c r="R14" s="2" t="str">
        <f>IF(Tabelle_ExterneDaten_18[[#This Row],[ConventionsLU]]&lt;&gt;"",VLOOKUP(Tabelle_ExterneDaten_18[[#This Row],[ConventionsLU]],ConventionsLookup,2,FALSE),"")</f>
        <v>CHF-6M-FRA-CONVENTIONS</v>
      </c>
      <c r="S14" s="2" t="str">
        <f>IF(Tabelle_ExterneDaten_18[[#This Row],[ProjectionCurveLU]]&lt;&gt;"",VLOOKUP(Tabelle_ExterneDaten_18[[#This Row],[ProjectionCurveLU]],ProjectionCurveLookup,2,FALSE),"")</f>
        <v>CHF6M</v>
      </c>
      <c r="T14" s="2" t="str">
        <f>IF(Tabelle_ExterneDaten_18[[#This Row],[ProjectionCurveLongLU]]&lt;&gt;"",VLOOKUP(Tabelle_ExterneDaten_18[[#This Row],[ProjectionCurveLongLU]],ProjectionCurveLongLookup,2,FALSE),"")</f>
        <v/>
      </c>
      <c r="U14" s="2" t="str">
        <f>IF(Tabelle_ExterneDaten_18[[#This Row],[ProjectionCurveShortLU]]&lt;&gt;"",VLOOKUP(Tabelle_ExterneDaten_18[[#This Row],[ProjectionCurveShortLU]],ProjectionCurveShortLookup,2,FALSE),"")</f>
        <v/>
      </c>
      <c r="V14" s="2" t="str">
        <f>IF(Tabelle_ExterneDaten_18[[#This Row],[DiscountCurveLU]]&lt;&gt;"",VLOOKUP(Tabelle_ExterneDaten_18[[#This Row],[DiscountCurveLU]],DiscountCurveLookup,2,FALSE),"")</f>
        <v/>
      </c>
      <c r="W14" s="2" t="str">
        <f>IF(Tabelle_ExterneDaten_18[[#This Row],[SpotRateLU]]&lt;&gt;"",VLOOKUP(Tabelle_ExterneDaten_18[[#This Row],[SpotRateLU]],SpotRateLookup,2,FALSE),"")</f>
        <v/>
      </c>
      <c r="X14" s="2" t="str">
        <f>IF(Tabelle_ExterneDaten_18[[#This Row],[ProjectionCurveDomesticLU]]&lt;&gt;"",VLOOKUP(Tabelle_ExterneDaten_18[[#This Row],[ProjectionCurveDomesticLU]],ProjectionCurveDomesticLookup,2,FALSE),"")</f>
        <v/>
      </c>
      <c r="Y14" s="2" t="str">
        <f>IF(Tabelle_ExterneDaten_18[[#This Row],[ProjectionCurveForeignLU]]&lt;&gt;"",VLOOKUP(Tabelle_ExterneDaten_18[[#This Row],[ProjectionCurveForeignLU]],ProjectionCurveForeignLookup,2,FALSE),"")</f>
        <v/>
      </c>
      <c r="Z14" s="2" t="str">
        <f>IF(Tabelle_ExterneDaten_18[[#This Row],[ReferenceCurveLU]]&lt;&gt;"",VLOOKUP(Tabelle_ExterneDaten_18[[#This Row],[ReferenceCurveLU]],ReferenceCurveLookup,2,FALSE),"")</f>
        <v/>
      </c>
    </row>
    <row r="15" spans="1:26" x14ac:dyDescent="0.25">
      <c r="B15" s="2" t="s">
        <v>8892</v>
      </c>
      <c r="C15" s="2">
        <v>2</v>
      </c>
      <c r="D15" s="2" t="s">
        <v>8996</v>
      </c>
      <c r="E15" s="2" t="s">
        <v>9006</v>
      </c>
      <c r="F15" s="2" t="s">
        <v>9020</v>
      </c>
      <c r="G15" s="2" t="s">
        <v>8892</v>
      </c>
      <c r="H15" s="2"/>
      <c r="I15" s="2"/>
      <c r="J15" s="2"/>
      <c r="K15" s="2"/>
      <c r="L15" s="2"/>
      <c r="M15" s="2"/>
      <c r="N15" s="2"/>
      <c r="O15" s="2" t="str">
        <f>IF(Tabelle_ExterneDaten_18[[#This Row],[CurveIdLU]]&lt;&gt;"",VLOOKUP(Tabelle_ExterneDaten_18[[#This Row],[CurveIdLU]],CurveIdLookup,2,FALSE),"")</f>
        <v>CHF6M</v>
      </c>
      <c r="P15" s="2" t="str">
        <f>IF(Tabelle_ExterneDaten_18[[#This Row],[SegmentsTypeLU]]&lt;&gt;"",VLOOKUP(Tabelle_ExterneDaten_18[[#This Row],[SegmentsTypeLU]],SegmentsTypeLookup,2,FALSE),"")</f>
        <v>Simple</v>
      </c>
      <c r="Q15" s="2" t="str">
        <f>IF(Tabelle_ExterneDaten_18[[#This Row],[TypeLU]]&lt;&gt;"",VLOOKUP(Tabelle_ExterneDaten_18[[#This Row],[TypeLU]],TypeLookup,2,FALSE),"")</f>
        <v>Swap</v>
      </c>
      <c r="R15" s="2" t="str">
        <f>IF(Tabelle_ExterneDaten_18[[#This Row],[ConventionsLU]]&lt;&gt;"",VLOOKUP(Tabelle_ExterneDaten_18[[#This Row],[ConventionsLU]],ConventionsLookup,2,FALSE),"")</f>
        <v>CHF-6M-SWAP-CONVENTIONS</v>
      </c>
      <c r="S15" s="2" t="str">
        <f>IF(Tabelle_ExterneDaten_18[[#This Row],[ProjectionCurveLU]]&lt;&gt;"",VLOOKUP(Tabelle_ExterneDaten_18[[#This Row],[ProjectionCurveLU]],ProjectionCurveLookup,2,FALSE),"")</f>
        <v>CHF6M</v>
      </c>
      <c r="T15" s="2" t="str">
        <f>IF(Tabelle_ExterneDaten_18[[#This Row],[ProjectionCurveLongLU]]&lt;&gt;"",VLOOKUP(Tabelle_ExterneDaten_18[[#This Row],[ProjectionCurveLongLU]],ProjectionCurveLongLookup,2,FALSE),"")</f>
        <v/>
      </c>
      <c r="U15" s="2" t="str">
        <f>IF(Tabelle_ExterneDaten_18[[#This Row],[ProjectionCurveShortLU]]&lt;&gt;"",VLOOKUP(Tabelle_ExterneDaten_18[[#This Row],[ProjectionCurveShortLU]],ProjectionCurveShortLookup,2,FALSE),"")</f>
        <v/>
      </c>
      <c r="V15" s="2" t="str">
        <f>IF(Tabelle_ExterneDaten_18[[#This Row],[DiscountCurveLU]]&lt;&gt;"",VLOOKUP(Tabelle_ExterneDaten_18[[#This Row],[DiscountCurveLU]],DiscountCurveLookup,2,FALSE),"")</f>
        <v/>
      </c>
      <c r="W15" s="2" t="str">
        <f>IF(Tabelle_ExterneDaten_18[[#This Row],[SpotRateLU]]&lt;&gt;"",VLOOKUP(Tabelle_ExterneDaten_18[[#This Row],[SpotRateLU]],SpotRateLookup,2,FALSE),"")</f>
        <v/>
      </c>
      <c r="X15" s="2" t="str">
        <f>IF(Tabelle_ExterneDaten_18[[#This Row],[ProjectionCurveDomesticLU]]&lt;&gt;"",VLOOKUP(Tabelle_ExterneDaten_18[[#This Row],[ProjectionCurveDomesticLU]],ProjectionCurveDomesticLookup,2,FALSE),"")</f>
        <v/>
      </c>
      <c r="Y15" s="2" t="str">
        <f>IF(Tabelle_ExterneDaten_18[[#This Row],[ProjectionCurveForeignLU]]&lt;&gt;"",VLOOKUP(Tabelle_ExterneDaten_18[[#This Row],[ProjectionCurveForeignLU]],ProjectionCurveForeignLookup,2,FALSE),"")</f>
        <v/>
      </c>
      <c r="Z15" s="2" t="str">
        <f>IF(Tabelle_ExterneDaten_18[[#This Row],[ReferenceCurveLU]]&lt;&gt;"",VLOOKUP(Tabelle_ExterneDaten_18[[#This Row],[ReferenceCurveLU]],ReferenceCurveLookup,2,FALSE),"")</f>
        <v/>
      </c>
    </row>
    <row r="16" spans="1:26" x14ac:dyDescent="0.25">
      <c r="B16" s="2" t="s">
        <v>8893</v>
      </c>
      <c r="C16" s="2">
        <v>0</v>
      </c>
      <c r="D16" s="2" t="s">
        <v>8994</v>
      </c>
      <c r="E16" s="2" t="s">
        <v>9004</v>
      </c>
      <c r="F16" s="2" t="s">
        <v>9108</v>
      </c>
      <c r="G16" s="2"/>
      <c r="H16" s="2"/>
      <c r="I16" s="2"/>
      <c r="J16" s="2" t="s">
        <v>8899</v>
      </c>
      <c r="K16" s="2" t="s">
        <v>5523</v>
      </c>
      <c r="L16" s="2"/>
      <c r="M16" s="2"/>
      <c r="N16" s="2"/>
      <c r="O16" s="2" t="str">
        <f>IF(Tabelle_ExterneDaten_18[[#This Row],[CurveIdLU]]&lt;&gt;"",VLOOKUP(Tabelle_ExterneDaten_18[[#This Row],[CurveIdLU]],CurveIdLookup,2,FALSE),"")</f>
        <v>CHF-IN-EUR</v>
      </c>
      <c r="P16" s="2" t="str">
        <f>IF(Tabelle_ExterneDaten_18[[#This Row],[SegmentsTypeLU]]&lt;&gt;"",VLOOKUP(Tabelle_ExterneDaten_18[[#This Row],[SegmentsTypeLU]],SegmentsTypeLookup,2,FALSE),"")</f>
        <v>CrossCurrency</v>
      </c>
      <c r="Q16" s="2" t="str">
        <f>IF(Tabelle_ExterneDaten_18[[#This Row],[TypeLU]]&lt;&gt;"",VLOOKUP(Tabelle_ExterneDaten_18[[#This Row],[TypeLU]],TypeLookup,2,FALSE),"")</f>
        <v>FX Forward</v>
      </c>
      <c r="R16" s="2" t="e">
        <f>IF(Tabelle_ExterneDaten_18[[#This Row],[ConventionsLU]]&lt;&gt;"",VLOOKUP(Tabelle_ExterneDaten_18[[#This Row],[ConventionsLU]],ConventionsLookup,2,FALSE),"")</f>
        <v>#N/A</v>
      </c>
      <c r="S16" s="2" t="str">
        <f>IF(Tabelle_ExterneDaten_18[[#This Row],[ProjectionCurveLU]]&lt;&gt;"",VLOOKUP(Tabelle_ExterneDaten_18[[#This Row],[ProjectionCurveLU]],ProjectionCurveLookup,2,FALSE),"")</f>
        <v/>
      </c>
      <c r="T16" s="2" t="str">
        <f>IF(Tabelle_ExterneDaten_18[[#This Row],[ProjectionCurveLongLU]]&lt;&gt;"",VLOOKUP(Tabelle_ExterneDaten_18[[#This Row],[ProjectionCurveLongLU]],ProjectionCurveLongLookup,2,FALSE),"")</f>
        <v/>
      </c>
      <c r="U16" s="2" t="str">
        <f>IF(Tabelle_ExterneDaten_18[[#This Row],[ProjectionCurveShortLU]]&lt;&gt;"",VLOOKUP(Tabelle_ExterneDaten_18[[#This Row],[ProjectionCurveShortLU]],ProjectionCurveShortLookup,2,FALSE),"")</f>
        <v/>
      </c>
      <c r="V16" s="2" t="str">
        <f>IF(Tabelle_ExterneDaten_18[[#This Row],[DiscountCurveLU]]&lt;&gt;"",VLOOKUP(Tabelle_ExterneDaten_18[[#This Row],[DiscountCurveLU]],DiscountCurveLookup,2,FALSE),"")</f>
        <v>EUR1D</v>
      </c>
      <c r="W16" s="2" t="str">
        <f>IF(Tabelle_ExterneDaten_18[[#This Row],[SpotRateLU]]&lt;&gt;"",VLOOKUP(Tabelle_ExterneDaten_18[[#This Row],[SpotRateLU]],SpotRateLookup,2,FALSE),"")</f>
        <v>FX/RATE/EUR/CHF</v>
      </c>
      <c r="X16" s="2" t="str">
        <f>IF(Tabelle_ExterneDaten_18[[#This Row],[ProjectionCurveDomesticLU]]&lt;&gt;"",VLOOKUP(Tabelle_ExterneDaten_18[[#This Row],[ProjectionCurveDomesticLU]],ProjectionCurveDomesticLookup,2,FALSE),"")</f>
        <v/>
      </c>
      <c r="Y16" s="2" t="str">
        <f>IF(Tabelle_ExterneDaten_18[[#This Row],[ProjectionCurveForeignLU]]&lt;&gt;"",VLOOKUP(Tabelle_ExterneDaten_18[[#This Row],[ProjectionCurveForeignLU]],ProjectionCurveForeignLookup,2,FALSE),"")</f>
        <v/>
      </c>
      <c r="Z16" s="2" t="str">
        <f>IF(Tabelle_ExterneDaten_18[[#This Row],[ReferenceCurveLU]]&lt;&gt;"",VLOOKUP(Tabelle_ExterneDaten_18[[#This Row],[ReferenceCurveLU]],ReferenceCurveLookup,2,FALSE),"")</f>
        <v/>
      </c>
    </row>
    <row r="17" spans="2:26" x14ac:dyDescent="0.25">
      <c r="B17" s="2" t="s">
        <v>8893</v>
      </c>
      <c r="C17" s="2">
        <v>1</v>
      </c>
      <c r="D17" s="2" t="s">
        <v>8994</v>
      </c>
      <c r="E17" s="2" t="s">
        <v>9000</v>
      </c>
      <c r="F17" s="2" t="s">
        <v>9036</v>
      </c>
      <c r="G17" s="2"/>
      <c r="H17" s="2"/>
      <c r="I17" s="2"/>
      <c r="J17" s="2" t="s">
        <v>8899</v>
      </c>
      <c r="K17" s="2" t="s">
        <v>5523</v>
      </c>
      <c r="L17" s="2" t="s">
        <v>8891</v>
      </c>
      <c r="M17" s="2" t="s">
        <v>8901</v>
      </c>
      <c r="N17" s="2"/>
      <c r="O17" s="2" t="str">
        <f>IF(Tabelle_ExterneDaten_18[[#This Row],[CurveIdLU]]&lt;&gt;"",VLOOKUP(Tabelle_ExterneDaten_18[[#This Row],[CurveIdLU]],CurveIdLookup,2,FALSE),"")</f>
        <v>CHF-IN-EUR</v>
      </c>
      <c r="P17" s="2" t="str">
        <f>IF(Tabelle_ExterneDaten_18[[#This Row],[SegmentsTypeLU]]&lt;&gt;"",VLOOKUP(Tabelle_ExterneDaten_18[[#This Row],[SegmentsTypeLU]],SegmentsTypeLookup,2,FALSE),"")</f>
        <v>CrossCurrency</v>
      </c>
      <c r="Q17" s="2" t="str">
        <f>IF(Tabelle_ExterneDaten_18[[#This Row],[TypeLU]]&lt;&gt;"",VLOOKUP(Tabelle_ExterneDaten_18[[#This Row],[TypeLU]],TypeLookup,2,FALSE),"")</f>
        <v>Cross Currency Basis Swap</v>
      </c>
      <c r="R17" s="2" t="str">
        <f>IF(Tabelle_ExterneDaten_18[[#This Row],[ConventionsLU]]&lt;&gt;"",VLOOKUP(Tabelle_ExterneDaten_18[[#This Row],[ConventionsLU]],ConventionsLookup,2,FALSE),"")</f>
        <v>EUR-CHF-XCCY-BASIS-CONVENTIONS</v>
      </c>
      <c r="S17" s="2" t="str">
        <f>IF(Tabelle_ExterneDaten_18[[#This Row],[ProjectionCurveLU]]&lt;&gt;"",VLOOKUP(Tabelle_ExterneDaten_18[[#This Row],[ProjectionCurveLU]],ProjectionCurveLookup,2,FALSE),"")</f>
        <v/>
      </c>
      <c r="T17" s="2" t="str">
        <f>IF(Tabelle_ExterneDaten_18[[#This Row],[ProjectionCurveLongLU]]&lt;&gt;"",VLOOKUP(Tabelle_ExterneDaten_18[[#This Row],[ProjectionCurveLongLU]],ProjectionCurveLongLookup,2,FALSE),"")</f>
        <v/>
      </c>
      <c r="U17" s="2" t="str">
        <f>IF(Tabelle_ExterneDaten_18[[#This Row],[ProjectionCurveShortLU]]&lt;&gt;"",VLOOKUP(Tabelle_ExterneDaten_18[[#This Row],[ProjectionCurveShortLU]],ProjectionCurveShortLookup,2,FALSE),"")</f>
        <v/>
      </c>
      <c r="V17" s="2" t="str">
        <f>IF(Tabelle_ExterneDaten_18[[#This Row],[DiscountCurveLU]]&lt;&gt;"",VLOOKUP(Tabelle_ExterneDaten_18[[#This Row],[DiscountCurveLU]],DiscountCurveLookup,2,FALSE),"")</f>
        <v>EUR1D</v>
      </c>
      <c r="W17" s="2" t="str">
        <f>IF(Tabelle_ExterneDaten_18[[#This Row],[SpotRateLU]]&lt;&gt;"",VLOOKUP(Tabelle_ExterneDaten_18[[#This Row],[SpotRateLU]],SpotRateLookup,2,FALSE),"")</f>
        <v>FX/RATE/EUR/CHF</v>
      </c>
      <c r="X17" s="2" t="str">
        <f>IF(Tabelle_ExterneDaten_18[[#This Row],[ProjectionCurveDomesticLU]]&lt;&gt;"",VLOOKUP(Tabelle_ExterneDaten_18[[#This Row],[ProjectionCurveDomesticLU]],ProjectionCurveDomesticLookup,2,FALSE),"")</f>
        <v>CHF3M</v>
      </c>
      <c r="Y17" s="2" t="str">
        <f>IF(Tabelle_ExterneDaten_18[[#This Row],[ProjectionCurveForeignLU]]&lt;&gt;"",VLOOKUP(Tabelle_ExterneDaten_18[[#This Row],[ProjectionCurveForeignLU]],ProjectionCurveForeignLookup,2,FALSE),"")</f>
        <v>EUR3M</v>
      </c>
      <c r="Z17" s="2" t="str">
        <f>IF(Tabelle_ExterneDaten_18[[#This Row],[ReferenceCurveLU]]&lt;&gt;"",VLOOKUP(Tabelle_ExterneDaten_18[[#This Row],[ReferenceCurveLU]],ReferenceCurveLookup,2,FALSE),"")</f>
        <v/>
      </c>
    </row>
    <row r="18" spans="2:26" x14ac:dyDescent="0.25">
      <c r="B18" s="2" t="s">
        <v>8894</v>
      </c>
      <c r="C18" s="2">
        <v>0</v>
      </c>
      <c r="D18" s="2" t="s">
        <v>8994</v>
      </c>
      <c r="E18" s="2" t="s">
        <v>9004</v>
      </c>
      <c r="F18" s="2" t="s">
        <v>9109</v>
      </c>
      <c r="G18" s="2"/>
      <c r="H18" s="2"/>
      <c r="I18" s="2"/>
      <c r="J18" s="2" t="s">
        <v>8919</v>
      </c>
      <c r="K18" s="2" t="s">
        <v>5528</v>
      </c>
      <c r="L18" s="2"/>
      <c r="M18" s="2"/>
      <c r="N18" s="2"/>
      <c r="O18" s="2" t="str">
        <f>IF(Tabelle_ExterneDaten_18[[#This Row],[CurveIdLU]]&lt;&gt;"",VLOOKUP(Tabelle_ExterneDaten_18[[#This Row],[CurveIdLU]],CurveIdLookup,2,FALSE),"")</f>
        <v>CHF-IN-USD</v>
      </c>
      <c r="P18" s="2" t="str">
        <f>IF(Tabelle_ExterneDaten_18[[#This Row],[SegmentsTypeLU]]&lt;&gt;"",VLOOKUP(Tabelle_ExterneDaten_18[[#This Row],[SegmentsTypeLU]],SegmentsTypeLookup,2,FALSE),"")</f>
        <v>CrossCurrency</v>
      </c>
      <c r="Q18" s="2" t="str">
        <f>IF(Tabelle_ExterneDaten_18[[#This Row],[TypeLU]]&lt;&gt;"",VLOOKUP(Tabelle_ExterneDaten_18[[#This Row],[TypeLU]],TypeLookup,2,FALSE),"")</f>
        <v>FX Forward</v>
      </c>
      <c r="R18" s="2" t="e">
        <f>IF(Tabelle_ExterneDaten_18[[#This Row],[ConventionsLU]]&lt;&gt;"",VLOOKUP(Tabelle_ExterneDaten_18[[#This Row],[ConventionsLU]],ConventionsLookup,2,FALSE),"")</f>
        <v>#N/A</v>
      </c>
      <c r="S18" s="2" t="str">
        <f>IF(Tabelle_ExterneDaten_18[[#This Row],[ProjectionCurveLU]]&lt;&gt;"",VLOOKUP(Tabelle_ExterneDaten_18[[#This Row],[ProjectionCurveLU]],ProjectionCurveLookup,2,FALSE),"")</f>
        <v/>
      </c>
      <c r="T18" s="2" t="str">
        <f>IF(Tabelle_ExterneDaten_18[[#This Row],[ProjectionCurveLongLU]]&lt;&gt;"",VLOOKUP(Tabelle_ExterneDaten_18[[#This Row],[ProjectionCurveLongLU]],ProjectionCurveLongLookup,2,FALSE),"")</f>
        <v/>
      </c>
      <c r="U18" s="2" t="str">
        <f>IF(Tabelle_ExterneDaten_18[[#This Row],[ProjectionCurveShortLU]]&lt;&gt;"",VLOOKUP(Tabelle_ExterneDaten_18[[#This Row],[ProjectionCurveShortLU]],ProjectionCurveShortLookup,2,FALSE),"")</f>
        <v/>
      </c>
      <c r="V18" s="2" t="str">
        <f>IF(Tabelle_ExterneDaten_18[[#This Row],[DiscountCurveLU]]&lt;&gt;"",VLOOKUP(Tabelle_ExterneDaten_18[[#This Row],[DiscountCurveLU]],DiscountCurveLookup,2,FALSE),"")</f>
        <v>USD1D</v>
      </c>
      <c r="W18" s="2" t="str">
        <f>IF(Tabelle_ExterneDaten_18[[#This Row],[SpotRateLU]]&lt;&gt;"",VLOOKUP(Tabelle_ExterneDaten_18[[#This Row],[SpotRateLU]],SpotRateLookup,2,FALSE),"")</f>
        <v>FX/RATE/USD/CHF</v>
      </c>
      <c r="X18" s="2" t="str">
        <f>IF(Tabelle_ExterneDaten_18[[#This Row],[ProjectionCurveDomesticLU]]&lt;&gt;"",VLOOKUP(Tabelle_ExterneDaten_18[[#This Row],[ProjectionCurveDomesticLU]],ProjectionCurveDomesticLookup,2,FALSE),"")</f>
        <v/>
      </c>
      <c r="Y18" s="2" t="str">
        <f>IF(Tabelle_ExterneDaten_18[[#This Row],[ProjectionCurveForeignLU]]&lt;&gt;"",VLOOKUP(Tabelle_ExterneDaten_18[[#This Row],[ProjectionCurveForeignLU]],ProjectionCurveForeignLookup,2,FALSE),"")</f>
        <v/>
      </c>
      <c r="Z18" s="2" t="str">
        <f>IF(Tabelle_ExterneDaten_18[[#This Row],[ReferenceCurveLU]]&lt;&gt;"",VLOOKUP(Tabelle_ExterneDaten_18[[#This Row],[ReferenceCurveLU]],ReferenceCurveLookup,2,FALSE),"")</f>
        <v/>
      </c>
    </row>
    <row r="19" spans="2:26" x14ac:dyDescent="0.25">
      <c r="B19" s="2" t="s">
        <v>8894</v>
      </c>
      <c r="C19" s="2">
        <v>1</v>
      </c>
      <c r="D19" s="2" t="s">
        <v>8994</v>
      </c>
      <c r="E19" s="2" t="s">
        <v>9000</v>
      </c>
      <c r="F19" s="2" t="s">
        <v>9084</v>
      </c>
      <c r="G19" s="2"/>
      <c r="H19" s="2"/>
      <c r="I19" s="2"/>
      <c r="J19" s="2" t="s">
        <v>8919</v>
      </c>
      <c r="K19" s="2" t="s">
        <v>5528</v>
      </c>
      <c r="L19" s="2" t="s">
        <v>8891</v>
      </c>
      <c r="M19" s="2" t="s">
        <v>8920</v>
      </c>
      <c r="N19" s="2"/>
      <c r="O19" s="2" t="str">
        <f>IF(Tabelle_ExterneDaten_18[[#This Row],[CurveIdLU]]&lt;&gt;"",VLOOKUP(Tabelle_ExterneDaten_18[[#This Row],[CurveIdLU]],CurveIdLookup,2,FALSE),"")</f>
        <v>CHF-IN-USD</v>
      </c>
      <c r="P19" s="2" t="str">
        <f>IF(Tabelle_ExterneDaten_18[[#This Row],[SegmentsTypeLU]]&lt;&gt;"",VLOOKUP(Tabelle_ExterneDaten_18[[#This Row],[SegmentsTypeLU]],SegmentsTypeLookup,2,FALSE),"")</f>
        <v>CrossCurrency</v>
      </c>
      <c r="Q19" s="2" t="str">
        <f>IF(Tabelle_ExterneDaten_18[[#This Row],[TypeLU]]&lt;&gt;"",VLOOKUP(Tabelle_ExterneDaten_18[[#This Row],[TypeLU]],TypeLookup,2,FALSE),"")</f>
        <v>Cross Currency Basis Swap</v>
      </c>
      <c r="R19" s="2" t="str">
        <f>IF(Tabelle_ExterneDaten_18[[#This Row],[ConventionsLU]]&lt;&gt;"",VLOOKUP(Tabelle_ExterneDaten_18[[#This Row],[ConventionsLU]],ConventionsLookup,2,FALSE),"")</f>
        <v>USD-CHF-XCCY-BASIS-CONVENTIONS</v>
      </c>
      <c r="S19" s="2" t="str">
        <f>IF(Tabelle_ExterneDaten_18[[#This Row],[ProjectionCurveLU]]&lt;&gt;"",VLOOKUP(Tabelle_ExterneDaten_18[[#This Row],[ProjectionCurveLU]],ProjectionCurveLookup,2,FALSE),"")</f>
        <v/>
      </c>
      <c r="T19" s="2" t="str">
        <f>IF(Tabelle_ExterneDaten_18[[#This Row],[ProjectionCurveLongLU]]&lt;&gt;"",VLOOKUP(Tabelle_ExterneDaten_18[[#This Row],[ProjectionCurveLongLU]],ProjectionCurveLongLookup,2,FALSE),"")</f>
        <v/>
      </c>
      <c r="U19" s="2" t="str">
        <f>IF(Tabelle_ExterneDaten_18[[#This Row],[ProjectionCurveShortLU]]&lt;&gt;"",VLOOKUP(Tabelle_ExterneDaten_18[[#This Row],[ProjectionCurveShortLU]],ProjectionCurveShortLookup,2,FALSE),"")</f>
        <v/>
      </c>
      <c r="V19" s="2" t="str">
        <f>IF(Tabelle_ExterneDaten_18[[#This Row],[DiscountCurveLU]]&lt;&gt;"",VLOOKUP(Tabelle_ExterneDaten_18[[#This Row],[DiscountCurveLU]],DiscountCurveLookup,2,FALSE),"")</f>
        <v>USD1D</v>
      </c>
      <c r="W19" s="2" t="str">
        <f>IF(Tabelle_ExterneDaten_18[[#This Row],[SpotRateLU]]&lt;&gt;"",VLOOKUP(Tabelle_ExterneDaten_18[[#This Row],[SpotRateLU]],SpotRateLookup,2,FALSE),"")</f>
        <v>FX/RATE/USD/CHF</v>
      </c>
      <c r="X19" s="2" t="str">
        <f>IF(Tabelle_ExterneDaten_18[[#This Row],[ProjectionCurveDomesticLU]]&lt;&gt;"",VLOOKUP(Tabelle_ExterneDaten_18[[#This Row],[ProjectionCurveDomesticLU]],ProjectionCurveDomesticLookup,2,FALSE),"")</f>
        <v>CHF3M</v>
      </c>
      <c r="Y19" s="2" t="str">
        <f>IF(Tabelle_ExterneDaten_18[[#This Row],[ProjectionCurveForeignLU]]&lt;&gt;"",VLOOKUP(Tabelle_ExterneDaten_18[[#This Row],[ProjectionCurveForeignLU]],ProjectionCurveForeignLookup,2,FALSE),"")</f>
        <v>USD3M</v>
      </c>
      <c r="Z19" s="2" t="str">
        <f>IF(Tabelle_ExterneDaten_18[[#This Row],[ReferenceCurveLU]]&lt;&gt;"",VLOOKUP(Tabelle_ExterneDaten_18[[#This Row],[ReferenceCurveLU]],ReferenceCurveLookup,2,FALSE),"")</f>
        <v/>
      </c>
    </row>
    <row r="20" spans="2:26" x14ac:dyDescent="0.25">
      <c r="B20" s="2" t="s">
        <v>8898</v>
      </c>
      <c r="C20" s="2">
        <v>0</v>
      </c>
      <c r="D20" s="2" t="s">
        <v>8996</v>
      </c>
      <c r="E20" s="2" t="s">
        <v>9001</v>
      </c>
      <c r="F20" s="2" t="s">
        <v>9110</v>
      </c>
      <c r="G20" s="2" t="s">
        <v>8898</v>
      </c>
      <c r="H20" s="2"/>
      <c r="I20" s="2"/>
      <c r="J20" s="2"/>
      <c r="K20" s="2"/>
      <c r="L20" s="2"/>
      <c r="M20" s="2"/>
      <c r="N20" s="2"/>
      <c r="O20" s="2" t="str">
        <f>IF(Tabelle_ExterneDaten_18[[#This Row],[CurveIdLU]]&lt;&gt;"",VLOOKUP(Tabelle_ExterneDaten_18[[#This Row],[CurveIdLU]],CurveIdLookup,2,FALSE),"")</f>
        <v>EUR12M</v>
      </c>
      <c r="P20" s="2" t="str">
        <f>IF(Tabelle_ExterneDaten_18[[#This Row],[SegmentsTypeLU]]&lt;&gt;"",VLOOKUP(Tabelle_ExterneDaten_18[[#This Row],[SegmentsTypeLU]],SegmentsTypeLookup,2,FALSE),"")</f>
        <v>Simple</v>
      </c>
      <c r="Q20" s="2" t="str">
        <f>IF(Tabelle_ExterneDaten_18[[#This Row],[TypeLU]]&lt;&gt;"",VLOOKUP(Tabelle_ExterneDaten_18[[#This Row],[TypeLU]],TypeLookup,2,FALSE),"")</f>
        <v>Deposit</v>
      </c>
      <c r="R20" s="2" t="e">
        <f>IF(Tabelle_ExterneDaten_18[[#This Row],[ConventionsLU]]&lt;&gt;"",VLOOKUP(Tabelle_ExterneDaten_18[[#This Row],[ConventionsLU]],ConventionsLookup,2,FALSE),"")</f>
        <v>#N/A</v>
      </c>
      <c r="S20" s="2" t="str">
        <f>IF(Tabelle_ExterneDaten_18[[#This Row],[ProjectionCurveLU]]&lt;&gt;"",VLOOKUP(Tabelle_ExterneDaten_18[[#This Row],[ProjectionCurveLU]],ProjectionCurveLookup,2,FALSE),"")</f>
        <v>EUR12M</v>
      </c>
      <c r="T20" s="2" t="str">
        <f>IF(Tabelle_ExterneDaten_18[[#This Row],[ProjectionCurveLongLU]]&lt;&gt;"",VLOOKUP(Tabelle_ExterneDaten_18[[#This Row],[ProjectionCurveLongLU]],ProjectionCurveLongLookup,2,FALSE),"")</f>
        <v/>
      </c>
      <c r="U20" s="2" t="str">
        <f>IF(Tabelle_ExterneDaten_18[[#This Row],[ProjectionCurveShortLU]]&lt;&gt;"",VLOOKUP(Tabelle_ExterneDaten_18[[#This Row],[ProjectionCurveShortLU]],ProjectionCurveShortLookup,2,FALSE),"")</f>
        <v/>
      </c>
      <c r="V20" s="2" t="str">
        <f>IF(Tabelle_ExterneDaten_18[[#This Row],[DiscountCurveLU]]&lt;&gt;"",VLOOKUP(Tabelle_ExterneDaten_18[[#This Row],[DiscountCurveLU]],DiscountCurveLookup,2,FALSE),"")</f>
        <v/>
      </c>
      <c r="W20" s="2" t="str">
        <f>IF(Tabelle_ExterneDaten_18[[#This Row],[SpotRateLU]]&lt;&gt;"",VLOOKUP(Tabelle_ExterneDaten_18[[#This Row],[SpotRateLU]],SpotRateLookup,2,FALSE),"")</f>
        <v/>
      </c>
      <c r="X20" s="2" t="str">
        <f>IF(Tabelle_ExterneDaten_18[[#This Row],[ProjectionCurveDomesticLU]]&lt;&gt;"",VLOOKUP(Tabelle_ExterneDaten_18[[#This Row],[ProjectionCurveDomesticLU]],ProjectionCurveDomesticLookup,2,FALSE),"")</f>
        <v/>
      </c>
      <c r="Y20" s="2" t="str">
        <f>IF(Tabelle_ExterneDaten_18[[#This Row],[ProjectionCurveForeignLU]]&lt;&gt;"",VLOOKUP(Tabelle_ExterneDaten_18[[#This Row],[ProjectionCurveForeignLU]],ProjectionCurveForeignLookup,2,FALSE),"")</f>
        <v/>
      </c>
      <c r="Z20" s="2" t="str">
        <f>IF(Tabelle_ExterneDaten_18[[#This Row],[ReferenceCurveLU]]&lt;&gt;"",VLOOKUP(Tabelle_ExterneDaten_18[[#This Row],[ReferenceCurveLU]],ReferenceCurveLookup,2,FALSE),"")</f>
        <v/>
      </c>
    </row>
    <row r="21" spans="2:26" x14ac:dyDescent="0.25">
      <c r="B21" s="2" t="s">
        <v>8898</v>
      </c>
      <c r="C21" s="2">
        <v>1</v>
      </c>
      <c r="D21" s="2" t="s">
        <v>8997</v>
      </c>
      <c r="E21" s="2" t="s">
        <v>9008</v>
      </c>
      <c r="F21" s="2" t="s">
        <v>9037</v>
      </c>
      <c r="G21" s="2"/>
      <c r="H21" s="2" t="s">
        <v>8898</v>
      </c>
      <c r="I21" s="2" t="s">
        <v>8902</v>
      </c>
      <c r="J21" s="2"/>
      <c r="K21" s="2"/>
      <c r="L21" s="2"/>
      <c r="M21" s="2"/>
      <c r="N21" s="2"/>
      <c r="O21" s="2" t="str">
        <f>IF(Tabelle_ExterneDaten_18[[#This Row],[CurveIdLU]]&lt;&gt;"",VLOOKUP(Tabelle_ExterneDaten_18[[#This Row],[CurveIdLU]],CurveIdLookup,2,FALSE),"")</f>
        <v>EUR12M</v>
      </c>
      <c r="P21" s="2" t="str">
        <f>IF(Tabelle_ExterneDaten_18[[#This Row],[SegmentsTypeLU]]&lt;&gt;"",VLOOKUP(Tabelle_ExterneDaten_18[[#This Row],[SegmentsTypeLU]],SegmentsTypeLookup,2,FALSE),"")</f>
        <v>TenorBasis</v>
      </c>
      <c r="Q21" s="2" t="str">
        <f>IF(Tabelle_ExterneDaten_18[[#This Row],[TypeLU]]&lt;&gt;"",VLOOKUP(Tabelle_ExterneDaten_18[[#This Row],[TypeLU]],TypeLookup,2,FALSE),"")</f>
        <v>Tenor Basis Two Swaps</v>
      </c>
      <c r="R21" s="2" t="str">
        <f>IF(Tabelle_ExterneDaten_18[[#This Row],[ConventionsLU]]&lt;&gt;"",VLOOKUP(Tabelle_ExterneDaten_18[[#This Row],[ConventionsLU]],ConventionsLookup,2,FALSE),"")</f>
        <v>EUR-EURIBOR-6M-12M-BASIS-CONVENTIONS</v>
      </c>
      <c r="S21" s="2" t="str">
        <f>IF(Tabelle_ExterneDaten_18[[#This Row],[ProjectionCurveLU]]&lt;&gt;"",VLOOKUP(Tabelle_ExterneDaten_18[[#This Row],[ProjectionCurveLU]],ProjectionCurveLookup,2,FALSE),"")</f>
        <v/>
      </c>
      <c r="T21" s="2" t="str">
        <f>IF(Tabelle_ExterneDaten_18[[#This Row],[ProjectionCurveLongLU]]&lt;&gt;"",VLOOKUP(Tabelle_ExterneDaten_18[[#This Row],[ProjectionCurveLongLU]],ProjectionCurveLongLookup,2,FALSE),"")</f>
        <v>EUR12M</v>
      </c>
      <c r="U21" s="2" t="str">
        <f>IF(Tabelle_ExterneDaten_18[[#This Row],[ProjectionCurveShortLU]]&lt;&gt;"",VLOOKUP(Tabelle_ExterneDaten_18[[#This Row],[ProjectionCurveShortLU]],ProjectionCurveShortLookup,2,FALSE),"")</f>
        <v>EUR6M</v>
      </c>
      <c r="V21" s="2" t="str">
        <f>IF(Tabelle_ExterneDaten_18[[#This Row],[DiscountCurveLU]]&lt;&gt;"",VLOOKUP(Tabelle_ExterneDaten_18[[#This Row],[DiscountCurveLU]],DiscountCurveLookup,2,FALSE),"")</f>
        <v/>
      </c>
      <c r="W21" s="2" t="str">
        <f>IF(Tabelle_ExterneDaten_18[[#This Row],[SpotRateLU]]&lt;&gt;"",VLOOKUP(Tabelle_ExterneDaten_18[[#This Row],[SpotRateLU]],SpotRateLookup,2,FALSE),"")</f>
        <v/>
      </c>
      <c r="X21" s="2" t="str">
        <f>IF(Tabelle_ExterneDaten_18[[#This Row],[ProjectionCurveDomesticLU]]&lt;&gt;"",VLOOKUP(Tabelle_ExterneDaten_18[[#This Row],[ProjectionCurveDomesticLU]],ProjectionCurveDomesticLookup,2,FALSE),"")</f>
        <v/>
      </c>
      <c r="Y21" s="2" t="str">
        <f>IF(Tabelle_ExterneDaten_18[[#This Row],[ProjectionCurveForeignLU]]&lt;&gt;"",VLOOKUP(Tabelle_ExterneDaten_18[[#This Row],[ProjectionCurveForeignLU]],ProjectionCurveForeignLookup,2,FALSE),"")</f>
        <v/>
      </c>
      <c r="Z21" s="2" t="str">
        <f>IF(Tabelle_ExterneDaten_18[[#This Row],[ReferenceCurveLU]]&lt;&gt;"",VLOOKUP(Tabelle_ExterneDaten_18[[#This Row],[ReferenceCurveLU]],ReferenceCurveLookup,2,FALSE),"")</f>
        <v/>
      </c>
    </row>
    <row r="22" spans="2:26" x14ac:dyDescent="0.25">
      <c r="B22" s="2" t="s">
        <v>8899</v>
      </c>
      <c r="C22" s="2">
        <v>0</v>
      </c>
      <c r="D22" s="2" t="s">
        <v>8996</v>
      </c>
      <c r="E22" s="2" t="s">
        <v>9001</v>
      </c>
      <c r="F22" s="2" t="s">
        <v>9111</v>
      </c>
      <c r="G22" s="2"/>
      <c r="H22" s="2"/>
      <c r="I22" s="2"/>
      <c r="J22" s="2"/>
      <c r="K22" s="2"/>
      <c r="L22" s="2"/>
      <c r="M22" s="2"/>
      <c r="N22" s="2"/>
      <c r="O22" s="2" t="str">
        <f>IF(Tabelle_ExterneDaten_18[[#This Row],[CurveIdLU]]&lt;&gt;"",VLOOKUP(Tabelle_ExterneDaten_18[[#This Row],[CurveIdLU]],CurveIdLookup,2,FALSE),"")</f>
        <v>EUR1D</v>
      </c>
      <c r="P22" s="2" t="str">
        <f>IF(Tabelle_ExterneDaten_18[[#This Row],[SegmentsTypeLU]]&lt;&gt;"",VLOOKUP(Tabelle_ExterneDaten_18[[#This Row],[SegmentsTypeLU]],SegmentsTypeLookup,2,FALSE),"")</f>
        <v>Simple</v>
      </c>
      <c r="Q22" s="2" t="str">
        <f>IF(Tabelle_ExterneDaten_18[[#This Row],[TypeLU]]&lt;&gt;"",VLOOKUP(Tabelle_ExterneDaten_18[[#This Row],[TypeLU]],TypeLookup,2,FALSE),"")</f>
        <v>Deposit</v>
      </c>
      <c r="R22" s="2" t="e">
        <f>IF(Tabelle_ExterneDaten_18[[#This Row],[ConventionsLU]]&lt;&gt;"",VLOOKUP(Tabelle_ExterneDaten_18[[#This Row],[ConventionsLU]],ConventionsLookup,2,FALSE),"")</f>
        <v>#N/A</v>
      </c>
      <c r="S22" s="2" t="str">
        <f>IF(Tabelle_ExterneDaten_18[[#This Row],[ProjectionCurveLU]]&lt;&gt;"",VLOOKUP(Tabelle_ExterneDaten_18[[#This Row],[ProjectionCurveLU]],ProjectionCurveLookup,2,FALSE),"")</f>
        <v/>
      </c>
      <c r="T22" s="2" t="str">
        <f>IF(Tabelle_ExterneDaten_18[[#This Row],[ProjectionCurveLongLU]]&lt;&gt;"",VLOOKUP(Tabelle_ExterneDaten_18[[#This Row],[ProjectionCurveLongLU]],ProjectionCurveLongLookup,2,FALSE),"")</f>
        <v/>
      </c>
      <c r="U22" s="2" t="str">
        <f>IF(Tabelle_ExterneDaten_18[[#This Row],[ProjectionCurveShortLU]]&lt;&gt;"",VLOOKUP(Tabelle_ExterneDaten_18[[#This Row],[ProjectionCurveShortLU]],ProjectionCurveShortLookup,2,FALSE),"")</f>
        <v/>
      </c>
      <c r="V22" s="2" t="str">
        <f>IF(Tabelle_ExterneDaten_18[[#This Row],[DiscountCurveLU]]&lt;&gt;"",VLOOKUP(Tabelle_ExterneDaten_18[[#This Row],[DiscountCurveLU]],DiscountCurveLookup,2,FALSE),"")</f>
        <v/>
      </c>
      <c r="W22" s="2" t="str">
        <f>IF(Tabelle_ExterneDaten_18[[#This Row],[SpotRateLU]]&lt;&gt;"",VLOOKUP(Tabelle_ExterneDaten_18[[#This Row],[SpotRateLU]],SpotRateLookup,2,FALSE),"")</f>
        <v/>
      </c>
      <c r="X22" s="2" t="str">
        <f>IF(Tabelle_ExterneDaten_18[[#This Row],[ProjectionCurveDomesticLU]]&lt;&gt;"",VLOOKUP(Tabelle_ExterneDaten_18[[#This Row],[ProjectionCurveDomesticLU]],ProjectionCurveDomesticLookup,2,FALSE),"")</f>
        <v/>
      </c>
      <c r="Y22" s="2" t="str">
        <f>IF(Tabelle_ExterneDaten_18[[#This Row],[ProjectionCurveForeignLU]]&lt;&gt;"",VLOOKUP(Tabelle_ExterneDaten_18[[#This Row],[ProjectionCurveForeignLU]],ProjectionCurveForeignLookup,2,FALSE),"")</f>
        <v/>
      </c>
      <c r="Z22" s="2" t="str">
        <f>IF(Tabelle_ExterneDaten_18[[#This Row],[ReferenceCurveLU]]&lt;&gt;"",VLOOKUP(Tabelle_ExterneDaten_18[[#This Row],[ReferenceCurveLU]],ReferenceCurveLookup,2,FALSE),"")</f>
        <v/>
      </c>
    </row>
    <row r="23" spans="2:26" x14ac:dyDescent="0.25">
      <c r="B23" s="2" t="s">
        <v>8899</v>
      </c>
      <c r="C23" s="2">
        <v>1</v>
      </c>
      <c r="D23" s="2" t="s">
        <v>8996</v>
      </c>
      <c r="E23" s="2" t="s">
        <v>9005</v>
      </c>
      <c r="F23" s="2" t="s">
        <v>9041</v>
      </c>
      <c r="G23" s="2"/>
      <c r="H23" s="2"/>
      <c r="I23" s="2"/>
      <c r="J23" s="2"/>
      <c r="K23" s="2"/>
      <c r="L23" s="2"/>
      <c r="M23" s="2"/>
      <c r="N23" s="2"/>
      <c r="O23" s="2" t="str">
        <f>IF(Tabelle_ExterneDaten_18[[#This Row],[CurveIdLU]]&lt;&gt;"",VLOOKUP(Tabelle_ExterneDaten_18[[#This Row],[CurveIdLU]],CurveIdLookup,2,FALSE),"")</f>
        <v>EUR1D</v>
      </c>
      <c r="P23" s="2" t="str">
        <f>IF(Tabelle_ExterneDaten_18[[#This Row],[SegmentsTypeLU]]&lt;&gt;"",VLOOKUP(Tabelle_ExterneDaten_18[[#This Row],[SegmentsTypeLU]],SegmentsTypeLookup,2,FALSE),"")</f>
        <v>Simple</v>
      </c>
      <c r="Q23" s="2" t="str">
        <f>IF(Tabelle_ExterneDaten_18[[#This Row],[TypeLU]]&lt;&gt;"",VLOOKUP(Tabelle_ExterneDaten_18[[#This Row],[TypeLU]],TypeLookup,2,FALSE),"")</f>
        <v>OIS</v>
      </c>
      <c r="R23" s="2" t="str">
        <f>IF(Tabelle_ExterneDaten_18[[#This Row],[ConventionsLU]]&lt;&gt;"",VLOOKUP(Tabelle_ExterneDaten_18[[#This Row],[ConventionsLU]],ConventionsLookup,2,FALSE),"")</f>
        <v>EUR-OIS-CONVENTIONS</v>
      </c>
      <c r="S23" s="2" t="str">
        <f>IF(Tabelle_ExterneDaten_18[[#This Row],[ProjectionCurveLU]]&lt;&gt;"",VLOOKUP(Tabelle_ExterneDaten_18[[#This Row],[ProjectionCurveLU]],ProjectionCurveLookup,2,FALSE),"")</f>
        <v/>
      </c>
      <c r="T23" s="2" t="str">
        <f>IF(Tabelle_ExterneDaten_18[[#This Row],[ProjectionCurveLongLU]]&lt;&gt;"",VLOOKUP(Tabelle_ExterneDaten_18[[#This Row],[ProjectionCurveLongLU]],ProjectionCurveLongLookup,2,FALSE),"")</f>
        <v/>
      </c>
      <c r="U23" s="2" t="str">
        <f>IF(Tabelle_ExterneDaten_18[[#This Row],[ProjectionCurveShortLU]]&lt;&gt;"",VLOOKUP(Tabelle_ExterneDaten_18[[#This Row],[ProjectionCurveShortLU]],ProjectionCurveShortLookup,2,FALSE),"")</f>
        <v/>
      </c>
      <c r="V23" s="2" t="str">
        <f>IF(Tabelle_ExterneDaten_18[[#This Row],[DiscountCurveLU]]&lt;&gt;"",VLOOKUP(Tabelle_ExterneDaten_18[[#This Row],[DiscountCurveLU]],DiscountCurveLookup,2,FALSE),"")</f>
        <v/>
      </c>
      <c r="W23" s="2" t="str">
        <f>IF(Tabelle_ExterneDaten_18[[#This Row],[SpotRateLU]]&lt;&gt;"",VLOOKUP(Tabelle_ExterneDaten_18[[#This Row],[SpotRateLU]],SpotRateLookup,2,FALSE),"")</f>
        <v/>
      </c>
      <c r="X23" s="2" t="str">
        <f>IF(Tabelle_ExterneDaten_18[[#This Row],[ProjectionCurveDomesticLU]]&lt;&gt;"",VLOOKUP(Tabelle_ExterneDaten_18[[#This Row],[ProjectionCurveDomesticLU]],ProjectionCurveDomesticLookup,2,FALSE),"")</f>
        <v/>
      </c>
      <c r="Y23" s="2" t="str">
        <f>IF(Tabelle_ExterneDaten_18[[#This Row],[ProjectionCurveForeignLU]]&lt;&gt;"",VLOOKUP(Tabelle_ExterneDaten_18[[#This Row],[ProjectionCurveForeignLU]],ProjectionCurveForeignLookup,2,FALSE),"")</f>
        <v/>
      </c>
      <c r="Z23" s="2" t="str">
        <f>IF(Tabelle_ExterneDaten_18[[#This Row],[ReferenceCurveLU]]&lt;&gt;"",VLOOKUP(Tabelle_ExterneDaten_18[[#This Row],[ReferenceCurveLU]],ReferenceCurveLookup,2,FALSE),"")</f>
        <v/>
      </c>
    </row>
    <row r="24" spans="2:26" x14ac:dyDescent="0.25">
      <c r="B24" s="2" t="s">
        <v>8900</v>
      </c>
      <c r="C24" s="2">
        <v>0</v>
      </c>
      <c r="D24" s="2" t="s">
        <v>8996</v>
      </c>
      <c r="E24" s="2" t="s">
        <v>9001</v>
      </c>
      <c r="F24" s="2" t="s">
        <v>9110</v>
      </c>
      <c r="G24" s="2" t="s">
        <v>8900</v>
      </c>
      <c r="H24" s="2"/>
      <c r="I24" s="2"/>
      <c r="J24" s="2"/>
      <c r="K24" s="2"/>
      <c r="L24" s="2"/>
      <c r="M24" s="2"/>
      <c r="N24" s="2"/>
      <c r="O24" s="2" t="str">
        <f>IF(Tabelle_ExterneDaten_18[[#This Row],[CurveIdLU]]&lt;&gt;"",VLOOKUP(Tabelle_ExterneDaten_18[[#This Row],[CurveIdLU]],CurveIdLookup,2,FALSE),"")</f>
        <v>EUR1M</v>
      </c>
      <c r="P24" s="2" t="str">
        <f>IF(Tabelle_ExterneDaten_18[[#This Row],[SegmentsTypeLU]]&lt;&gt;"",VLOOKUP(Tabelle_ExterneDaten_18[[#This Row],[SegmentsTypeLU]],SegmentsTypeLookup,2,FALSE),"")</f>
        <v>Simple</v>
      </c>
      <c r="Q24" s="2" t="str">
        <f>IF(Tabelle_ExterneDaten_18[[#This Row],[TypeLU]]&lt;&gt;"",VLOOKUP(Tabelle_ExterneDaten_18[[#This Row],[TypeLU]],TypeLookup,2,FALSE),"")</f>
        <v>Deposit</v>
      </c>
      <c r="R24" s="2" t="e">
        <f>IF(Tabelle_ExterneDaten_18[[#This Row],[ConventionsLU]]&lt;&gt;"",VLOOKUP(Tabelle_ExterneDaten_18[[#This Row],[ConventionsLU]],ConventionsLookup,2,FALSE),"")</f>
        <v>#N/A</v>
      </c>
      <c r="S24" s="2" t="str">
        <f>IF(Tabelle_ExterneDaten_18[[#This Row],[ProjectionCurveLU]]&lt;&gt;"",VLOOKUP(Tabelle_ExterneDaten_18[[#This Row],[ProjectionCurveLU]],ProjectionCurveLookup,2,FALSE),"")</f>
        <v>EUR1M</v>
      </c>
      <c r="T24" s="2" t="str">
        <f>IF(Tabelle_ExterneDaten_18[[#This Row],[ProjectionCurveLongLU]]&lt;&gt;"",VLOOKUP(Tabelle_ExterneDaten_18[[#This Row],[ProjectionCurveLongLU]],ProjectionCurveLongLookup,2,FALSE),"")</f>
        <v/>
      </c>
      <c r="U24" s="2" t="str">
        <f>IF(Tabelle_ExterneDaten_18[[#This Row],[ProjectionCurveShortLU]]&lt;&gt;"",VLOOKUP(Tabelle_ExterneDaten_18[[#This Row],[ProjectionCurveShortLU]],ProjectionCurveShortLookup,2,FALSE),"")</f>
        <v/>
      </c>
      <c r="V24" s="2" t="str">
        <f>IF(Tabelle_ExterneDaten_18[[#This Row],[DiscountCurveLU]]&lt;&gt;"",VLOOKUP(Tabelle_ExterneDaten_18[[#This Row],[DiscountCurveLU]],DiscountCurveLookup,2,FALSE),"")</f>
        <v/>
      </c>
      <c r="W24" s="2" t="str">
        <f>IF(Tabelle_ExterneDaten_18[[#This Row],[SpotRateLU]]&lt;&gt;"",VLOOKUP(Tabelle_ExterneDaten_18[[#This Row],[SpotRateLU]],SpotRateLookup,2,FALSE),"")</f>
        <v/>
      </c>
      <c r="X24" s="2" t="str">
        <f>IF(Tabelle_ExterneDaten_18[[#This Row],[ProjectionCurveDomesticLU]]&lt;&gt;"",VLOOKUP(Tabelle_ExterneDaten_18[[#This Row],[ProjectionCurveDomesticLU]],ProjectionCurveDomesticLookup,2,FALSE),"")</f>
        <v/>
      </c>
      <c r="Y24" s="2" t="str">
        <f>IF(Tabelle_ExterneDaten_18[[#This Row],[ProjectionCurveForeignLU]]&lt;&gt;"",VLOOKUP(Tabelle_ExterneDaten_18[[#This Row],[ProjectionCurveForeignLU]],ProjectionCurveForeignLookup,2,FALSE),"")</f>
        <v/>
      </c>
      <c r="Z24" s="2" t="str">
        <f>IF(Tabelle_ExterneDaten_18[[#This Row],[ReferenceCurveLU]]&lt;&gt;"",VLOOKUP(Tabelle_ExterneDaten_18[[#This Row],[ReferenceCurveLU]],ReferenceCurveLookup,2,FALSE),"")</f>
        <v/>
      </c>
    </row>
    <row r="25" spans="2:26" x14ac:dyDescent="0.25">
      <c r="B25" s="2" t="s">
        <v>8900</v>
      </c>
      <c r="C25" s="2">
        <v>1</v>
      </c>
      <c r="D25" s="2" t="s">
        <v>8996</v>
      </c>
      <c r="E25" s="2" t="s">
        <v>9006</v>
      </c>
      <c r="F25" s="2" t="s">
        <v>9031</v>
      </c>
      <c r="G25" s="2" t="s">
        <v>8900</v>
      </c>
      <c r="H25" s="2"/>
      <c r="I25" s="2"/>
      <c r="J25" s="2"/>
      <c r="K25" s="2"/>
      <c r="L25" s="2"/>
      <c r="M25" s="2"/>
      <c r="N25" s="2"/>
      <c r="O25" s="2" t="str">
        <f>IF(Tabelle_ExterneDaten_18[[#This Row],[CurveIdLU]]&lt;&gt;"",VLOOKUP(Tabelle_ExterneDaten_18[[#This Row],[CurveIdLU]],CurveIdLookup,2,FALSE),"")</f>
        <v>EUR1M</v>
      </c>
      <c r="P25" s="2" t="str">
        <f>IF(Tabelle_ExterneDaten_18[[#This Row],[SegmentsTypeLU]]&lt;&gt;"",VLOOKUP(Tabelle_ExterneDaten_18[[#This Row],[SegmentsTypeLU]],SegmentsTypeLookup,2,FALSE),"")</f>
        <v>Simple</v>
      </c>
      <c r="Q25" s="2" t="str">
        <f>IF(Tabelle_ExterneDaten_18[[#This Row],[TypeLU]]&lt;&gt;"",VLOOKUP(Tabelle_ExterneDaten_18[[#This Row],[TypeLU]],TypeLookup,2,FALSE),"")</f>
        <v>Swap</v>
      </c>
      <c r="R25" s="2" t="str">
        <f>IF(Tabelle_ExterneDaten_18[[#This Row],[ConventionsLU]]&lt;&gt;"",VLOOKUP(Tabelle_ExterneDaten_18[[#This Row],[ConventionsLU]],ConventionsLookup,2,FALSE),"")</f>
        <v>EUR-1M-SWAP-CONVENTIONS</v>
      </c>
      <c r="S25" s="2" t="str">
        <f>IF(Tabelle_ExterneDaten_18[[#This Row],[ProjectionCurveLU]]&lt;&gt;"",VLOOKUP(Tabelle_ExterneDaten_18[[#This Row],[ProjectionCurveLU]],ProjectionCurveLookup,2,FALSE),"")</f>
        <v>EUR1M</v>
      </c>
      <c r="T25" s="2" t="str">
        <f>IF(Tabelle_ExterneDaten_18[[#This Row],[ProjectionCurveLongLU]]&lt;&gt;"",VLOOKUP(Tabelle_ExterneDaten_18[[#This Row],[ProjectionCurveLongLU]],ProjectionCurveLongLookup,2,FALSE),"")</f>
        <v/>
      </c>
      <c r="U25" s="2" t="str">
        <f>IF(Tabelle_ExterneDaten_18[[#This Row],[ProjectionCurveShortLU]]&lt;&gt;"",VLOOKUP(Tabelle_ExterneDaten_18[[#This Row],[ProjectionCurveShortLU]],ProjectionCurveShortLookup,2,FALSE),"")</f>
        <v/>
      </c>
      <c r="V25" s="2" t="str">
        <f>IF(Tabelle_ExterneDaten_18[[#This Row],[DiscountCurveLU]]&lt;&gt;"",VLOOKUP(Tabelle_ExterneDaten_18[[#This Row],[DiscountCurveLU]],DiscountCurveLookup,2,FALSE),"")</f>
        <v/>
      </c>
      <c r="W25" s="2" t="str">
        <f>IF(Tabelle_ExterneDaten_18[[#This Row],[SpotRateLU]]&lt;&gt;"",VLOOKUP(Tabelle_ExterneDaten_18[[#This Row],[SpotRateLU]],SpotRateLookup,2,FALSE),"")</f>
        <v/>
      </c>
      <c r="X25" s="2" t="str">
        <f>IF(Tabelle_ExterneDaten_18[[#This Row],[ProjectionCurveDomesticLU]]&lt;&gt;"",VLOOKUP(Tabelle_ExterneDaten_18[[#This Row],[ProjectionCurveDomesticLU]],ProjectionCurveDomesticLookup,2,FALSE),"")</f>
        <v/>
      </c>
      <c r="Y25" s="2" t="str">
        <f>IF(Tabelle_ExterneDaten_18[[#This Row],[ProjectionCurveForeignLU]]&lt;&gt;"",VLOOKUP(Tabelle_ExterneDaten_18[[#This Row],[ProjectionCurveForeignLU]],ProjectionCurveForeignLookup,2,FALSE),"")</f>
        <v/>
      </c>
      <c r="Z25" s="2" t="str">
        <f>IF(Tabelle_ExterneDaten_18[[#This Row],[ReferenceCurveLU]]&lt;&gt;"",VLOOKUP(Tabelle_ExterneDaten_18[[#This Row],[ReferenceCurveLU]],ReferenceCurveLookup,2,FALSE),"")</f>
        <v/>
      </c>
    </row>
    <row r="26" spans="2:26" x14ac:dyDescent="0.25">
      <c r="B26" s="2" t="s">
        <v>8901</v>
      </c>
      <c r="C26" s="2">
        <v>0</v>
      </c>
      <c r="D26" s="2" t="s">
        <v>8996</v>
      </c>
      <c r="E26" s="2" t="s">
        <v>9001</v>
      </c>
      <c r="F26" s="2" t="s">
        <v>9112</v>
      </c>
      <c r="G26" s="2" t="s">
        <v>8901</v>
      </c>
      <c r="H26" s="2"/>
      <c r="I26" s="2"/>
      <c r="J26" s="2"/>
      <c r="K26" s="2"/>
      <c r="L26" s="2"/>
      <c r="M26" s="2"/>
      <c r="N26" s="2"/>
      <c r="O26" s="2" t="str">
        <f>IF(Tabelle_ExterneDaten_18[[#This Row],[CurveIdLU]]&lt;&gt;"",VLOOKUP(Tabelle_ExterneDaten_18[[#This Row],[CurveIdLU]],CurveIdLookup,2,FALSE),"")</f>
        <v>EUR3M</v>
      </c>
      <c r="P26" s="2" t="str">
        <f>IF(Tabelle_ExterneDaten_18[[#This Row],[SegmentsTypeLU]]&lt;&gt;"",VLOOKUP(Tabelle_ExterneDaten_18[[#This Row],[SegmentsTypeLU]],SegmentsTypeLookup,2,FALSE),"")</f>
        <v>Simple</v>
      </c>
      <c r="Q26" s="2" t="str">
        <f>IF(Tabelle_ExterneDaten_18[[#This Row],[TypeLU]]&lt;&gt;"",VLOOKUP(Tabelle_ExterneDaten_18[[#This Row],[TypeLU]],TypeLookup,2,FALSE),"")</f>
        <v>Deposit</v>
      </c>
      <c r="R26" s="2" t="e">
        <f>IF(Tabelle_ExterneDaten_18[[#This Row],[ConventionsLU]]&lt;&gt;"",VLOOKUP(Tabelle_ExterneDaten_18[[#This Row],[ConventionsLU]],ConventionsLookup,2,FALSE),"")</f>
        <v>#N/A</v>
      </c>
      <c r="S26" s="2" t="str">
        <f>IF(Tabelle_ExterneDaten_18[[#This Row],[ProjectionCurveLU]]&lt;&gt;"",VLOOKUP(Tabelle_ExterneDaten_18[[#This Row],[ProjectionCurveLU]],ProjectionCurveLookup,2,FALSE),"")</f>
        <v>EUR3M</v>
      </c>
      <c r="T26" s="2" t="str">
        <f>IF(Tabelle_ExterneDaten_18[[#This Row],[ProjectionCurveLongLU]]&lt;&gt;"",VLOOKUP(Tabelle_ExterneDaten_18[[#This Row],[ProjectionCurveLongLU]],ProjectionCurveLongLookup,2,FALSE),"")</f>
        <v/>
      </c>
      <c r="U26" s="2" t="str">
        <f>IF(Tabelle_ExterneDaten_18[[#This Row],[ProjectionCurveShortLU]]&lt;&gt;"",VLOOKUP(Tabelle_ExterneDaten_18[[#This Row],[ProjectionCurveShortLU]],ProjectionCurveShortLookup,2,FALSE),"")</f>
        <v/>
      </c>
      <c r="V26" s="2" t="str">
        <f>IF(Tabelle_ExterneDaten_18[[#This Row],[DiscountCurveLU]]&lt;&gt;"",VLOOKUP(Tabelle_ExterneDaten_18[[#This Row],[DiscountCurveLU]],DiscountCurveLookup,2,FALSE),"")</f>
        <v/>
      </c>
      <c r="W26" s="2" t="str">
        <f>IF(Tabelle_ExterneDaten_18[[#This Row],[SpotRateLU]]&lt;&gt;"",VLOOKUP(Tabelle_ExterneDaten_18[[#This Row],[SpotRateLU]],SpotRateLookup,2,FALSE),"")</f>
        <v/>
      </c>
      <c r="X26" s="2" t="str">
        <f>IF(Tabelle_ExterneDaten_18[[#This Row],[ProjectionCurveDomesticLU]]&lt;&gt;"",VLOOKUP(Tabelle_ExterneDaten_18[[#This Row],[ProjectionCurveDomesticLU]],ProjectionCurveDomesticLookup,2,FALSE),"")</f>
        <v/>
      </c>
      <c r="Y26" s="2" t="str">
        <f>IF(Tabelle_ExterneDaten_18[[#This Row],[ProjectionCurveForeignLU]]&lt;&gt;"",VLOOKUP(Tabelle_ExterneDaten_18[[#This Row],[ProjectionCurveForeignLU]],ProjectionCurveForeignLookup,2,FALSE),"")</f>
        <v/>
      </c>
      <c r="Z26" s="2" t="str">
        <f>IF(Tabelle_ExterneDaten_18[[#This Row],[ReferenceCurveLU]]&lt;&gt;"",VLOOKUP(Tabelle_ExterneDaten_18[[#This Row],[ReferenceCurveLU]],ReferenceCurveLookup,2,FALSE),"")</f>
        <v/>
      </c>
    </row>
    <row r="27" spans="2:26" x14ac:dyDescent="0.25">
      <c r="B27" s="2" t="s">
        <v>8901</v>
      </c>
      <c r="C27" s="2">
        <v>1</v>
      </c>
      <c r="D27" s="2" t="s">
        <v>8996</v>
      </c>
      <c r="E27" s="2" t="s">
        <v>9002</v>
      </c>
      <c r="F27" s="2" t="s">
        <v>9032</v>
      </c>
      <c r="G27" s="2" t="s">
        <v>8901</v>
      </c>
      <c r="H27" s="2"/>
      <c r="I27" s="2"/>
      <c r="J27" s="2"/>
      <c r="K27" s="2"/>
      <c r="L27" s="2"/>
      <c r="M27" s="2"/>
      <c r="N27" s="2"/>
      <c r="O27" s="2" t="str">
        <f>IF(Tabelle_ExterneDaten_18[[#This Row],[CurveIdLU]]&lt;&gt;"",VLOOKUP(Tabelle_ExterneDaten_18[[#This Row],[CurveIdLU]],CurveIdLookup,2,FALSE),"")</f>
        <v>EUR3M</v>
      </c>
      <c r="P27" s="2" t="str">
        <f>IF(Tabelle_ExterneDaten_18[[#This Row],[SegmentsTypeLU]]&lt;&gt;"",VLOOKUP(Tabelle_ExterneDaten_18[[#This Row],[SegmentsTypeLU]],SegmentsTypeLookup,2,FALSE),"")</f>
        <v>Simple</v>
      </c>
      <c r="Q27" s="2" t="str">
        <f>IF(Tabelle_ExterneDaten_18[[#This Row],[TypeLU]]&lt;&gt;"",VLOOKUP(Tabelle_ExterneDaten_18[[#This Row],[TypeLU]],TypeLookup,2,FALSE),"")</f>
        <v>FRA</v>
      </c>
      <c r="R27" s="2" t="str">
        <f>IF(Tabelle_ExterneDaten_18[[#This Row],[ConventionsLU]]&lt;&gt;"",VLOOKUP(Tabelle_ExterneDaten_18[[#This Row],[ConventionsLU]],ConventionsLookup,2,FALSE),"")</f>
        <v>EUR-3M-FRA-CONVENTIONS</v>
      </c>
      <c r="S27" s="2" t="str">
        <f>IF(Tabelle_ExterneDaten_18[[#This Row],[ProjectionCurveLU]]&lt;&gt;"",VLOOKUP(Tabelle_ExterneDaten_18[[#This Row],[ProjectionCurveLU]],ProjectionCurveLookup,2,FALSE),"")</f>
        <v>EUR3M</v>
      </c>
      <c r="T27" s="2" t="str">
        <f>IF(Tabelle_ExterneDaten_18[[#This Row],[ProjectionCurveLongLU]]&lt;&gt;"",VLOOKUP(Tabelle_ExterneDaten_18[[#This Row],[ProjectionCurveLongLU]],ProjectionCurveLongLookup,2,FALSE),"")</f>
        <v/>
      </c>
      <c r="U27" s="2" t="str">
        <f>IF(Tabelle_ExterneDaten_18[[#This Row],[ProjectionCurveShortLU]]&lt;&gt;"",VLOOKUP(Tabelle_ExterneDaten_18[[#This Row],[ProjectionCurveShortLU]],ProjectionCurveShortLookup,2,FALSE),"")</f>
        <v/>
      </c>
      <c r="V27" s="2" t="str">
        <f>IF(Tabelle_ExterneDaten_18[[#This Row],[DiscountCurveLU]]&lt;&gt;"",VLOOKUP(Tabelle_ExterneDaten_18[[#This Row],[DiscountCurveLU]],DiscountCurveLookup,2,FALSE),"")</f>
        <v/>
      </c>
      <c r="W27" s="2" t="str">
        <f>IF(Tabelle_ExterneDaten_18[[#This Row],[SpotRateLU]]&lt;&gt;"",VLOOKUP(Tabelle_ExterneDaten_18[[#This Row],[SpotRateLU]],SpotRateLookup,2,FALSE),"")</f>
        <v/>
      </c>
      <c r="X27" s="2" t="str">
        <f>IF(Tabelle_ExterneDaten_18[[#This Row],[ProjectionCurveDomesticLU]]&lt;&gt;"",VLOOKUP(Tabelle_ExterneDaten_18[[#This Row],[ProjectionCurveDomesticLU]],ProjectionCurveDomesticLookup,2,FALSE),"")</f>
        <v/>
      </c>
      <c r="Y27" s="2" t="str">
        <f>IF(Tabelle_ExterneDaten_18[[#This Row],[ProjectionCurveForeignLU]]&lt;&gt;"",VLOOKUP(Tabelle_ExterneDaten_18[[#This Row],[ProjectionCurveForeignLU]],ProjectionCurveForeignLookup,2,FALSE),"")</f>
        <v/>
      </c>
      <c r="Z27" s="2" t="str">
        <f>IF(Tabelle_ExterneDaten_18[[#This Row],[ReferenceCurveLU]]&lt;&gt;"",VLOOKUP(Tabelle_ExterneDaten_18[[#This Row],[ReferenceCurveLU]],ReferenceCurveLookup,2,FALSE),"")</f>
        <v/>
      </c>
    </row>
    <row r="28" spans="2:26" x14ac:dyDescent="0.25">
      <c r="B28" s="2" t="s">
        <v>8901</v>
      </c>
      <c r="C28" s="2">
        <v>2</v>
      </c>
      <c r="D28" s="2" t="s">
        <v>8996</v>
      </c>
      <c r="E28" s="2" t="s">
        <v>9006</v>
      </c>
      <c r="F28" s="2" t="s">
        <v>9033</v>
      </c>
      <c r="G28" s="2" t="s">
        <v>8901</v>
      </c>
      <c r="H28" s="2"/>
      <c r="I28" s="2"/>
      <c r="J28" s="2"/>
      <c r="K28" s="2"/>
      <c r="L28" s="2"/>
      <c r="M28" s="2"/>
      <c r="N28" s="2"/>
      <c r="O28" s="2" t="str">
        <f>IF(Tabelle_ExterneDaten_18[[#This Row],[CurveIdLU]]&lt;&gt;"",VLOOKUP(Tabelle_ExterneDaten_18[[#This Row],[CurveIdLU]],CurveIdLookup,2,FALSE),"")</f>
        <v>EUR3M</v>
      </c>
      <c r="P28" s="2" t="str">
        <f>IF(Tabelle_ExterneDaten_18[[#This Row],[SegmentsTypeLU]]&lt;&gt;"",VLOOKUP(Tabelle_ExterneDaten_18[[#This Row],[SegmentsTypeLU]],SegmentsTypeLookup,2,FALSE),"")</f>
        <v>Simple</v>
      </c>
      <c r="Q28" s="2" t="str">
        <f>IF(Tabelle_ExterneDaten_18[[#This Row],[TypeLU]]&lt;&gt;"",VLOOKUP(Tabelle_ExterneDaten_18[[#This Row],[TypeLU]],TypeLookup,2,FALSE),"")</f>
        <v>Swap</v>
      </c>
      <c r="R28" s="2" t="str">
        <f>IF(Tabelle_ExterneDaten_18[[#This Row],[ConventionsLU]]&lt;&gt;"",VLOOKUP(Tabelle_ExterneDaten_18[[#This Row],[ConventionsLU]],ConventionsLookup,2,FALSE),"")</f>
        <v>EUR-3M-SWAP-CONVENTIONS</v>
      </c>
      <c r="S28" s="2" t="str">
        <f>IF(Tabelle_ExterneDaten_18[[#This Row],[ProjectionCurveLU]]&lt;&gt;"",VLOOKUP(Tabelle_ExterneDaten_18[[#This Row],[ProjectionCurveLU]],ProjectionCurveLookup,2,FALSE),"")</f>
        <v>EUR3M</v>
      </c>
      <c r="T28" s="2" t="str">
        <f>IF(Tabelle_ExterneDaten_18[[#This Row],[ProjectionCurveLongLU]]&lt;&gt;"",VLOOKUP(Tabelle_ExterneDaten_18[[#This Row],[ProjectionCurveLongLU]],ProjectionCurveLongLookup,2,FALSE),"")</f>
        <v/>
      </c>
      <c r="U28" s="2" t="str">
        <f>IF(Tabelle_ExterneDaten_18[[#This Row],[ProjectionCurveShortLU]]&lt;&gt;"",VLOOKUP(Tabelle_ExterneDaten_18[[#This Row],[ProjectionCurveShortLU]],ProjectionCurveShortLookup,2,FALSE),"")</f>
        <v/>
      </c>
      <c r="V28" s="2" t="str">
        <f>IF(Tabelle_ExterneDaten_18[[#This Row],[DiscountCurveLU]]&lt;&gt;"",VLOOKUP(Tabelle_ExterneDaten_18[[#This Row],[DiscountCurveLU]],DiscountCurveLookup,2,FALSE),"")</f>
        <v/>
      </c>
      <c r="W28" s="2" t="str">
        <f>IF(Tabelle_ExterneDaten_18[[#This Row],[SpotRateLU]]&lt;&gt;"",VLOOKUP(Tabelle_ExterneDaten_18[[#This Row],[SpotRateLU]],SpotRateLookup,2,FALSE),"")</f>
        <v/>
      </c>
      <c r="X28" s="2" t="str">
        <f>IF(Tabelle_ExterneDaten_18[[#This Row],[ProjectionCurveDomesticLU]]&lt;&gt;"",VLOOKUP(Tabelle_ExterneDaten_18[[#This Row],[ProjectionCurveDomesticLU]],ProjectionCurveDomesticLookup,2,FALSE),"")</f>
        <v/>
      </c>
      <c r="Y28" s="2" t="str">
        <f>IF(Tabelle_ExterneDaten_18[[#This Row],[ProjectionCurveForeignLU]]&lt;&gt;"",VLOOKUP(Tabelle_ExterneDaten_18[[#This Row],[ProjectionCurveForeignLU]],ProjectionCurveForeignLookup,2,FALSE),"")</f>
        <v/>
      </c>
      <c r="Z28" s="2" t="str">
        <f>IF(Tabelle_ExterneDaten_18[[#This Row],[ReferenceCurveLU]]&lt;&gt;"",VLOOKUP(Tabelle_ExterneDaten_18[[#This Row],[ReferenceCurveLU]],ReferenceCurveLookup,2,FALSE),"")</f>
        <v/>
      </c>
    </row>
    <row r="29" spans="2:26" x14ac:dyDescent="0.25">
      <c r="B29" s="2" t="s">
        <v>8902</v>
      </c>
      <c r="C29" s="2">
        <v>0</v>
      </c>
      <c r="D29" s="2" t="s">
        <v>8996</v>
      </c>
      <c r="E29" s="2" t="s">
        <v>9001</v>
      </c>
      <c r="F29" s="2" t="s">
        <v>9112</v>
      </c>
      <c r="G29" s="2" t="s">
        <v>8902</v>
      </c>
      <c r="H29" s="2"/>
      <c r="I29" s="2"/>
      <c r="J29" s="2"/>
      <c r="K29" s="2"/>
      <c r="L29" s="2"/>
      <c r="M29" s="2"/>
      <c r="N29" s="2"/>
      <c r="O29" s="2" t="str">
        <f>IF(Tabelle_ExterneDaten_18[[#This Row],[CurveIdLU]]&lt;&gt;"",VLOOKUP(Tabelle_ExterneDaten_18[[#This Row],[CurveIdLU]],CurveIdLookup,2,FALSE),"")</f>
        <v>EUR6M</v>
      </c>
      <c r="P29" s="2" t="str">
        <f>IF(Tabelle_ExterneDaten_18[[#This Row],[SegmentsTypeLU]]&lt;&gt;"",VLOOKUP(Tabelle_ExterneDaten_18[[#This Row],[SegmentsTypeLU]],SegmentsTypeLookup,2,FALSE),"")</f>
        <v>Simple</v>
      </c>
      <c r="Q29" s="2" t="str">
        <f>IF(Tabelle_ExterneDaten_18[[#This Row],[TypeLU]]&lt;&gt;"",VLOOKUP(Tabelle_ExterneDaten_18[[#This Row],[TypeLU]],TypeLookup,2,FALSE),"")</f>
        <v>Deposit</v>
      </c>
      <c r="R29" s="2" t="e">
        <f>IF(Tabelle_ExterneDaten_18[[#This Row],[ConventionsLU]]&lt;&gt;"",VLOOKUP(Tabelle_ExterneDaten_18[[#This Row],[ConventionsLU]],ConventionsLookup,2,FALSE),"")</f>
        <v>#N/A</v>
      </c>
      <c r="S29" s="2" t="str">
        <f>IF(Tabelle_ExterneDaten_18[[#This Row],[ProjectionCurveLU]]&lt;&gt;"",VLOOKUP(Tabelle_ExterneDaten_18[[#This Row],[ProjectionCurveLU]],ProjectionCurveLookup,2,FALSE),"")</f>
        <v>EUR6M</v>
      </c>
      <c r="T29" s="2" t="str">
        <f>IF(Tabelle_ExterneDaten_18[[#This Row],[ProjectionCurveLongLU]]&lt;&gt;"",VLOOKUP(Tabelle_ExterneDaten_18[[#This Row],[ProjectionCurveLongLU]],ProjectionCurveLongLookup,2,FALSE),"")</f>
        <v/>
      </c>
      <c r="U29" s="2" t="str">
        <f>IF(Tabelle_ExterneDaten_18[[#This Row],[ProjectionCurveShortLU]]&lt;&gt;"",VLOOKUP(Tabelle_ExterneDaten_18[[#This Row],[ProjectionCurveShortLU]],ProjectionCurveShortLookup,2,FALSE),"")</f>
        <v/>
      </c>
      <c r="V29" s="2" t="str">
        <f>IF(Tabelle_ExterneDaten_18[[#This Row],[DiscountCurveLU]]&lt;&gt;"",VLOOKUP(Tabelle_ExterneDaten_18[[#This Row],[DiscountCurveLU]],DiscountCurveLookup,2,FALSE),"")</f>
        <v/>
      </c>
      <c r="W29" s="2" t="str">
        <f>IF(Tabelle_ExterneDaten_18[[#This Row],[SpotRateLU]]&lt;&gt;"",VLOOKUP(Tabelle_ExterneDaten_18[[#This Row],[SpotRateLU]],SpotRateLookup,2,FALSE),"")</f>
        <v/>
      </c>
      <c r="X29" s="2" t="str">
        <f>IF(Tabelle_ExterneDaten_18[[#This Row],[ProjectionCurveDomesticLU]]&lt;&gt;"",VLOOKUP(Tabelle_ExterneDaten_18[[#This Row],[ProjectionCurveDomesticLU]],ProjectionCurveDomesticLookup,2,FALSE),"")</f>
        <v/>
      </c>
      <c r="Y29" s="2" t="str">
        <f>IF(Tabelle_ExterneDaten_18[[#This Row],[ProjectionCurveForeignLU]]&lt;&gt;"",VLOOKUP(Tabelle_ExterneDaten_18[[#This Row],[ProjectionCurveForeignLU]],ProjectionCurveForeignLookup,2,FALSE),"")</f>
        <v/>
      </c>
      <c r="Z29" s="2" t="str">
        <f>IF(Tabelle_ExterneDaten_18[[#This Row],[ReferenceCurveLU]]&lt;&gt;"",VLOOKUP(Tabelle_ExterneDaten_18[[#This Row],[ReferenceCurveLU]],ReferenceCurveLookup,2,FALSE),"")</f>
        <v/>
      </c>
    </row>
    <row r="30" spans="2:26" x14ac:dyDescent="0.25">
      <c r="B30" s="2" t="s">
        <v>8902</v>
      </c>
      <c r="C30" s="2">
        <v>1</v>
      </c>
      <c r="D30" s="2" t="s">
        <v>8996</v>
      </c>
      <c r="E30" s="2" t="s">
        <v>9002</v>
      </c>
      <c r="F30" s="2" t="s">
        <v>9034</v>
      </c>
      <c r="G30" s="2" t="s">
        <v>8902</v>
      </c>
      <c r="H30" s="2"/>
      <c r="I30" s="2"/>
      <c r="J30" s="2"/>
      <c r="K30" s="2"/>
      <c r="L30" s="2"/>
      <c r="M30" s="2"/>
      <c r="N30" s="2"/>
      <c r="O30" s="2" t="str">
        <f>IF(Tabelle_ExterneDaten_18[[#This Row],[CurveIdLU]]&lt;&gt;"",VLOOKUP(Tabelle_ExterneDaten_18[[#This Row],[CurveIdLU]],CurveIdLookup,2,FALSE),"")</f>
        <v>EUR6M</v>
      </c>
      <c r="P30" s="2" t="str">
        <f>IF(Tabelle_ExterneDaten_18[[#This Row],[SegmentsTypeLU]]&lt;&gt;"",VLOOKUP(Tabelle_ExterneDaten_18[[#This Row],[SegmentsTypeLU]],SegmentsTypeLookup,2,FALSE),"")</f>
        <v>Simple</v>
      </c>
      <c r="Q30" s="2" t="str">
        <f>IF(Tabelle_ExterneDaten_18[[#This Row],[TypeLU]]&lt;&gt;"",VLOOKUP(Tabelle_ExterneDaten_18[[#This Row],[TypeLU]],TypeLookup,2,FALSE),"")</f>
        <v>FRA</v>
      </c>
      <c r="R30" s="2" t="str">
        <f>IF(Tabelle_ExterneDaten_18[[#This Row],[ConventionsLU]]&lt;&gt;"",VLOOKUP(Tabelle_ExterneDaten_18[[#This Row],[ConventionsLU]],ConventionsLookup,2,FALSE),"")</f>
        <v>EUR-6M-FRA-CONVENTIONS</v>
      </c>
      <c r="S30" s="2" t="str">
        <f>IF(Tabelle_ExterneDaten_18[[#This Row],[ProjectionCurveLU]]&lt;&gt;"",VLOOKUP(Tabelle_ExterneDaten_18[[#This Row],[ProjectionCurveLU]],ProjectionCurveLookup,2,FALSE),"")</f>
        <v>EUR6M</v>
      </c>
      <c r="T30" s="2" t="str">
        <f>IF(Tabelle_ExterneDaten_18[[#This Row],[ProjectionCurveLongLU]]&lt;&gt;"",VLOOKUP(Tabelle_ExterneDaten_18[[#This Row],[ProjectionCurveLongLU]],ProjectionCurveLongLookup,2,FALSE),"")</f>
        <v/>
      </c>
      <c r="U30" s="2" t="str">
        <f>IF(Tabelle_ExterneDaten_18[[#This Row],[ProjectionCurveShortLU]]&lt;&gt;"",VLOOKUP(Tabelle_ExterneDaten_18[[#This Row],[ProjectionCurveShortLU]],ProjectionCurveShortLookup,2,FALSE),"")</f>
        <v/>
      </c>
      <c r="V30" s="2" t="str">
        <f>IF(Tabelle_ExterneDaten_18[[#This Row],[DiscountCurveLU]]&lt;&gt;"",VLOOKUP(Tabelle_ExterneDaten_18[[#This Row],[DiscountCurveLU]],DiscountCurveLookup,2,FALSE),"")</f>
        <v/>
      </c>
      <c r="W30" s="2" t="str">
        <f>IF(Tabelle_ExterneDaten_18[[#This Row],[SpotRateLU]]&lt;&gt;"",VLOOKUP(Tabelle_ExterneDaten_18[[#This Row],[SpotRateLU]],SpotRateLookup,2,FALSE),"")</f>
        <v/>
      </c>
      <c r="X30" s="2" t="str">
        <f>IF(Tabelle_ExterneDaten_18[[#This Row],[ProjectionCurveDomesticLU]]&lt;&gt;"",VLOOKUP(Tabelle_ExterneDaten_18[[#This Row],[ProjectionCurveDomesticLU]],ProjectionCurveDomesticLookup,2,FALSE),"")</f>
        <v/>
      </c>
      <c r="Y30" s="2" t="str">
        <f>IF(Tabelle_ExterneDaten_18[[#This Row],[ProjectionCurveForeignLU]]&lt;&gt;"",VLOOKUP(Tabelle_ExterneDaten_18[[#This Row],[ProjectionCurveForeignLU]],ProjectionCurveForeignLookup,2,FALSE),"")</f>
        <v/>
      </c>
      <c r="Z30" s="2" t="str">
        <f>IF(Tabelle_ExterneDaten_18[[#This Row],[ReferenceCurveLU]]&lt;&gt;"",VLOOKUP(Tabelle_ExterneDaten_18[[#This Row],[ReferenceCurveLU]],ReferenceCurveLookup,2,FALSE),"")</f>
        <v/>
      </c>
    </row>
    <row r="31" spans="2:26" x14ac:dyDescent="0.25">
      <c r="B31" s="2" t="s">
        <v>8902</v>
      </c>
      <c r="C31" s="2">
        <v>2</v>
      </c>
      <c r="D31" s="2" t="s">
        <v>8996</v>
      </c>
      <c r="E31" s="2" t="s">
        <v>9006</v>
      </c>
      <c r="F31" s="2" t="s">
        <v>9035</v>
      </c>
      <c r="G31" s="2" t="s">
        <v>8902</v>
      </c>
      <c r="H31" s="2"/>
      <c r="I31" s="2"/>
      <c r="J31" s="2"/>
      <c r="K31" s="2"/>
      <c r="L31" s="2"/>
      <c r="M31" s="2"/>
      <c r="N31" s="2"/>
      <c r="O31" s="2" t="str">
        <f>IF(Tabelle_ExterneDaten_18[[#This Row],[CurveIdLU]]&lt;&gt;"",VLOOKUP(Tabelle_ExterneDaten_18[[#This Row],[CurveIdLU]],CurveIdLookup,2,FALSE),"")</f>
        <v>EUR6M</v>
      </c>
      <c r="P31" s="2" t="str">
        <f>IF(Tabelle_ExterneDaten_18[[#This Row],[SegmentsTypeLU]]&lt;&gt;"",VLOOKUP(Tabelle_ExterneDaten_18[[#This Row],[SegmentsTypeLU]],SegmentsTypeLookup,2,FALSE),"")</f>
        <v>Simple</v>
      </c>
      <c r="Q31" s="2" t="str">
        <f>IF(Tabelle_ExterneDaten_18[[#This Row],[TypeLU]]&lt;&gt;"",VLOOKUP(Tabelle_ExterneDaten_18[[#This Row],[TypeLU]],TypeLookup,2,FALSE),"")</f>
        <v>Swap</v>
      </c>
      <c r="R31" s="2" t="str">
        <f>IF(Tabelle_ExterneDaten_18[[#This Row],[ConventionsLU]]&lt;&gt;"",VLOOKUP(Tabelle_ExterneDaten_18[[#This Row],[ConventionsLU]],ConventionsLookup,2,FALSE),"")</f>
        <v>EUR-6M-SWAP-CONVENTIONS</v>
      </c>
      <c r="S31" s="2" t="str">
        <f>IF(Tabelle_ExterneDaten_18[[#This Row],[ProjectionCurveLU]]&lt;&gt;"",VLOOKUP(Tabelle_ExterneDaten_18[[#This Row],[ProjectionCurveLU]],ProjectionCurveLookup,2,FALSE),"")</f>
        <v>EUR6M</v>
      </c>
      <c r="T31" s="2" t="str">
        <f>IF(Tabelle_ExterneDaten_18[[#This Row],[ProjectionCurveLongLU]]&lt;&gt;"",VLOOKUP(Tabelle_ExterneDaten_18[[#This Row],[ProjectionCurveLongLU]],ProjectionCurveLongLookup,2,FALSE),"")</f>
        <v/>
      </c>
      <c r="U31" s="2" t="str">
        <f>IF(Tabelle_ExterneDaten_18[[#This Row],[ProjectionCurveShortLU]]&lt;&gt;"",VLOOKUP(Tabelle_ExterneDaten_18[[#This Row],[ProjectionCurveShortLU]],ProjectionCurveShortLookup,2,FALSE),"")</f>
        <v/>
      </c>
      <c r="V31" s="2" t="str">
        <f>IF(Tabelle_ExterneDaten_18[[#This Row],[DiscountCurveLU]]&lt;&gt;"",VLOOKUP(Tabelle_ExterneDaten_18[[#This Row],[DiscountCurveLU]],DiscountCurveLookup,2,FALSE),"")</f>
        <v/>
      </c>
      <c r="W31" s="2" t="str">
        <f>IF(Tabelle_ExterneDaten_18[[#This Row],[SpotRateLU]]&lt;&gt;"",VLOOKUP(Tabelle_ExterneDaten_18[[#This Row],[SpotRateLU]],SpotRateLookup,2,FALSE),"")</f>
        <v/>
      </c>
      <c r="X31" s="2" t="str">
        <f>IF(Tabelle_ExterneDaten_18[[#This Row],[ProjectionCurveDomesticLU]]&lt;&gt;"",VLOOKUP(Tabelle_ExterneDaten_18[[#This Row],[ProjectionCurveDomesticLU]],ProjectionCurveDomesticLookup,2,FALSE),"")</f>
        <v/>
      </c>
      <c r="Y31" s="2" t="str">
        <f>IF(Tabelle_ExterneDaten_18[[#This Row],[ProjectionCurveForeignLU]]&lt;&gt;"",VLOOKUP(Tabelle_ExterneDaten_18[[#This Row],[ProjectionCurveForeignLU]],ProjectionCurveForeignLookup,2,FALSE),"")</f>
        <v/>
      </c>
      <c r="Z31" s="2" t="str">
        <f>IF(Tabelle_ExterneDaten_18[[#This Row],[ReferenceCurveLU]]&lt;&gt;"",VLOOKUP(Tabelle_ExterneDaten_18[[#This Row],[ReferenceCurveLU]],ReferenceCurveLookup,2,FALSE),"")</f>
        <v/>
      </c>
    </row>
    <row r="32" spans="2:26" x14ac:dyDescent="0.25">
      <c r="B32" s="2" t="s">
        <v>8903</v>
      </c>
      <c r="C32" s="2">
        <v>0</v>
      </c>
      <c r="D32" s="2" t="s">
        <v>8994</v>
      </c>
      <c r="E32" s="2" t="s">
        <v>9004</v>
      </c>
      <c r="F32" s="2" t="s">
        <v>9113</v>
      </c>
      <c r="G32" s="2"/>
      <c r="H32" s="2"/>
      <c r="I32" s="2"/>
      <c r="J32" s="2" t="s">
        <v>8919</v>
      </c>
      <c r="K32" s="2" t="s">
        <v>5527</v>
      </c>
      <c r="L32" s="2"/>
      <c r="M32" s="2"/>
      <c r="N32" s="2"/>
      <c r="O32" s="2" t="str">
        <f>IF(Tabelle_ExterneDaten_18[[#This Row],[CurveIdLU]]&lt;&gt;"",VLOOKUP(Tabelle_ExterneDaten_18[[#This Row],[CurveIdLU]],CurveIdLookup,2,FALSE),"")</f>
        <v>EUR-IN-USD</v>
      </c>
      <c r="P32" s="2" t="str">
        <f>IF(Tabelle_ExterneDaten_18[[#This Row],[SegmentsTypeLU]]&lt;&gt;"",VLOOKUP(Tabelle_ExterneDaten_18[[#This Row],[SegmentsTypeLU]],SegmentsTypeLookup,2,FALSE),"")</f>
        <v>CrossCurrency</v>
      </c>
      <c r="Q32" s="2" t="str">
        <f>IF(Tabelle_ExterneDaten_18[[#This Row],[TypeLU]]&lt;&gt;"",VLOOKUP(Tabelle_ExterneDaten_18[[#This Row],[TypeLU]],TypeLookup,2,FALSE),"")</f>
        <v>FX Forward</v>
      </c>
      <c r="R32" s="2" t="e">
        <f>IF(Tabelle_ExterneDaten_18[[#This Row],[ConventionsLU]]&lt;&gt;"",VLOOKUP(Tabelle_ExterneDaten_18[[#This Row],[ConventionsLU]],ConventionsLookup,2,FALSE),"")</f>
        <v>#N/A</v>
      </c>
      <c r="S32" s="2" t="str">
        <f>IF(Tabelle_ExterneDaten_18[[#This Row],[ProjectionCurveLU]]&lt;&gt;"",VLOOKUP(Tabelle_ExterneDaten_18[[#This Row],[ProjectionCurveLU]],ProjectionCurveLookup,2,FALSE),"")</f>
        <v/>
      </c>
      <c r="T32" s="2" t="str">
        <f>IF(Tabelle_ExterneDaten_18[[#This Row],[ProjectionCurveLongLU]]&lt;&gt;"",VLOOKUP(Tabelle_ExterneDaten_18[[#This Row],[ProjectionCurveLongLU]],ProjectionCurveLongLookup,2,FALSE),"")</f>
        <v/>
      </c>
      <c r="U32" s="2" t="str">
        <f>IF(Tabelle_ExterneDaten_18[[#This Row],[ProjectionCurveShortLU]]&lt;&gt;"",VLOOKUP(Tabelle_ExterneDaten_18[[#This Row],[ProjectionCurveShortLU]],ProjectionCurveShortLookup,2,FALSE),"")</f>
        <v/>
      </c>
      <c r="V32" s="2" t="str">
        <f>IF(Tabelle_ExterneDaten_18[[#This Row],[DiscountCurveLU]]&lt;&gt;"",VLOOKUP(Tabelle_ExterneDaten_18[[#This Row],[DiscountCurveLU]],DiscountCurveLookup,2,FALSE),"")</f>
        <v>USD1D</v>
      </c>
      <c r="W32" s="2" t="str">
        <f>IF(Tabelle_ExterneDaten_18[[#This Row],[SpotRateLU]]&lt;&gt;"",VLOOKUP(Tabelle_ExterneDaten_18[[#This Row],[SpotRateLU]],SpotRateLookup,2,FALSE),"")</f>
        <v>FX/RATE/EUR/USD</v>
      </c>
      <c r="X32" s="2" t="str">
        <f>IF(Tabelle_ExterneDaten_18[[#This Row],[ProjectionCurveDomesticLU]]&lt;&gt;"",VLOOKUP(Tabelle_ExterneDaten_18[[#This Row],[ProjectionCurveDomesticLU]],ProjectionCurveDomesticLookup,2,FALSE),"")</f>
        <v/>
      </c>
      <c r="Y32" s="2" t="str">
        <f>IF(Tabelle_ExterneDaten_18[[#This Row],[ProjectionCurveForeignLU]]&lt;&gt;"",VLOOKUP(Tabelle_ExterneDaten_18[[#This Row],[ProjectionCurveForeignLU]],ProjectionCurveForeignLookup,2,FALSE),"")</f>
        <v/>
      </c>
      <c r="Z32" s="2" t="str">
        <f>IF(Tabelle_ExterneDaten_18[[#This Row],[ReferenceCurveLU]]&lt;&gt;"",VLOOKUP(Tabelle_ExterneDaten_18[[#This Row],[ReferenceCurveLU]],ReferenceCurveLookup,2,FALSE),"")</f>
        <v/>
      </c>
    </row>
    <row r="33" spans="2:26" x14ac:dyDescent="0.25">
      <c r="B33" s="2" t="s">
        <v>8903</v>
      </c>
      <c r="C33" s="2">
        <v>1</v>
      </c>
      <c r="D33" s="2" t="s">
        <v>8994</v>
      </c>
      <c r="E33" s="2" t="s">
        <v>9000</v>
      </c>
      <c r="F33" s="2" t="s">
        <v>9042</v>
      </c>
      <c r="G33" s="2"/>
      <c r="H33" s="2"/>
      <c r="I33" s="2"/>
      <c r="J33" s="2" t="s">
        <v>8919</v>
      </c>
      <c r="K33" s="2" t="s">
        <v>5527</v>
      </c>
      <c r="L33" s="2" t="s">
        <v>8901</v>
      </c>
      <c r="M33" s="2" t="s">
        <v>8920</v>
      </c>
      <c r="N33" s="2"/>
      <c r="O33" s="2" t="str">
        <f>IF(Tabelle_ExterneDaten_18[[#This Row],[CurveIdLU]]&lt;&gt;"",VLOOKUP(Tabelle_ExterneDaten_18[[#This Row],[CurveIdLU]],CurveIdLookup,2,FALSE),"")</f>
        <v>EUR-IN-USD</v>
      </c>
      <c r="P33" s="2" t="str">
        <f>IF(Tabelle_ExterneDaten_18[[#This Row],[SegmentsTypeLU]]&lt;&gt;"",VLOOKUP(Tabelle_ExterneDaten_18[[#This Row],[SegmentsTypeLU]],SegmentsTypeLookup,2,FALSE),"")</f>
        <v>CrossCurrency</v>
      </c>
      <c r="Q33" s="2" t="str">
        <f>IF(Tabelle_ExterneDaten_18[[#This Row],[TypeLU]]&lt;&gt;"",VLOOKUP(Tabelle_ExterneDaten_18[[#This Row],[TypeLU]],TypeLookup,2,FALSE),"")</f>
        <v>Cross Currency Basis Swap</v>
      </c>
      <c r="R33" s="2" t="str">
        <f>IF(Tabelle_ExterneDaten_18[[#This Row],[ConventionsLU]]&lt;&gt;"",VLOOKUP(Tabelle_ExterneDaten_18[[#This Row],[ConventionsLU]],ConventionsLookup,2,FALSE),"")</f>
        <v>EUR-USD-XCCY-BASIS-CONVENTIONS</v>
      </c>
      <c r="S33" s="2" t="str">
        <f>IF(Tabelle_ExterneDaten_18[[#This Row],[ProjectionCurveLU]]&lt;&gt;"",VLOOKUP(Tabelle_ExterneDaten_18[[#This Row],[ProjectionCurveLU]],ProjectionCurveLookup,2,FALSE),"")</f>
        <v/>
      </c>
      <c r="T33" s="2" t="str">
        <f>IF(Tabelle_ExterneDaten_18[[#This Row],[ProjectionCurveLongLU]]&lt;&gt;"",VLOOKUP(Tabelle_ExterneDaten_18[[#This Row],[ProjectionCurveLongLU]],ProjectionCurveLongLookup,2,FALSE),"")</f>
        <v/>
      </c>
      <c r="U33" s="2" t="str">
        <f>IF(Tabelle_ExterneDaten_18[[#This Row],[ProjectionCurveShortLU]]&lt;&gt;"",VLOOKUP(Tabelle_ExterneDaten_18[[#This Row],[ProjectionCurveShortLU]],ProjectionCurveShortLookup,2,FALSE),"")</f>
        <v/>
      </c>
      <c r="V33" s="2" t="str">
        <f>IF(Tabelle_ExterneDaten_18[[#This Row],[DiscountCurveLU]]&lt;&gt;"",VLOOKUP(Tabelle_ExterneDaten_18[[#This Row],[DiscountCurveLU]],DiscountCurveLookup,2,FALSE),"")</f>
        <v>USD1D</v>
      </c>
      <c r="W33" s="2" t="str">
        <f>IF(Tabelle_ExterneDaten_18[[#This Row],[SpotRateLU]]&lt;&gt;"",VLOOKUP(Tabelle_ExterneDaten_18[[#This Row],[SpotRateLU]],SpotRateLookup,2,FALSE),"")</f>
        <v>FX/RATE/EUR/USD</v>
      </c>
      <c r="X33" s="2" t="str">
        <f>IF(Tabelle_ExterneDaten_18[[#This Row],[ProjectionCurveDomesticLU]]&lt;&gt;"",VLOOKUP(Tabelle_ExterneDaten_18[[#This Row],[ProjectionCurveDomesticLU]],ProjectionCurveDomesticLookup,2,FALSE),"")</f>
        <v>EUR3M</v>
      </c>
      <c r="Y33" s="2" t="str">
        <f>IF(Tabelle_ExterneDaten_18[[#This Row],[ProjectionCurveForeignLU]]&lt;&gt;"",VLOOKUP(Tabelle_ExterneDaten_18[[#This Row],[ProjectionCurveForeignLU]],ProjectionCurveForeignLookup,2,FALSE),"")</f>
        <v>USD3M</v>
      </c>
      <c r="Z33" s="2" t="str">
        <f>IF(Tabelle_ExterneDaten_18[[#This Row],[ReferenceCurveLU]]&lt;&gt;"",VLOOKUP(Tabelle_ExterneDaten_18[[#This Row],[ReferenceCurveLU]],ReferenceCurveLookup,2,FALSE),"")</f>
        <v/>
      </c>
    </row>
    <row r="34" spans="2:26" x14ac:dyDescent="0.25">
      <c r="B34" s="2" t="s">
        <v>8905</v>
      </c>
      <c r="C34" s="2">
        <v>0</v>
      </c>
      <c r="D34" s="2" t="s">
        <v>8996</v>
      </c>
      <c r="E34" s="2" t="s">
        <v>9005</v>
      </c>
      <c r="F34" s="2" t="s">
        <v>9050</v>
      </c>
      <c r="G34" s="2" t="s">
        <v>8905</v>
      </c>
      <c r="H34" s="2"/>
      <c r="I34" s="2"/>
      <c r="J34" s="2"/>
      <c r="K34" s="2"/>
      <c r="L34" s="2"/>
      <c r="M34" s="2"/>
      <c r="N34" s="2"/>
      <c r="O34" s="2" t="str">
        <f>IF(Tabelle_ExterneDaten_18[[#This Row],[CurveIdLU]]&lt;&gt;"",VLOOKUP(Tabelle_ExterneDaten_18[[#This Row],[CurveIdLU]],CurveIdLookup,2,FALSE),"")</f>
        <v>GBP1D</v>
      </c>
      <c r="P34" s="2" t="str">
        <f>IF(Tabelle_ExterneDaten_18[[#This Row],[SegmentsTypeLU]]&lt;&gt;"",VLOOKUP(Tabelle_ExterneDaten_18[[#This Row],[SegmentsTypeLU]],SegmentsTypeLookup,2,FALSE),"")</f>
        <v>Simple</v>
      </c>
      <c r="Q34" s="2" t="str">
        <f>IF(Tabelle_ExterneDaten_18[[#This Row],[TypeLU]]&lt;&gt;"",VLOOKUP(Tabelle_ExterneDaten_18[[#This Row],[TypeLU]],TypeLookup,2,FALSE),"")</f>
        <v>OIS</v>
      </c>
      <c r="R34" s="2" t="str">
        <f>IF(Tabelle_ExterneDaten_18[[#This Row],[ConventionsLU]]&lt;&gt;"",VLOOKUP(Tabelle_ExterneDaten_18[[#This Row],[ConventionsLU]],ConventionsLookup,2,FALSE),"")</f>
        <v>GBP-OIS-CONVENTIONS</v>
      </c>
      <c r="S34" s="2" t="str">
        <f>IF(Tabelle_ExterneDaten_18[[#This Row],[ProjectionCurveLU]]&lt;&gt;"",VLOOKUP(Tabelle_ExterneDaten_18[[#This Row],[ProjectionCurveLU]],ProjectionCurveLookup,2,FALSE),"")</f>
        <v>GBP1D</v>
      </c>
      <c r="T34" s="2" t="str">
        <f>IF(Tabelle_ExterneDaten_18[[#This Row],[ProjectionCurveLongLU]]&lt;&gt;"",VLOOKUP(Tabelle_ExterneDaten_18[[#This Row],[ProjectionCurveLongLU]],ProjectionCurveLongLookup,2,FALSE),"")</f>
        <v/>
      </c>
      <c r="U34" s="2" t="str">
        <f>IF(Tabelle_ExterneDaten_18[[#This Row],[ProjectionCurveShortLU]]&lt;&gt;"",VLOOKUP(Tabelle_ExterneDaten_18[[#This Row],[ProjectionCurveShortLU]],ProjectionCurveShortLookup,2,FALSE),"")</f>
        <v/>
      </c>
      <c r="V34" s="2" t="str">
        <f>IF(Tabelle_ExterneDaten_18[[#This Row],[DiscountCurveLU]]&lt;&gt;"",VLOOKUP(Tabelle_ExterneDaten_18[[#This Row],[DiscountCurveLU]],DiscountCurveLookup,2,FALSE),"")</f>
        <v/>
      </c>
      <c r="W34" s="2" t="str">
        <f>IF(Tabelle_ExterneDaten_18[[#This Row],[SpotRateLU]]&lt;&gt;"",VLOOKUP(Tabelle_ExterneDaten_18[[#This Row],[SpotRateLU]],SpotRateLookup,2,FALSE),"")</f>
        <v/>
      </c>
      <c r="X34" s="2" t="str">
        <f>IF(Tabelle_ExterneDaten_18[[#This Row],[ProjectionCurveDomesticLU]]&lt;&gt;"",VLOOKUP(Tabelle_ExterneDaten_18[[#This Row],[ProjectionCurveDomesticLU]],ProjectionCurveDomesticLookup,2,FALSE),"")</f>
        <v/>
      </c>
      <c r="Y34" s="2" t="str">
        <f>IF(Tabelle_ExterneDaten_18[[#This Row],[ProjectionCurveForeignLU]]&lt;&gt;"",VLOOKUP(Tabelle_ExterneDaten_18[[#This Row],[ProjectionCurveForeignLU]],ProjectionCurveForeignLookup,2,FALSE),"")</f>
        <v/>
      </c>
      <c r="Z34" s="2" t="str">
        <f>IF(Tabelle_ExterneDaten_18[[#This Row],[ReferenceCurveLU]]&lt;&gt;"",VLOOKUP(Tabelle_ExterneDaten_18[[#This Row],[ReferenceCurveLU]],ReferenceCurveLookup,2,FALSE),"")</f>
        <v/>
      </c>
    </row>
    <row r="35" spans="2:26" x14ac:dyDescent="0.25">
      <c r="B35" s="2" t="s">
        <v>8906</v>
      </c>
      <c r="C35" s="2">
        <v>0</v>
      </c>
      <c r="D35" s="2" t="s">
        <v>8996</v>
      </c>
      <c r="E35" s="2" t="s">
        <v>9001</v>
      </c>
      <c r="F35" s="2" t="s">
        <v>9114</v>
      </c>
      <c r="G35" s="2" t="s">
        <v>8906</v>
      </c>
      <c r="H35" s="2"/>
      <c r="I35" s="2"/>
      <c r="J35" s="2"/>
      <c r="K35" s="2"/>
      <c r="L35" s="2"/>
      <c r="M35" s="2"/>
      <c r="N35" s="2"/>
      <c r="O35" s="2" t="str">
        <f>IF(Tabelle_ExterneDaten_18[[#This Row],[CurveIdLU]]&lt;&gt;"",VLOOKUP(Tabelle_ExterneDaten_18[[#This Row],[CurveIdLU]],CurveIdLookup,2,FALSE),"")</f>
        <v>GBP3M</v>
      </c>
      <c r="P35" s="2" t="str">
        <f>IF(Tabelle_ExterneDaten_18[[#This Row],[SegmentsTypeLU]]&lt;&gt;"",VLOOKUP(Tabelle_ExterneDaten_18[[#This Row],[SegmentsTypeLU]],SegmentsTypeLookup,2,FALSE),"")</f>
        <v>Simple</v>
      </c>
      <c r="Q35" s="2" t="str">
        <f>IF(Tabelle_ExterneDaten_18[[#This Row],[TypeLU]]&lt;&gt;"",VLOOKUP(Tabelle_ExterneDaten_18[[#This Row],[TypeLU]],TypeLookup,2,FALSE),"")</f>
        <v>Deposit</v>
      </c>
      <c r="R35" s="2" t="e">
        <f>IF(Tabelle_ExterneDaten_18[[#This Row],[ConventionsLU]]&lt;&gt;"",VLOOKUP(Tabelle_ExterneDaten_18[[#This Row],[ConventionsLU]],ConventionsLookup,2,FALSE),"")</f>
        <v>#N/A</v>
      </c>
      <c r="S35" s="2" t="str">
        <f>IF(Tabelle_ExterneDaten_18[[#This Row],[ProjectionCurveLU]]&lt;&gt;"",VLOOKUP(Tabelle_ExterneDaten_18[[#This Row],[ProjectionCurveLU]],ProjectionCurveLookup,2,FALSE),"")</f>
        <v>GBP3M</v>
      </c>
      <c r="T35" s="2" t="str">
        <f>IF(Tabelle_ExterneDaten_18[[#This Row],[ProjectionCurveLongLU]]&lt;&gt;"",VLOOKUP(Tabelle_ExterneDaten_18[[#This Row],[ProjectionCurveLongLU]],ProjectionCurveLongLookup,2,FALSE),"")</f>
        <v/>
      </c>
      <c r="U35" s="2" t="str">
        <f>IF(Tabelle_ExterneDaten_18[[#This Row],[ProjectionCurveShortLU]]&lt;&gt;"",VLOOKUP(Tabelle_ExterneDaten_18[[#This Row],[ProjectionCurveShortLU]],ProjectionCurveShortLookup,2,FALSE),"")</f>
        <v/>
      </c>
      <c r="V35" s="2" t="str">
        <f>IF(Tabelle_ExterneDaten_18[[#This Row],[DiscountCurveLU]]&lt;&gt;"",VLOOKUP(Tabelle_ExterneDaten_18[[#This Row],[DiscountCurveLU]],DiscountCurveLookup,2,FALSE),"")</f>
        <v/>
      </c>
      <c r="W35" s="2" t="str">
        <f>IF(Tabelle_ExterneDaten_18[[#This Row],[SpotRateLU]]&lt;&gt;"",VLOOKUP(Tabelle_ExterneDaten_18[[#This Row],[SpotRateLU]],SpotRateLookup,2,FALSE),"")</f>
        <v/>
      </c>
      <c r="X35" s="2" t="str">
        <f>IF(Tabelle_ExterneDaten_18[[#This Row],[ProjectionCurveDomesticLU]]&lt;&gt;"",VLOOKUP(Tabelle_ExterneDaten_18[[#This Row],[ProjectionCurveDomesticLU]],ProjectionCurveDomesticLookup,2,FALSE),"")</f>
        <v/>
      </c>
      <c r="Y35" s="2" t="str">
        <f>IF(Tabelle_ExterneDaten_18[[#This Row],[ProjectionCurveForeignLU]]&lt;&gt;"",VLOOKUP(Tabelle_ExterneDaten_18[[#This Row],[ProjectionCurveForeignLU]],ProjectionCurveForeignLookup,2,FALSE),"")</f>
        <v/>
      </c>
      <c r="Z35" s="2" t="str">
        <f>IF(Tabelle_ExterneDaten_18[[#This Row],[ReferenceCurveLU]]&lt;&gt;"",VLOOKUP(Tabelle_ExterneDaten_18[[#This Row],[ReferenceCurveLU]],ReferenceCurveLookup,2,FALSE),"")</f>
        <v/>
      </c>
    </row>
    <row r="36" spans="2:26" x14ac:dyDescent="0.25">
      <c r="B36" s="2" t="s">
        <v>8906</v>
      </c>
      <c r="C36" s="2">
        <v>1</v>
      </c>
      <c r="D36" s="2" t="s">
        <v>8997</v>
      </c>
      <c r="E36" s="2" t="s">
        <v>9007</v>
      </c>
      <c r="F36" s="2" t="s">
        <v>9049</v>
      </c>
      <c r="G36" s="2"/>
      <c r="H36" s="2" t="s">
        <v>8907</v>
      </c>
      <c r="I36" s="2"/>
      <c r="J36" s="2"/>
      <c r="K36" s="2"/>
      <c r="L36" s="2"/>
      <c r="M36" s="2"/>
      <c r="N36" s="2"/>
      <c r="O36" s="2" t="str">
        <f>IF(Tabelle_ExterneDaten_18[[#This Row],[CurveIdLU]]&lt;&gt;"",VLOOKUP(Tabelle_ExterneDaten_18[[#This Row],[CurveIdLU]],CurveIdLookup,2,FALSE),"")</f>
        <v>GBP3M</v>
      </c>
      <c r="P36" s="2" t="str">
        <f>IF(Tabelle_ExterneDaten_18[[#This Row],[SegmentsTypeLU]]&lt;&gt;"",VLOOKUP(Tabelle_ExterneDaten_18[[#This Row],[SegmentsTypeLU]],SegmentsTypeLookup,2,FALSE),"")</f>
        <v>TenorBasis</v>
      </c>
      <c r="Q36" s="2" t="str">
        <f>IF(Tabelle_ExterneDaten_18[[#This Row],[TypeLU]]&lt;&gt;"",VLOOKUP(Tabelle_ExterneDaten_18[[#This Row],[TypeLU]],TypeLookup,2,FALSE),"")</f>
        <v>Tenor Basis Swap</v>
      </c>
      <c r="R36" s="2" t="str">
        <f>IF(Tabelle_ExterneDaten_18[[#This Row],[ConventionsLU]]&lt;&gt;"",VLOOKUP(Tabelle_ExterneDaten_18[[#This Row],[ConventionsLU]],ConventionsLookup,2,FALSE),"")</f>
        <v>GBP-LIBOR-3M-6M-BASIS-CONVENTIONS</v>
      </c>
      <c r="S36" s="2" t="str">
        <f>IF(Tabelle_ExterneDaten_18[[#This Row],[ProjectionCurveLU]]&lt;&gt;"",VLOOKUP(Tabelle_ExterneDaten_18[[#This Row],[ProjectionCurveLU]],ProjectionCurveLookup,2,FALSE),"")</f>
        <v/>
      </c>
      <c r="T36" s="2" t="str">
        <f>IF(Tabelle_ExterneDaten_18[[#This Row],[ProjectionCurveLongLU]]&lt;&gt;"",VLOOKUP(Tabelle_ExterneDaten_18[[#This Row],[ProjectionCurveLongLU]],ProjectionCurveLongLookup,2,FALSE),"")</f>
        <v>GBP6M</v>
      </c>
      <c r="U36" s="2" t="str">
        <f>IF(Tabelle_ExterneDaten_18[[#This Row],[ProjectionCurveShortLU]]&lt;&gt;"",VLOOKUP(Tabelle_ExterneDaten_18[[#This Row],[ProjectionCurveShortLU]],ProjectionCurveShortLookup,2,FALSE),"")</f>
        <v/>
      </c>
      <c r="V36" s="2" t="str">
        <f>IF(Tabelle_ExterneDaten_18[[#This Row],[DiscountCurveLU]]&lt;&gt;"",VLOOKUP(Tabelle_ExterneDaten_18[[#This Row],[DiscountCurveLU]],DiscountCurveLookup,2,FALSE),"")</f>
        <v/>
      </c>
      <c r="W36" s="2" t="str">
        <f>IF(Tabelle_ExterneDaten_18[[#This Row],[SpotRateLU]]&lt;&gt;"",VLOOKUP(Tabelle_ExterneDaten_18[[#This Row],[SpotRateLU]],SpotRateLookup,2,FALSE),"")</f>
        <v/>
      </c>
      <c r="X36" s="2" t="str">
        <f>IF(Tabelle_ExterneDaten_18[[#This Row],[ProjectionCurveDomesticLU]]&lt;&gt;"",VLOOKUP(Tabelle_ExterneDaten_18[[#This Row],[ProjectionCurveDomesticLU]],ProjectionCurveDomesticLookup,2,FALSE),"")</f>
        <v/>
      </c>
      <c r="Y36" s="2" t="str">
        <f>IF(Tabelle_ExterneDaten_18[[#This Row],[ProjectionCurveForeignLU]]&lt;&gt;"",VLOOKUP(Tabelle_ExterneDaten_18[[#This Row],[ProjectionCurveForeignLU]],ProjectionCurveForeignLookup,2,FALSE),"")</f>
        <v/>
      </c>
      <c r="Z36" s="2" t="str">
        <f>IF(Tabelle_ExterneDaten_18[[#This Row],[ReferenceCurveLU]]&lt;&gt;"",VLOOKUP(Tabelle_ExterneDaten_18[[#This Row],[ReferenceCurveLU]],ReferenceCurveLookup,2,FALSE),"")</f>
        <v/>
      </c>
    </row>
    <row r="37" spans="2:26" x14ac:dyDescent="0.25">
      <c r="B37" s="2" t="s">
        <v>8907</v>
      </c>
      <c r="C37" s="2">
        <v>0</v>
      </c>
      <c r="D37" s="2" t="s">
        <v>8996</v>
      </c>
      <c r="E37" s="2" t="s">
        <v>9001</v>
      </c>
      <c r="F37" s="2" t="s">
        <v>9114</v>
      </c>
      <c r="G37" s="2" t="s">
        <v>8907</v>
      </c>
      <c r="H37" s="2"/>
      <c r="I37" s="2"/>
      <c r="J37" s="2"/>
      <c r="K37" s="2"/>
      <c r="L37" s="2"/>
      <c r="M37" s="2"/>
      <c r="N37" s="2"/>
      <c r="O37" s="2" t="str">
        <f>IF(Tabelle_ExterneDaten_18[[#This Row],[CurveIdLU]]&lt;&gt;"",VLOOKUP(Tabelle_ExterneDaten_18[[#This Row],[CurveIdLU]],CurveIdLookup,2,FALSE),"")</f>
        <v>GBP6M</v>
      </c>
      <c r="P37" s="2" t="str">
        <f>IF(Tabelle_ExterneDaten_18[[#This Row],[SegmentsTypeLU]]&lt;&gt;"",VLOOKUP(Tabelle_ExterneDaten_18[[#This Row],[SegmentsTypeLU]],SegmentsTypeLookup,2,FALSE),"")</f>
        <v>Simple</v>
      </c>
      <c r="Q37" s="2" t="str">
        <f>IF(Tabelle_ExterneDaten_18[[#This Row],[TypeLU]]&lt;&gt;"",VLOOKUP(Tabelle_ExterneDaten_18[[#This Row],[TypeLU]],TypeLookup,2,FALSE),"")</f>
        <v>Deposit</v>
      </c>
      <c r="R37" s="2" t="e">
        <f>IF(Tabelle_ExterneDaten_18[[#This Row],[ConventionsLU]]&lt;&gt;"",VLOOKUP(Tabelle_ExterneDaten_18[[#This Row],[ConventionsLU]],ConventionsLookup,2,FALSE),"")</f>
        <v>#N/A</v>
      </c>
      <c r="S37" s="2" t="str">
        <f>IF(Tabelle_ExterneDaten_18[[#This Row],[ProjectionCurveLU]]&lt;&gt;"",VLOOKUP(Tabelle_ExterneDaten_18[[#This Row],[ProjectionCurveLU]],ProjectionCurveLookup,2,FALSE),"")</f>
        <v>GBP6M</v>
      </c>
      <c r="T37" s="2" t="str">
        <f>IF(Tabelle_ExterneDaten_18[[#This Row],[ProjectionCurveLongLU]]&lt;&gt;"",VLOOKUP(Tabelle_ExterneDaten_18[[#This Row],[ProjectionCurveLongLU]],ProjectionCurveLongLookup,2,FALSE),"")</f>
        <v/>
      </c>
      <c r="U37" s="2" t="str">
        <f>IF(Tabelle_ExterneDaten_18[[#This Row],[ProjectionCurveShortLU]]&lt;&gt;"",VLOOKUP(Tabelle_ExterneDaten_18[[#This Row],[ProjectionCurveShortLU]],ProjectionCurveShortLookup,2,FALSE),"")</f>
        <v/>
      </c>
      <c r="V37" s="2" t="str">
        <f>IF(Tabelle_ExterneDaten_18[[#This Row],[DiscountCurveLU]]&lt;&gt;"",VLOOKUP(Tabelle_ExterneDaten_18[[#This Row],[DiscountCurveLU]],DiscountCurveLookup,2,FALSE),"")</f>
        <v/>
      </c>
      <c r="W37" s="2" t="str">
        <f>IF(Tabelle_ExterneDaten_18[[#This Row],[SpotRateLU]]&lt;&gt;"",VLOOKUP(Tabelle_ExterneDaten_18[[#This Row],[SpotRateLU]],SpotRateLookup,2,FALSE),"")</f>
        <v/>
      </c>
      <c r="X37" s="2" t="str">
        <f>IF(Tabelle_ExterneDaten_18[[#This Row],[ProjectionCurveDomesticLU]]&lt;&gt;"",VLOOKUP(Tabelle_ExterneDaten_18[[#This Row],[ProjectionCurveDomesticLU]],ProjectionCurveDomesticLookup,2,FALSE),"")</f>
        <v/>
      </c>
      <c r="Y37" s="2" t="str">
        <f>IF(Tabelle_ExterneDaten_18[[#This Row],[ProjectionCurveForeignLU]]&lt;&gt;"",VLOOKUP(Tabelle_ExterneDaten_18[[#This Row],[ProjectionCurveForeignLU]],ProjectionCurveForeignLookup,2,FALSE),"")</f>
        <v/>
      </c>
      <c r="Z37" s="2" t="str">
        <f>IF(Tabelle_ExterneDaten_18[[#This Row],[ReferenceCurveLU]]&lt;&gt;"",VLOOKUP(Tabelle_ExterneDaten_18[[#This Row],[ReferenceCurveLU]],ReferenceCurveLookup,2,FALSE),"")</f>
        <v/>
      </c>
    </row>
    <row r="38" spans="2:26" x14ac:dyDescent="0.25">
      <c r="B38" s="2" t="s">
        <v>8907</v>
      </c>
      <c r="C38" s="2">
        <v>1</v>
      </c>
      <c r="D38" s="2" t="s">
        <v>8996</v>
      </c>
      <c r="E38" s="2" t="s">
        <v>9002</v>
      </c>
      <c r="F38" s="2" t="s">
        <v>9047</v>
      </c>
      <c r="G38" s="2" t="s">
        <v>8907</v>
      </c>
      <c r="H38" s="2"/>
      <c r="I38" s="2"/>
      <c r="J38" s="2"/>
      <c r="K38" s="2"/>
      <c r="L38" s="2"/>
      <c r="M38" s="2"/>
      <c r="N38" s="2"/>
      <c r="O38" s="2" t="str">
        <f>IF(Tabelle_ExterneDaten_18[[#This Row],[CurveIdLU]]&lt;&gt;"",VLOOKUP(Tabelle_ExterneDaten_18[[#This Row],[CurveIdLU]],CurveIdLookup,2,FALSE),"")</f>
        <v>GBP6M</v>
      </c>
      <c r="P38" s="2" t="str">
        <f>IF(Tabelle_ExterneDaten_18[[#This Row],[SegmentsTypeLU]]&lt;&gt;"",VLOOKUP(Tabelle_ExterneDaten_18[[#This Row],[SegmentsTypeLU]],SegmentsTypeLookup,2,FALSE),"")</f>
        <v>Simple</v>
      </c>
      <c r="Q38" s="2" t="str">
        <f>IF(Tabelle_ExterneDaten_18[[#This Row],[TypeLU]]&lt;&gt;"",VLOOKUP(Tabelle_ExterneDaten_18[[#This Row],[TypeLU]],TypeLookup,2,FALSE),"")</f>
        <v>FRA</v>
      </c>
      <c r="R38" s="2" t="str">
        <f>IF(Tabelle_ExterneDaten_18[[#This Row],[ConventionsLU]]&lt;&gt;"",VLOOKUP(Tabelle_ExterneDaten_18[[#This Row],[ConventionsLU]],ConventionsLookup,2,FALSE),"")</f>
        <v>GBP-6M-FRA</v>
      </c>
      <c r="S38" s="2" t="str">
        <f>IF(Tabelle_ExterneDaten_18[[#This Row],[ProjectionCurveLU]]&lt;&gt;"",VLOOKUP(Tabelle_ExterneDaten_18[[#This Row],[ProjectionCurveLU]],ProjectionCurveLookup,2,FALSE),"")</f>
        <v>GBP6M</v>
      </c>
      <c r="T38" s="2" t="str">
        <f>IF(Tabelle_ExterneDaten_18[[#This Row],[ProjectionCurveLongLU]]&lt;&gt;"",VLOOKUP(Tabelle_ExterneDaten_18[[#This Row],[ProjectionCurveLongLU]],ProjectionCurveLongLookup,2,FALSE),"")</f>
        <v/>
      </c>
      <c r="U38" s="2" t="str">
        <f>IF(Tabelle_ExterneDaten_18[[#This Row],[ProjectionCurveShortLU]]&lt;&gt;"",VLOOKUP(Tabelle_ExterneDaten_18[[#This Row],[ProjectionCurveShortLU]],ProjectionCurveShortLookup,2,FALSE),"")</f>
        <v/>
      </c>
      <c r="V38" s="2" t="str">
        <f>IF(Tabelle_ExterneDaten_18[[#This Row],[DiscountCurveLU]]&lt;&gt;"",VLOOKUP(Tabelle_ExterneDaten_18[[#This Row],[DiscountCurveLU]],DiscountCurveLookup,2,FALSE),"")</f>
        <v/>
      </c>
      <c r="W38" s="2" t="str">
        <f>IF(Tabelle_ExterneDaten_18[[#This Row],[SpotRateLU]]&lt;&gt;"",VLOOKUP(Tabelle_ExterneDaten_18[[#This Row],[SpotRateLU]],SpotRateLookup,2,FALSE),"")</f>
        <v/>
      </c>
      <c r="X38" s="2" t="str">
        <f>IF(Tabelle_ExterneDaten_18[[#This Row],[ProjectionCurveDomesticLU]]&lt;&gt;"",VLOOKUP(Tabelle_ExterneDaten_18[[#This Row],[ProjectionCurveDomesticLU]],ProjectionCurveDomesticLookup,2,FALSE),"")</f>
        <v/>
      </c>
      <c r="Y38" s="2" t="str">
        <f>IF(Tabelle_ExterneDaten_18[[#This Row],[ProjectionCurveForeignLU]]&lt;&gt;"",VLOOKUP(Tabelle_ExterneDaten_18[[#This Row],[ProjectionCurveForeignLU]],ProjectionCurveForeignLookup,2,FALSE),"")</f>
        <v/>
      </c>
      <c r="Z38" s="2" t="str">
        <f>IF(Tabelle_ExterneDaten_18[[#This Row],[ReferenceCurveLU]]&lt;&gt;"",VLOOKUP(Tabelle_ExterneDaten_18[[#This Row],[ReferenceCurveLU]],ReferenceCurveLookup,2,FALSE),"")</f>
        <v/>
      </c>
    </row>
    <row r="39" spans="2:26" x14ac:dyDescent="0.25">
      <c r="B39" s="2" t="s">
        <v>8907</v>
      </c>
      <c r="C39" s="2">
        <v>2</v>
      </c>
      <c r="D39" s="2" t="s">
        <v>8996</v>
      </c>
      <c r="E39" s="2" t="s">
        <v>9006</v>
      </c>
      <c r="F39" s="2" t="s">
        <v>9048</v>
      </c>
      <c r="G39" s="2" t="s">
        <v>8907</v>
      </c>
      <c r="H39" s="2"/>
      <c r="I39" s="2"/>
      <c r="J39" s="2"/>
      <c r="K39" s="2"/>
      <c r="L39" s="2"/>
      <c r="M39" s="2"/>
      <c r="N39" s="2"/>
      <c r="O39" s="2" t="str">
        <f>IF(Tabelle_ExterneDaten_18[[#This Row],[CurveIdLU]]&lt;&gt;"",VLOOKUP(Tabelle_ExterneDaten_18[[#This Row],[CurveIdLU]],CurveIdLookup,2,FALSE),"")</f>
        <v>GBP6M</v>
      </c>
      <c r="P39" s="2" t="str">
        <f>IF(Tabelle_ExterneDaten_18[[#This Row],[SegmentsTypeLU]]&lt;&gt;"",VLOOKUP(Tabelle_ExterneDaten_18[[#This Row],[SegmentsTypeLU]],SegmentsTypeLookup,2,FALSE),"")</f>
        <v>Simple</v>
      </c>
      <c r="Q39" s="2" t="str">
        <f>IF(Tabelle_ExterneDaten_18[[#This Row],[TypeLU]]&lt;&gt;"",VLOOKUP(Tabelle_ExterneDaten_18[[#This Row],[TypeLU]],TypeLookup,2,FALSE),"")</f>
        <v>Swap</v>
      </c>
      <c r="R39" s="2" t="str">
        <f>IF(Tabelle_ExterneDaten_18[[#This Row],[ConventionsLU]]&lt;&gt;"",VLOOKUP(Tabelle_ExterneDaten_18[[#This Row],[ConventionsLU]],ConventionsLookup,2,FALSE),"")</f>
        <v>GBP-6M-SWAP-CONVENTIONS</v>
      </c>
      <c r="S39" s="2" t="str">
        <f>IF(Tabelle_ExterneDaten_18[[#This Row],[ProjectionCurveLU]]&lt;&gt;"",VLOOKUP(Tabelle_ExterneDaten_18[[#This Row],[ProjectionCurveLU]],ProjectionCurveLookup,2,FALSE),"")</f>
        <v>GBP6M</v>
      </c>
      <c r="T39" s="2" t="str">
        <f>IF(Tabelle_ExterneDaten_18[[#This Row],[ProjectionCurveLongLU]]&lt;&gt;"",VLOOKUP(Tabelle_ExterneDaten_18[[#This Row],[ProjectionCurveLongLU]],ProjectionCurveLongLookup,2,FALSE),"")</f>
        <v/>
      </c>
      <c r="U39" s="2" t="str">
        <f>IF(Tabelle_ExterneDaten_18[[#This Row],[ProjectionCurveShortLU]]&lt;&gt;"",VLOOKUP(Tabelle_ExterneDaten_18[[#This Row],[ProjectionCurveShortLU]],ProjectionCurveShortLookup,2,FALSE),"")</f>
        <v/>
      </c>
      <c r="V39" s="2" t="str">
        <f>IF(Tabelle_ExterneDaten_18[[#This Row],[DiscountCurveLU]]&lt;&gt;"",VLOOKUP(Tabelle_ExterneDaten_18[[#This Row],[DiscountCurveLU]],DiscountCurveLookup,2,FALSE),"")</f>
        <v/>
      </c>
      <c r="W39" s="2" t="str">
        <f>IF(Tabelle_ExterneDaten_18[[#This Row],[SpotRateLU]]&lt;&gt;"",VLOOKUP(Tabelle_ExterneDaten_18[[#This Row],[SpotRateLU]],SpotRateLookup,2,FALSE),"")</f>
        <v/>
      </c>
      <c r="X39" s="2" t="str">
        <f>IF(Tabelle_ExterneDaten_18[[#This Row],[ProjectionCurveDomesticLU]]&lt;&gt;"",VLOOKUP(Tabelle_ExterneDaten_18[[#This Row],[ProjectionCurveDomesticLU]],ProjectionCurveDomesticLookup,2,FALSE),"")</f>
        <v/>
      </c>
      <c r="Y39" s="2" t="str">
        <f>IF(Tabelle_ExterneDaten_18[[#This Row],[ProjectionCurveForeignLU]]&lt;&gt;"",VLOOKUP(Tabelle_ExterneDaten_18[[#This Row],[ProjectionCurveForeignLU]],ProjectionCurveForeignLookup,2,FALSE),"")</f>
        <v/>
      </c>
      <c r="Z39" s="2" t="str">
        <f>IF(Tabelle_ExterneDaten_18[[#This Row],[ReferenceCurveLU]]&lt;&gt;"",VLOOKUP(Tabelle_ExterneDaten_18[[#This Row],[ReferenceCurveLU]],ReferenceCurveLookup,2,FALSE),"")</f>
        <v/>
      </c>
    </row>
    <row r="40" spans="2:26" x14ac:dyDescent="0.25">
      <c r="B40" s="2" t="s">
        <v>8908</v>
      </c>
      <c r="C40" s="2">
        <v>0</v>
      </c>
      <c r="D40" s="2" t="s">
        <v>8994</v>
      </c>
      <c r="E40" s="2" t="s">
        <v>9004</v>
      </c>
      <c r="F40" s="2" t="s">
        <v>9115</v>
      </c>
      <c r="G40" s="2"/>
      <c r="H40" s="2"/>
      <c r="I40" s="2"/>
      <c r="J40" s="2" t="s">
        <v>8899</v>
      </c>
      <c r="K40" s="2" t="s">
        <v>5524</v>
      </c>
      <c r="L40" s="2"/>
      <c r="M40" s="2"/>
      <c r="N40" s="2"/>
      <c r="O40" s="2" t="str">
        <f>IF(Tabelle_ExterneDaten_18[[#This Row],[CurveIdLU]]&lt;&gt;"",VLOOKUP(Tabelle_ExterneDaten_18[[#This Row],[CurveIdLU]],CurveIdLookup,2,FALSE),"")</f>
        <v>GBP-IN-EUR</v>
      </c>
      <c r="P40" s="2" t="str">
        <f>IF(Tabelle_ExterneDaten_18[[#This Row],[SegmentsTypeLU]]&lt;&gt;"",VLOOKUP(Tabelle_ExterneDaten_18[[#This Row],[SegmentsTypeLU]],SegmentsTypeLookup,2,FALSE),"")</f>
        <v>CrossCurrency</v>
      </c>
      <c r="Q40" s="2" t="str">
        <f>IF(Tabelle_ExterneDaten_18[[#This Row],[TypeLU]]&lt;&gt;"",VLOOKUP(Tabelle_ExterneDaten_18[[#This Row],[TypeLU]],TypeLookup,2,FALSE),"")</f>
        <v>FX Forward</v>
      </c>
      <c r="R40" s="2" t="e">
        <f>IF(Tabelle_ExterneDaten_18[[#This Row],[ConventionsLU]]&lt;&gt;"",VLOOKUP(Tabelle_ExterneDaten_18[[#This Row],[ConventionsLU]],ConventionsLookup,2,FALSE),"")</f>
        <v>#N/A</v>
      </c>
      <c r="S40" s="2" t="str">
        <f>IF(Tabelle_ExterneDaten_18[[#This Row],[ProjectionCurveLU]]&lt;&gt;"",VLOOKUP(Tabelle_ExterneDaten_18[[#This Row],[ProjectionCurveLU]],ProjectionCurveLookup,2,FALSE),"")</f>
        <v/>
      </c>
      <c r="T40" s="2" t="str">
        <f>IF(Tabelle_ExterneDaten_18[[#This Row],[ProjectionCurveLongLU]]&lt;&gt;"",VLOOKUP(Tabelle_ExterneDaten_18[[#This Row],[ProjectionCurveLongLU]],ProjectionCurveLongLookup,2,FALSE),"")</f>
        <v/>
      </c>
      <c r="U40" s="2" t="str">
        <f>IF(Tabelle_ExterneDaten_18[[#This Row],[ProjectionCurveShortLU]]&lt;&gt;"",VLOOKUP(Tabelle_ExterneDaten_18[[#This Row],[ProjectionCurveShortLU]],ProjectionCurveShortLookup,2,FALSE),"")</f>
        <v/>
      </c>
      <c r="V40" s="2" t="str">
        <f>IF(Tabelle_ExterneDaten_18[[#This Row],[DiscountCurveLU]]&lt;&gt;"",VLOOKUP(Tabelle_ExterneDaten_18[[#This Row],[DiscountCurveLU]],DiscountCurveLookup,2,FALSE),"")</f>
        <v>EUR1D</v>
      </c>
      <c r="W40" s="2" t="str">
        <f>IF(Tabelle_ExterneDaten_18[[#This Row],[SpotRateLU]]&lt;&gt;"",VLOOKUP(Tabelle_ExterneDaten_18[[#This Row],[SpotRateLU]],SpotRateLookup,2,FALSE),"")</f>
        <v>FX/RATE/EUR/GBP</v>
      </c>
      <c r="X40" s="2" t="str">
        <f>IF(Tabelle_ExterneDaten_18[[#This Row],[ProjectionCurveDomesticLU]]&lt;&gt;"",VLOOKUP(Tabelle_ExterneDaten_18[[#This Row],[ProjectionCurveDomesticLU]],ProjectionCurveDomesticLookup,2,FALSE),"")</f>
        <v/>
      </c>
      <c r="Y40" s="2" t="str">
        <f>IF(Tabelle_ExterneDaten_18[[#This Row],[ProjectionCurveForeignLU]]&lt;&gt;"",VLOOKUP(Tabelle_ExterneDaten_18[[#This Row],[ProjectionCurveForeignLU]],ProjectionCurveForeignLookup,2,FALSE),"")</f>
        <v/>
      </c>
      <c r="Z40" s="2" t="str">
        <f>IF(Tabelle_ExterneDaten_18[[#This Row],[ReferenceCurveLU]]&lt;&gt;"",VLOOKUP(Tabelle_ExterneDaten_18[[#This Row],[ReferenceCurveLU]],ReferenceCurveLookup,2,FALSE),"")</f>
        <v/>
      </c>
    </row>
    <row r="41" spans="2:26" x14ac:dyDescent="0.25">
      <c r="B41" s="2" t="s">
        <v>8908</v>
      </c>
      <c r="C41" s="2">
        <v>1</v>
      </c>
      <c r="D41" s="2" t="s">
        <v>8994</v>
      </c>
      <c r="E41" s="2" t="s">
        <v>9000</v>
      </c>
      <c r="F41" s="2" t="s">
        <v>9038</v>
      </c>
      <c r="G41" s="2"/>
      <c r="H41" s="2"/>
      <c r="I41" s="2"/>
      <c r="J41" s="2" t="s">
        <v>8899</v>
      </c>
      <c r="K41" s="2" t="s">
        <v>5524</v>
      </c>
      <c r="L41" s="2" t="s">
        <v>8906</v>
      </c>
      <c r="M41" s="2" t="s">
        <v>8901</v>
      </c>
      <c r="N41" s="2"/>
      <c r="O41" s="2" t="str">
        <f>IF(Tabelle_ExterneDaten_18[[#This Row],[CurveIdLU]]&lt;&gt;"",VLOOKUP(Tabelle_ExterneDaten_18[[#This Row],[CurveIdLU]],CurveIdLookup,2,FALSE),"")</f>
        <v>GBP-IN-EUR</v>
      </c>
      <c r="P41" s="2" t="str">
        <f>IF(Tabelle_ExterneDaten_18[[#This Row],[SegmentsTypeLU]]&lt;&gt;"",VLOOKUP(Tabelle_ExterneDaten_18[[#This Row],[SegmentsTypeLU]],SegmentsTypeLookup,2,FALSE),"")</f>
        <v>CrossCurrency</v>
      </c>
      <c r="Q41" s="2" t="str">
        <f>IF(Tabelle_ExterneDaten_18[[#This Row],[TypeLU]]&lt;&gt;"",VLOOKUP(Tabelle_ExterneDaten_18[[#This Row],[TypeLU]],TypeLookup,2,FALSE),"")</f>
        <v>Cross Currency Basis Swap</v>
      </c>
      <c r="R41" s="2" t="str">
        <f>IF(Tabelle_ExterneDaten_18[[#This Row],[ConventionsLU]]&lt;&gt;"",VLOOKUP(Tabelle_ExterneDaten_18[[#This Row],[ConventionsLU]],ConventionsLookup,2,FALSE),"")</f>
        <v>EUR-GBP-XCCY-BASIS-CONVENTIONS</v>
      </c>
      <c r="S41" s="2" t="str">
        <f>IF(Tabelle_ExterneDaten_18[[#This Row],[ProjectionCurveLU]]&lt;&gt;"",VLOOKUP(Tabelle_ExterneDaten_18[[#This Row],[ProjectionCurveLU]],ProjectionCurveLookup,2,FALSE),"")</f>
        <v/>
      </c>
      <c r="T41" s="2" t="str">
        <f>IF(Tabelle_ExterneDaten_18[[#This Row],[ProjectionCurveLongLU]]&lt;&gt;"",VLOOKUP(Tabelle_ExterneDaten_18[[#This Row],[ProjectionCurveLongLU]],ProjectionCurveLongLookup,2,FALSE),"")</f>
        <v/>
      </c>
      <c r="U41" s="2" t="str">
        <f>IF(Tabelle_ExterneDaten_18[[#This Row],[ProjectionCurveShortLU]]&lt;&gt;"",VLOOKUP(Tabelle_ExterneDaten_18[[#This Row],[ProjectionCurveShortLU]],ProjectionCurveShortLookup,2,FALSE),"")</f>
        <v/>
      </c>
      <c r="V41" s="2" t="str">
        <f>IF(Tabelle_ExterneDaten_18[[#This Row],[DiscountCurveLU]]&lt;&gt;"",VLOOKUP(Tabelle_ExterneDaten_18[[#This Row],[DiscountCurveLU]],DiscountCurveLookup,2,FALSE),"")</f>
        <v>EUR1D</v>
      </c>
      <c r="W41" s="2" t="str">
        <f>IF(Tabelle_ExterneDaten_18[[#This Row],[SpotRateLU]]&lt;&gt;"",VLOOKUP(Tabelle_ExterneDaten_18[[#This Row],[SpotRateLU]],SpotRateLookup,2,FALSE),"")</f>
        <v>FX/RATE/EUR/GBP</v>
      </c>
      <c r="X41" s="2" t="str">
        <f>IF(Tabelle_ExterneDaten_18[[#This Row],[ProjectionCurveDomesticLU]]&lt;&gt;"",VLOOKUP(Tabelle_ExterneDaten_18[[#This Row],[ProjectionCurveDomesticLU]],ProjectionCurveDomesticLookup,2,FALSE),"")</f>
        <v>GBP3M</v>
      </c>
      <c r="Y41" s="2" t="str">
        <f>IF(Tabelle_ExterneDaten_18[[#This Row],[ProjectionCurveForeignLU]]&lt;&gt;"",VLOOKUP(Tabelle_ExterneDaten_18[[#This Row],[ProjectionCurveForeignLU]],ProjectionCurveForeignLookup,2,FALSE),"")</f>
        <v>EUR3M</v>
      </c>
      <c r="Z41" s="2" t="str">
        <f>IF(Tabelle_ExterneDaten_18[[#This Row],[ReferenceCurveLU]]&lt;&gt;"",VLOOKUP(Tabelle_ExterneDaten_18[[#This Row],[ReferenceCurveLU]],ReferenceCurveLookup,2,FALSE),"")</f>
        <v/>
      </c>
    </row>
    <row r="42" spans="2:26" x14ac:dyDescent="0.25">
      <c r="B42" s="2" t="s">
        <v>8909</v>
      </c>
      <c r="C42" s="2">
        <v>0</v>
      </c>
      <c r="D42" s="2" t="s">
        <v>8994</v>
      </c>
      <c r="E42" s="2" t="s">
        <v>9004</v>
      </c>
      <c r="F42" s="2" t="s">
        <v>9116</v>
      </c>
      <c r="G42" s="2"/>
      <c r="H42" s="2"/>
      <c r="I42" s="2"/>
      <c r="J42" s="2" t="s">
        <v>8919</v>
      </c>
      <c r="K42" s="2" t="s">
        <v>5529</v>
      </c>
      <c r="L42" s="2"/>
      <c r="M42" s="2"/>
      <c r="N42" s="2"/>
      <c r="O42" s="2" t="str">
        <f>IF(Tabelle_ExterneDaten_18[[#This Row],[CurveIdLU]]&lt;&gt;"",VLOOKUP(Tabelle_ExterneDaten_18[[#This Row],[CurveIdLU]],CurveIdLookup,2,FALSE),"")</f>
        <v>GBP-IN-USD</v>
      </c>
      <c r="P42" s="2" t="str">
        <f>IF(Tabelle_ExterneDaten_18[[#This Row],[SegmentsTypeLU]]&lt;&gt;"",VLOOKUP(Tabelle_ExterneDaten_18[[#This Row],[SegmentsTypeLU]],SegmentsTypeLookup,2,FALSE),"")</f>
        <v>CrossCurrency</v>
      </c>
      <c r="Q42" s="2" t="str">
        <f>IF(Tabelle_ExterneDaten_18[[#This Row],[TypeLU]]&lt;&gt;"",VLOOKUP(Tabelle_ExterneDaten_18[[#This Row],[TypeLU]],TypeLookup,2,FALSE),"")</f>
        <v>FX Forward</v>
      </c>
      <c r="R42" s="2" t="e">
        <f>IF(Tabelle_ExterneDaten_18[[#This Row],[ConventionsLU]]&lt;&gt;"",VLOOKUP(Tabelle_ExterneDaten_18[[#This Row],[ConventionsLU]],ConventionsLookup,2,FALSE),"")</f>
        <v>#N/A</v>
      </c>
      <c r="S42" s="2" t="str">
        <f>IF(Tabelle_ExterneDaten_18[[#This Row],[ProjectionCurveLU]]&lt;&gt;"",VLOOKUP(Tabelle_ExterneDaten_18[[#This Row],[ProjectionCurveLU]],ProjectionCurveLookup,2,FALSE),"")</f>
        <v/>
      </c>
      <c r="T42" s="2" t="str">
        <f>IF(Tabelle_ExterneDaten_18[[#This Row],[ProjectionCurveLongLU]]&lt;&gt;"",VLOOKUP(Tabelle_ExterneDaten_18[[#This Row],[ProjectionCurveLongLU]],ProjectionCurveLongLookup,2,FALSE),"")</f>
        <v/>
      </c>
      <c r="U42" s="2" t="str">
        <f>IF(Tabelle_ExterneDaten_18[[#This Row],[ProjectionCurveShortLU]]&lt;&gt;"",VLOOKUP(Tabelle_ExterneDaten_18[[#This Row],[ProjectionCurveShortLU]],ProjectionCurveShortLookup,2,FALSE),"")</f>
        <v/>
      </c>
      <c r="V42" s="2" t="str">
        <f>IF(Tabelle_ExterneDaten_18[[#This Row],[DiscountCurveLU]]&lt;&gt;"",VLOOKUP(Tabelle_ExterneDaten_18[[#This Row],[DiscountCurveLU]],DiscountCurveLookup,2,FALSE),"")</f>
        <v>USD1D</v>
      </c>
      <c r="W42" s="2" t="str">
        <f>IF(Tabelle_ExterneDaten_18[[#This Row],[SpotRateLU]]&lt;&gt;"",VLOOKUP(Tabelle_ExterneDaten_18[[#This Row],[SpotRateLU]],SpotRateLookup,2,FALSE),"")</f>
        <v>FX/RATE/USD/GBP</v>
      </c>
      <c r="X42" s="2" t="str">
        <f>IF(Tabelle_ExterneDaten_18[[#This Row],[ProjectionCurveDomesticLU]]&lt;&gt;"",VLOOKUP(Tabelle_ExterneDaten_18[[#This Row],[ProjectionCurveDomesticLU]],ProjectionCurveDomesticLookup,2,FALSE),"")</f>
        <v/>
      </c>
      <c r="Y42" s="2" t="str">
        <f>IF(Tabelle_ExterneDaten_18[[#This Row],[ProjectionCurveForeignLU]]&lt;&gt;"",VLOOKUP(Tabelle_ExterneDaten_18[[#This Row],[ProjectionCurveForeignLU]],ProjectionCurveForeignLookup,2,FALSE),"")</f>
        <v/>
      </c>
      <c r="Z42" s="2" t="str">
        <f>IF(Tabelle_ExterneDaten_18[[#This Row],[ReferenceCurveLU]]&lt;&gt;"",VLOOKUP(Tabelle_ExterneDaten_18[[#This Row],[ReferenceCurveLU]],ReferenceCurveLookup,2,FALSE),"")</f>
        <v/>
      </c>
    </row>
    <row r="43" spans="2:26" x14ac:dyDescent="0.25">
      <c r="B43" s="2" t="s">
        <v>8909</v>
      </c>
      <c r="C43" s="2">
        <v>1</v>
      </c>
      <c r="D43" s="2" t="s">
        <v>8994</v>
      </c>
      <c r="E43" s="2" t="s">
        <v>9000</v>
      </c>
      <c r="F43" s="2" t="s">
        <v>9085</v>
      </c>
      <c r="G43" s="2"/>
      <c r="H43" s="2"/>
      <c r="I43" s="2"/>
      <c r="J43" s="2" t="s">
        <v>8919</v>
      </c>
      <c r="K43" s="2" t="s">
        <v>5529</v>
      </c>
      <c r="L43" s="2" t="s">
        <v>8906</v>
      </c>
      <c r="M43" s="2" t="s">
        <v>8920</v>
      </c>
      <c r="N43" s="2"/>
      <c r="O43" s="2" t="str">
        <f>IF(Tabelle_ExterneDaten_18[[#This Row],[CurveIdLU]]&lt;&gt;"",VLOOKUP(Tabelle_ExterneDaten_18[[#This Row],[CurveIdLU]],CurveIdLookup,2,FALSE),"")</f>
        <v>GBP-IN-USD</v>
      </c>
      <c r="P43" s="2" t="str">
        <f>IF(Tabelle_ExterneDaten_18[[#This Row],[SegmentsTypeLU]]&lt;&gt;"",VLOOKUP(Tabelle_ExterneDaten_18[[#This Row],[SegmentsTypeLU]],SegmentsTypeLookup,2,FALSE),"")</f>
        <v>CrossCurrency</v>
      </c>
      <c r="Q43" s="2" t="str">
        <f>IF(Tabelle_ExterneDaten_18[[#This Row],[TypeLU]]&lt;&gt;"",VLOOKUP(Tabelle_ExterneDaten_18[[#This Row],[TypeLU]],TypeLookup,2,FALSE),"")</f>
        <v>Cross Currency Basis Swap</v>
      </c>
      <c r="R43" s="2" t="str">
        <f>IF(Tabelle_ExterneDaten_18[[#This Row],[ConventionsLU]]&lt;&gt;"",VLOOKUP(Tabelle_ExterneDaten_18[[#This Row],[ConventionsLU]],ConventionsLookup,2,FALSE),"")</f>
        <v>USD-GBP-XCCY-BASIS-CONVENTIONS</v>
      </c>
      <c r="S43" s="2" t="str">
        <f>IF(Tabelle_ExterneDaten_18[[#This Row],[ProjectionCurveLU]]&lt;&gt;"",VLOOKUP(Tabelle_ExterneDaten_18[[#This Row],[ProjectionCurveLU]],ProjectionCurveLookup,2,FALSE),"")</f>
        <v/>
      </c>
      <c r="T43" s="2" t="str">
        <f>IF(Tabelle_ExterneDaten_18[[#This Row],[ProjectionCurveLongLU]]&lt;&gt;"",VLOOKUP(Tabelle_ExterneDaten_18[[#This Row],[ProjectionCurveLongLU]],ProjectionCurveLongLookup,2,FALSE),"")</f>
        <v/>
      </c>
      <c r="U43" s="2" t="str">
        <f>IF(Tabelle_ExterneDaten_18[[#This Row],[ProjectionCurveShortLU]]&lt;&gt;"",VLOOKUP(Tabelle_ExterneDaten_18[[#This Row],[ProjectionCurveShortLU]],ProjectionCurveShortLookup,2,FALSE),"")</f>
        <v/>
      </c>
      <c r="V43" s="2" t="str">
        <f>IF(Tabelle_ExterneDaten_18[[#This Row],[DiscountCurveLU]]&lt;&gt;"",VLOOKUP(Tabelle_ExterneDaten_18[[#This Row],[DiscountCurveLU]],DiscountCurveLookup,2,FALSE),"")</f>
        <v>USD1D</v>
      </c>
      <c r="W43" s="2" t="str">
        <f>IF(Tabelle_ExterneDaten_18[[#This Row],[SpotRateLU]]&lt;&gt;"",VLOOKUP(Tabelle_ExterneDaten_18[[#This Row],[SpotRateLU]],SpotRateLookup,2,FALSE),"")</f>
        <v>FX/RATE/USD/GBP</v>
      </c>
      <c r="X43" s="2" t="str">
        <f>IF(Tabelle_ExterneDaten_18[[#This Row],[ProjectionCurveDomesticLU]]&lt;&gt;"",VLOOKUP(Tabelle_ExterneDaten_18[[#This Row],[ProjectionCurveDomesticLU]],ProjectionCurveDomesticLookup,2,FALSE),"")</f>
        <v>GBP3M</v>
      </c>
      <c r="Y43" s="2" t="str">
        <f>IF(Tabelle_ExterneDaten_18[[#This Row],[ProjectionCurveForeignLU]]&lt;&gt;"",VLOOKUP(Tabelle_ExterneDaten_18[[#This Row],[ProjectionCurveForeignLU]],ProjectionCurveForeignLookup,2,FALSE),"")</f>
        <v>USD3M</v>
      </c>
      <c r="Z43" s="2" t="str">
        <f>IF(Tabelle_ExterneDaten_18[[#This Row],[ReferenceCurveLU]]&lt;&gt;"",VLOOKUP(Tabelle_ExterneDaten_18[[#This Row],[ReferenceCurveLU]],ReferenceCurveLookup,2,FALSE),"")</f>
        <v/>
      </c>
    </row>
    <row r="44" spans="2:26" x14ac:dyDescent="0.25">
      <c r="B44" s="2" t="s">
        <v>8910</v>
      </c>
      <c r="C44" s="2">
        <v>0</v>
      </c>
      <c r="D44" s="2" t="s">
        <v>8996</v>
      </c>
      <c r="E44" s="2" t="s">
        <v>9001</v>
      </c>
      <c r="F44" s="2" t="s">
        <v>9117</v>
      </c>
      <c r="G44" s="2"/>
      <c r="H44" s="2"/>
      <c r="I44" s="2"/>
      <c r="J44" s="2"/>
      <c r="K44" s="2"/>
      <c r="L44" s="2"/>
      <c r="M44" s="2"/>
      <c r="N44" s="2"/>
      <c r="O44" s="2" t="str">
        <f>IF(Tabelle_ExterneDaten_18[[#This Row],[CurveIdLU]]&lt;&gt;"",VLOOKUP(Tabelle_ExterneDaten_18[[#This Row],[CurveIdLU]],CurveIdLookup,2,FALSE),"")</f>
        <v>JPY1D</v>
      </c>
      <c r="P44" s="2" t="str">
        <f>IF(Tabelle_ExterneDaten_18[[#This Row],[SegmentsTypeLU]]&lt;&gt;"",VLOOKUP(Tabelle_ExterneDaten_18[[#This Row],[SegmentsTypeLU]],SegmentsTypeLookup,2,FALSE),"")</f>
        <v>Simple</v>
      </c>
      <c r="Q44" s="2" t="str">
        <f>IF(Tabelle_ExterneDaten_18[[#This Row],[TypeLU]]&lt;&gt;"",VLOOKUP(Tabelle_ExterneDaten_18[[#This Row],[TypeLU]],TypeLookup,2,FALSE),"")</f>
        <v>Deposit</v>
      </c>
      <c r="R44" s="2" t="e">
        <f>IF(Tabelle_ExterneDaten_18[[#This Row],[ConventionsLU]]&lt;&gt;"",VLOOKUP(Tabelle_ExterneDaten_18[[#This Row],[ConventionsLU]],ConventionsLookup,2,FALSE),"")</f>
        <v>#N/A</v>
      </c>
      <c r="S44" s="2" t="str">
        <f>IF(Tabelle_ExterneDaten_18[[#This Row],[ProjectionCurveLU]]&lt;&gt;"",VLOOKUP(Tabelle_ExterneDaten_18[[#This Row],[ProjectionCurveLU]],ProjectionCurveLookup,2,FALSE),"")</f>
        <v/>
      </c>
      <c r="T44" s="2" t="str">
        <f>IF(Tabelle_ExterneDaten_18[[#This Row],[ProjectionCurveLongLU]]&lt;&gt;"",VLOOKUP(Tabelle_ExterneDaten_18[[#This Row],[ProjectionCurveLongLU]],ProjectionCurveLongLookup,2,FALSE),"")</f>
        <v/>
      </c>
      <c r="U44" s="2" t="str">
        <f>IF(Tabelle_ExterneDaten_18[[#This Row],[ProjectionCurveShortLU]]&lt;&gt;"",VLOOKUP(Tabelle_ExterneDaten_18[[#This Row],[ProjectionCurveShortLU]],ProjectionCurveShortLookup,2,FALSE),"")</f>
        <v/>
      </c>
      <c r="V44" s="2" t="str">
        <f>IF(Tabelle_ExterneDaten_18[[#This Row],[DiscountCurveLU]]&lt;&gt;"",VLOOKUP(Tabelle_ExterneDaten_18[[#This Row],[DiscountCurveLU]],DiscountCurveLookup,2,FALSE),"")</f>
        <v/>
      </c>
      <c r="W44" s="2" t="str">
        <f>IF(Tabelle_ExterneDaten_18[[#This Row],[SpotRateLU]]&lt;&gt;"",VLOOKUP(Tabelle_ExterneDaten_18[[#This Row],[SpotRateLU]],SpotRateLookup,2,FALSE),"")</f>
        <v/>
      </c>
      <c r="X44" s="2" t="str">
        <f>IF(Tabelle_ExterneDaten_18[[#This Row],[ProjectionCurveDomesticLU]]&lt;&gt;"",VLOOKUP(Tabelle_ExterneDaten_18[[#This Row],[ProjectionCurveDomesticLU]],ProjectionCurveDomesticLookup,2,FALSE),"")</f>
        <v/>
      </c>
      <c r="Y44" s="2" t="str">
        <f>IF(Tabelle_ExterneDaten_18[[#This Row],[ProjectionCurveForeignLU]]&lt;&gt;"",VLOOKUP(Tabelle_ExterneDaten_18[[#This Row],[ProjectionCurveForeignLU]],ProjectionCurveForeignLookup,2,FALSE),"")</f>
        <v/>
      </c>
      <c r="Z44" s="2" t="str">
        <f>IF(Tabelle_ExterneDaten_18[[#This Row],[ReferenceCurveLU]]&lt;&gt;"",VLOOKUP(Tabelle_ExterneDaten_18[[#This Row],[ReferenceCurveLU]],ReferenceCurveLookup,2,FALSE),"")</f>
        <v/>
      </c>
    </row>
    <row r="45" spans="2:26" x14ac:dyDescent="0.25">
      <c r="B45" s="2" t="s">
        <v>8910</v>
      </c>
      <c r="C45" s="2">
        <v>1</v>
      </c>
      <c r="D45" s="2" t="s">
        <v>8996</v>
      </c>
      <c r="E45" s="2" t="s">
        <v>9005</v>
      </c>
      <c r="F45" s="2" t="s">
        <v>9059</v>
      </c>
      <c r="G45" s="2"/>
      <c r="H45" s="2"/>
      <c r="I45" s="2"/>
      <c r="J45" s="2"/>
      <c r="K45" s="2"/>
      <c r="L45" s="2"/>
      <c r="M45" s="2"/>
      <c r="N45" s="2"/>
      <c r="O45" s="2" t="str">
        <f>IF(Tabelle_ExterneDaten_18[[#This Row],[CurveIdLU]]&lt;&gt;"",VLOOKUP(Tabelle_ExterneDaten_18[[#This Row],[CurveIdLU]],CurveIdLookup,2,FALSE),"")</f>
        <v>JPY1D</v>
      </c>
      <c r="P45" s="2" t="str">
        <f>IF(Tabelle_ExterneDaten_18[[#This Row],[SegmentsTypeLU]]&lt;&gt;"",VLOOKUP(Tabelle_ExterneDaten_18[[#This Row],[SegmentsTypeLU]],SegmentsTypeLookup,2,FALSE),"")</f>
        <v>Simple</v>
      </c>
      <c r="Q45" s="2" t="str">
        <f>IF(Tabelle_ExterneDaten_18[[#This Row],[TypeLU]]&lt;&gt;"",VLOOKUP(Tabelle_ExterneDaten_18[[#This Row],[TypeLU]],TypeLookup,2,FALSE),"")</f>
        <v>OIS</v>
      </c>
      <c r="R45" s="2" t="str">
        <f>IF(Tabelle_ExterneDaten_18[[#This Row],[ConventionsLU]]&lt;&gt;"",VLOOKUP(Tabelle_ExterneDaten_18[[#This Row],[ConventionsLU]],ConventionsLookup,2,FALSE),"")</f>
        <v>JPY-OIS-CONVENTIONS</v>
      </c>
      <c r="S45" s="2" t="str">
        <f>IF(Tabelle_ExterneDaten_18[[#This Row],[ProjectionCurveLU]]&lt;&gt;"",VLOOKUP(Tabelle_ExterneDaten_18[[#This Row],[ProjectionCurveLU]],ProjectionCurveLookup,2,FALSE),"")</f>
        <v/>
      </c>
      <c r="T45" s="2" t="str">
        <f>IF(Tabelle_ExterneDaten_18[[#This Row],[ProjectionCurveLongLU]]&lt;&gt;"",VLOOKUP(Tabelle_ExterneDaten_18[[#This Row],[ProjectionCurveLongLU]],ProjectionCurveLongLookup,2,FALSE),"")</f>
        <v/>
      </c>
      <c r="U45" s="2" t="str">
        <f>IF(Tabelle_ExterneDaten_18[[#This Row],[ProjectionCurveShortLU]]&lt;&gt;"",VLOOKUP(Tabelle_ExterneDaten_18[[#This Row],[ProjectionCurveShortLU]],ProjectionCurveShortLookup,2,FALSE),"")</f>
        <v/>
      </c>
      <c r="V45" s="2" t="str">
        <f>IF(Tabelle_ExterneDaten_18[[#This Row],[DiscountCurveLU]]&lt;&gt;"",VLOOKUP(Tabelle_ExterneDaten_18[[#This Row],[DiscountCurveLU]],DiscountCurveLookup,2,FALSE),"")</f>
        <v/>
      </c>
      <c r="W45" s="2" t="str">
        <f>IF(Tabelle_ExterneDaten_18[[#This Row],[SpotRateLU]]&lt;&gt;"",VLOOKUP(Tabelle_ExterneDaten_18[[#This Row],[SpotRateLU]],SpotRateLookup,2,FALSE),"")</f>
        <v/>
      </c>
      <c r="X45" s="2" t="str">
        <f>IF(Tabelle_ExterneDaten_18[[#This Row],[ProjectionCurveDomesticLU]]&lt;&gt;"",VLOOKUP(Tabelle_ExterneDaten_18[[#This Row],[ProjectionCurveDomesticLU]],ProjectionCurveDomesticLookup,2,FALSE),"")</f>
        <v/>
      </c>
      <c r="Y45" s="2" t="str">
        <f>IF(Tabelle_ExterneDaten_18[[#This Row],[ProjectionCurveForeignLU]]&lt;&gt;"",VLOOKUP(Tabelle_ExterneDaten_18[[#This Row],[ProjectionCurveForeignLU]],ProjectionCurveForeignLookup,2,FALSE),"")</f>
        <v/>
      </c>
      <c r="Z45" s="2" t="str">
        <f>IF(Tabelle_ExterneDaten_18[[#This Row],[ReferenceCurveLU]]&lt;&gt;"",VLOOKUP(Tabelle_ExterneDaten_18[[#This Row],[ReferenceCurveLU]],ReferenceCurveLookup,2,FALSE),"")</f>
        <v/>
      </c>
    </row>
    <row r="46" spans="2:26" x14ac:dyDescent="0.25">
      <c r="B46" s="2" t="s">
        <v>8911</v>
      </c>
      <c r="C46" s="2">
        <v>0</v>
      </c>
      <c r="D46" s="2" t="s">
        <v>8996</v>
      </c>
      <c r="E46" s="2" t="s">
        <v>9001</v>
      </c>
      <c r="F46" s="2" t="s">
        <v>9118</v>
      </c>
      <c r="G46" s="2" t="s">
        <v>8911</v>
      </c>
      <c r="H46" s="2"/>
      <c r="I46" s="2"/>
      <c r="J46" s="2"/>
      <c r="K46" s="2"/>
      <c r="L46" s="2"/>
      <c r="M46" s="2"/>
      <c r="N46" s="2"/>
      <c r="O46" s="2" t="str">
        <f>IF(Tabelle_ExterneDaten_18[[#This Row],[CurveIdLU]]&lt;&gt;"",VLOOKUP(Tabelle_ExterneDaten_18[[#This Row],[CurveIdLU]],CurveIdLookup,2,FALSE),"")</f>
        <v>JPY3M</v>
      </c>
      <c r="P46" s="2" t="str">
        <f>IF(Tabelle_ExterneDaten_18[[#This Row],[SegmentsTypeLU]]&lt;&gt;"",VLOOKUP(Tabelle_ExterneDaten_18[[#This Row],[SegmentsTypeLU]],SegmentsTypeLookup,2,FALSE),"")</f>
        <v>Simple</v>
      </c>
      <c r="Q46" s="2" t="str">
        <f>IF(Tabelle_ExterneDaten_18[[#This Row],[TypeLU]]&lt;&gt;"",VLOOKUP(Tabelle_ExterneDaten_18[[#This Row],[TypeLU]],TypeLookup,2,FALSE),"")</f>
        <v>Deposit</v>
      </c>
      <c r="R46" s="2" t="e">
        <f>IF(Tabelle_ExterneDaten_18[[#This Row],[ConventionsLU]]&lt;&gt;"",VLOOKUP(Tabelle_ExterneDaten_18[[#This Row],[ConventionsLU]],ConventionsLookup,2,FALSE),"")</f>
        <v>#N/A</v>
      </c>
      <c r="S46" s="2" t="str">
        <f>IF(Tabelle_ExterneDaten_18[[#This Row],[ProjectionCurveLU]]&lt;&gt;"",VLOOKUP(Tabelle_ExterneDaten_18[[#This Row],[ProjectionCurveLU]],ProjectionCurveLookup,2,FALSE),"")</f>
        <v>JPY3M</v>
      </c>
      <c r="T46" s="2" t="str">
        <f>IF(Tabelle_ExterneDaten_18[[#This Row],[ProjectionCurveLongLU]]&lt;&gt;"",VLOOKUP(Tabelle_ExterneDaten_18[[#This Row],[ProjectionCurveLongLU]],ProjectionCurveLongLookup,2,FALSE),"")</f>
        <v/>
      </c>
      <c r="U46" s="2" t="str">
        <f>IF(Tabelle_ExterneDaten_18[[#This Row],[ProjectionCurveShortLU]]&lt;&gt;"",VLOOKUP(Tabelle_ExterneDaten_18[[#This Row],[ProjectionCurveShortLU]],ProjectionCurveShortLookup,2,FALSE),"")</f>
        <v/>
      </c>
      <c r="V46" s="2" t="str">
        <f>IF(Tabelle_ExterneDaten_18[[#This Row],[DiscountCurveLU]]&lt;&gt;"",VLOOKUP(Tabelle_ExterneDaten_18[[#This Row],[DiscountCurveLU]],DiscountCurveLookup,2,FALSE),"")</f>
        <v/>
      </c>
      <c r="W46" s="2" t="str">
        <f>IF(Tabelle_ExterneDaten_18[[#This Row],[SpotRateLU]]&lt;&gt;"",VLOOKUP(Tabelle_ExterneDaten_18[[#This Row],[SpotRateLU]],SpotRateLookup,2,FALSE),"")</f>
        <v/>
      </c>
      <c r="X46" s="2" t="str">
        <f>IF(Tabelle_ExterneDaten_18[[#This Row],[ProjectionCurveDomesticLU]]&lt;&gt;"",VLOOKUP(Tabelle_ExterneDaten_18[[#This Row],[ProjectionCurveDomesticLU]],ProjectionCurveDomesticLookup,2,FALSE),"")</f>
        <v/>
      </c>
      <c r="Y46" s="2" t="str">
        <f>IF(Tabelle_ExterneDaten_18[[#This Row],[ProjectionCurveForeignLU]]&lt;&gt;"",VLOOKUP(Tabelle_ExterneDaten_18[[#This Row],[ProjectionCurveForeignLU]],ProjectionCurveForeignLookup,2,FALSE),"")</f>
        <v/>
      </c>
      <c r="Z46" s="2" t="str">
        <f>IF(Tabelle_ExterneDaten_18[[#This Row],[ReferenceCurveLU]]&lt;&gt;"",VLOOKUP(Tabelle_ExterneDaten_18[[#This Row],[ReferenceCurveLU]],ReferenceCurveLookup,2,FALSE),"")</f>
        <v/>
      </c>
    </row>
    <row r="47" spans="2:26" x14ac:dyDescent="0.25">
      <c r="B47" s="2" t="s">
        <v>8911</v>
      </c>
      <c r="C47" s="2">
        <v>1</v>
      </c>
      <c r="D47" s="2" t="s">
        <v>8996</v>
      </c>
      <c r="E47" s="2" t="s">
        <v>9002</v>
      </c>
      <c r="F47" s="2" t="s">
        <v>9119</v>
      </c>
      <c r="G47" s="2" t="s">
        <v>8911</v>
      </c>
      <c r="H47" s="2"/>
      <c r="I47" s="2"/>
      <c r="J47" s="2"/>
      <c r="K47" s="2"/>
      <c r="L47" s="2"/>
      <c r="M47" s="2"/>
      <c r="N47" s="2"/>
      <c r="O47" s="2" t="str">
        <f>IF(Tabelle_ExterneDaten_18[[#This Row],[CurveIdLU]]&lt;&gt;"",VLOOKUP(Tabelle_ExterneDaten_18[[#This Row],[CurveIdLU]],CurveIdLookup,2,FALSE),"")</f>
        <v>JPY3M</v>
      </c>
      <c r="P47" s="2" t="str">
        <f>IF(Tabelle_ExterneDaten_18[[#This Row],[SegmentsTypeLU]]&lt;&gt;"",VLOOKUP(Tabelle_ExterneDaten_18[[#This Row],[SegmentsTypeLU]],SegmentsTypeLookup,2,FALSE),"")</f>
        <v>Simple</v>
      </c>
      <c r="Q47" s="2" t="str">
        <f>IF(Tabelle_ExterneDaten_18[[#This Row],[TypeLU]]&lt;&gt;"",VLOOKUP(Tabelle_ExterneDaten_18[[#This Row],[TypeLU]],TypeLookup,2,FALSE),"")</f>
        <v>FRA</v>
      </c>
      <c r="R47" s="2" t="e">
        <f>IF(Tabelle_ExterneDaten_18[[#This Row],[ConventionsLU]]&lt;&gt;"",VLOOKUP(Tabelle_ExterneDaten_18[[#This Row],[ConventionsLU]],ConventionsLookup,2,FALSE),"")</f>
        <v>#N/A</v>
      </c>
      <c r="S47" s="2" t="str">
        <f>IF(Tabelle_ExterneDaten_18[[#This Row],[ProjectionCurveLU]]&lt;&gt;"",VLOOKUP(Tabelle_ExterneDaten_18[[#This Row],[ProjectionCurveLU]],ProjectionCurveLookup,2,FALSE),"")</f>
        <v>JPY3M</v>
      </c>
      <c r="T47" s="2" t="str">
        <f>IF(Tabelle_ExterneDaten_18[[#This Row],[ProjectionCurveLongLU]]&lt;&gt;"",VLOOKUP(Tabelle_ExterneDaten_18[[#This Row],[ProjectionCurveLongLU]],ProjectionCurveLongLookup,2,FALSE),"")</f>
        <v/>
      </c>
      <c r="U47" s="2" t="str">
        <f>IF(Tabelle_ExterneDaten_18[[#This Row],[ProjectionCurveShortLU]]&lt;&gt;"",VLOOKUP(Tabelle_ExterneDaten_18[[#This Row],[ProjectionCurveShortLU]],ProjectionCurveShortLookup,2,FALSE),"")</f>
        <v/>
      </c>
      <c r="V47" s="2" t="str">
        <f>IF(Tabelle_ExterneDaten_18[[#This Row],[DiscountCurveLU]]&lt;&gt;"",VLOOKUP(Tabelle_ExterneDaten_18[[#This Row],[DiscountCurveLU]],DiscountCurveLookup,2,FALSE),"")</f>
        <v/>
      </c>
      <c r="W47" s="2" t="str">
        <f>IF(Tabelle_ExterneDaten_18[[#This Row],[SpotRateLU]]&lt;&gt;"",VLOOKUP(Tabelle_ExterneDaten_18[[#This Row],[SpotRateLU]],SpotRateLookup,2,FALSE),"")</f>
        <v/>
      </c>
      <c r="X47" s="2" t="str">
        <f>IF(Tabelle_ExterneDaten_18[[#This Row],[ProjectionCurveDomesticLU]]&lt;&gt;"",VLOOKUP(Tabelle_ExterneDaten_18[[#This Row],[ProjectionCurveDomesticLU]],ProjectionCurveDomesticLookup,2,FALSE),"")</f>
        <v/>
      </c>
      <c r="Y47" s="2" t="str">
        <f>IF(Tabelle_ExterneDaten_18[[#This Row],[ProjectionCurveForeignLU]]&lt;&gt;"",VLOOKUP(Tabelle_ExterneDaten_18[[#This Row],[ProjectionCurveForeignLU]],ProjectionCurveForeignLookup,2,FALSE),"")</f>
        <v/>
      </c>
      <c r="Z47" s="2" t="str">
        <f>IF(Tabelle_ExterneDaten_18[[#This Row],[ReferenceCurveLU]]&lt;&gt;"",VLOOKUP(Tabelle_ExterneDaten_18[[#This Row],[ReferenceCurveLU]],ReferenceCurveLookup,2,FALSE),"")</f>
        <v/>
      </c>
    </row>
    <row r="48" spans="2:26" x14ac:dyDescent="0.25">
      <c r="B48" s="2" t="s">
        <v>8911</v>
      </c>
      <c r="C48" s="2">
        <v>2</v>
      </c>
      <c r="D48" s="2" t="s">
        <v>8996</v>
      </c>
      <c r="E48" s="2" t="s">
        <v>9006</v>
      </c>
      <c r="F48" s="2" t="s">
        <v>9120</v>
      </c>
      <c r="G48" s="2" t="s">
        <v>8911</v>
      </c>
      <c r="H48" s="2"/>
      <c r="I48" s="2"/>
      <c r="J48" s="2"/>
      <c r="K48" s="2"/>
      <c r="L48" s="2"/>
      <c r="M48" s="2"/>
      <c r="N48" s="2"/>
      <c r="O48" s="2" t="str">
        <f>IF(Tabelle_ExterneDaten_18[[#This Row],[CurveIdLU]]&lt;&gt;"",VLOOKUP(Tabelle_ExterneDaten_18[[#This Row],[CurveIdLU]],CurveIdLookup,2,FALSE),"")</f>
        <v>JPY3M</v>
      </c>
      <c r="P48" s="2" t="str">
        <f>IF(Tabelle_ExterneDaten_18[[#This Row],[SegmentsTypeLU]]&lt;&gt;"",VLOOKUP(Tabelle_ExterneDaten_18[[#This Row],[SegmentsTypeLU]],SegmentsTypeLookup,2,FALSE),"")</f>
        <v>Simple</v>
      </c>
      <c r="Q48" s="2" t="str">
        <f>IF(Tabelle_ExterneDaten_18[[#This Row],[TypeLU]]&lt;&gt;"",VLOOKUP(Tabelle_ExterneDaten_18[[#This Row],[TypeLU]],TypeLookup,2,FALSE),"")</f>
        <v>Swap</v>
      </c>
      <c r="R48" s="2" t="e">
        <f>IF(Tabelle_ExterneDaten_18[[#This Row],[ConventionsLU]]&lt;&gt;"",VLOOKUP(Tabelle_ExterneDaten_18[[#This Row],[ConventionsLU]],ConventionsLookup,2,FALSE),"")</f>
        <v>#N/A</v>
      </c>
      <c r="S48" s="2" t="str">
        <f>IF(Tabelle_ExterneDaten_18[[#This Row],[ProjectionCurveLU]]&lt;&gt;"",VLOOKUP(Tabelle_ExterneDaten_18[[#This Row],[ProjectionCurveLU]],ProjectionCurveLookup,2,FALSE),"")</f>
        <v>JPY3M</v>
      </c>
      <c r="T48" s="2" t="str">
        <f>IF(Tabelle_ExterneDaten_18[[#This Row],[ProjectionCurveLongLU]]&lt;&gt;"",VLOOKUP(Tabelle_ExterneDaten_18[[#This Row],[ProjectionCurveLongLU]],ProjectionCurveLongLookup,2,FALSE),"")</f>
        <v/>
      </c>
      <c r="U48" s="2" t="str">
        <f>IF(Tabelle_ExterneDaten_18[[#This Row],[ProjectionCurveShortLU]]&lt;&gt;"",VLOOKUP(Tabelle_ExterneDaten_18[[#This Row],[ProjectionCurveShortLU]],ProjectionCurveShortLookup,2,FALSE),"")</f>
        <v/>
      </c>
      <c r="V48" s="2" t="str">
        <f>IF(Tabelle_ExterneDaten_18[[#This Row],[DiscountCurveLU]]&lt;&gt;"",VLOOKUP(Tabelle_ExterneDaten_18[[#This Row],[DiscountCurveLU]],DiscountCurveLookup,2,FALSE),"")</f>
        <v/>
      </c>
      <c r="W48" s="2" t="str">
        <f>IF(Tabelle_ExterneDaten_18[[#This Row],[SpotRateLU]]&lt;&gt;"",VLOOKUP(Tabelle_ExterneDaten_18[[#This Row],[SpotRateLU]],SpotRateLookup,2,FALSE),"")</f>
        <v/>
      </c>
      <c r="X48" s="2" t="str">
        <f>IF(Tabelle_ExterneDaten_18[[#This Row],[ProjectionCurveDomesticLU]]&lt;&gt;"",VLOOKUP(Tabelle_ExterneDaten_18[[#This Row],[ProjectionCurveDomesticLU]],ProjectionCurveDomesticLookup,2,FALSE),"")</f>
        <v/>
      </c>
      <c r="Y48" s="2" t="str">
        <f>IF(Tabelle_ExterneDaten_18[[#This Row],[ProjectionCurveForeignLU]]&lt;&gt;"",VLOOKUP(Tabelle_ExterneDaten_18[[#This Row],[ProjectionCurveForeignLU]],ProjectionCurveForeignLookup,2,FALSE),"")</f>
        <v/>
      </c>
      <c r="Z48" s="2" t="str">
        <f>IF(Tabelle_ExterneDaten_18[[#This Row],[ReferenceCurveLU]]&lt;&gt;"",VLOOKUP(Tabelle_ExterneDaten_18[[#This Row],[ReferenceCurveLU]],ReferenceCurveLookup,2,FALSE),"")</f>
        <v/>
      </c>
    </row>
    <row r="49" spans="2:26" x14ac:dyDescent="0.25">
      <c r="B49" s="2" t="s">
        <v>8912</v>
      </c>
      <c r="C49" s="2">
        <v>0</v>
      </c>
      <c r="D49" s="2" t="s">
        <v>8996</v>
      </c>
      <c r="E49" s="2" t="s">
        <v>9001</v>
      </c>
      <c r="F49" s="2" t="s">
        <v>9117</v>
      </c>
      <c r="G49" s="2" t="s">
        <v>8912</v>
      </c>
      <c r="H49" s="2"/>
      <c r="I49" s="2"/>
      <c r="J49" s="2"/>
      <c r="K49" s="2"/>
      <c r="L49" s="2"/>
      <c r="M49" s="2"/>
      <c r="N49" s="2"/>
      <c r="O49" s="2" t="str">
        <f>IF(Tabelle_ExterneDaten_18[[#This Row],[CurveIdLU]]&lt;&gt;"",VLOOKUP(Tabelle_ExterneDaten_18[[#This Row],[CurveIdLU]],CurveIdLookup,2,FALSE),"")</f>
        <v>JPY6M</v>
      </c>
      <c r="P49" s="2" t="str">
        <f>IF(Tabelle_ExterneDaten_18[[#This Row],[SegmentsTypeLU]]&lt;&gt;"",VLOOKUP(Tabelle_ExterneDaten_18[[#This Row],[SegmentsTypeLU]],SegmentsTypeLookup,2,FALSE),"")</f>
        <v>Simple</v>
      </c>
      <c r="Q49" s="2" t="str">
        <f>IF(Tabelle_ExterneDaten_18[[#This Row],[TypeLU]]&lt;&gt;"",VLOOKUP(Tabelle_ExterneDaten_18[[#This Row],[TypeLU]],TypeLookup,2,FALSE),"")</f>
        <v>Deposit</v>
      </c>
      <c r="R49" s="2" t="e">
        <f>IF(Tabelle_ExterneDaten_18[[#This Row],[ConventionsLU]]&lt;&gt;"",VLOOKUP(Tabelle_ExterneDaten_18[[#This Row],[ConventionsLU]],ConventionsLookup,2,FALSE),"")</f>
        <v>#N/A</v>
      </c>
      <c r="S49" s="2" t="str">
        <f>IF(Tabelle_ExterneDaten_18[[#This Row],[ProjectionCurveLU]]&lt;&gt;"",VLOOKUP(Tabelle_ExterneDaten_18[[#This Row],[ProjectionCurveLU]],ProjectionCurveLookup,2,FALSE),"")</f>
        <v>JPY6M</v>
      </c>
      <c r="T49" s="2" t="str">
        <f>IF(Tabelle_ExterneDaten_18[[#This Row],[ProjectionCurveLongLU]]&lt;&gt;"",VLOOKUP(Tabelle_ExterneDaten_18[[#This Row],[ProjectionCurveLongLU]],ProjectionCurveLongLookup,2,FALSE),"")</f>
        <v/>
      </c>
      <c r="U49" s="2" t="str">
        <f>IF(Tabelle_ExterneDaten_18[[#This Row],[ProjectionCurveShortLU]]&lt;&gt;"",VLOOKUP(Tabelle_ExterneDaten_18[[#This Row],[ProjectionCurveShortLU]],ProjectionCurveShortLookup,2,FALSE),"")</f>
        <v/>
      </c>
      <c r="V49" s="2" t="str">
        <f>IF(Tabelle_ExterneDaten_18[[#This Row],[DiscountCurveLU]]&lt;&gt;"",VLOOKUP(Tabelle_ExterneDaten_18[[#This Row],[DiscountCurveLU]],DiscountCurveLookup,2,FALSE),"")</f>
        <v/>
      </c>
      <c r="W49" s="2" t="str">
        <f>IF(Tabelle_ExterneDaten_18[[#This Row],[SpotRateLU]]&lt;&gt;"",VLOOKUP(Tabelle_ExterneDaten_18[[#This Row],[SpotRateLU]],SpotRateLookup,2,FALSE),"")</f>
        <v/>
      </c>
      <c r="X49" s="2" t="str">
        <f>IF(Tabelle_ExterneDaten_18[[#This Row],[ProjectionCurveDomesticLU]]&lt;&gt;"",VLOOKUP(Tabelle_ExterneDaten_18[[#This Row],[ProjectionCurveDomesticLU]],ProjectionCurveDomesticLookup,2,FALSE),"")</f>
        <v/>
      </c>
      <c r="Y49" s="2" t="str">
        <f>IF(Tabelle_ExterneDaten_18[[#This Row],[ProjectionCurveForeignLU]]&lt;&gt;"",VLOOKUP(Tabelle_ExterneDaten_18[[#This Row],[ProjectionCurveForeignLU]],ProjectionCurveForeignLookup,2,FALSE),"")</f>
        <v/>
      </c>
      <c r="Z49" s="2" t="str">
        <f>IF(Tabelle_ExterneDaten_18[[#This Row],[ReferenceCurveLU]]&lt;&gt;"",VLOOKUP(Tabelle_ExterneDaten_18[[#This Row],[ReferenceCurveLU]],ReferenceCurveLookup,2,FALSE),"")</f>
        <v/>
      </c>
    </row>
    <row r="50" spans="2:26" x14ac:dyDescent="0.25">
      <c r="B50" s="2" t="s">
        <v>8912</v>
      </c>
      <c r="C50" s="2">
        <v>1</v>
      </c>
      <c r="D50" s="2" t="s">
        <v>8996</v>
      </c>
      <c r="E50" s="2" t="s">
        <v>9006</v>
      </c>
      <c r="F50" s="2" t="s">
        <v>9058</v>
      </c>
      <c r="G50" s="2" t="s">
        <v>8912</v>
      </c>
      <c r="H50" s="2"/>
      <c r="I50" s="2"/>
      <c r="J50" s="2"/>
      <c r="K50" s="2"/>
      <c r="L50" s="2"/>
      <c r="M50" s="2"/>
      <c r="N50" s="2"/>
      <c r="O50" s="2" t="str">
        <f>IF(Tabelle_ExterneDaten_18[[#This Row],[CurveIdLU]]&lt;&gt;"",VLOOKUP(Tabelle_ExterneDaten_18[[#This Row],[CurveIdLU]],CurveIdLookup,2,FALSE),"")</f>
        <v>JPY6M</v>
      </c>
      <c r="P50" s="2" t="str">
        <f>IF(Tabelle_ExterneDaten_18[[#This Row],[SegmentsTypeLU]]&lt;&gt;"",VLOOKUP(Tabelle_ExterneDaten_18[[#This Row],[SegmentsTypeLU]],SegmentsTypeLookup,2,FALSE),"")</f>
        <v>Simple</v>
      </c>
      <c r="Q50" s="2" t="str">
        <f>IF(Tabelle_ExterneDaten_18[[#This Row],[TypeLU]]&lt;&gt;"",VLOOKUP(Tabelle_ExterneDaten_18[[#This Row],[TypeLU]],TypeLookup,2,FALSE),"")</f>
        <v>Swap</v>
      </c>
      <c r="R50" s="2" t="str">
        <f>IF(Tabelle_ExterneDaten_18[[#This Row],[ConventionsLU]]&lt;&gt;"",VLOOKUP(Tabelle_ExterneDaten_18[[#This Row],[ConventionsLU]],ConventionsLookup,2,FALSE),"")</f>
        <v>JPY-LIBOR-6M-SWAP-CONVENTIONS</v>
      </c>
      <c r="S50" s="2" t="str">
        <f>IF(Tabelle_ExterneDaten_18[[#This Row],[ProjectionCurveLU]]&lt;&gt;"",VLOOKUP(Tabelle_ExterneDaten_18[[#This Row],[ProjectionCurveLU]],ProjectionCurveLookup,2,FALSE),"")</f>
        <v>JPY6M</v>
      </c>
      <c r="T50" s="2" t="str">
        <f>IF(Tabelle_ExterneDaten_18[[#This Row],[ProjectionCurveLongLU]]&lt;&gt;"",VLOOKUP(Tabelle_ExterneDaten_18[[#This Row],[ProjectionCurveLongLU]],ProjectionCurveLongLookup,2,FALSE),"")</f>
        <v/>
      </c>
      <c r="U50" s="2" t="str">
        <f>IF(Tabelle_ExterneDaten_18[[#This Row],[ProjectionCurveShortLU]]&lt;&gt;"",VLOOKUP(Tabelle_ExterneDaten_18[[#This Row],[ProjectionCurveShortLU]],ProjectionCurveShortLookup,2,FALSE),"")</f>
        <v/>
      </c>
      <c r="V50" s="2" t="str">
        <f>IF(Tabelle_ExterneDaten_18[[#This Row],[DiscountCurveLU]]&lt;&gt;"",VLOOKUP(Tabelle_ExterneDaten_18[[#This Row],[DiscountCurveLU]],DiscountCurveLookup,2,FALSE),"")</f>
        <v/>
      </c>
      <c r="W50" s="2" t="str">
        <f>IF(Tabelle_ExterneDaten_18[[#This Row],[SpotRateLU]]&lt;&gt;"",VLOOKUP(Tabelle_ExterneDaten_18[[#This Row],[SpotRateLU]],SpotRateLookup,2,FALSE),"")</f>
        <v/>
      </c>
      <c r="X50" s="2" t="str">
        <f>IF(Tabelle_ExterneDaten_18[[#This Row],[ProjectionCurveDomesticLU]]&lt;&gt;"",VLOOKUP(Tabelle_ExterneDaten_18[[#This Row],[ProjectionCurveDomesticLU]],ProjectionCurveDomesticLookup,2,FALSE),"")</f>
        <v/>
      </c>
      <c r="Y50" s="2" t="str">
        <f>IF(Tabelle_ExterneDaten_18[[#This Row],[ProjectionCurveForeignLU]]&lt;&gt;"",VLOOKUP(Tabelle_ExterneDaten_18[[#This Row],[ProjectionCurveForeignLU]],ProjectionCurveForeignLookup,2,FALSE),"")</f>
        <v/>
      </c>
      <c r="Z50" s="2" t="str">
        <f>IF(Tabelle_ExterneDaten_18[[#This Row],[ReferenceCurveLU]]&lt;&gt;"",VLOOKUP(Tabelle_ExterneDaten_18[[#This Row],[ReferenceCurveLU]],ReferenceCurveLookup,2,FALSE),"")</f>
        <v/>
      </c>
    </row>
    <row r="51" spans="2:26" x14ac:dyDescent="0.25">
      <c r="B51" s="2" t="s">
        <v>8914</v>
      </c>
      <c r="C51" s="2">
        <v>0</v>
      </c>
      <c r="D51" s="2" t="s">
        <v>8996</v>
      </c>
      <c r="E51" s="2" t="s">
        <v>9001</v>
      </c>
      <c r="F51" s="2" t="s">
        <v>9121</v>
      </c>
      <c r="G51" s="2" t="s">
        <v>8914</v>
      </c>
      <c r="H51" s="2"/>
      <c r="I51" s="2"/>
      <c r="J51" s="2"/>
      <c r="K51" s="2"/>
      <c r="L51" s="2"/>
      <c r="M51" s="2"/>
      <c r="N51" s="2"/>
      <c r="O51" s="2" t="str">
        <f>IF(Tabelle_ExterneDaten_18[[#This Row],[CurveIdLU]]&lt;&gt;"",VLOOKUP(Tabelle_ExterneDaten_18[[#This Row],[CurveIdLU]],CurveIdLookup,2,FALSE),"")</f>
        <v>SEK3M</v>
      </c>
      <c r="P51" s="2" t="str">
        <f>IF(Tabelle_ExterneDaten_18[[#This Row],[SegmentsTypeLU]]&lt;&gt;"",VLOOKUP(Tabelle_ExterneDaten_18[[#This Row],[SegmentsTypeLU]],SegmentsTypeLookup,2,FALSE),"")</f>
        <v>Simple</v>
      </c>
      <c r="Q51" s="2" t="str">
        <f>IF(Tabelle_ExterneDaten_18[[#This Row],[TypeLU]]&lt;&gt;"",VLOOKUP(Tabelle_ExterneDaten_18[[#This Row],[TypeLU]],TypeLookup,2,FALSE),"")</f>
        <v>Deposit</v>
      </c>
      <c r="R51" s="2" t="e">
        <f>IF(Tabelle_ExterneDaten_18[[#This Row],[ConventionsLU]]&lt;&gt;"",VLOOKUP(Tabelle_ExterneDaten_18[[#This Row],[ConventionsLU]],ConventionsLookup,2,FALSE),"")</f>
        <v>#N/A</v>
      </c>
      <c r="S51" s="2" t="str">
        <f>IF(Tabelle_ExterneDaten_18[[#This Row],[ProjectionCurveLU]]&lt;&gt;"",VLOOKUP(Tabelle_ExterneDaten_18[[#This Row],[ProjectionCurveLU]],ProjectionCurveLookup,2,FALSE),"")</f>
        <v>SEK3M</v>
      </c>
      <c r="T51" s="2" t="str">
        <f>IF(Tabelle_ExterneDaten_18[[#This Row],[ProjectionCurveLongLU]]&lt;&gt;"",VLOOKUP(Tabelle_ExterneDaten_18[[#This Row],[ProjectionCurveLongLU]],ProjectionCurveLongLookup,2,FALSE),"")</f>
        <v/>
      </c>
      <c r="U51" s="2" t="str">
        <f>IF(Tabelle_ExterneDaten_18[[#This Row],[ProjectionCurveShortLU]]&lt;&gt;"",VLOOKUP(Tabelle_ExterneDaten_18[[#This Row],[ProjectionCurveShortLU]],ProjectionCurveShortLookup,2,FALSE),"")</f>
        <v/>
      </c>
      <c r="V51" s="2" t="str">
        <f>IF(Tabelle_ExterneDaten_18[[#This Row],[DiscountCurveLU]]&lt;&gt;"",VLOOKUP(Tabelle_ExterneDaten_18[[#This Row],[DiscountCurveLU]],DiscountCurveLookup,2,FALSE),"")</f>
        <v/>
      </c>
      <c r="W51" s="2" t="str">
        <f>IF(Tabelle_ExterneDaten_18[[#This Row],[SpotRateLU]]&lt;&gt;"",VLOOKUP(Tabelle_ExterneDaten_18[[#This Row],[SpotRateLU]],SpotRateLookup,2,FALSE),"")</f>
        <v/>
      </c>
      <c r="X51" s="2" t="str">
        <f>IF(Tabelle_ExterneDaten_18[[#This Row],[ProjectionCurveDomesticLU]]&lt;&gt;"",VLOOKUP(Tabelle_ExterneDaten_18[[#This Row],[ProjectionCurveDomesticLU]],ProjectionCurveDomesticLookup,2,FALSE),"")</f>
        <v/>
      </c>
      <c r="Y51" s="2" t="str">
        <f>IF(Tabelle_ExterneDaten_18[[#This Row],[ProjectionCurveForeignLU]]&lt;&gt;"",VLOOKUP(Tabelle_ExterneDaten_18[[#This Row],[ProjectionCurveForeignLU]],ProjectionCurveForeignLookup,2,FALSE),"")</f>
        <v/>
      </c>
      <c r="Z51" s="2" t="str">
        <f>IF(Tabelle_ExterneDaten_18[[#This Row],[ReferenceCurveLU]]&lt;&gt;"",VLOOKUP(Tabelle_ExterneDaten_18[[#This Row],[ReferenceCurveLU]],ReferenceCurveLookup,2,FALSE),"")</f>
        <v/>
      </c>
    </row>
    <row r="52" spans="2:26" x14ac:dyDescent="0.25">
      <c r="B52" s="2" t="s">
        <v>8914</v>
      </c>
      <c r="C52" s="2">
        <v>1</v>
      </c>
      <c r="D52" s="2" t="s">
        <v>8996</v>
      </c>
      <c r="E52" s="2" t="s">
        <v>9006</v>
      </c>
      <c r="F52" s="2" t="s">
        <v>9072</v>
      </c>
      <c r="G52" s="2" t="s">
        <v>8914</v>
      </c>
      <c r="H52" s="2"/>
      <c r="I52" s="2"/>
      <c r="J52" s="2"/>
      <c r="K52" s="2"/>
      <c r="L52" s="2"/>
      <c r="M52" s="2"/>
      <c r="N52" s="2"/>
      <c r="O52" s="2" t="str">
        <f>IF(Tabelle_ExterneDaten_18[[#This Row],[CurveIdLU]]&lt;&gt;"",VLOOKUP(Tabelle_ExterneDaten_18[[#This Row],[CurveIdLU]],CurveIdLookup,2,FALSE),"")</f>
        <v>SEK3M</v>
      </c>
      <c r="P52" s="2" t="str">
        <f>IF(Tabelle_ExterneDaten_18[[#This Row],[SegmentsTypeLU]]&lt;&gt;"",VLOOKUP(Tabelle_ExterneDaten_18[[#This Row],[SegmentsTypeLU]],SegmentsTypeLookup,2,FALSE),"")</f>
        <v>Simple</v>
      </c>
      <c r="Q52" s="2" t="str">
        <f>IF(Tabelle_ExterneDaten_18[[#This Row],[TypeLU]]&lt;&gt;"",VLOOKUP(Tabelle_ExterneDaten_18[[#This Row],[TypeLU]],TypeLookup,2,FALSE),"")</f>
        <v>Swap</v>
      </c>
      <c r="R52" s="2" t="str">
        <f>IF(Tabelle_ExterneDaten_18[[#This Row],[ConventionsLU]]&lt;&gt;"",VLOOKUP(Tabelle_ExterneDaten_18[[#This Row],[ConventionsLU]],ConventionsLookup,2,FALSE),"")</f>
        <v>SEK-3M-SWAP-CONVENTIONS</v>
      </c>
      <c r="S52" s="2" t="str">
        <f>IF(Tabelle_ExterneDaten_18[[#This Row],[ProjectionCurveLU]]&lt;&gt;"",VLOOKUP(Tabelle_ExterneDaten_18[[#This Row],[ProjectionCurveLU]],ProjectionCurveLookup,2,FALSE),"")</f>
        <v>SEK3M</v>
      </c>
      <c r="T52" s="2" t="str">
        <f>IF(Tabelle_ExterneDaten_18[[#This Row],[ProjectionCurveLongLU]]&lt;&gt;"",VLOOKUP(Tabelle_ExterneDaten_18[[#This Row],[ProjectionCurveLongLU]],ProjectionCurveLongLookup,2,FALSE),"")</f>
        <v/>
      </c>
      <c r="U52" s="2" t="str">
        <f>IF(Tabelle_ExterneDaten_18[[#This Row],[ProjectionCurveShortLU]]&lt;&gt;"",VLOOKUP(Tabelle_ExterneDaten_18[[#This Row],[ProjectionCurveShortLU]],ProjectionCurveShortLookup,2,FALSE),"")</f>
        <v/>
      </c>
      <c r="V52" s="2" t="str">
        <f>IF(Tabelle_ExterneDaten_18[[#This Row],[DiscountCurveLU]]&lt;&gt;"",VLOOKUP(Tabelle_ExterneDaten_18[[#This Row],[DiscountCurveLU]],DiscountCurveLookup,2,FALSE),"")</f>
        <v/>
      </c>
      <c r="W52" s="2" t="str">
        <f>IF(Tabelle_ExterneDaten_18[[#This Row],[SpotRateLU]]&lt;&gt;"",VLOOKUP(Tabelle_ExterneDaten_18[[#This Row],[SpotRateLU]],SpotRateLookup,2,FALSE),"")</f>
        <v/>
      </c>
      <c r="X52" s="2" t="str">
        <f>IF(Tabelle_ExterneDaten_18[[#This Row],[ProjectionCurveDomesticLU]]&lt;&gt;"",VLOOKUP(Tabelle_ExterneDaten_18[[#This Row],[ProjectionCurveDomesticLU]],ProjectionCurveDomesticLookup,2,FALSE),"")</f>
        <v/>
      </c>
      <c r="Y52" s="2" t="str">
        <f>IF(Tabelle_ExterneDaten_18[[#This Row],[ProjectionCurveForeignLU]]&lt;&gt;"",VLOOKUP(Tabelle_ExterneDaten_18[[#This Row],[ProjectionCurveForeignLU]],ProjectionCurveForeignLookup,2,FALSE),"")</f>
        <v/>
      </c>
      <c r="Z52" s="2" t="str">
        <f>IF(Tabelle_ExterneDaten_18[[#This Row],[ReferenceCurveLU]]&lt;&gt;"",VLOOKUP(Tabelle_ExterneDaten_18[[#This Row],[ReferenceCurveLU]],ReferenceCurveLookup,2,FALSE),"")</f>
        <v/>
      </c>
    </row>
    <row r="53" spans="2:26" x14ac:dyDescent="0.25">
      <c r="B53" s="2" t="s">
        <v>8915</v>
      </c>
      <c r="C53" s="2">
        <v>0</v>
      </c>
      <c r="D53" s="2" t="s">
        <v>8996</v>
      </c>
      <c r="E53" s="2" t="s">
        <v>9001</v>
      </c>
      <c r="F53" s="2" t="s">
        <v>9121</v>
      </c>
      <c r="G53" s="2" t="s">
        <v>8915</v>
      </c>
      <c r="H53" s="2"/>
      <c r="I53" s="2"/>
      <c r="J53" s="2"/>
      <c r="K53" s="2"/>
      <c r="L53" s="2"/>
      <c r="M53" s="2"/>
      <c r="N53" s="2"/>
      <c r="O53" s="2" t="str">
        <f>IF(Tabelle_ExterneDaten_18[[#This Row],[CurveIdLU]]&lt;&gt;"",VLOOKUP(Tabelle_ExterneDaten_18[[#This Row],[CurveIdLU]],CurveIdLookup,2,FALSE),"")</f>
        <v>SEK6M</v>
      </c>
      <c r="P53" s="2" t="str">
        <f>IF(Tabelle_ExterneDaten_18[[#This Row],[SegmentsTypeLU]]&lt;&gt;"",VLOOKUP(Tabelle_ExterneDaten_18[[#This Row],[SegmentsTypeLU]],SegmentsTypeLookup,2,FALSE),"")</f>
        <v>Simple</v>
      </c>
      <c r="Q53" s="2" t="str">
        <f>IF(Tabelle_ExterneDaten_18[[#This Row],[TypeLU]]&lt;&gt;"",VLOOKUP(Tabelle_ExterneDaten_18[[#This Row],[TypeLU]],TypeLookup,2,FALSE),"")</f>
        <v>Deposit</v>
      </c>
      <c r="R53" s="2" t="e">
        <f>IF(Tabelle_ExterneDaten_18[[#This Row],[ConventionsLU]]&lt;&gt;"",VLOOKUP(Tabelle_ExterneDaten_18[[#This Row],[ConventionsLU]],ConventionsLookup,2,FALSE),"")</f>
        <v>#N/A</v>
      </c>
      <c r="S53" s="2" t="str">
        <f>IF(Tabelle_ExterneDaten_18[[#This Row],[ProjectionCurveLU]]&lt;&gt;"",VLOOKUP(Tabelle_ExterneDaten_18[[#This Row],[ProjectionCurveLU]],ProjectionCurveLookup,2,FALSE),"")</f>
        <v>SEK6M</v>
      </c>
      <c r="T53" s="2" t="str">
        <f>IF(Tabelle_ExterneDaten_18[[#This Row],[ProjectionCurveLongLU]]&lt;&gt;"",VLOOKUP(Tabelle_ExterneDaten_18[[#This Row],[ProjectionCurveLongLU]],ProjectionCurveLongLookup,2,FALSE),"")</f>
        <v/>
      </c>
      <c r="U53" s="2" t="str">
        <f>IF(Tabelle_ExterneDaten_18[[#This Row],[ProjectionCurveShortLU]]&lt;&gt;"",VLOOKUP(Tabelle_ExterneDaten_18[[#This Row],[ProjectionCurveShortLU]],ProjectionCurveShortLookup,2,FALSE),"")</f>
        <v/>
      </c>
      <c r="V53" s="2" t="str">
        <f>IF(Tabelle_ExterneDaten_18[[#This Row],[DiscountCurveLU]]&lt;&gt;"",VLOOKUP(Tabelle_ExterneDaten_18[[#This Row],[DiscountCurveLU]],DiscountCurveLookup,2,FALSE),"")</f>
        <v/>
      </c>
      <c r="W53" s="2" t="str">
        <f>IF(Tabelle_ExterneDaten_18[[#This Row],[SpotRateLU]]&lt;&gt;"",VLOOKUP(Tabelle_ExterneDaten_18[[#This Row],[SpotRateLU]],SpotRateLookup,2,FALSE),"")</f>
        <v/>
      </c>
      <c r="X53" s="2" t="str">
        <f>IF(Tabelle_ExterneDaten_18[[#This Row],[ProjectionCurveDomesticLU]]&lt;&gt;"",VLOOKUP(Tabelle_ExterneDaten_18[[#This Row],[ProjectionCurveDomesticLU]],ProjectionCurveDomesticLookup,2,FALSE),"")</f>
        <v/>
      </c>
      <c r="Y53" s="2" t="str">
        <f>IF(Tabelle_ExterneDaten_18[[#This Row],[ProjectionCurveForeignLU]]&lt;&gt;"",VLOOKUP(Tabelle_ExterneDaten_18[[#This Row],[ProjectionCurveForeignLU]],ProjectionCurveForeignLookup,2,FALSE),"")</f>
        <v/>
      </c>
      <c r="Z53" s="2" t="str">
        <f>IF(Tabelle_ExterneDaten_18[[#This Row],[ReferenceCurveLU]]&lt;&gt;"",VLOOKUP(Tabelle_ExterneDaten_18[[#This Row],[ReferenceCurveLU]],ReferenceCurveLookup,2,FALSE),"")</f>
        <v/>
      </c>
    </row>
    <row r="54" spans="2:26" x14ac:dyDescent="0.25">
      <c r="B54" s="2" t="s">
        <v>8915</v>
      </c>
      <c r="C54" s="2">
        <v>1</v>
      </c>
      <c r="D54" s="2" t="s">
        <v>8996</v>
      </c>
      <c r="E54" s="2" t="s">
        <v>9006</v>
      </c>
      <c r="F54" s="2" t="s">
        <v>9073</v>
      </c>
      <c r="G54" s="2" t="s">
        <v>8915</v>
      </c>
      <c r="H54" s="2"/>
      <c r="I54" s="2"/>
      <c r="J54" s="2"/>
      <c r="K54" s="2"/>
      <c r="L54" s="2"/>
      <c r="M54" s="2"/>
      <c r="N54" s="2"/>
      <c r="O54" s="2" t="str">
        <f>IF(Tabelle_ExterneDaten_18[[#This Row],[CurveIdLU]]&lt;&gt;"",VLOOKUP(Tabelle_ExterneDaten_18[[#This Row],[CurveIdLU]],CurveIdLookup,2,FALSE),"")</f>
        <v>SEK6M</v>
      </c>
      <c r="P54" s="2" t="str">
        <f>IF(Tabelle_ExterneDaten_18[[#This Row],[SegmentsTypeLU]]&lt;&gt;"",VLOOKUP(Tabelle_ExterneDaten_18[[#This Row],[SegmentsTypeLU]],SegmentsTypeLookup,2,FALSE),"")</f>
        <v>Simple</v>
      </c>
      <c r="Q54" s="2" t="str">
        <f>IF(Tabelle_ExterneDaten_18[[#This Row],[TypeLU]]&lt;&gt;"",VLOOKUP(Tabelle_ExterneDaten_18[[#This Row],[TypeLU]],TypeLookup,2,FALSE),"")</f>
        <v>Swap</v>
      </c>
      <c r="R54" s="2" t="str">
        <f>IF(Tabelle_ExterneDaten_18[[#This Row],[ConventionsLU]]&lt;&gt;"",VLOOKUP(Tabelle_ExterneDaten_18[[#This Row],[ConventionsLU]],ConventionsLookup,2,FALSE),"")</f>
        <v>SEK-6M-SWAP-CONVENTIONS</v>
      </c>
      <c r="S54" s="2" t="str">
        <f>IF(Tabelle_ExterneDaten_18[[#This Row],[ProjectionCurveLU]]&lt;&gt;"",VLOOKUP(Tabelle_ExterneDaten_18[[#This Row],[ProjectionCurveLU]],ProjectionCurveLookup,2,FALSE),"")</f>
        <v>SEK6M</v>
      </c>
      <c r="T54" s="2" t="str">
        <f>IF(Tabelle_ExterneDaten_18[[#This Row],[ProjectionCurveLongLU]]&lt;&gt;"",VLOOKUP(Tabelle_ExterneDaten_18[[#This Row],[ProjectionCurveLongLU]],ProjectionCurveLongLookup,2,FALSE),"")</f>
        <v/>
      </c>
      <c r="U54" s="2" t="str">
        <f>IF(Tabelle_ExterneDaten_18[[#This Row],[ProjectionCurveShortLU]]&lt;&gt;"",VLOOKUP(Tabelle_ExterneDaten_18[[#This Row],[ProjectionCurveShortLU]],ProjectionCurveShortLookup,2,FALSE),"")</f>
        <v/>
      </c>
      <c r="V54" s="2" t="str">
        <f>IF(Tabelle_ExterneDaten_18[[#This Row],[DiscountCurveLU]]&lt;&gt;"",VLOOKUP(Tabelle_ExterneDaten_18[[#This Row],[DiscountCurveLU]],DiscountCurveLookup,2,FALSE),"")</f>
        <v/>
      </c>
      <c r="W54" s="2" t="str">
        <f>IF(Tabelle_ExterneDaten_18[[#This Row],[SpotRateLU]]&lt;&gt;"",VLOOKUP(Tabelle_ExterneDaten_18[[#This Row],[SpotRateLU]],SpotRateLookup,2,FALSE),"")</f>
        <v/>
      </c>
      <c r="X54" s="2" t="str">
        <f>IF(Tabelle_ExterneDaten_18[[#This Row],[ProjectionCurveDomesticLU]]&lt;&gt;"",VLOOKUP(Tabelle_ExterneDaten_18[[#This Row],[ProjectionCurveDomesticLU]],ProjectionCurveDomesticLookup,2,FALSE),"")</f>
        <v/>
      </c>
      <c r="Y54" s="2" t="str">
        <f>IF(Tabelle_ExterneDaten_18[[#This Row],[ProjectionCurveForeignLU]]&lt;&gt;"",VLOOKUP(Tabelle_ExterneDaten_18[[#This Row],[ProjectionCurveForeignLU]],ProjectionCurveForeignLookup,2,FALSE),"")</f>
        <v/>
      </c>
      <c r="Z54" s="2" t="str">
        <f>IF(Tabelle_ExterneDaten_18[[#This Row],[ReferenceCurveLU]]&lt;&gt;"",VLOOKUP(Tabelle_ExterneDaten_18[[#This Row],[ReferenceCurveLU]],ReferenceCurveLookup,2,FALSE),"")</f>
        <v/>
      </c>
    </row>
    <row r="55" spans="2:26" x14ac:dyDescent="0.25">
      <c r="B55" s="2" t="s">
        <v>8919</v>
      </c>
      <c r="C55" s="2">
        <v>0</v>
      </c>
      <c r="D55" s="2" t="s">
        <v>8996</v>
      </c>
      <c r="E55" s="2" t="s">
        <v>9001</v>
      </c>
      <c r="F55" s="2" t="s">
        <v>9122</v>
      </c>
      <c r="G55" s="2"/>
      <c r="H55" s="2"/>
      <c r="I55" s="2"/>
      <c r="J55" s="2"/>
      <c r="K55" s="2"/>
      <c r="L55" s="2"/>
      <c r="M55" s="2"/>
      <c r="N55" s="2"/>
      <c r="O55" s="2" t="str">
        <f>IF(Tabelle_ExterneDaten_18[[#This Row],[CurveIdLU]]&lt;&gt;"",VLOOKUP(Tabelle_ExterneDaten_18[[#This Row],[CurveIdLU]],CurveIdLookup,2,FALSE),"")</f>
        <v>USD1D</v>
      </c>
      <c r="P55" s="2" t="str">
        <f>IF(Tabelle_ExterneDaten_18[[#This Row],[SegmentsTypeLU]]&lt;&gt;"",VLOOKUP(Tabelle_ExterneDaten_18[[#This Row],[SegmentsTypeLU]],SegmentsTypeLookup,2,FALSE),"")</f>
        <v>Simple</v>
      </c>
      <c r="Q55" s="2" t="str">
        <f>IF(Tabelle_ExterneDaten_18[[#This Row],[TypeLU]]&lt;&gt;"",VLOOKUP(Tabelle_ExterneDaten_18[[#This Row],[TypeLU]],TypeLookup,2,FALSE),"")</f>
        <v>Deposit</v>
      </c>
      <c r="R55" s="2" t="e">
        <f>IF(Tabelle_ExterneDaten_18[[#This Row],[ConventionsLU]]&lt;&gt;"",VLOOKUP(Tabelle_ExterneDaten_18[[#This Row],[ConventionsLU]],ConventionsLookup,2,FALSE),"")</f>
        <v>#N/A</v>
      </c>
      <c r="S55" s="2" t="str">
        <f>IF(Tabelle_ExterneDaten_18[[#This Row],[ProjectionCurveLU]]&lt;&gt;"",VLOOKUP(Tabelle_ExterneDaten_18[[#This Row],[ProjectionCurveLU]],ProjectionCurveLookup,2,FALSE),"")</f>
        <v/>
      </c>
      <c r="T55" s="2" t="str">
        <f>IF(Tabelle_ExterneDaten_18[[#This Row],[ProjectionCurveLongLU]]&lt;&gt;"",VLOOKUP(Tabelle_ExterneDaten_18[[#This Row],[ProjectionCurveLongLU]],ProjectionCurveLongLookup,2,FALSE),"")</f>
        <v/>
      </c>
      <c r="U55" s="2" t="str">
        <f>IF(Tabelle_ExterneDaten_18[[#This Row],[ProjectionCurveShortLU]]&lt;&gt;"",VLOOKUP(Tabelle_ExterneDaten_18[[#This Row],[ProjectionCurveShortLU]],ProjectionCurveShortLookup,2,FALSE),"")</f>
        <v/>
      </c>
      <c r="V55" s="2" t="str">
        <f>IF(Tabelle_ExterneDaten_18[[#This Row],[DiscountCurveLU]]&lt;&gt;"",VLOOKUP(Tabelle_ExterneDaten_18[[#This Row],[DiscountCurveLU]],DiscountCurveLookup,2,FALSE),"")</f>
        <v/>
      </c>
      <c r="W55" s="2" t="str">
        <f>IF(Tabelle_ExterneDaten_18[[#This Row],[SpotRateLU]]&lt;&gt;"",VLOOKUP(Tabelle_ExterneDaten_18[[#This Row],[SpotRateLU]],SpotRateLookup,2,FALSE),"")</f>
        <v/>
      </c>
      <c r="X55" s="2" t="str">
        <f>IF(Tabelle_ExterneDaten_18[[#This Row],[ProjectionCurveDomesticLU]]&lt;&gt;"",VLOOKUP(Tabelle_ExterneDaten_18[[#This Row],[ProjectionCurveDomesticLU]],ProjectionCurveDomesticLookup,2,FALSE),"")</f>
        <v/>
      </c>
      <c r="Y55" s="2" t="str">
        <f>IF(Tabelle_ExterneDaten_18[[#This Row],[ProjectionCurveForeignLU]]&lt;&gt;"",VLOOKUP(Tabelle_ExterneDaten_18[[#This Row],[ProjectionCurveForeignLU]],ProjectionCurveForeignLookup,2,FALSE),"")</f>
        <v/>
      </c>
      <c r="Z55" s="2" t="str">
        <f>IF(Tabelle_ExterneDaten_18[[#This Row],[ReferenceCurveLU]]&lt;&gt;"",VLOOKUP(Tabelle_ExterneDaten_18[[#This Row],[ReferenceCurveLU]],ReferenceCurveLookup,2,FALSE),"")</f>
        <v/>
      </c>
    </row>
    <row r="56" spans="2:26" x14ac:dyDescent="0.25">
      <c r="B56" s="2" t="s">
        <v>8919</v>
      </c>
      <c r="C56" s="2">
        <v>1</v>
      </c>
      <c r="D56" s="2" t="s">
        <v>8996</v>
      </c>
      <c r="E56" s="2" t="s">
        <v>9005</v>
      </c>
      <c r="F56" s="2" t="s">
        <v>9092</v>
      </c>
      <c r="G56" s="2"/>
      <c r="H56" s="2"/>
      <c r="I56" s="2"/>
      <c r="J56" s="2"/>
      <c r="K56" s="2"/>
      <c r="L56" s="2"/>
      <c r="M56" s="2"/>
      <c r="N56" s="2"/>
      <c r="O56" s="2" t="str">
        <f>IF(Tabelle_ExterneDaten_18[[#This Row],[CurveIdLU]]&lt;&gt;"",VLOOKUP(Tabelle_ExterneDaten_18[[#This Row],[CurveIdLU]],CurveIdLookup,2,FALSE),"")</f>
        <v>USD1D</v>
      </c>
      <c r="P56" s="2" t="str">
        <f>IF(Tabelle_ExterneDaten_18[[#This Row],[SegmentsTypeLU]]&lt;&gt;"",VLOOKUP(Tabelle_ExterneDaten_18[[#This Row],[SegmentsTypeLU]],SegmentsTypeLookup,2,FALSE),"")</f>
        <v>Simple</v>
      </c>
      <c r="Q56" s="2" t="str">
        <f>IF(Tabelle_ExterneDaten_18[[#This Row],[TypeLU]]&lt;&gt;"",VLOOKUP(Tabelle_ExterneDaten_18[[#This Row],[TypeLU]],TypeLookup,2,FALSE),"")</f>
        <v>OIS</v>
      </c>
      <c r="R56" s="2" t="str">
        <f>IF(Tabelle_ExterneDaten_18[[#This Row],[ConventionsLU]]&lt;&gt;"",VLOOKUP(Tabelle_ExterneDaten_18[[#This Row],[ConventionsLU]],ConventionsLookup,2,FALSE),"")</f>
        <v>USD-OIS-CONVENTIONS</v>
      </c>
      <c r="S56" s="2" t="str">
        <f>IF(Tabelle_ExterneDaten_18[[#This Row],[ProjectionCurveLU]]&lt;&gt;"",VLOOKUP(Tabelle_ExterneDaten_18[[#This Row],[ProjectionCurveLU]],ProjectionCurveLookup,2,FALSE),"")</f>
        <v/>
      </c>
      <c r="T56" s="2" t="str">
        <f>IF(Tabelle_ExterneDaten_18[[#This Row],[ProjectionCurveLongLU]]&lt;&gt;"",VLOOKUP(Tabelle_ExterneDaten_18[[#This Row],[ProjectionCurveLongLU]],ProjectionCurveLongLookup,2,FALSE),"")</f>
        <v/>
      </c>
      <c r="U56" s="2" t="str">
        <f>IF(Tabelle_ExterneDaten_18[[#This Row],[ProjectionCurveShortLU]]&lt;&gt;"",VLOOKUP(Tabelle_ExterneDaten_18[[#This Row],[ProjectionCurveShortLU]],ProjectionCurveShortLookup,2,FALSE),"")</f>
        <v/>
      </c>
      <c r="V56" s="2" t="str">
        <f>IF(Tabelle_ExterneDaten_18[[#This Row],[DiscountCurveLU]]&lt;&gt;"",VLOOKUP(Tabelle_ExterneDaten_18[[#This Row],[DiscountCurveLU]],DiscountCurveLookup,2,FALSE),"")</f>
        <v/>
      </c>
      <c r="W56" s="2" t="str">
        <f>IF(Tabelle_ExterneDaten_18[[#This Row],[SpotRateLU]]&lt;&gt;"",VLOOKUP(Tabelle_ExterneDaten_18[[#This Row],[SpotRateLU]],SpotRateLookup,2,FALSE),"")</f>
        <v/>
      </c>
      <c r="X56" s="2" t="str">
        <f>IF(Tabelle_ExterneDaten_18[[#This Row],[ProjectionCurveDomesticLU]]&lt;&gt;"",VLOOKUP(Tabelle_ExterneDaten_18[[#This Row],[ProjectionCurveDomesticLU]],ProjectionCurveDomesticLookup,2,FALSE),"")</f>
        <v/>
      </c>
      <c r="Y56" s="2" t="str">
        <f>IF(Tabelle_ExterneDaten_18[[#This Row],[ProjectionCurveForeignLU]]&lt;&gt;"",VLOOKUP(Tabelle_ExterneDaten_18[[#This Row],[ProjectionCurveForeignLU]],ProjectionCurveForeignLookup,2,FALSE),"")</f>
        <v/>
      </c>
      <c r="Z56" s="2" t="str">
        <f>IF(Tabelle_ExterneDaten_18[[#This Row],[ReferenceCurveLU]]&lt;&gt;"",VLOOKUP(Tabelle_ExterneDaten_18[[#This Row],[ReferenceCurveLU]],ReferenceCurveLookup,2,FALSE),"")</f>
        <v/>
      </c>
    </row>
    <row r="57" spans="2:26" x14ac:dyDescent="0.25">
      <c r="B57" s="2" t="s">
        <v>8920</v>
      </c>
      <c r="C57" s="2">
        <v>0</v>
      </c>
      <c r="D57" s="2" t="s">
        <v>8996</v>
      </c>
      <c r="E57" s="2" t="s">
        <v>9001</v>
      </c>
      <c r="F57" s="2" t="s">
        <v>9123</v>
      </c>
      <c r="G57" s="2" t="s">
        <v>8920</v>
      </c>
      <c r="H57" s="2"/>
      <c r="I57" s="2"/>
      <c r="J57" s="2"/>
      <c r="K57" s="2"/>
      <c r="L57" s="2"/>
      <c r="M57" s="2"/>
      <c r="N57" s="2"/>
      <c r="O57" s="2" t="str">
        <f>IF(Tabelle_ExterneDaten_18[[#This Row],[CurveIdLU]]&lt;&gt;"",VLOOKUP(Tabelle_ExterneDaten_18[[#This Row],[CurveIdLU]],CurveIdLookup,2,FALSE),"")</f>
        <v>USD3M</v>
      </c>
      <c r="P57" s="2" t="str">
        <f>IF(Tabelle_ExterneDaten_18[[#This Row],[SegmentsTypeLU]]&lt;&gt;"",VLOOKUP(Tabelle_ExterneDaten_18[[#This Row],[SegmentsTypeLU]],SegmentsTypeLookup,2,FALSE),"")</f>
        <v>Simple</v>
      </c>
      <c r="Q57" s="2" t="str">
        <f>IF(Tabelle_ExterneDaten_18[[#This Row],[TypeLU]]&lt;&gt;"",VLOOKUP(Tabelle_ExterneDaten_18[[#This Row],[TypeLU]],TypeLookup,2,FALSE),"")</f>
        <v>Deposit</v>
      </c>
      <c r="R57" s="2" t="e">
        <f>IF(Tabelle_ExterneDaten_18[[#This Row],[ConventionsLU]]&lt;&gt;"",VLOOKUP(Tabelle_ExterneDaten_18[[#This Row],[ConventionsLU]],ConventionsLookup,2,FALSE),"")</f>
        <v>#N/A</v>
      </c>
      <c r="S57" s="2" t="str">
        <f>IF(Tabelle_ExterneDaten_18[[#This Row],[ProjectionCurveLU]]&lt;&gt;"",VLOOKUP(Tabelle_ExterneDaten_18[[#This Row],[ProjectionCurveLU]],ProjectionCurveLookup,2,FALSE),"")</f>
        <v>USD3M</v>
      </c>
      <c r="T57" s="2" t="str">
        <f>IF(Tabelle_ExterneDaten_18[[#This Row],[ProjectionCurveLongLU]]&lt;&gt;"",VLOOKUP(Tabelle_ExterneDaten_18[[#This Row],[ProjectionCurveLongLU]],ProjectionCurveLongLookup,2,FALSE),"")</f>
        <v/>
      </c>
      <c r="U57" s="2" t="str">
        <f>IF(Tabelle_ExterneDaten_18[[#This Row],[ProjectionCurveShortLU]]&lt;&gt;"",VLOOKUP(Tabelle_ExterneDaten_18[[#This Row],[ProjectionCurveShortLU]],ProjectionCurveShortLookup,2,FALSE),"")</f>
        <v/>
      </c>
      <c r="V57" s="2" t="str">
        <f>IF(Tabelle_ExterneDaten_18[[#This Row],[DiscountCurveLU]]&lt;&gt;"",VLOOKUP(Tabelle_ExterneDaten_18[[#This Row],[DiscountCurveLU]],DiscountCurveLookup,2,FALSE),"")</f>
        <v/>
      </c>
      <c r="W57" s="2" t="str">
        <f>IF(Tabelle_ExterneDaten_18[[#This Row],[SpotRateLU]]&lt;&gt;"",VLOOKUP(Tabelle_ExterneDaten_18[[#This Row],[SpotRateLU]],SpotRateLookup,2,FALSE),"")</f>
        <v/>
      </c>
      <c r="X57" s="2" t="str">
        <f>IF(Tabelle_ExterneDaten_18[[#This Row],[ProjectionCurveDomesticLU]]&lt;&gt;"",VLOOKUP(Tabelle_ExterneDaten_18[[#This Row],[ProjectionCurveDomesticLU]],ProjectionCurveDomesticLookup,2,FALSE),"")</f>
        <v/>
      </c>
      <c r="Y57" s="2" t="str">
        <f>IF(Tabelle_ExterneDaten_18[[#This Row],[ProjectionCurveForeignLU]]&lt;&gt;"",VLOOKUP(Tabelle_ExterneDaten_18[[#This Row],[ProjectionCurveForeignLU]],ProjectionCurveForeignLookup,2,FALSE),"")</f>
        <v/>
      </c>
      <c r="Z57" s="2" t="str">
        <f>IF(Tabelle_ExterneDaten_18[[#This Row],[ReferenceCurveLU]]&lt;&gt;"",VLOOKUP(Tabelle_ExterneDaten_18[[#This Row],[ReferenceCurveLU]],ReferenceCurveLookup,2,FALSE),"")</f>
        <v/>
      </c>
    </row>
    <row r="58" spans="2:26" x14ac:dyDescent="0.25">
      <c r="B58" s="2" t="s">
        <v>8920</v>
      </c>
      <c r="C58" s="2">
        <v>1</v>
      </c>
      <c r="D58" s="2" t="s">
        <v>8996</v>
      </c>
      <c r="E58" s="2" t="s">
        <v>9002</v>
      </c>
      <c r="F58" s="2" t="s">
        <v>9078</v>
      </c>
      <c r="G58" s="2" t="s">
        <v>8920</v>
      </c>
      <c r="H58" s="2"/>
      <c r="I58" s="2"/>
      <c r="J58" s="2"/>
      <c r="K58" s="2"/>
      <c r="L58" s="2"/>
      <c r="M58" s="2"/>
      <c r="N58" s="2"/>
      <c r="O58" s="2" t="str">
        <f>IF(Tabelle_ExterneDaten_18[[#This Row],[CurveIdLU]]&lt;&gt;"",VLOOKUP(Tabelle_ExterneDaten_18[[#This Row],[CurveIdLU]],CurveIdLookup,2,FALSE),"")</f>
        <v>USD3M</v>
      </c>
      <c r="P58" s="2" t="str">
        <f>IF(Tabelle_ExterneDaten_18[[#This Row],[SegmentsTypeLU]]&lt;&gt;"",VLOOKUP(Tabelle_ExterneDaten_18[[#This Row],[SegmentsTypeLU]],SegmentsTypeLookup,2,FALSE),"")</f>
        <v>Simple</v>
      </c>
      <c r="Q58" s="2" t="str">
        <f>IF(Tabelle_ExterneDaten_18[[#This Row],[TypeLU]]&lt;&gt;"",VLOOKUP(Tabelle_ExterneDaten_18[[#This Row],[TypeLU]],TypeLookup,2,FALSE),"")</f>
        <v>FRA</v>
      </c>
      <c r="R58" s="2" t="str">
        <f>IF(Tabelle_ExterneDaten_18[[#This Row],[ConventionsLU]]&lt;&gt;"",VLOOKUP(Tabelle_ExterneDaten_18[[#This Row],[ConventionsLU]],ConventionsLookup,2,FALSE),"")</f>
        <v>USD-3M-FRA-CONVENTIONS</v>
      </c>
      <c r="S58" s="2" t="str">
        <f>IF(Tabelle_ExterneDaten_18[[#This Row],[ProjectionCurveLU]]&lt;&gt;"",VLOOKUP(Tabelle_ExterneDaten_18[[#This Row],[ProjectionCurveLU]],ProjectionCurveLookup,2,FALSE),"")</f>
        <v>USD3M</v>
      </c>
      <c r="T58" s="2" t="str">
        <f>IF(Tabelle_ExterneDaten_18[[#This Row],[ProjectionCurveLongLU]]&lt;&gt;"",VLOOKUP(Tabelle_ExterneDaten_18[[#This Row],[ProjectionCurveLongLU]],ProjectionCurveLongLookup,2,FALSE),"")</f>
        <v/>
      </c>
      <c r="U58" s="2" t="str">
        <f>IF(Tabelle_ExterneDaten_18[[#This Row],[ProjectionCurveShortLU]]&lt;&gt;"",VLOOKUP(Tabelle_ExterneDaten_18[[#This Row],[ProjectionCurveShortLU]],ProjectionCurveShortLookup,2,FALSE),"")</f>
        <v/>
      </c>
      <c r="V58" s="2" t="str">
        <f>IF(Tabelle_ExterneDaten_18[[#This Row],[DiscountCurveLU]]&lt;&gt;"",VLOOKUP(Tabelle_ExterneDaten_18[[#This Row],[DiscountCurveLU]],DiscountCurveLookup,2,FALSE),"")</f>
        <v/>
      </c>
      <c r="W58" s="2" t="str">
        <f>IF(Tabelle_ExterneDaten_18[[#This Row],[SpotRateLU]]&lt;&gt;"",VLOOKUP(Tabelle_ExterneDaten_18[[#This Row],[SpotRateLU]],SpotRateLookup,2,FALSE),"")</f>
        <v/>
      </c>
      <c r="X58" s="2" t="str">
        <f>IF(Tabelle_ExterneDaten_18[[#This Row],[ProjectionCurveDomesticLU]]&lt;&gt;"",VLOOKUP(Tabelle_ExterneDaten_18[[#This Row],[ProjectionCurveDomesticLU]],ProjectionCurveDomesticLookup,2,FALSE),"")</f>
        <v/>
      </c>
      <c r="Y58" s="2" t="str">
        <f>IF(Tabelle_ExterneDaten_18[[#This Row],[ProjectionCurveForeignLU]]&lt;&gt;"",VLOOKUP(Tabelle_ExterneDaten_18[[#This Row],[ProjectionCurveForeignLU]],ProjectionCurveForeignLookup,2,FALSE),"")</f>
        <v/>
      </c>
      <c r="Z58" s="2" t="str">
        <f>IF(Tabelle_ExterneDaten_18[[#This Row],[ReferenceCurveLU]]&lt;&gt;"",VLOOKUP(Tabelle_ExterneDaten_18[[#This Row],[ReferenceCurveLU]],ReferenceCurveLookup,2,FALSE),"")</f>
        <v/>
      </c>
    </row>
    <row r="59" spans="2:26" x14ac:dyDescent="0.25">
      <c r="B59" s="2" t="s">
        <v>8920</v>
      </c>
      <c r="C59" s="2">
        <v>2</v>
      </c>
      <c r="D59" s="2" t="s">
        <v>8996</v>
      </c>
      <c r="E59" s="2" t="s">
        <v>9006</v>
      </c>
      <c r="F59" s="2" t="s">
        <v>9080</v>
      </c>
      <c r="G59" s="2" t="s">
        <v>8920</v>
      </c>
      <c r="H59" s="2"/>
      <c r="I59" s="2"/>
      <c r="J59" s="2"/>
      <c r="K59" s="2"/>
      <c r="L59" s="2"/>
      <c r="M59" s="2"/>
      <c r="N59" s="2"/>
      <c r="O59" s="2" t="str">
        <f>IF(Tabelle_ExterneDaten_18[[#This Row],[CurveIdLU]]&lt;&gt;"",VLOOKUP(Tabelle_ExterneDaten_18[[#This Row],[CurveIdLU]],CurveIdLookup,2,FALSE),"")</f>
        <v>USD3M</v>
      </c>
      <c r="P59" s="2" t="str">
        <f>IF(Tabelle_ExterneDaten_18[[#This Row],[SegmentsTypeLU]]&lt;&gt;"",VLOOKUP(Tabelle_ExterneDaten_18[[#This Row],[SegmentsTypeLU]],SegmentsTypeLookup,2,FALSE),"")</f>
        <v>Simple</v>
      </c>
      <c r="Q59" s="2" t="str">
        <f>IF(Tabelle_ExterneDaten_18[[#This Row],[TypeLU]]&lt;&gt;"",VLOOKUP(Tabelle_ExterneDaten_18[[#This Row],[TypeLU]],TypeLookup,2,FALSE),"")</f>
        <v>Swap</v>
      </c>
      <c r="R59" s="2" t="str">
        <f>IF(Tabelle_ExterneDaten_18[[#This Row],[ConventionsLU]]&lt;&gt;"",VLOOKUP(Tabelle_ExterneDaten_18[[#This Row],[ConventionsLU]],ConventionsLookup,2,FALSE),"")</f>
        <v>USD-3M-SWAP-CONVENTIONS</v>
      </c>
      <c r="S59" s="2" t="str">
        <f>IF(Tabelle_ExterneDaten_18[[#This Row],[ProjectionCurveLU]]&lt;&gt;"",VLOOKUP(Tabelle_ExterneDaten_18[[#This Row],[ProjectionCurveLU]],ProjectionCurveLookup,2,FALSE),"")</f>
        <v>USD3M</v>
      </c>
      <c r="T59" s="2" t="str">
        <f>IF(Tabelle_ExterneDaten_18[[#This Row],[ProjectionCurveLongLU]]&lt;&gt;"",VLOOKUP(Tabelle_ExterneDaten_18[[#This Row],[ProjectionCurveLongLU]],ProjectionCurveLongLookup,2,FALSE),"")</f>
        <v/>
      </c>
      <c r="U59" s="2" t="str">
        <f>IF(Tabelle_ExterneDaten_18[[#This Row],[ProjectionCurveShortLU]]&lt;&gt;"",VLOOKUP(Tabelle_ExterneDaten_18[[#This Row],[ProjectionCurveShortLU]],ProjectionCurveShortLookup,2,FALSE),"")</f>
        <v/>
      </c>
      <c r="V59" s="2" t="str">
        <f>IF(Tabelle_ExterneDaten_18[[#This Row],[DiscountCurveLU]]&lt;&gt;"",VLOOKUP(Tabelle_ExterneDaten_18[[#This Row],[DiscountCurveLU]],DiscountCurveLookup,2,FALSE),"")</f>
        <v/>
      </c>
      <c r="W59" s="2" t="str">
        <f>IF(Tabelle_ExterneDaten_18[[#This Row],[SpotRateLU]]&lt;&gt;"",VLOOKUP(Tabelle_ExterneDaten_18[[#This Row],[SpotRateLU]],SpotRateLookup,2,FALSE),"")</f>
        <v/>
      </c>
      <c r="X59" s="2" t="str">
        <f>IF(Tabelle_ExterneDaten_18[[#This Row],[ProjectionCurveDomesticLU]]&lt;&gt;"",VLOOKUP(Tabelle_ExterneDaten_18[[#This Row],[ProjectionCurveDomesticLU]],ProjectionCurveDomesticLookup,2,FALSE),"")</f>
        <v/>
      </c>
      <c r="Y59" s="2" t="str">
        <f>IF(Tabelle_ExterneDaten_18[[#This Row],[ProjectionCurveForeignLU]]&lt;&gt;"",VLOOKUP(Tabelle_ExterneDaten_18[[#This Row],[ProjectionCurveForeignLU]],ProjectionCurveForeignLookup,2,FALSE),"")</f>
        <v/>
      </c>
      <c r="Z59" s="2" t="str">
        <f>IF(Tabelle_ExterneDaten_18[[#This Row],[ReferenceCurveLU]]&lt;&gt;"",VLOOKUP(Tabelle_ExterneDaten_18[[#This Row],[ReferenceCurveLU]],ReferenceCurveLookup,2,FALSE),"")</f>
        <v/>
      </c>
    </row>
    <row r="60" spans="2:26" x14ac:dyDescent="0.25">
      <c r="B60" s="2" t="s">
        <v>8921</v>
      </c>
      <c r="C60" s="2">
        <v>0</v>
      </c>
      <c r="D60" s="2" t="s">
        <v>8996</v>
      </c>
      <c r="E60" s="2" t="s">
        <v>9001</v>
      </c>
      <c r="F60" s="2" t="s">
        <v>9123</v>
      </c>
      <c r="G60" s="2" t="s">
        <v>8921</v>
      </c>
      <c r="H60" s="2"/>
      <c r="I60" s="2"/>
      <c r="J60" s="2"/>
      <c r="K60" s="2"/>
      <c r="L60" s="2"/>
      <c r="M60" s="2"/>
      <c r="N60" s="2"/>
      <c r="O60" s="2" t="str">
        <f>IF(Tabelle_ExterneDaten_18[[#This Row],[CurveIdLU]]&lt;&gt;"",VLOOKUP(Tabelle_ExterneDaten_18[[#This Row],[CurveIdLU]],CurveIdLookup,2,FALSE),"")</f>
        <v>USD6M</v>
      </c>
      <c r="P60" s="2" t="str">
        <f>IF(Tabelle_ExterneDaten_18[[#This Row],[SegmentsTypeLU]]&lt;&gt;"",VLOOKUP(Tabelle_ExterneDaten_18[[#This Row],[SegmentsTypeLU]],SegmentsTypeLookup,2,FALSE),"")</f>
        <v>Simple</v>
      </c>
      <c r="Q60" s="2" t="str">
        <f>IF(Tabelle_ExterneDaten_18[[#This Row],[TypeLU]]&lt;&gt;"",VLOOKUP(Tabelle_ExterneDaten_18[[#This Row],[TypeLU]],TypeLookup,2,FALSE),"")</f>
        <v>Deposit</v>
      </c>
      <c r="R60" s="2" t="e">
        <f>IF(Tabelle_ExterneDaten_18[[#This Row],[ConventionsLU]]&lt;&gt;"",VLOOKUP(Tabelle_ExterneDaten_18[[#This Row],[ConventionsLU]],ConventionsLookup,2,FALSE),"")</f>
        <v>#N/A</v>
      </c>
      <c r="S60" s="2" t="str">
        <f>IF(Tabelle_ExterneDaten_18[[#This Row],[ProjectionCurveLU]]&lt;&gt;"",VLOOKUP(Tabelle_ExterneDaten_18[[#This Row],[ProjectionCurveLU]],ProjectionCurveLookup,2,FALSE),"")</f>
        <v>USD6M</v>
      </c>
      <c r="T60" s="2" t="str">
        <f>IF(Tabelle_ExterneDaten_18[[#This Row],[ProjectionCurveLongLU]]&lt;&gt;"",VLOOKUP(Tabelle_ExterneDaten_18[[#This Row],[ProjectionCurveLongLU]],ProjectionCurveLongLookup,2,FALSE),"")</f>
        <v/>
      </c>
      <c r="U60" s="2" t="str">
        <f>IF(Tabelle_ExterneDaten_18[[#This Row],[ProjectionCurveShortLU]]&lt;&gt;"",VLOOKUP(Tabelle_ExterneDaten_18[[#This Row],[ProjectionCurveShortLU]],ProjectionCurveShortLookup,2,FALSE),"")</f>
        <v/>
      </c>
      <c r="V60" s="2" t="str">
        <f>IF(Tabelle_ExterneDaten_18[[#This Row],[DiscountCurveLU]]&lt;&gt;"",VLOOKUP(Tabelle_ExterneDaten_18[[#This Row],[DiscountCurveLU]],DiscountCurveLookup,2,FALSE),"")</f>
        <v/>
      </c>
      <c r="W60" s="2" t="str">
        <f>IF(Tabelle_ExterneDaten_18[[#This Row],[SpotRateLU]]&lt;&gt;"",VLOOKUP(Tabelle_ExterneDaten_18[[#This Row],[SpotRateLU]],SpotRateLookup,2,FALSE),"")</f>
        <v/>
      </c>
      <c r="X60" s="2" t="str">
        <f>IF(Tabelle_ExterneDaten_18[[#This Row],[ProjectionCurveDomesticLU]]&lt;&gt;"",VLOOKUP(Tabelle_ExterneDaten_18[[#This Row],[ProjectionCurveDomesticLU]],ProjectionCurveDomesticLookup,2,FALSE),"")</f>
        <v/>
      </c>
      <c r="Y60" s="2" t="str">
        <f>IF(Tabelle_ExterneDaten_18[[#This Row],[ProjectionCurveForeignLU]]&lt;&gt;"",VLOOKUP(Tabelle_ExterneDaten_18[[#This Row],[ProjectionCurveForeignLU]],ProjectionCurveForeignLookup,2,FALSE),"")</f>
        <v/>
      </c>
      <c r="Z60" s="2" t="str">
        <f>IF(Tabelle_ExterneDaten_18[[#This Row],[ReferenceCurveLU]]&lt;&gt;"",VLOOKUP(Tabelle_ExterneDaten_18[[#This Row],[ReferenceCurveLU]],ReferenceCurveLookup,2,FALSE),"")</f>
        <v/>
      </c>
    </row>
    <row r="61" spans="2:26" x14ac:dyDescent="0.25">
      <c r="B61" s="2" t="s">
        <v>8921</v>
      </c>
      <c r="C61" s="2">
        <v>1</v>
      </c>
      <c r="D61" s="2" t="s">
        <v>8996</v>
      </c>
      <c r="E61" s="2" t="s">
        <v>9002</v>
      </c>
      <c r="F61" s="2" t="s">
        <v>9081</v>
      </c>
      <c r="G61" s="2" t="s">
        <v>8921</v>
      </c>
      <c r="H61" s="2"/>
      <c r="I61" s="2"/>
      <c r="J61" s="2"/>
      <c r="K61" s="2"/>
      <c r="L61" s="2"/>
      <c r="M61" s="2"/>
      <c r="N61" s="2"/>
      <c r="O61" s="2" t="str">
        <f>IF(Tabelle_ExterneDaten_18[[#This Row],[CurveIdLU]]&lt;&gt;"",VLOOKUP(Tabelle_ExterneDaten_18[[#This Row],[CurveIdLU]],CurveIdLookup,2,FALSE),"")</f>
        <v>USD6M</v>
      </c>
      <c r="P61" s="2" t="str">
        <f>IF(Tabelle_ExterneDaten_18[[#This Row],[SegmentsTypeLU]]&lt;&gt;"",VLOOKUP(Tabelle_ExterneDaten_18[[#This Row],[SegmentsTypeLU]],SegmentsTypeLookup,2,FALSE),"")</f>
        <v>Simple</v>
      </c>
      <c r="Q61" s="2" t="str">
        <f>IF(Tabelle_ExterneDaten_18[[#This Row],[TypeLU]]&lt;&gt;"",VLOOKUP(Tabelle_ExterneDaten_18[[#This Row],[TypeLU]],TypeLookup,2,FALSE),"")</f>
        <v>FRA</v>
      </c>
      <c r="R61" s="2" t="str">
        <f>IF(Tabelle_ExterneDaten_18[[#This Row],[ConventionsLU]]&lt;&gt;"",VLOOKUP(Tabelle_ExterneDaten_18[[#This Row],[ConventionsLU]],ConventionsLookup,2,FALSE),"")</f>
        <v>USD-6M-FRA-CONVENTIONS</v>
      </c>
      <c r="S61" s="2" t="str">
        <f>IF(Tabelle_ExterneDaten_18[[#This Row],[ProjectionCurveLU]]&lt;&gt;"",VLOOKUP(Tabelle_ExterneDaten_18[[#This Row],[ProjectionCurveLU]],ProjectionCurveLookup,2,FALSE),"")</f>
        <v>USD6M</v>
      </c>
      <c r="T61" s="2" t="str">
        <f>IF(Tabelle_ExterneDaten_18[[#This Row],[ProjectionCurveLongLU]]&lt;&gt;"",VLOOKUP(Tabelle_ExterneDaten_18[[#This Row],[ProjectionCurveLongLU]],ProjectionCurveLongLookup,2,FALSE),"")</f>
        <v/>
      </c>
      <c r="U61" s="2" t="str">
        <f>IF(Tabelle_ExterneDaten_18[[#This Row],[ProjectionCurveShortLU]]&lt;&gt;"",VLOOKUP(Tabelle_ExterneDaten_18[[#This Row],[ProjectionCurveShortLU]],ProjectionCurveShortLookup,2,FALSE),"")</f>
        <v/>
      </c>
      <c r="V61" s="2" t="str">
        <f>IF(Tabelle_ExterneDaten_18[[#This Row],[DiscountCurveLU]]&lt;&gt;"",VLOOKUP(Tabelle_ExterneDaten_18[[#This Row],[DiscountCurveLU]],DiscountCurveLookup,2,FALSE),"")</f>
        <v/>
      </c>
      <c r="W61" s="2" t="str">
        <f>IF(Tabelle_ExterneDaten_18[[#This Row],[SpotRateLU]]&lt;&gt;"",VLOOKUP(Tabelle_ExterneDaten_18[[#This Row],[SpotRateLU]],SpotRateLookup,2,FALSE),"")</f>
        <v/>
      </c>
      <c r="X61" s="2" t="str">
        <f>IF(Tabelle_ExterneDaten_18[[#This Row],[ProjectionCurveDomesticLU]]&lt;&gt;"",VLOOKUP(Tabelle_ExterneDaten_18[[#This Row],[ProjectionCurveDomesticLU]],ProjectionCurveDomesticLookup,2,FALSE),"")</f>
        <v/>
      </c>
      <c r="Y61" s="2" t="str">
        <f>IF(Tabelle_ExterneDaten_18[[#This Row],[ProjectionCurveForeignLU]]&lt;&gt;"",VLOOKUP(Tabelle_ExterneDaten_18[[#This Row],[ProjectionCurveForeignLU]],ProjectionCurveForeignLookup,2,FALSE),"")</f>
        <v/>
      </c>
      <c r="Z61" s="2" t="str">
        <f>IF(Tabelle_ExterneDaten_18[[#This Row],[ReferenceCurveLU]]&lt;&gt;"",VLOOKUP(Tabelle_ExterneDaten_18[[#This Row],[ReferenceCurveLU]],ReferenceCurveLookup,2,FALSE),"")</f>
        <v/>
      </c>
    </row>
    <row r="62" spans="2:26" x14ac:dyDescent="0.25">
      <c r="B62" s="2" t="s">
        <v>8921</v>
      </c>
      <c r="C62" s="2">
        <v>2</v>
      </c>
      <c r="D62" s="2" t="s">
        <v>8997</v>
      </c>
      <c r="E62" s="2" t="s">
        <v>9007</v>
      </c>
      <c r="F62" s="2" t="s">
        <v>9088</v>
      </c>
      <c r="G62" s="2"/>
      <c r="H62" s="2" t="s">
        <v>8921</v>
      </c>
      <c r="I62" s="2" t="s">
        <v>8920</v>
      </c>
      <c r="J62" s="2"/>
      <c r="K62" s="2"/>
      <c r="L62" s="2"/>
      <c r="M62" s="2"/>
      <c r="N62" s="2"/>
      <c r="O62" s="2" t="str">
        <f>IF(Tabelle_ExterneDaten_18[[#This Row],[CurveIdLU]]&lt;&gt;"",VLOOKUP(Tabelle_ExterneDaten_18[[#This Row],[CurveIdLU]],CurveIdLookup,2,FALSE),"")</f>
        <v>USD6M</v>
      </c>
      <c r="P62" s="2" t="str">
        <f>IF(Tabelle_ExterneDaten_18[[#This Row],[SegmentsTypeLU]]&lt;&gt;"",VLOOKUP(Tabelle_ExterneDaten_18[[#This Row],[SegmentsTypeLU]],SegmentsTypeLookup,2,FALSE),"")</f>
        <v>TenorBasis</v>
      </c>
      <c r="Q62" s="2" t="str">
        <f>IF(Tabelle_ExterneDaten_18[[#This Row],[TypeLU]]&lt;&gt;"",VLOOKUP(Tabelle_ExterneDaten_18[[#This Row],[TypeLU]],TypeLookup,2,FALSE),"")</f>
        <v>Tenor Basis Swap</v>
      </c>
      <c r="R62" s="2" t="str">
        <f>IF(Tabelle_ExterneDaten_18[[#This Row],[ConventionsLU]]&lt;&gt;"",VLOOKUP(Tabelle_ExterneDaten_18[[#This Row],[ConventionsLU]],ConventionsLookup,2,FALSE),"")</f>
        <v>USD-LIBOR-3M-6M-BASIS-CONVENTIONS</v>
      </c>
      <c r="S62" s="2" t="str">
        <f>IF(Tabelle_ExterneDaten_18[[#This Row],[ProjectionCurveLU]]&lt;&gt;"",VLOOKUP(Tabelle_ExterneDaten_18[[#This Row],[ProjectionCurveLU]],ProjectionCurveLookup,2,FALSE),"")</f>
        <v/>
      </c>
      <c r="T62" s="2" t="str">
        <f>IF(Tabelle_ExterneDaten_18[[#This Row],[ProjectionCurveLongLU]]&lt;&gt;"",VLOOKUP(Tabelle_ExterneDaten_18[[#This Row],[ProjectionCurveLongLU]],ProjectionCurveLongLookup,2,FALSE),"")</f>
        <v>USD6M</v>
      </c>
      <c r="U62" s="2" t="str">
        <f>IF(Tabelle_ExterneDaten_18[[#This Row],[ProjectionCurveShortLU]]&lt;&gt;"",VLOOKUP(Tabelle_ExterneDaten_18[[#This Row],[ProjectionCurveShortLU]],ProjectionCurveShortLookup,2,FALSE),"")</f>
        <v>USD3M</v>
      </c>
      <c r="V62" s="2" t="str">
        <f>IF(Tabelle_ExterneDaten_18[[#This Row],[DiscountCurveLU]]&lt;&gt;"",VLOOKUP(Tabelle_ExterneDaten_18[[#This Row],[DiscountCurveLU]],DiscountCurveLookup,2,FALSE),"")</f>
        <v/>
      </c>
      <c r="W62" s="2" t="str">
        <f>IF(Tabelle_ExterneDaten_18[[#This Row],[SpotRateLU]]&lt;&gt;"",VLOOKUP(Tabelle_ExterneDaten_18[[#This Row],[SpotRateLU]],SpotRateLookup,2,FALSE),"")</f>
        <v/>
      </c>
      <c r="X62" s="2" t="str">
        <f>IF(Tabelle_ExterneDaten_18[[#This Row],[ProjectionCurveDomesticLU]]&lt;&gt;"",VLOOKUP(Tabelle_ExterneDaten_18[[#This Row],[ProjectionCurveDomesticLU]],ProjectionCurveDomesticLookup,2,FALSE),"")</f>
        <v/>
      </c>
      <c r="Y62" s="2" t="str">
        <f>IF(Tabelle_ExterneDaten_18[[#This Row],[ProjectionCurveForeignLU]]&lt;&gt;"",VLOOKUP(Tabelle_ExterneDaten_18[[#This Row],[ProjectionCurveForeignLU]],ProjectionCurveForeignLookup,2,FALSE),"")</f>
        <v/>
      </c>
      <c r="Z62" s="2" t="str">
        <f>IF(Tabelle_ExterneDaten_18[[#This Row],[ReferenceCurveLU]]&lt;&gt;"",VLOOKUP(Tabelle_ExterneDaten_18[[#This Row],[ReferenceCurveLU]],ReferenceCurveLookup,2,FALSE),"")</f>
        <v/>
      </c>
    </row>
    <row r="63" spans="2:26" x14ac:dyDescent="0.25">
      <c r="B63" s="2" t="s">
        <v>8922</v>
      </c>
      <c r="C63" s="2">
        <v>0</v>
      </c>
      <c r="D63" s="2" t="s">
        <v>8994</v>
      </c>
      <c r="E63" s="2" t="s">
        <v>9004</v>
      </c>
      <c r="F63" s="2" t="s">
        <v>9113</v>
      </c>
      <c r="G63" s="2"/>
      <c r="H63" s="2"/>
      <c r="I63" s="2"/>
      <c r="J63" s="2" t="s">
        <v>8899</v>
      </c>
      <c r="K63" s="2" t="s">
        <v>5527</v>
      </c>
      <c r="L63" s="2"/>
      <c r="M63" s="2"/>
      <c r="N63" s="2"/>
      <c r="O63" s="2" t="str">
        <f>IF(Tabelle_ExterneDaten_18[[#This Row],[CurveIdLU]]&lt;&gt;"",VLOOKUP(Tabelle_ExterneDaten_18[[#This Row],[CurveIdLU]],CurveIdLookup,2,FALSE),"")</f>
        <v>USD-IN-EUR</v>
      </c>
      <c r="P63" s="2" t="str">
        <f>IF(Tabelle_ExterneDaten_18[[#This Row],[SegmentsTypeLU]]&lt;&gt;"",VLOOKUP(Tabelle_ExterneDaten_18[[#This Row],[SegmentsTypeLU]],SegmentsTypeLookup,2,FALSE),"")</f>
        <v>CrossCurrency</v>
      </c>
      <c r="Q63" s="2" t="str">
        <f>IF(Tabelle_ExterneDaten_18[[#This Row],[TypeLU]]&lt;&gt;"",VLOOKUP(Tabelle_ExterneDaten_18[[#This Row],[TypeLU]],TypeLookup,2,FALSE),"")</f>
        <v>FX Forward</v>
      </c>
      <c r="R63" s="2" t="e">
        <f>IF(Tabelle_ExterneDaten_18[[#This Row],[ConventionsLU]]&lt;&gt;"",VLOOKUP(Tabelle_ExterneDaten_18[[#This Row],[ConventionsLU]],ConventionsLookup,2,FALSE),"")</f>
        <v>#N/A</v>
      </c>
      <c r="S63" s="2" t="str">
        <f>IF(Tabelle_ExterneDaten_18[[#This Row],[ProjectionCurveLU]]&lt;&gt;"",VLOOKUP(Tabelle_ExterneDaten_18[[#This Row],[ProjectionCurveLU]],ProjectionCurveLookup,2,FALSE),"")</f>
        <v/>
      </c>
      <c r="T63" s="2" t="str">
        <f>IF(Tabelle_ExterneDaten_18[[#This Row],[ProjectionCurveLongLU]]&lt;&gt;"",VLOOKUP(Tabelle_ExterneDaten_18[[#This Row],[ProjectionCurveLongLU]],ProjectionCurveLongLookup,2,FALSE),"")</f>
        <v/>
      </c>
      <c r="U63" s="2" t="str">
        <f>IF(Tabelle_ExterneDaten_18[[#This Row],[ProjectionCurveShortLU]]&lt;&gt;"",VLOOKUP(Tabelle_ExterneDaten_18[[#This Row],[ProjectionCurveShortLU]],ProjectionCurveShortLookup,2,FALSE),"")</f>
        <v/>
      </c>
      <c r="V63" s="2" t="str">
        <f>IF(Tabelle_ExterneDaten_18[[#This Row],[DiscountCurveLU]]&lt;&gt;"",VLOOKUP(Tabelle_ExterneDaten_18[[#This Row],[DiscountCurveLU]],DiscountCurveLookup,2,FALSE),"")</f>
        <v>EUR1D</v>
      </c>
      <c r="W63" s="2" t="str">
        <f>IF(Tabelle_ExterneDaten_18[[#This Row],[SpotRateLU]]&lt;&gt;"",VLOOKUP(Tabelle_ExterneDaten_18[[#This Row],[SpotRateLU]],SpotRateLookup,2,FALSE),"")</f>
        <v>FX/RATE/EUR/USD</v>
      </c>
      <c r="X63" s="2" t="str">
        <f>IF(Tabelle_ExterneDaten_18[[#This Row],[ProjectionCurveDomesticLU]]&lt;&gt;"",VLOOKUP(Tabelle_ExterneDaten_18[[#This Row],[ProjectionCurveDomesticLU]],ProjectionCurveDomesticLookup,2,FALSE),"")</f>
        <v/>
      </c>
      <c r="Y63" s="2" t="str">
        <f>IF(Tabelle_ExterneDaten_18[[#This Row],[ProjectionCurveForeignLU]]&lt;&gt;"",VLOOKUP(Tabelle_ExterneDaten_18[[#This Row],[ProjectionCurveForeignLU]],ProjectionCurveForeignLookup,2,FALSE),"")</f>
        <v/>
      </c>
      <c r="Z63" s="2" t="str">
        <f>IF(Tabelle_ExterneDaten_18[[#This Row],[ReferenceCurveLU]]&lt;&gt;"",VLOOKUP(Tabelle_ExterneDaten_18[[#This Row],[ReferenceCurveLU]],ReferenceCurveLookup,2,FALSE),"")</f>
        <v/>
      </c>
    </row>
    <row r="64" spans="2:26" x14ac:dyDescent="0.25">
      <c r="B64" s="2" t="s">
        <v>8922</v>
      </c>
      <c r="C64" s="2">
        <v>1</v>
      </c>
      <c r="D64" s="2" t="s">
        <v>8994</v>
      </c>
      <c r="E64" s="2" t="s">
        <v>9000</v>
      </c>
      <c r="F64" s="2" t="s">
        <v>9042</v>
      </c>
      <c r="G64" s="2"/>
      <c r="H64" s="2"/>
      <c r="I64" s="2"/>
      <c r="J64" s="2" t="s">
        <v>8899</v>
      </c>
      <c r="K64" s="2" t="s">
        <v>5527</v>
      </c>
      <c r="L64" s="2" t="s">
        <v>8920</v>
      </c>
      <c r="M64" s="2" t="s">
        <v>8901</v>
      </c>
      <c r="N64" s="2"/>
      <c r="O64" s="2" t="str">
        <f>IF(Tabelle_ExterneDaten_18[[#This Row],[CurveIdLU]]&lt;&gt;"",VLOOKUP(Tabelle_ExterneDaten_18[[#This Row],[CurveIdLU]],CurveIdLookup,2,FALSE),"")</f>
        <v>USD-IN-EUR</v>
      </c>
      <c r="P64" s="2" t="str">
        <f>IF(Tabelle_ExterneDaten_18[[#This Row],[SegmentsTypeLU]]&lt;&gt;"",VLOOKUP(Tabelle_ExterneDaten_18[[#This Row],[SegmentsTypeLU]],SegmentsTypeLookup,2,FALSE),"")</f>
        <v>CrossCurrency</v>
      </c>
      <c r="Q64" s="2" t="str">
        <f>IF(Tabelle_ExterneDaten_18[[#This Row],[TypeLU]]&lt;&gt;"",VLOOKUP(Tabelle_ExterneDaten_18[[#This Row],[TypeLU]],TypeLookup,2,FALSE),"")</f>
        <v>Cross Currency Basis Swap</v>
      </c>
      <c r="R64" s="2" t="str">
        <f>IF(Tabelle_ExterneDaten_18[[#This Row],[ConventionsLU]]&lt;&gt;"",VLOOKUP(Tabelle_ExterneDaten_18[[#This Row],[ConventionsLU]],ConventionsLookup,2,FALSE),"")</f>
        <v>EUR-USD-XCCY-BASIS-CONVENTIONS</v>
      </c>
      <c r="S64" s="2" t="str">
        <f>IF(Tabelle_ExterneDaten_18[[#This Row],[ProjectionCurveLU]]&lt;&gt;"",VLOOKUP(Tabelle_ExterneDaten_18[[#This Row],[ProjectionCurveLU]],ProjectionCurveLookup,2,FALSE),"")</f>
        <v/>
      </c>
      <c r="T64" s="2" t="str">
        <f>IF(Tabelle_ExterneDaten_18[[#This Row],[ProjectionCurveLongLU]]&lt;&gt;"",VLOOKUP(Tabelle_ExterneDaten_18[[#This Row],[ProjectionCurveLongLU]],ProjectionCurveLongLookup,2,FALSE),"")</f>
        <v/>
      </c>
      <c r="U64" s="2" t="str">
        <f>IF(Tabelle_ExterneDaten_18[[#This Row],[ProjectionCurveShortLU]]&lt;&gt;"",VLOOKUP(Tabelle_ExterneDaten_18[[#This Row],[ProjectionCurveShortLU]],ProjectionCurveShortLookup,2,FALSE),"")</f>
        <v/>
      </c>
      <c r="V64" s="2" t="str">
        <f>IF(Tabelle_ExterneDaten_18[[#This Row],[DiscountCurveLU]]&lt;&gt;"",VLOOKUP(Tabelle_ExterneDaten_18[[#This Row],[DiscountCurveLU]],DiscountCurveLookup,2,FALSE),"")</f>
        <v>EUR1D</v>
      </c>
      <c r="W64" s="2" t="str">
        <f>IF(Tabelle_ExterneDaten_18[[#This Row],[SpotRateLU]]&lt;&gt;"",VLOOKUP(Tabelle_ExterneDaten_18[[#This Row],[SpotRateLU]],SpotRateLookup,2,FALSE),"")</f>
        <v>FX/RATE/EUR/USD</v>
      </c>
      <c r="X64" s="2" t="str">
        <f>IF(Tabelle_ExterneDaten_18[[#This Row],[ProjectionCurveDomesticLU]]&lt;&gt;"",VLOOKUP(Tabelle_ExterneDaten_18[[#This Row],[ProjectionCurveDomesticLU]],ProjectionCurveDomesticLookup,2,FALSE),"")</f>
        <v>USD3M</v>
      </c>
      <c r="Y64" s="2" t="str">
        <f>IF(Tabelle_ExterneDaten_18[[#This Row],[ProjectionCurveForeignLU]]&lt;&gt;"",VLOOKUP(Tabelle_ExterneDaten_18[[#This Row],[ProjectionCurveForeignLU]],ProjectionCurveForeignLookup,2,FALSE),"")</f>
        <v>EUR3M</v>
      </c>
      <c r="Z64" s="2" t="str">
        <f>IF(Tabelle_ExterneDaten_18[[#This Row],[ReferenceCurveLU]]&lt;&gt;"",VLOOKUP(Tabelle_ExterneDaten_18[[#This Row],[ReferenceCurveLU]],ReferenceCurveLookup,2,FALSE),"")</f>
        <v/>
      </c>
    </row>
  </sheetData>
  <dataValidations count="12">
    <dataValidation type="list" allowBlank="1" showInputMessage="1" showErrorMessage="1" sqref="B2:B64" xr:uid="{6E437DD1-0F82-4F62-BA63-AA41D6D4097E}">
      <formula1>OFFSET(CurveIdLookup,0,0,,1)</formula1>
    </dataValidation>
    <dataValidation type="list" allowBlank="1" showInputMessage="1" showErrorMessage="1" sqref="D2:D64" xr:uid="{3A5265C7-2259-4D10-AEA7-F4D9373FEF24}">
      <formula1>OFFSET(SegmentsTypeLookup,0,0,,1)</formula1>
    </dataValidation>
    <dataValidation type="list" allowBlank="1" showInputMessage="1" showErrorMessage="1" sqref="E2:E64" xr:uid="{939170D5-A84B-41F9-9007-ABA5A106B92C}">
      <formula1>OFFSET(TypeLookup,0,0,,1)</formula1>
    </dataValidation>
    <dataValidation type="list" allowBlank="1" showInputMessage="1" showErrorMessage="1" sqref="F2:F64" xr:uid="{7862D2E0-5D30-4AA5-9E69-65AC5A3DDA6F}">
      <formula1>OFFSET(ConventionsLookup,0,0,,1)</formula1>
    </dataValidation>
    <dataValidation type="list" allowBlank="1" showInputMessage="1" showErrorMessage="1" sqref="G2:G64" xr:uid="{C3FFD7C4-523D-4275-8B1D-EE9FAF09ABAE}">
      <formula1>OFFSET(ProjectionCurveLookup,0,0,,1)</formula1>
    </dataValidation>
    <dataValidation type="list" allowBlank="1" showInputMessage="1" showErrorMessage="1" sqref="H2:H64" xr:uid="{1EC20A1C-EABB-4EC2-9C88-8F5B26812AD9}">
      <formula1>OFFSET(ProjectionCurveLongLookup,0,0,,1)</formula1>
    </dataValidation>
    <dataValidation type="list" allowBlank="1" showInputMessage="1" showErrorMessage="1" sqref="I2:I64" xr:uid="{3C1421E5-FD72-4CC4-BC89-BB453F02E79A}">
      <formula1>OFFSET(ProjectionCurveShortLookup,0,0,,1)</formula1>
    </dataValidation>
    <dataValidation type="list" allowBlank="1" showInputMessage="1" showErrorMessage="1" sqref="J2:J64" xr:uid="{3AEB3BE8-5931-4F06-8131-F14ACD131C46}">
      <formula1>OFFSET(DiscountCurveLookup,0,0,,1)</formula1>
    </dataValidation>
    <dataValidation type="list" allowBlank="1" showInputMessage="1" showErrorMessage="1" sqref="K2:K64" xr:uid="{BE383E46-A652-4A41-956B-005342EAC6AF}">
      <formula1>OFFSET(SpotRateLookup,0,0,,1)</formula1>
    </dataValidation>
    <dataValidation type="list" allowBlank="1" showInputMessage="1" showErrorMessage="1" sqref="L2:L64" xr:uid="{3E479B8F-6C60-4C14-8B6A-6DA16E81ECAC}">
      <formula1>OFFSET(ProjectionCurveDomesticLookup,0,0,,1)</formula1>
    </dataValidation>
    <dataValidation type="list" allowBlank="1" showInputMessage="1" showErrorMessage="1" sqref="M2:M64" xr:uid="{EC9C966F-477D-47C2-9F77-745A4511FBC6}">
      <formula1>OFFSET(ProjectionCurveForeignLookup,0,0,,1)</formula1>
    </dataValidation>
    <dataValidation type="list" allowBlank="1" showInputMessage="1" showErrorMessage="1" sqref="N2:N64" xr:uid="{94C6B11B-1AEB-4C4C-BE04-2441AC74F7FB}">
      <formula1>OFFSET(ReferenceCurveLookup,0,0,,1)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9.140625" defaultRowHeight="15" x14ac:dyDescent="0.25"/>
  <cols>
    <col min="1" max="1" width="0.7109375" customWidth="1"/>
    <col min="15" max="15" width="35.7109375" hidden="1" customWidth="1"/>
    <col min="16" max="22" width="0" hidden="1" customWidth="1"/>
  </cols>
  <sheetData>
    <row r="1" spans="1:22" x14ac:dyDescent="0.25">
      <c r="A1" t="str">
        <f>_xll.DBSetQuery(A2,"",B1)</f>
        <v xml:space="preserve">Env:MSSQL, (last result:)Set OLEDB; ListObject to (bgQuery= False, ): SELECT T1.CurveId, T1.GroupingId, T1.CurveDescription, T5.value VolatilityTypeLU, T6.value ExtrapolationLU, T7.value IncludeAtmLU, T8.value DayCounterLU, T9.value CalendarLU, T10.value BusinessDayConventionLU, T1.Tenors, T1.Strikes, T13.value IborIndexLU, T14.id DiscountCurveLU_x000D_
FROM ORE.dbo.CurveConfigurationCapFloorVolatilities T1 INNER JOIN _x000D_
ORE.dbo.TypesVolatilityType T5 ON T1.VolatilityType = T5.value LEFT JOIN _x000D_
ORE.dbo.TypesExtrapolationType T6 ON T1.Extrapolation = T6.value INNER JOIN _x000D_
ORE.dbo.TypesBool T7 ON T1.IncludeAtm = T7.value LEFT JOIN _x000D_
ORE.dbo.TypesDayCounter T8 ON T1.DayCounter = T8.value LEFT JOIN _x000D_
ORE.dbo.TypesCalendar T9 ON T1.Calendar = T9.value INNER JOIN _x000D_
ORE.dbo.TypesBusinessDayConvention T10 ON T1.BusinessDayConvention = T10.value INNER JOIN _x000D_
ORE.dbo.TypesIndexName T13 ON T1.IborIndex = T13.value INNER JOIN _x000D_
ORE.dbo.TodaysMarketCurveSpecs T14 ON T1.DiscountCurve = T14.id_x000D_
</v>
      </c>
      <c r="B1" s="2" t="s">
        <v>1394</v>
      </c>
      <c r="C1" s="2" t="s">
        <v>1395</v>
      </c>
      <c r="D1" s="2" t="s">
        <v>1396</v>
      </c>
      <c r="E1" s="2" t="s">
        <v>1397</v>
      </c>
      <c r="F1" s="2" t="s">
        <v>1398</v>
      </c>
      <c r="G1" s="2" t="s">
        <v>1399</v>
      </c>
      <c r="H1" s="2" t="s">
        <v>1400</v>
      </c>
      <c r="I1" s="2" t="s">
        <v>1401</v>
      </c>
      <c r="J1" s="2" t="s">
        <v>1402</v>
      </c>
      <c r="K1" s="2" t="s">
        <v>1403</v>
      </c>
      <c r="L1" s="2" t="s">
        <v>1404</v>
      </c>
      <c r="M1" s="2" t="s">
        <v>1405</v>
      </c>
      <c r="N1" s="2" t="s">
        <v>1406</v>
      </c>
      <c r="O1" s="2" t="s">
        <v>1417</v>
      </c>
      <c r="P1" s="2" t="s">
        <v>1418</v>
      </c>
      <c r="Q1" s="2" t="s">
        <v>1419</v>
      </c>
      <c r="R1" s="2" t="s">
        <v>1420</v>
      </c>
      <c r="S1" s="2" t="s">
        <v>1421</v>
      </c>
      <c r="T1" s="2" t="s">
        <v>1422</v>
      </c>
      <c r="U1" s="2" t="s">
        <v>1423</v>
      </c>
      <c r="V1" s="2" t="s">
        <v>1424</v>
      </c>
    </row>
    <row r="2" spans="1:22" x14ac:dyDescent="0.25">
      <c r="A2" s="1" t="s">
        <v>8</v>
      </c>
      <c r="B2" s="3" t="s">
        <v>1407</v>
      </c>
      <c r="C2" s="3" t="s">
        <v>1408</v>
      </c>
      <c r="D2" s="3" t="s">
        <v>1409</v>
      </c>
      <c r="E2" s="3" t="s">
        <v>10</v>
      </c>
      <c r="F2" s="3"/>
      <c r="G2" s="3" t="s">
        <v>16</v>
      </c>
      <c r="H2" s="3" t="s">
        <v>47</v>
      </c>
      <c r="I2" s="3" t="s">
        <v>128</v>
      </c>
      <c r="J2" s="3" t="s">
        <v>172</v>
      </c>
      <c r="K2" s="3" t="s">
        <v>1410</v>
      </c>
      <c r="L2" s="3" t="s">
        <v>1411</v>
      </c>
      <c r="M2" s="3" t="s">
        <v>534</v>
      </c>
      <c r="N2" s="3" t="s">
        <v>1380</v>
      </c>
      <c r="O2" s="3" t="str">
        <f>IF(Tabelle_ExterneDaten_1[[#This Row],[VolatilityTypeLU]]&lt;&gt;"",VLOOKUP(Tabelle_ExterneDaten_1[[#This Row],[VolatilityTypeLU]],VolatilityTypeLookup,2,FALSE),"")</f>
        <v>Normal</v>
      </c>
      <c r="P2" s="3" t="str">
        <f>IF(Tabelle_ExterneDaten_1[[#This Row],[ExtrapolationLU]]&lt;&gt;"",VLOOKUP(Tabelle_ExterneDaten_1[[#This Row],[ExtrapolationLU]],ExtrapolationLookup,2,FALSE),"")</f>
        <v/>
      </c>
      <c r="Q2" s="3" t="str">
        <f>IF(Tabelle_ExterneDaten_1[[#This Row],[IncludeAtmLU]]&lt;&gt;"",VLOOKUP(Tabelle_ExterneDaten_1[[#This Row],[IncludeAtmLU]],IncludeAtmLookup,2,FALSE),"")</f>
        <v>FALSE</v>
      </c>
      <c r="R2" s="3" t="str">
        <f>IF(Tabelle_ExterneDaten_1[[#This Row],[DayCounterLU]]&lt;&gt;"",VLOOKUP(Tabelle_ExterneDaten_1[[#This Row],[DayCounterLU]],DayCounterLookup,2,FALSE),"")</f>
        <v>Actual/365 (Fixed)</v>
      </c>
      <c r="S2" s="3" t="str">
        <f>IF(Tabelle_ExterneDaten_1[[#This Row],[CalendarLU]]&lt;&gt;"",VLOOKUP(Tabelle_ExterneDaten_1[[#This Row],[CalendarLU]],CalendarLookup,2,FALSE),"")</f>
        <v>TARGET</v>
      </c>
      <c r="T2" s="3" t="str">
        <f>IF(Tabelle_ExterneDaten_1[[#This Row],[BusinessDayConventionLU]]&lt;&gt;"",VLOOKUP(Tabelle_ExterneDaten_1[[#This Row],[BusinessDayConventionLU]],BusinessDayConventionLookup,2,FALSE),"")</f>
        <v>Following</v>
      </c>
      <c r="U2" s="3" t="str">
        <f>IF(Tabelle_ExterneDaten_1[[#This Row],[IborIndexLU]]&lt;&gt;"",VLOOKUP(Tabelle_ExterneDaten_1[[#This Row],[IborIndexLU]],IborIndexLookup,2,FALSE),"")</f>
        <v>EUR-EURIBOR-6M</v>
      </c>
      <c r="V2" s="3" t="e">
        <f>IF(Tabelle_ExterneDaten_1[[#This Row],[DiscountCurveLU]]&lt;&gt;"",VLOOKUP(Tabelle_ExterneDaten_1[[#This Row],[DiscountCurveLU]],DiscountCurveLookup,2,FALSE),"")</f>
        <v>#N/A</v>
      </c>
    </row>
    <row r="3" spans="1:22" x14ac:dyDescent="0.25">
      <c r="B3" s="2" t="s">
        <v>1412</v>
      </c>
      <c r="C3" s="2" t="s">
        <v>1408</v>
      </c>
      <c r="D3" s="2" t="s">
        <v>1413</v>
      </c>
      <c r="E3" s="2" t="s">
        <v>10</v>
      </c>
      <c r="F3" s="2"/>
      <c r="G3" s="2" t="s">
        <v>16</v>
      </c>
      <c r="H3" s="2" t="s">
        <v>47</v>
      </c>
      <c r="I3" s="2" t="s">
        <v>146</v>
      </c>
      <c r="J3" s="2" t="s">
        <v>172</v>
      </c>
      <c r="K3" s="2" t="s">
        <v>1410</v>
      </c>
      <c r="L3" s="2" t="s">
        <v>1414</v>
      </c>
      <c r="M3" s="2" t="s">
        <v>649</v>
      </c>
      <c r="N3" s="2" t="s">
        <v>1384</v>
      </c>
      <c r="O3" s="2" t="str">
        <f>IF(Tabelle_ExterneDaten_1[[#This Row],[VolatilityTypeLU]]&lt;&gt;"",VLOOKUP(Tabelle_ExterneDaten_1[[#This Row],[VolatilityTypeLU]],VolatilityTypeLookup,2,FALSE),"")</f>
        <v>Normal</v>
      </c>
      <c r="P3" s="2" t="str">
        <f>IF(Tabelle_ExterneDaten_1[[#This Row],[ExtrapolationLU]]&lt;&gt;"",VLOOKUP(Tabelle_ExterneDaten_1[[#This Row],[ExtrapolationLU]],ExtrapolationLookup,2,FALSE),"")</f>
        <v/>
      </c>
      <c r="Q3" s="2" t="str">
        <f>IF(Tabelle_ExterneDaten_1[[#This Row],[IncludeAtmLU]]&lt;&gt;"",VLOOKUP(Tabelle_ExterneDaten_1[[#This Row],[IncludeAtmLU]],IncludeAtmLookup,2,FALSE),"")</f>
        <v>FALSE</v>
      </c>
      <c r="R3" s="2" t="str">
        <f>IF(Tabelle_ExterneDaten_1[[#This Row],[DayCounterLU]]&lt;&gt;"",VLOOKUP(Tabelle_ExterneDaten_1[[#This Row],[DayCounterLU]],DayCounterLookup,2,FALSE),"")</f>
        <v>Actual/365 (Fixed)</v>
      </c>
      <c r="S3" s="2" t="str">
        <f>IF(Tabelle_ExterneDaten_1[[#This Row],[CalendarLU]]&lt;&gt;"",VLOOKUP(Tabelle_ExterneDaten_1[[#This Row],[CalendarLU]],CalendarLookup,2,FALSE),"")</f>
        <v>UK</v>
      </c>
      <c r="T3" s="2" t="str">
        <f>IF(Tabelle_ExterneDaten_1[[#This Row],[BusinessDayConventionLU]]&lt;&gt;"",VLOOKUP(Tabelle_ExterneDaten_1[[#This Row],[BusinessDayConventionLU]],BusinessDayConventionLookup,2,FALSE),"")</f>
        <v>Following</v>
      </c>
      <c r="U3" s="2" t="str">
        <f>IF(Tabelle_ExterneDaten_1[[#This Row],[IborIndexLU]]&lt;&gt;"",VLOOKUP(Tabelle_ExterneDaten_1[[#This Row],[IborIndexLU]],IborIndexLookup,2,FALSE),"")</f>
        <v>GBP-LIBOR-6M</v>
      </c>
      <c r="V3" s="2" t="e">
        <f>IF(Tabelle_ExterneDaten_1[[#This Row],[DiscountCurveLU]]&lt;&gt;"",VLOOKUP(Tabelle_ExterneDaten_1[[#This Row],[DiscountCurveLU]],DiscountCurveLookup,2,FALSE),"")</f>
        <v>#N/A</v>
      </c>
    </row>
    <row r="4" spans="1:22" x14ac:dyDescent="0.25">
      <c r="B4" s="2" t="s">
        <v>1415</v>
      </c>
      <c r="C4" s="2" t="s">
        <v>1408</v>
      </c>
      <c r="D4" s="2" t="s">
        <v>1416</v>
      </c>
      <c r="E4" s="2" t="s">
        <v>10</v>
      </c>
      <c r="F4" s="2"/>
      <c r="G4" s="2" t="s">
        <v>16</v>
      </c>
      <c r="H4" s="2" t="s">
        <v>47</v>
      </c>
      <c r="I4" s="2" t="s">
        <v>146</v>
      </c>
      <c r="J4" s="2" t="s">
        <v>172</v>
      </c>
      <c r="K4" s="2" t="s">
        <v>1410</v>
      </c>
      <c r="L4" s="2" t="s">
        <v>1414</v>
      </c>
      <c r="M4" s="2" t="s">
        <v>1303</v>
      </c>
      <c r="N4" s="2" t="s">
        <v>1390</v>
      </c>
      <c r="O4" s="2" t="str">
        <f>IF(Tabelle_ExterneDaten_1[[#This Row],[VolatilityTypeLU]]&lt;&gt;"",VLOOKUP(Tabelle_ExterneDaten_1[[#This Row],[VolatilityTypeLU]],VolatilityTypeLookup,2,FALSE),"")</f>
        <v>Normal</v>
      </c>
      <c r="P4" s="2" t="str">
        <f>IF(Tabelle_ExterneDaten_1[[#This Row],[ExtrapolationLU]]&lt;&gt;"",VLOOKUP(Tabelle_ExterneDaten_1[[#This Row],[ExtrapolationLU]],ExtrapolationLookup,2,FALSE),"")</f>
        <v/>
      </c>
      <c r="Q4" s="2" t="str">
        <f>IF(Tabelle_ExterneDaten_1[[#This Row],[IncludeAtmLU]]&lt;&gt;"",VLOOKUP(Tabelle_ExterneDaten_1[[#This Row],[IncludeAtmLU]],IncludeAtmLookup,2,FALSE),"")</f>
        <v>FALSE</v>
      </c>
      <c r="R4" s="2" t="str">
        <f>IF(Tabelle_ExterneDaten_1[[#This Row],[DayCounterLU]]&lt;&gt;"",VLOOKUP(Tabelle_ExterneDaten_1[[#This Row],[DayCounterLU]],DayCounterLookup,2,FALSE),"")</f>
        <v>Actual/365 (Fixed)</v>
      </c>
      <c r="S4" s="2" t="str">
        <f>IF(Tabelle_ExterneDaten_1[[#This Row],[CalendarLU]]&lt;&gt;"",VLOOKUP(Tabelle_ExterneDaten_1[[#This Row],[CalendarLU]],CalendarLookup,2,FALSE),"")</f>
        <v>UK</v>
      </c>
      <c r="T4" s="2" t="str">
        <f>IF(Tabelle_ExterneDaten_1[[#This Row],[BusinessDayConventionLU]]&lt;&gt;"",VLOOKUP(Tabelle_ExterneDaten_1[[#This Row],[BusinessDayConventionLU]],BusinessDayConventionLookup,2,FALSE),"")</f>
        <v>Following</v>
      </c>
      <c r="U4" s="2" t="str">
        <f>IF(Tabelle_ExterneDaten_1[[#This Row],[IborIndexLU]]&lt;&gt;"",VLOOKUP(Tabelle_ExterneDaten_1[[#This Row],[IborIndexLU]],IborIndexLookup,2,FALSE),"")</f>
        <v>USD-LIBOR-3M</v>
      </c>
      <c r="V4" s="2" t="e">
        <f>IF(Tabelle_ExterneDaten_1[[#This Row],[DiscountCurveLU]]&lt;&gt;"",VLOOKUP(Tabelle_ExterneDaten_1[[#This Row],[DiscountCurveLU]],DiscountCurveLookup,2,FALSE),"")</f>
        <v>#N/A</v>
      </c>
    </row>
  </sheetData>
  <dataValidations count="8">
    <dataValidation type="list" allowBlank="1" showInputMessage="1" showErrorMessage="1" sqref="E2:E4" xr:uid="{AD335F42-4AA9-42DE-B02C-ABF0E4116608}">
      <formula1>OFFSET(VolatilityTypeLookup,0,0,,1)</formula1>
    </dataValidation>
    <dataValidation type="list" allowBlank="1" showInputMessage="1" showErrorMessage="1" sqref="F2:F4" xr:uid="{72EB4D91-4181-4D6E-84A6-7A7C51C4A9FE}">
      <formula1>OFFSET(ExtrapolationLookup,0,0,,1)</formula1>
    </dataValidation>
    <dataValidation type="list" allowBlank="1" showInputMessage="1" showErrorMessage="1" sqref="G2:G4" xr:uid="{D1722245-CBB2-493F-961B-996A3FAB4E78}">
      <formula1>OFFSET(IncludeAtmLookup,0,0,,1)</formula1>
    </dataValidation>
    <dataValidation type="list" allowBlank="1" showInputMessage="1" showErrorMessage="1" sqref="H2:H4" xr:uid="{28AF354F-18AC-4E22-B495-87F3A60DC695}">
      <formula1>OFFSET(DayCounterLookup,0,0,,1)</formula1>
    </dataValidation>
    <dataValidation type="list" allowBlank="1" showInputMessage="1" showErrorMessage="1" sqref="I2:I4" xr:uid="{160C908E-2D5E-42E8-A4F2-965588084D13}">
      <formula1>OFFSET(CalendarLookup,0,0,,1)</formula1>
    </dataValidation>
    <dataValidation type="list" allowBlank="1" showInputMessage="1" showErrorMessage="1" sqref="J2:J4" xr:uid="{CC948FC4-EED0-472A-AD7F-F3EAE789F07A}">
      <formula1>OFFSET(BusinessDayConventionLookup,0,0,,1)</formula1>
    </dataValidation>
    <dataValidation type="list" allowBlank="1" showInputMessage="1" showErrorMessage="1" sqref="M2:M4" xr:uid="{9A00E332-BF19-45F2-9F1F-4BA658A5CFB0}">
      <formula1>OFFSET(IborIndexLookup,0,0,,1)</formula1>
    </dataValidation>
    <dataValidation type="list" allowBlank="1" showInputMessage="1" showErrorMessage="1" sqref="N2:N4" xr:uid="{BCF48FF5-5078-43B8-B9D5-E00114AB765B}">
      <formula1>OFFSET(DiscountCurveLookup,0,0,,1)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1BF7-75E2-48DA-8C1E-008FB3EBF2B4}">
  <dimension ref="A1:R59"/>
  <sheetViews>
    <sheetView workbookViewId="0"/>
  </sheetViews>
  <sheetFormatPr baseColWidth="10" defaultRowHeight="15" x14ac:dyDescent="0.25"/>
  <sheetData>
    <row r="1" spans="1:18" x14ac:dyDescent="0.25">
      <c r="A1" t="str">
        <f>_xll.DBListFetch(B1,"",CurrencyLookup)</f>
        <v>Env:MSSQL, (last result:)Retrieved 64 records from: SELECT  T1.value Currency, T1.value FROM ORE.dbo.TypesCurrencyCode T1 ORDER BY value</v>
      </c>
      <c r="B1" s="1" t="s">
        <v>1425</v>
      </c>
      <c r="C1" t="str">
        <f>_xll.DBListFetch(D1,"",TypeLookup)</f>
        <v>Env:MSSQL, (last result:)Retrieved 3 records from: SELECT  T1.value Type, T1.value FROM ORE.dbo.TypesDefaultCurveType T1 ORDER BY value</v>
      </c>
      <c r="D1" s="1" t="s">
        <v>1426</v>
      </c>
      <c r="E1" t="str">
        <f>_xll.DBListFetch(F1,"",DiscountCurveLookup)</f>
        <v>Env:MSSQL, (last result:)Retrieved 58 records from: SELECT T1.id DiscountCurve,T1.id FROM ORE.dbo.TodaysMarketCurveSpecs T1 ORDER BY id</v>
      </c>
      <c r="F1" s="1" t="s">
        <v>1427</v>
      </c>
      <c r="G1" t="str">
        <f>_xll.DBListFetch(H1,"",DayCounterLookup)</f>
        <v>Env:MSSQL, (last result:)Retrieved 35 records from: SELECT  T1.value DayCounter, T1.value FROM ORE.dbo.TypesDayCounter T1 ORDER BY value</v>
      </c>
      <c r="H1" s="1" t="s">
        <v>3</v>
      </c>
      <c r="I1" t="str">
        <f>_xll.DBListFetch(J1,"",ConventionsLookup)</f>
        <v>Env:MSSQL, (last result:)Retrieved 1 record from: SELECT  T1.Id Conventions, T1.Id FROM ORE.dbo.ConventionsCDS T1 ORDER BY Id</v>
      </c>
      <c r="J1" s="1" t="s">
        <v>1428</v>
      </c>
      <c r="K1" t="str">
        <f>_xll.DBListFetch(L1,"",BenchmarkCurveLookup)</f>
        <v>Env:MSSQL, (last result:)Retrieved 58 records from: SELECT T1.id BenchmarkCurve,T1.id FROM ORE.dbo.TodaysMarketCurveSpecs T1 ORDER BY id</v>
      </c>
      <c r="L1" s="1" t="s">
        <v>1429</v>
      </c>
      <c r="M1" t="str">
        <f>_xll.DBListFetch(N1,"",SourceCurveLookup)</f>
        <v>Env:MSSQL, (last result:)Retrieved 58 records from: SELECT T1.id SourceCurve,T1.id FROM ORE.dbo.TodaysMarketCurveSpecs T1 ORDER BY id</v>
      </c>
      <c r="N1" s="1" t="s">
        <v>1430</v>
      </c>
      <c r="O1" t="str">
        <f>_xll.DBListFetch(P1,"",CalendarLookup)</f>
        <v>Env:MSSQL, (last result:)Retrieved 114 records from: SELECT  T1.value Calendar, T1.value FROM ORE.dbo.TypesCalendar T1 ORDER BY value</v>
      </c>
      <c r="P1" s="1" t="s">
        <v>4</v>
      </c>
      <c r="Q1" t="str">
        <f>_xll.DBListFetch(R1,"",ExtrapolationLookup)</f>
        <v>Env:MSSQL, (last result:)Retrieved 8 records from: SELECT T1.value Extrapolation, T1.value FROM ORE.dbo.TypesBool T1 ORDER BY value</v>
      </c>
      <c r="R1" s="1" t="s">
        <v>1431</v>
      </c>
    </row>
    <row r="2" spans="1:18" x14ac:dyDescent="0.25">
      <c r="C2" t="s">
        <v>1446</v>
      </c>
      <c r="D2" t="s">
        <v>1446</v>
      </c>
      <c r="I2" t="s">
        <v>1449</v>
      </c>
      <c r="J2" t="s">
        <v>1449</v>
      </c>
      <c r="K2" t="s">
        <v>1336</v>
      </c>
      <c r="L2" t="s">
        <v>1336</v>
      </c>
      <c r="M2" t="s">
        <v>1336</v>
      </c>
      <c r="N2" t="s">
        <v>1336</v>
      </c>
    </row>
    <row r="3" spans="1:18" x14ac:dyDescent="0.25">
      <c r="C3" t="s">
        <v>1447</v>
      </c>
      <c r="D3" t="s">
        <v>1447</v>
      </c>
      <c r="K3" t="s">
        <v>1337</v>
      </c>
      <c r="L3" t="s">
        <v>1337</v>
      </c>
      <c r="M3" t="s">
        <v>1337</v>
      </c>
      <c r="N3" t="s">
        <v>1337</v>
      </c>
    </row>
    <row r="4" spans="1:18" x14ac:dyDescent="0.25">
      <c r="C4" t="s">
        <v>1448</v>
      </c>
      <c r="D4" t="s">
        <v>1448</v>
      </c>
      <c r="K4" t="s">
        <v>1338</v>
      </c>
      <c r="L4" t="s">
        <v>1338</v>
      </c>
      <c r="M4" t="s">
        <v>1338</v>
      </c>
      <c r="N4" t="s">
        <v>1338</v>
      </c>
    </row>
    <row r="5" spans="1:18" x14ac:dyDescent="0.25">
      <c r="K5" t="s">
        <v>1339</v>
      </c>
      <c r="L5" t="s">
        <v>1339</v>
      </c>
      <c r="M5" t="s">
        <v>1339</v>
      </c>
      <c r="N5" t="s">
        <v>1339</v>
      </c>
    </row>
    <row r="6" spans="1:18" x14ac:dyDescent="0.25">
      <c r="K6" t="s">
        <v>1340</v>
      </c>
      <c r="L6" t="s">
        <v>1340</v>
      </c>
      <c r="M6" t="s">
        <v>1340</v>
      </c>
      <c r="N6" t="s">
        <v>1340</v>
      </c>
    </row>
    <row r="7" spans="1:18" x14ac:dyDescent="0.25">
      <c r="K7" t="s">
        <v>1341</v>
      </c>
      <c r="L7" t="s">
        <v>1341</v>
      </c>
      <c r="M7" t="s">
        <v>1341</v>
      </c>
      <c r="N7" t="s">
        <v>1341</v>
      </c>
    </row>
    <row r="8" spans="1:18" x14ac:dyDescent="0.25">
      <c r="K8" t="s">
        <v>1342</v>
      </c>
      <c r="L8" t="s">
        <v>1342</v>
      </c>
      <c r="M8" t="s">
        <v>1342</v>
      </c>
      <c r="N8" t="s">
        <v>1342</v>
      </c>
    </row>
    <row r="9" spans="1:18" x14ac:dyDescent="0.25">
      <c r="K9" t="s">
        <v>1343</v>
      </c>
      <c r="L9" t="s">
        <v>1343</v>
      </c>
      <c r="M9" t="s">
        <v>1343</v>
      </c>
      <c r="N9" t="s">
        <v>1343</v>
      </c>
    </row>
    <row r="10" spans="1:18" x14ac:dyDescent="0.25">
      <c r="K10" t="s">
        <v>1344</v>
      </c>
      <c r="L10" t="s">
        <v>1344</v>
      </c>
      <c r="M10" t="s">
        <v>1344</v>
      </c>
      <c r="N10" t="s">
        <v>1344</v>
      </c>
    </row>
    <row r="11" spans="1:18" x14ac:dyDescent="0.25">
      <c r="K11" t="s">
        <v>1345</v>
      </c>
      <c r="L11" t="s">
        <v>1345</v>
      </c>
      <c r="M11" t="s">
        <v>1345</v>
      </c>
      <c r="N11" t="s">
        <v>1345</v>
      </c>
    </row>
    <row r="12" spans="1:18" x14ac:dyDescent="0.25">
      <c r="K12" t="s">
        <v>1346</v>
      </c>
      <c r="L12" t="s">
        <v>1346</v>
      </c>
      <c r="M12" t="s">
        <v>1346</v>
      </c>
      <c r="N12" t="s">
        <v>1346</v>
      </c>
    </row>
    <row r="13" spans="1:18" x14ac:dyDescent="0.25">
      <c r="K13" t="s">
        <v>1347</v>
      </c>
      <c r="L13" t="s">
        <v>1347</v>
      </c>
      <c r="M13" t="s">
        <v>1347</v>
      </c>
      <c r="N13" t="s">
        <v>1347</v>
      </c>
    </row>
    <row r="14" spans="1:18" x14ac:dyDescent="0.25">
      <c r="K14" t="s">
        <v>1348</v>
      </c>
      <c r="L14" t="s">
        <v>1348</v>
      </c>
      <c r="M14" t="s">
        <v>1348</v>
      </c>
      <c r="N14" t="s">
        <v>1348</v>
      </c>
    </row>
    <row r="15" spans="1:18" x14ac:dyDescent="0.25">
      <c r="K15" t="s">
        <v>1349</v>
      </c>
      <c r="L15" t="s">
        <v>1349</v>
      </c>
      <c r="M15" t="s">
        <v>1349</v>
      </c>
      <c r="N15" t="s">
        <v>1349</v>
      </c>
    </row>
    <row r="16" spans="1:18" x14ac:dyDescent="0.25">
      <c r="K16" t="s">
        <v>1350</v>
      </c>
      <c r="L16" t="s">
        <v>1350</v>
      </c>
      <c r="M16" t="s">
        <v>1350</v>
      </c>
      <c r="N16" t="s">
        <v>1350</v>
      </c>
    </row>
    <row r="17" spans="11:14" x14ac:dyDescent="0.25">
      <c r="K17" t="s">
        <v>1351</v>
      </c>
      <c r="L17" t="s">
        <v>1351</v>
      </c>
      <c r="M17" t="s">
        <v>1351</v>
      </c>
      <c r="N17" t="s">
        <v>1351</v>
      </c>
    </row>
    <row r="18" spans="11:14" x14ac:dyDescent="0.25">
      <c r="K18" t="s">
        <v>1352</v>
      </c>
      <c r="L18" t="s">
        <v>1352</v>
      </c>
      <c r="M18" t="s">
        <v>1352</v>
      </c>
      <c r="N18" t="s">
        <v>1352</v>
      </c>
    </row>
    <row r="19" spans="11:14" x14ac:dyDescent="0.25">
      <c r="K19" t="s">
        <v>1353</v>
      </c>
      <c r="L19" t="s">
        <v>1353</v>
      </c>
      <c r="M19" t="s">
        <v>1353</v>
      </c>
      <c r="N19" t="s">
        <v>1353</v>
      </c>
    </row>
    <row r="20" spans="11:14" x14ac:dyDescent="0.25">
      <c r="K20" t="s">
        <v>1354</v>
      </c>
      <c r="L20" t="s">
        <v>1354</v>
      </c>
      <c r="M20" t="s">
        <v>1354</v>
      </c>
      <c r="N20" t="s">
        <v>1354</v>
      </c>
    </row>
    <row r="21" spans="11:14" x14ac:dyDescent="0.25">
      <c r="K21" t="s">
        <v>1355</v>
      </c>
      <c r="L21" t="s">
        <v>1355</v>
      </c>
      <c r="M21" t="s">
        <v>1355</v>
      </c>
      <c r="N21" t="s">
        <v>1355</v>
      </c>
    </row>
    <row r="22" spans="11:14" x14ac:dyDescent="0.25">
      <c r="K22" t="s">
        <v>1356</v>
      </c>
      <c r="L22" t="s">
        <v>1356</v>
      </c>
      <c r="M22" t="s">
        <v>1356</v>
      </c>
      <c r="N22" t="s">
        <v>1356</v>
      </c>
    </row>
    <row r="23" spans="11:14" x14ac:dyDescent="0.25">
      <c r="K23" t="s">
        <v>1357</v>
      </c>
      <c r="L23" t="s">
        <v>1357</v>
      </c>
      <c r="M23" t="s">
        <v>1357</v>
      </c>
      <c r="N23" t="s">
        <v>1357</v>
      </c>
    </row>
    <row r="24" spans="11:14" x14ac:dyDescent="0.25">
      <c r="K24" t="s">
        <v>1358</v>
      </c>
      <c r="L24" t="s">
        <v>1358</v>
      </c>
      <c r="M24" t="s">
        <v>1358</v>
      </c>
      <c r="N24" t="s">
        <v>1358</v>
      </c>
    </row>
    <row r="25" spans="11:14" x14ac:dyDescent="0.25">
      <c r="K25" t="s">
        <v>1359</v>
      </c>
      <c r="L25" t="s">
        <v>1359</v>
      </c>
      <c r="M25" t="s">
        <v>1359</v>
      </c>
      <c r="N25" t="s">
        <v>1359</v>
      </c>
    </row>
    <row r="26" spans="11:14" x14ac:dyDescent="0.25">
      <c r="K26" t="s">
        <v>1360</v>
      </c>
      <c r="L26" t="s">
        <v>1360</v>
      </c>
      <c r="M26" t="s">
        <v>1360</v>
      </c>
      <c r="N26" t="s">
        <v>1360</v>
      </c>
    </row>
    <row r="27" spans="11:14" x14ac:dyDescent="0.25">
      <c r="K27" t="s">
        <v>1361</v>
      </c>
      <c r="L27" t="s">
        <v>1361</v>
      </c>
      <c r="M27" t="s">
        <v>1361</v>
      </c>
      <c r="N27" t="s">
        <v>1361</v>
      </c>
    </row>
    <row r="28" spans="11:14" x14ac:dyDescent="0.25">
      <c r="K28" t="s">
        <v>1362</v>
      </c>
      <c r="L28" t="s">
        <v>1362</v>
      </c>
      <c r="M28" t="s">
        <v>1362</v>
      </c>
      <c r="N28" t="s">
        <v>1362</v>
      </c>
    </row>
    <row r="29" spans="11:14" x14ac:dyDescent="0.25">
      <c r="K29" t="s">
        <v>1363</v>
      </c>
      <c r="L29" t="s">
        <v>1363</v>
      </c>
      <c r="M29" t="s">
        <v>1363</v>
      </c>
      <c r="N29" t="s">
        <v>1363</v>
      </c>
    </row>
    <row r="30" spans="11:14" x14ac:dyDescent="0.25">
      <c r="K30" t="s">
        <v>1364</v>
      </c>
      <c r="L30" t="s">
        <v>1364</v>
      </c>
      <c r="M30" t="s">
        <v>1364</v>
      </c>
      <c r="N30" t="s">
        <v>1364</v>
      </c>
    </row>
    <row r="31" spans="11:14" x14ac:dyDescent="0.25">
      <c r="K31" t="s">
        <v>1365</v>
      </c>
      <c r="L31" t="s">
        <v>1365</v>
      </c>
      <c r="M31" t="s">
        <v>1365</v>
      </c>
      <c r="N31" t="s">
        <v>1365</v>
      </c>
    </row>
    <row r="32" spans="11:14" x14ac:dyDescent="0.25">
      <c r="K32" t="s">
        <v>1366</v>
      </c>
      <c r="L32" t="s">
        <v>1366</v>
      </c>
      <c r="M32" t="s">
        <v>1366</v>
      </c>
      <c r="N32" t="s">
        <v>1366</v>
      </c>
    </row>
    <row r="33" spans="11:14" x14ac:dyDescent="0.25">
      <c r="K33" t="s">
        <v>1367</v>
      </c>
      <c r="L33" t="s">
        <v>1367</v>
      </c>
      <c r="M33" t="s">
        <v>1367</v>
      </c>
      <c r="N33" t="s">
        <v>1367</v>
      </c>
    </row>
    <row r="34" spans="11:14" x14ac:dyDescent="0.25">
      <c r="K34" t="s">
        <v>1368</v>
      </c>
      <c r="L34" t="s">
        <v>1368</v>
      </c>
      <c r="M34" t="s">
        <v>1368</v>
      </c>
      <c r="N34" t="s">
        <v>1368</v>
      </c>
    </row>
    <row r="35" spans="11:14" x14ac:dyDescent="0.25">
      <c r="K35" t="s">
        <v>1369</v>
      </c>
      <c r="L35" t="s">
        <v>1369</v>
      </c>
      <c r="M35" t="s">
        <v>1369</v>
      </c>
      <c r="N35" t="s">
        <v>1369</v>
      </c>
    </row>
    <row r="36" spans="11:14" x14ac:dyDescent="0.25">
      <c r="K36" t="s">
        <v>1370</v>
      </c>
      <c r="L36" t="s">
        <v>1370</v>
      </c>
      <c r="M36" t="s">
        <v>1370</v>
      </c>
      <c r="N36" t="s">
        <v>1370</v>
      </c>
    </row>
    <row r="37" spans="11:14" x14ac:dyDescent="0.25">
      <c r="K37" t="s">
        <v>1371</v>
      </c>
      <c r="L37" t="s">
        <v>1371</v>
      </c>
      <c r="M37" t="s">
        <v>1371</v>
      </c>
      <c r="N37" t="s">
        <v>1371</v>
      </c>
    </row>
    <row r="38" spans="11:14" x14ac:dyDescent="0.25">
      <c r="K38" t="s">
        <v>1372</v>
      </c>
      <c r="L38" t="s">
        <v>1372</v>
      </c>
      <c r="M38" t="s">
        <v>1372</v>
      </c>
      <c r="N38" t="s">
        <v>1372</v>
      </c>
    </row>
    <row r="39" spans="11:14" x14ac:dyDescent="0.25">
      <c r="K39" t="s">
        <v>1373</v>
      </c>
      <c r="L39" t="s">
        <v>1373</v>
      </c>
      <c r="M39" t="s">
        <v>1373</v>
      </c>
      <c r="N39" t="s">
        <v>1373</v>
      </c>
    </row>
    <row r="40" spans="11:14" x14ac:dyDescent="0.25">
      <c r="K40" t="s">
        <v>1374</v>
      </c>
      <c r="L40" t="s">
        <v>1374</v>
      </c>
      <c r="M40" t="s">
        <v>1374</v>
      </c>
      <c r="N40" t="s">
        <v>1374</v>
      </c>
    </row>
    <row r="41" spans="11:14" x14ac:dyDescent="0.25">
      <c r="K41" t="s">
        <v>1375</v>
      </c>
      <c r="L41" t="s">
        <v>1375</v>
      </c>
      <c r="M41" t="s">
        <v>1375</v>
      </c>
      <c r="N41" t="s">
        <v>1375</v>
      </c>
    </row>
    <row r="42" spans="11:14" x14ac:dyDescent="0.25">
      <c r="K42" t="s">
        <v>1376</v>
      </c>
      <c r="L42" t="s">
        <v>1376</v>
      </c>
      <c r="M42" t="s">
        <v>1376</v>
      </c>
      <c r="N42" t="s">
        <v>1376</v>
      </c>
    </row>
    <row r="43" spans="11:14" x14ac:dyDescent="0.25">
      <c r="K43" t="s">
        <v>1377</v>
      </c>
      <c r="L43" t="s">
        <v>1377</v>
      </c>
      <c r="M43" t="s">
        <v>1377</v>
      </c>
      <c r="N43" t="s">
        <v>1377</v>
      </c>
    </row>
    <row r="44" spans="11:14" x14ac:dyDescent="0.25">
      <c r="K44" t="s">
        <v>1378</v>
      </c>
      <c r="L44" t="s">
        <v>1378</v>
      </c>
      <c r="M44" t="s">
        <v>1378</v>
      </c>
      <c r="N44" t="s">
        <v>1378</v>
      </c>
    </row>
    <row r="45" spans="11:14" x14ac:dyDescent="0.25">
      <c r="K45" t="s">
        <v>1379</v>
      </c>
      <c r="L45" t="s">
        <v>1379</v>
      </c>
      <c r="M45" t="s">
        <v>1379</v>
      </c>
      <c r="N45" t="s">
        <v>1379</v>
      </c>
    </row>
    <row r="46" spans="11:14" x14ac:dyDescent="0.25">
      <c r="K46" t="s">
        <v>1380</v>
      </c>
      <c r="L46" t="s">
        <v>1380</v>
      </c>
      <c r="M46" t="s">
        <v>1380</v>
      </c>
      <c r="N46" t="s">
        <v>1380</v>
      </c>
    </row>
    <row r="47" spans="11:14" x14ac:dyDescent="0.25">
      <c r="K47" t="s">
        <v>1381</v>
      </c>
      <c r="L47" t="s">
        <v>1381</v>
      </c>
      <c r="M47" t="s">
        <v>1381</v>
      </c>
      <c r="N47" t="s">
        <v>1381</v>
      </c>
    </row>
    <row r="48" spans="11:14" x14ac:dyDescent="0.25">
      <c r="K48" t="s">
        <v>1382</v>
      </c>
      <c r="L48" t="s">
        <v>1382</v>
      </c>
      <c r="M48" t="s">
        <v>1382</v>
      </c>
      <c r="N48" t="s">
        <v>1382</v>
      </c>
    </row>
    <row r="49" spans="11:14" x14ac:dyDescent="0.25">
      <c r="K49" t="s">
        <v>1383</v>
      </c>
      <c r="L49" t="s">
        <v>1383</v>
      </c>
      <c r="M49" t="s">
        <v>1383</v>
      </c>
      <c r="N49" t="s">
        <v>1383</v>
      </c>
    </row>
    <row r="50" spans="11:14" x14ac:dyDescent="0.25">
      <c r="K50" t="s">
        <v>1384</v>
      </c>
      <c r="L50" t="s">
        <v>1384</v>
      </c>
      <c r="M50" t="s">
        <v>1384</v>
      </c>
      <c r="N50" t="s">
        <v>1384</v>
      </c>
    </row>
    <row r="51" spans="11:14" x14ac:dyDescent="0.25">
      <c r="K51" t="s">
        <v>1385</v>
      </c>
      <c r="L51" t="s">
        <v>1385</v>
      </c>
      <c r="M51" t="s">
        <v>1385</v>
      </c>
      <c r="N51" t="s">
        <v>1385</v>
      </c>
    </row>
    <row r="52" spans="11:14" x14ac:dyDescent="0.25">
      <c r="K52" t="s">
        <v>1386</v>
      </c>
      <c r="L52" t="s">
        <v>1386</v>
      </c>
      <c r="M52" t="s">
        <v>1386</v>
      </c>
      <c r="N52" t="s">
        <v>1386</v>
      </c>
    </row>
    <row r="53" spans="11:14" x14ac:dyDescent="0.25">
      <c r="K53" t="s">
        <v>1387</v>
      </c>
      <c r="L53" t="s">
        <v>1387</v>
      </c>
      <c r="M53" t="s">
        <v>1387</v>
      </c>
      <c r="N53" t="s">
        <v>1387</v>
      </c>
    </row>
    <row r="54" spans="11:14" x14ac:dyDescent="0.25">
      <c r="K54" t="s">
        <v>1388</v>
      </c>
      <c r="L54" t="s">
        <v>1388</v>
      </c>
      <c r="M54" t="s">
        <v>1388</v>
      </c>
      <c r="N54" t="s">
        <v>1388</v>
      </c>
    </row>
    <row r="55" spans="11:14" x14ac:dyDescent="0.25">
      <c r="K55" t="s">
        <v>1389</v>
      </c>
      <c r="L55" t="s">
        <v>1389</v>
      </c>
      <c r="M55" t="s">
        <v>1389</v>
      </c>
      <c r="N55" t="s">
        <v>1389</v>
      </c>
    </row>
    <row r="56" spans="11:14" x14ac:dyDescent="0.25">
      <c r="K56" t="s">
        <v>1390</v>
      </c>
      <c r="L56" t="s">
        <v>1390</v>
      </c>
      <c r="M56" t="s">
        <v>1390</v>
      </c>
      <c r="N56" t="s">
        <v>1390</v>
      </c>
    </row>
    <row r="57" spans="11:14" x14ac:dyDescent="0.25">
      <c r="K57" t="s">
        <v>1391</v>
      </c>
      <c r="L57" t="s">
        <v>1391</v>
      </c>
      <c r="M57" t="s">
        <v>1391</v>
      </c>
      <c r="N57" t="s">
        <v>1391</v>
      </c>
    </row>
    <row r="58" spans="11:14" x14ac:dyDescent="0.25">
      <c r="K58" t="s">
        <v>1392</v>
      </c>
      <c r="L58" t="s">
        <v>1392</v>
      </c>
      <c r="M58" t="s">
        <v>1392</v>
      </c>
      <c r="N58" t="s">
        <v>1392</v>
      </c>
    </row>
    <row r="59" spans="11:14" x14ac:dyDescent="0.25">
      <c r="K59" t="s">
        <v>1393</v>
      </c>
      <c r="L59" t="s">
        <v>1393</v>
      </c>
      <c r="M59" t="s">
        <v>1393</v>
      </c>
      <c r="N59" t="s">
        <v>1393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140625" defaultRowHeight="15" x14ac:dyDescent="0.25"/>
  <cols>
    <col min="1" max="1" width="0.7109375" customWidth="1"/>
    <col min="17" max="17" width="35.7109375" hidden="1" customWidth="1"/>
    <col min="18" max="25" width="0" hidden="1" customWidth="1"/>
  </cols>
  <sheetData>
    <row r="1" spans="1:25" x14ac:dyDescent="0.25">
      <c r="A1" t="str">
        <f>_xll.DBSetQuery(A2,"",B1)</f>
        <v xml:space="preserve">Env:MSSQL, (last result:)Set OLEDB; ListObject to (bgQuery= False, ): SELECT T1.CurveId, T1.GroupingId, T1.CurveDescription, T5.value CurrencyLU, T6.value TypeLU, T7.id DiscountCurveLU, T8.value DayCounterLU, T1.RecoveryRate, T10.Id ConventionsLU, T11.id BenchmarkCurveLU, T12.id SourceCurveLU, T1.Pillars, T1.SpotLag, T15.value CalendarLU, T16.value ExtrapolationLU_x000D_
FROM ORE.dbo.CurveConfigurationDefaultCurves T1 LEFT JOIN _x000D_
ORE.dbo.TypesCurrencyCode T5 ON T1.Currency = T5.value LEFT JOIN _x000D_
ORE.dbo.TypesDefaultCurveType T6 ON T1.Type = T6.value LEFT JOIN _x000D_
ORE.dbo.TodaysMarketCurveSpecs T7 ON T1.DiscountCurve = T7.id LEFT JOIN _x000D_
ORE.dbo.TypesDayCounter T8 ON T1.DayCounter = T8.value LEFT JOIN _x000D_
ORE.dbo.ConventionsCDS T10 ON T1.Conventions = T10.Id LEFT JOIN _x000D_
ORE.dbo.TodaysMarketCurveSpecs T11 ON T1.BenchmarkCurve = T11.id LEFT JOIN _x000D_
ORE.dbo.TodaysMarketCurveSpecs T12 ON T1.SourceCurve = T12.id LEFT JOIN _x000D_
ORE.dbo.TypesCalendar T15 ON T1.Calendar = T15.value LEFT JOIN _x000D_
ORE.dbo.TypesBool T16 ON T1.Extrapolation = T16.value_x000D_
</v>
      </c>
      <c r="B1" s="2" t="s">
        <v>1394</v>
      </c>
      <c r="C1" s="2" t="s">
        <v>1395</v>
      </c>
      <c r="D1" s="2" t="s">
        <v>1396</v>
      </c>
      <c r="E1" s="2" t="s">
        <v>1450</v>
      </c>
      <c r="F1" s="2" t="s">
        <v>1451</v>
      </c>
      <c r="G1" s="2" t="s">
        <v>1406</v>
      </c>
      <c r="H1" s="2" t="s">
        <v>1400</v>
      </c>
      <c r="I1" s="2" t="s">
        <v>1452</v>
      </c>
      <c r="J1" s="2" t="s">
        <v>1453</v>
      </c>
      <c r="K1" s="2" t="s">
        <v>1454</v>
      </c>
      <c r="L1" s="2" t="s">
        <v>1455</v>
      </c>
      <c r="M1" s="2" t="s">
        <v>1456</v>
      </c>
      <c r="N1" s="2" t="s">
        <v>1457</v>
      </c>
      <c r="O1" s="2" t="s">
        <v>1401</v>
      </c>
      <c r="P1" s="2" t="s">
        <v>1398</v>
      </c>
      <c r="Q1" s="2" t="s">
        <v>1470</v>
      </c>
      <c r="R1" s="2" t="s">
        <v>1471</v>
      </c>
      <c r="S1" s="2" t="s">
        <v>1424</v>
      </c>
      <c r="T1" s="2" t="s">
        <v>1420</v>
      </c>
      <c r="U1" s="2" t="s">
        <v>1472</v>
      </c>
      <c r="V1" s="2" t="s">
        <v>1473</v>
      </c>
      <c r="W1" s="2" t="s">
        <v>1474</v>
      </c>
      <c r="X1" s="2" t="s">
        <v>1421</v>
      </c>
      <c r="Y1" s="2" t="s">
        <v>1418</v>
      </c>
    </row>
    <row r="2" spans="1:25" x14ac:dyDescent="0.25">
      <c r="A2" s="1" t="s">
        <v>1432</v>
      </c>
      <c r="B2" s="3" t="s">
        <v>1458</v>
      </c>
      <c r="C2" s="3" t="s">
        <v>1408</v>
      </c>
      <c r="D2" s="3" t="s">
        <v>1459</v>
      </c>
      <c r="E2" s="3" t="s">
        <v>158</v>
      </c>
      <c r="F2" s="3" t="s">
        <v>1448</v>
      </c>
      <c r="G2" s="3" t="s">
        <v>1391</v>
      </c>
      <c r="H2" s="3" t="s">
        <v>30</v>
      </c>
      <c r="I2" s="3" t="s">
        <v>1460</v>
      </c>
      <c r="J2" s="3" t="s">
        <v>1449</v>
      </c>
      <c r="K2" s="3"/>
      <c r="L2" s="3"/>
      <c r="M2" s="3"/>
      <c r="N2" s="3"/>
      <c r="O2" s="3"/>
      <c r="P2" s="3"/>
      <c r="Q2" s="3" t="str">
        <f>IF(Tabelle_ExterneDaten_13[[#This Row],[CurrencyLU]]&lt;&gt;"",VLOOKUP(Tabelle_ExterneDaten_13[[#This Row],[CurrencyLU]],CurrencyLookup,2,FALSE),"")</f>
        <v>USD</v>
      </c>
      <c r="R2" s="3" t="str">
        <f>IF(Tabelle_ExterneDaten_13[[#This Row],[TypeLU]]&lt;&gt;"",VLOOKUP(Tabelle_ExterneDaten_13[[#This Row],[TypeLU]],TypeLookup,2,FALSE),"")</f>
        <v>SpreadCDS</v>
      </c>
      <c r="S2" s="3" t="e">
        <f>IF(Tabelle_ExterneDaten_13[[#This Row],[DiscountCurveLU]]&lt;&gt;"",VLOOKUP(Tabelle_ExterneDaten_13[[#This Row],[DiscountCurveLU]],DiscountCurveLookup,2,FALSE),"")</f>
        <v>#N/A</v>
      </c>
      <c r="T2" s="3" t="str">
        <f>IF(Tabelle_ExterneDaten_13[[#This Row],[DayCounterLU]]&lt;&gt;"",VLOOKUP(Tabelle_ExterneDaten_13[[#This Row],[DayCounterLU]],DayCounterLookup,2,FALSE),"")</f>
        <v>A365</v>
      </c>
      <c r="U2" s="3" t="e">
        <f>IF(Tabelle_ExterneDaten_13[[#This Row],[ConventionsLU]]&lt;&gt;"",VLOOKUP(Tabelle_ExterneDaten_13[[#This Row],[ConventionsLU]],ConventionsLookup,2,FALSE),"")</f>
        <v>#N/A</v>
      </c>
      <c r="V2" s="3" t="str">
        <f>IF(Tabelle_ExterneDaten_13[[#This Row],[BenchmarkCurveLU]]&lt;&gt;"",VLOOKUP(Tabelle_ExterneDaten_13[[#This Row],[BenchmarkCurveLU]],BenchmarkCurveLookup,2,FALSE),"")</f>
        <v/>
      </c>
      <c r="W2" s="3" t="str">
        <f>IF(Tabelle_ExterneDaten_13[[#This Row],[SourceCurveLU]]&lt;&gt;"",VLOOKUP(Tabelle_ExterneDaten_13[[#This Row],[SourceCurveLU]],SourceCurveLookup,2,FALSE),"")</f>
        <v/>
      </c>
      <c r="X2" s="3" t="str">
        <f>IF(Tabelle_ExterneDaten_13[[#This Row],[CalendarLU]]&lt;&gt;"",VLOOKUP(Tabelle_ExterneDaten_13[[#This Row],[CalendarLU]],CalendarLookup,2,FALSE),"")</f>
        <v/>
      </c>
      <c r="Y2" s="3" t="str">
        <f>IF(Tabelle_ExterneDaten_13[[#This Row],[ExtrapolationLU]]&lt;&gt;"",VLOOKUP(Tabelle_ExterneDaten_13[[#This Row],[ExtrapolationLU]],ExtrapolationLookup,2,FALSE),"")</f>
        <v/>
      </c>
    </row>
    <row r="3" spans="1:25" x14ac:dyDescent="0.25">
      <c r="B3" s="2" t="s">
        <v>1461</v>
      </c>
      <c r="C3" s="2" t="s">
        <v>1408</v>
      </c>
      <c r="D3" s="2" t="s">
        <v>1462</v>
      </c>
      <c r="E3" s="2" t="s">
        <v>79</v>
      </c>
      <c r="F3" s="2" t="s">
        <v>1446</v>
      </c>
      <c r="G3" s="2"/>
      <c r="H3" s="2" t="s">
        <v>30</v>
      </c>
      <c r="I3" s="2"/>
      <c r="J3" s="2"/>
      <c r="K3" s="2" t="s">
        <v>1380</v>
      </c>
      <c r="L3" s="2" t="s">
        <v>1378</v>
      </c>
      <c r="M3" s="2" t="s">
        <v>1463</v>
      </c>
      <c r="N3" s="2">
        <v>0</v>
      </c>
      <c r="O3" s="2" t="s">
        <v>128</v>
      </c>
      <c r="P3" s="2"/>
      <c r="Q3" s="2" t="str">
        <f>IF(Tabelle_ExterneDaten_13[[#This Row],[CurrencyLU]]&lt;&gt;"",VLOOKUP(Tabelle_ExterneDaten_13[[#This Row],[CurrencyLU]],CurrencyLookup,2,FALSE),"")</f>
        <v>EUR</v>
      </c>
      <c r="R3" s="2" t="str">
        <f>IF(Tabelle_ExterneDaten_13[[#This Row],[TypeLU]]&lt;&gt;"",VLOOKUP(Tabelle_ExterneDaten_13[[#This Row],[TypeLU]],TypeLookup,2,FALSE),"")</f>
        <v>Benchmark</v>
      </c>
      <c r="S3" s="2" t="str">
        <f>IF(Tabelle_ExterneDaten_13[[#This Row],[DiscountCurveLU]]&lt;&gt;"",VLOOKUP(Tabelle_ExterneDaten_13[[#This Row],[DiscountCurveLU]],DiscountCurveLookup,2,FALSE),"")</f>
        <v/>
      </c>
      <c r="T3" s="2" t="str">
        <f>IF(Tabelle_ExterneDaten_13[[#This Row],[DayCounterLU]]&lt;&gt;"",VLOOKUP(Tabelle_ExterneDaten_13[[#This Row],[DayCounterLU]],DayCounterLookup,2,FALSE),"")</f>
        <v>A365</v>
      </c>
      <c r="U3" s="2" t="str">
        <f>IF(Tabelle_ExterneDaten_13[[#This Row],[ConventionsLU]]&lt;&gt;"",VLOOKUP(Tabelle_ExterneDaten_13[[#This Row],[ConventionsLU]],ConventionsLookup,2,FALSE),"")</f>
        <v/>
      </c>
      <c r="V3" s="2" t="str">
        <f>IF(Tabelle_ExterneDaten_13[[#This Row],[BenchmarkCurveLU]]&lt;&gt;"",VLOOKUP(Tabelle_ExterneDaten_13[[#This Row],[BenchmarkCurveLU]],BenchmarkCurveLookup,2,FALSE),"")</f>
        <v>Yield/EUR/EUR1D</v>
      </c>
      <c r="W3" s="2" t="str">
        <f>IF(Tabelle_ExterneDaten_13[[#This Row],[SourceCurveLU]]&lt;&gt;"",VLOOKUP(Tabelle_ExterneDaten_13[[#This Row],[SourceCurveLU]],SourceCurveLookup,2,FALSE),"")</f>
        <v>Yield/EUR/BOND_YIELD_EUR</v>
      </c>
      <c r="X3" s="2" t="str">
        <f>IF(Tabelle_ExterneDaten_13[[#This Row],[CalendarLU]]&lt;&gt;"",VLOOKUP(Tabelle_ExterneDaten_13[[#This Row],[CalendarLU]],CalendarLookup,2,FALSE),"")</f>
        <v>TARGET</v>
      </c>
      <c r="Y3" s="2" t="str">
        <f>IF(Tabelle_ExterneDaten_13[[#This Row],[ExtrapolationLU]]&lt;&gt;"",VLOOKUP(Tabelle_ExterneDaten_13[[#This Row],[ExtrapolationLU]],ExtrapolationLookup,2,FALSE),"")</f>
        <v/>
      </c>
    </row>
    <row r="4" spans="1:25" x14ac:dyDescent="0.25">
      <c r="B4" s="2" t="s">
        <v>1464</v>
      </c>
      <c r="C4" s="2" t="s">
        <v>1408</v>
      </c>
      <c r="D4" s="2" t="s">
        <v>1465</v>
      </c>
      <c r="E4" s="2" t="s">
        <v>158</v>
      </c>
      <c r="F4" s="2" t="s">
        <v>1447</v>
      </c>
      <c r="G4" s="2"/>
      <c r="H4" s="2" t="s">
        <v>30</v>
      </c>
      <c r="I4" s="2" t="s">
        <v>1466</v>
      </c>
      <c r="J4" s="2" t="s">
        <v>1449</v>
      </c>
      <c r="K4" s="2"/>
      <c r="L4" s="2"/>
      <c r="M4" s="2"/>
      <c r="N4" s="2"/>
      <c r="O4" s="2"/>
      <c r="P4" s="2"/>
      <c r="Q4" s="2" t="str">
        <f>IF(Tabelle_ExterneDaten_13[[#This Row],[CurrencyLU]]&lt;&gt;"",VLOOKUP(Tabelle_ExterneDaten_13[[#This Row],[CurrencyLU]],CurrencyLookup,2,FALSE),"")</f>
        <v>USD</v>
      </c>
      <c r="R4" s="2" t="str">
        <f>IF(Tabelle_ExterneDaten_13[[#This Row],[TypeLU]]&lt;&gt;"",VLOOKUP(Tabelle_ExterneDaten_13[[#This Row],[TypeLU]],TypeLookup,2,FALSE),"")</f>
        <v>HazardRate</v>
      </c>
      <c r="S4" s="2" t="str">
        <f>IF(Tabelle_ExterneDaten_13[[#This Row],[DiscountCurveLU]]&lt;&gt;"",VLOOKUP(Tabelle_ExterneDaten_13[[#This Row],[DiscountCurveLU]],DiscountCurveLookup,2,FALSE),"")</f>
        <v/>
      </c>
      <c r="T4" s="2" t="str">
        <f>IF(Tabelle_ExterneDaten_13[[#This Row],[DayCounterLU]]&lt;&gt;"",VLOOKUP(Tabelle_ExterneDaten_13[[#This Row],[DayCounterLU]],DayCounterLookup,2,FALSE),"")</f>
        <v>A365</v>
      </c>
      <c r="U4" s="2" t="e">
        <f>IF(Tabelle_ExterneDaten_13[[#This Row],[ConventionsLU]]&lt;&gt;"",VLOOKUP(Tabelle_ExterneDaten_13[[#This Row],[ConventionsLU]],ConventionsLookup,2,FALSE),"")</f>
        <v>#N/A</v>
      </c>
      <c r="V4" s="2" t="str">
        <f>IF(Tabelle_ExterneDaten_13[[#This Row],[BenchmarkCurveLU]]&lt;&gt;"",VLOOKUP(Tabelle_ExterneDaten_13[[#This Row],[BenchmarkCurveLU]],BenchmarkCurveLookup,2,FALSE),"")</f>
        <v/>
      </c>
      <c r="W4" s="2" t="str">
        <f>IF(Tabelle_ExterneDaten_13[[#This Row],[SourceCurveLU]]&lt;&gt;"",VLOOKUP(Tabelle_ExterneDaten_13[[#This Row],[SourceCurveLU]],SourceCurveLookup,2,FALSE),"")</f>
        <v/>
      </c>
      <c r="X4" s="2" t="str">
        <f>IF(Tabelle_ExterneDaten_13[[#This Row],[CalendarLU]]&lt;&gt;"",VLOOKUP(Tabelle_ExterneDaten_13[[#This Row],[CalendarLU]],CalendarLookup,2,FALSE),"")</f>
        <v/>
      </c>
      <c r="Y4" s="2" t="str">
        <f>IF(Tabelle_ExterneDaten_13[[#This Row],[ExtrapolationLU]]&lt;&gt;"",VLOOKUP(Tabelle_ExterneDaten_13[[#This Row],[ExtrapolationLU]],ExtrapolationLookup,2,FALSE),"")</f>
        <v/>
      </c>
    </row>
    <row r="5" spans="1:25" x14ac:dyDescent="0.25">
      <c r="B5" s="2" t="s">
        <v>1467</v>
      </c>
      <c r="C5" s="2" t="s">
        <v>1408</v>
      </c>
      <c r="D5" s="2" t="s">
        <v>1468</v>
      </c>
      <c r="E5" s="2" t="s">
        <v>79</v>
      </c>
      <c r="F5" s="2" t="s">
        <v>1447</v>
      </c>
      <c r="G5" s="2"/>
      <c r="H5" s="2" t="s">
        <v>29</v>
      </c>
      <c r="I5" s="2" t="s">
        <v>1469</v>
      </c>
      <c r="J5" s="2" t="s">
        <v>1449</v>
      </c>
      <c r="K5" s="2"/>
      <c r="L5" s="2"/>
      <c r="M5" s="2"/>
      <c r="N5" s="2"/>
      <c r="O5" s="2"/>
      <c r="P5" s="2"/>
      <c r="Q5" s="2" t="str">
        <f>IF(Tabelle_ExterneDaten_13[[#This Row],[CurrencyLU]]&lt;&gt;"",VLOOKUP(Tabelle_ExterneDaten_13[[#This Row],[CurrencyLU]],CurrencyLookup,2,FALSE),"")</f>
        <v>EUR</v>
      </c>
      <c r="R5" s="2" t="str">
        <f>IF(Tabelle_ExterneDaten_13[[#This Row],[TypeLU]]&lt;&gt;"",VLOOKUP(Tabelle_ExterneDaten_13[[#This Row],[TypeLU]],TypeLookup,2,FALSE),"")</f>
        <v>HazardRate</v>
      </c>
      <c r="S5" s="2" t="str">
        <f>IF(Tabelle_ExterneDaten_13[[#This Row],[DiscountCurveLU]]&lt;&gt;"",VLOOKUP(Tabelle_ExterneDaten_13[[#This Row],[DiscountCurveLU]],DiscountCurveLookup,2,FALSE),"")</f>
        <v/>
      </c>
      <c r="T5" s="2" t="str">
        <f>IF(Tabelle_ExterneDaten_13[[#This Row],[DayCounterLU]]&lt;&gt;"",VLOOKUP(Tabelle_ExterneDaten_13[[#This Row],[DayCounterLU]],DayCounterLookup,2,FALSE),"")</f>
        <v>A360</v>
      </c>
      <c r="U5" s="2" t="e">
        <f>IF(Tabelle_ExterneDaten_13[[#This Row],[ConventionsLU]]&lt;&gt;"",VLOOKUP(Tabelle_ExterneDaten_13[[#This Row],[ConventionsLU]],ConventionsLookup,2,FALSE),"")</f>
        <v>#N/A</v>
      </c>
      <c r="V5" s="2" t="str">
        <f>IF(Tabelle_ExterneDaten_13[[#This Row],[BenchmarkCurveLU]]&lt;&gt;"",VLOOKUP(Tabelle_ExterneDaten_13[[#This Row],[BenchmarkCurveLU]],BenchmarkCurveLookup,2,FALSE),"")</f>
        <v/>
      </c>
      <c r="W5" s="2" t="str">
        <f>IF(Tabelle_ExterneDaten_13[[#This Row],[SourceCurveLU]]&lt;&gt;"",VLOOKUP(Tabelle_ExterneDaten_13[[#This Row],[SourceCurveLU]],SourceCurveLookup,2,FALSE),"")</f>
        <v/>
      </c>
      <c r="X5" s="2" t="str">
        <f>IF(Tabelle_ExterneDaten_13[[#This Row],[CalendarLU]]&lt;&gt;"",VLOOKUP(Tabelle_ExterneDaten_13[[#This Row],[CalendarLU]],CalendarLookup,2,FALSE),"")</f>
        <v/>
      </c>
      <c r="Y5" s="2" t="str">
        <f>IF(Tabelle_ExterneDaten_13[[#This Row],[ExtrapolationLU]]&lt;&gt;"",VLOOKUP(Tabelle_ExterneDaten_13[[#This Row],[ExtrapolationLU]],ExtrapolationLookup,2,FALSE),"")</f>
        <v/>
      </c>
    </row>
  </sheetData>
  <dataValidations count="9">
    <dataValidation type="list" allowBlank="1" showInputMessage="1" showErrorMessage="1" sqref="E2:E5" xr:uid="{044330C9-6466-425C-91D2-B868D0279B94}">
      <formula1>OFFSET(CurrencyLookup,0,0,,1)</formula1>
    </dataValidation>
    <dataValidation type="list" allowBlank="1" showInputMessage="1" showErrorMessage="1" sqref="F2:F5" xr:uid="{8F4196B8-1C46-4E82-834B-3FD6416EED87}">
      <formula1>OFFSET(TypeLookup,0,0,,1)</formula1>
    </dataValidation>
    <dataValidation type="list" allowBlank="1" showInputMessage="1" showErrorMessage="1" sqref="G2:G5" xr:uid="{94BC5507-9728-49BD-B55E-E5BD3D59FF9E}">
      <formula1>OFFSET(DiscountCurveLookup,0,0,,1)</formula1>
    </dataValidation>
    <dataValidation type="list" allowBlank="1" showInputMessage="1" showErrorMessage="1" sqref="H2:H5" xr:uid="{567D5AF9-BA4D-4A05-B8CF-492CE9DA3906}">
      <formula1>OFFSET(DayCounterLookup,0,0,,1)</formula1>
    </dataValidation>
    <dataValidation type="list" allowBlank="1" showInputMessage="1" showErrorMessage="1" sqref="J2:J5" xr:uid="{092E0A9F-3FB4-41FA-8454-21B1A13685D8}">
      <formula1>OFFSET(ConventionsLookup,0,0,,1)</formula1>
    </dataValidation>
    <dataValidation type="list" allowBlank="1" showInputMessage="1" showErrorMessage="1" sqref="K2:K5" xr:uid="{5EE44C3E-81DA-4A9E-B890-DC3F486E91FD}">
      <formula1>OFFSET(BenchmarkCurveLookup,0,0,,1)</formula1>
    </dataValidation>
    <dataValidation type="list" allowBlank="1" showInputMessage="1" showErrorMessage="1" sqref="L2:L5" xr:uid="{B6CB345F-330F-4729-A7E1-9E9B2CA02E7E}">
      <formula1>OFFSET(SourceCurveLookup,0,0,,1)</formula1>
    </dataValidation>
    <dataValidation type="list" allowBlank="1" showInputMessage="1" showErrorMessage="1" sqref="O2:O5" xr:uid="{A2B41CC4-A5BE-4385-B96C-2A5FC5C304C4}">
      <formula1>OFFSET(CalendarLookup,0,0,,1)</formula1>
    </dataValidation>
    <dataValidation type="list" allowBlank="1" showInputMessage="1" showErrorMessage="1" sqref="P2:P5" xr:uid="{4E29FD85-D2C4-4E9E-B47E-EFF95BBEFBEB}">
      <formula1>OFFSET(ExtrapolationLookup,0,0,,1)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1165E-8914-46FA-AE40-8A2E68988AD0}">
  <dimension ref="A1:H59"/>
  <sheetViews>
    <sheetView workbookViewId="0"/>
  </sheetViews>
  <sheetFormatPr baseColWidth="10" defaultRowHeight="15" x14ac:dyDescent="0.25"/>
  <sheetData>
    <row r="1" spans="1:8" x14ac:dyDescent="0.25">
      <c r="A1" t="str">
        <f>_xll.DBListFetch(B1,"",DimensionLookup)</f>
        <v>Env:MSSQL, (last result:)Retrieved 2 records from: SELECT T1.value Dimension,T1.value FROM ORE.dbo.TypesDimensionType T1 ORDER BY T1.value</v>
      </c>
      <c r="B1" s="1" t="s">
        <v>1475</v>
      </c>
      <c r="C1" t="str">
        <f>_xll.DBListFetch(D1,"",FXSpotIDLookup)</f>
        <v>Env:MSSQL, (last result:)Retrieved 58 records from: SELECT T1.id FXSpotID,T1.id FROM ORE.dbo.TodaysMarketCurveSpecs T1 ORDER BY T1.id</v>
      </c>
      <c r="D1" s="1" t="s">
        <v>1476</v>
      </c>
      <c r="E1" t="str">
        <f>_xll.DBListFetch(F1,"",FXForeignCurveIDLookup)</f>
        <v>Env:MSSQL, (last result:)Retrieved 58 records from: SELECT T1.id FXForeignCurveID,T1.id FROM ORE.dbo.TodaysMarketCurveSpecs T1 ORDER BY T1.id</v>
      </c>
      <c r="F1" s="1" t="s">
        <v>1477</v>
      </c>
      <c r="G1" t="str">
        <f>_xll.DBListFetch(H1,"",FXDomesticCurveIDLookup)</f>
        <v>Env:MSSQL, (last result:)Retrieved 58 records from: SELECT T1.id FXDomesticCurveID,T1.id FROM ORE.dbo.TodaysMarketCurveSpecs T1 ORDER BY T1.id</v>
      </c>
      <c r="H1" s="1" t="s">
        <v>1478</v>
      </c>
    </row>
    <row r="2" spans="1:8" x14ac:dyDescent="0.25">
      <c r="C2" t="s">
        <v>1336</v>
      </c>
      <c r="D2" t="s">
        <v>1336</v>
      </c>
      <c r="E2" t="s">
        <v>1336</v>
      </c>
      <c r="F2" t="s">
        <v>1336</v>
      </c>
      <c r="G2" t="s">
        <v>1336</v>
      </c>
      <c r="H2" t="s">
        <v>1336</v>
      </c>
    </row>
    <row r="3" spans="1:8" x14ac:dyDescent="0.25">
      <c r="C3" t="s">
        <v>1337</v>
      </c>
      <c r="D3" t="s">
        <v>1337</v>
      </c>
      <c r="E3" t="s">
        <v>1337</v>
      </c>
      <c r="F3" t="s">
        <v>1337</v>
      </c>
      <c r="G3" t="s">
        <v>1337</v>
      </c>
      <c r="H3" t="s">
        <v>1337</v>
      </c>
    </row>
    <row r="4" spans="1:8" x14ac:dyDescent="0.25">
      <c r="C4" t="s">
        <v>1338</v>
      </c>
      <c r="D4" t="s">
        <v>1338</v>
      </c>
      <c r="E4" t="s">
        <v>1338</v>
      </c>
      <c r="F4" t="s">
        <v>1338</v>
      </c>
      <c r="G4" t="s">
        <v>1338</v>
      </c>
      <c r="H4" t="s">
        <v>1338</v>
      </c>
    </row>
    <row r="5" spans="1:8" x14ac:dyDescent="0.25">
      <c r="C5" t="s">
        <v>1339</v>
      </c>
      <c r="D5" t="s">
        <v>1339</v>
      </c>
      <c r="E5" t="s">
        <v>1339</v>
      </c>
      <c r="F5" t="s">
        <v>1339</v>
      </c>
      <c r="G5" t="s">
        <v>1339</v>
      </c>
      <c r="H5" t="s">
        <v>1339</v>
      </c>
    </row>
    <row r="6" spans="1:8" x14ac:dyDescent="0.25">
      <c r="C6" t="s">
        <v>1340</v>
      </c>
      <c r="D6" t="s">
        <v>1340</v>
      </c>
      <c r="E6" t="s">
        <v>1340</v>
      </c>
      <c r="F6" t="s">
        <v>1340</v>
      </c>
      <c r="G6" t="s">
        <v>1340</v>
      </c>
      <c r="H6" t="s">
        <v>1340</v>
      </c>
    </row>
    <row r="7" spans="1:8" x14ac:dyDescent="0.25">
      <c r="C7" t="s">
        <v>1341</v>
      </c>
      <c r="D7" t="s">
        <v>1341</v>
      </c>
      <c r="E7" t="s">
        <v>1341</v>
      </c>
      <c r="F7" t="s">
        <v>1341</v>
      </c>
      <c r="G7" t="s">
        <v>1341</v>
      </c>
      <c r="H7" t="s">
        <v>1341</v>
      </c>
    </row>
    <row r="8" spans="1:8" x14ac:dyDescent="0.25">
      <c r="C8" t="s">
        <v>1342</v>
      </c>
      <c r="D8" t="s">
        <v>1342</v>
      </c>
      <c r="E8" t="s">
        <v>1342</v>
      </c>
      <c r="F8" t="s">
        <v>1342</v>
      </c>
      <c r="G8" t="s">
        <v>1342</v>
      </c>
      <c r="H8" t="s">
        <v>1342</v>
      </c>
    </row>
    <row r="9" spans="1:8" x14ac:dyDescent="0.25">
      <c r="C9" t="s">
        <v>1343</v>
      </c>
      <c r="D9" t="s">
        <v>1343</v>
      </c>
      <c r="E9" t="s">
        <v>1343</v>
      </c>
      <c r="F9" t="s">
        <v>1343</v>
      </c>
      <c r="G9" t="s">
        <v>1343</v>
      </c>
      <c r="H9" t="s">
        <v>1343</v>
      </c>
    </row>
    <row r="10" spans="1:8" x14ac:dyDescent="0.25">
      <c r="C10" t="s">
        <v>1344</v>
      </c>
      <c r="D10" t="s">
        <v>1344</v>
      </c>
      <c r="E10" t="s">
        <v>1344</v>
      </c>
      <c r="F10" t="s">
        <v>1344</v>
      </c>
      <c r="G10" t="s">
        <v>1344</v>
      </c>
      <c r="H10" t="s">
        <v>1344</v>
      </c>
    </row>
    <row r="11" spans="1:8" x14ac:dyDescent="0.25">
      <c r="C11" t="s">
        <v>1345</v>
      </c>
      <c r="D11" t="s">
        <v>1345</v>
      </c>
      <c r="E11" t="s">
        <v>1345</v>
      </c>
      <c r="F11" t="s">
        <v>1345</v>
      </c>
      <c r="G11" t="s">
        <v>1345</v>
      </c>
      <c r="H11" t="s">
        <v>1345</v>
      </c>
    </row>
    <row r="12" spans="1:8" x14ac:dyDescent="0.25">
      <c r="C12" t="s">
        <v>1346</v>
      </c>
      <c r="D12" t="s">
        <v>1346</v>
      </c>
      <c r="E12" t="s">
        <v>1346</v>
      </c>
      <c r="F12" t="s">
        <v>1346</v>
      </c>
      <c r="G12" t="s">
        <v>1346</v>
      </c>
      <c r="H12" t="s">
        <v>1346</v>
      </c>
    </row>
    <row r="13" spans="1:8" x14ac:dyDescent="0.25">
      <c r="C13" t="s">
        <v>1347</v>
      </c>
      <c r="D13" t="s">
        <v>1347</v>
      </c>
      <c r="E13" t="s">
        <v>1347</v>
      </c>
      <c r="F13" t="s">
        <v>1347</v>
      </c>
      <c r="G13" t="s">
        <v>1347</v>
      </c>
      <c r="H13" t="s">
        <v>1347</v>
      </c>
    </row>
    <row r="14" spans="1:8" x14ac:dyDescent="0.25">
      <c r="C14" t="s">
        <v>1348</v>
      </c>
      <c r="D14" t="s">
        <v>1348</v>
      </c>
      <c r="E14" t="s">
        <v>1348</v>
      </c>
      <c r="F14" t="s">
        <v>1348</v>
      </c>
      <c r="G14" t="s">
        <v>1348</v>
      </c>
      <c r="H14" t="s">
        <v>1348</v>
      </c>
    </row>
    <row r="15" spans="1:8" x14ac:dyDescent="0.25">
      <c r="C15" t="s">
        <v>1349</v>
      </c>
      <c r="D15" t="s">
        <v>1349</v>
      </c>
      <c r="E15" t="s">
        <v>1349</v>
      </c>
      <c r="F15" t="s">
        <v>1349</v>
      </c>
      <c r="G15" t="s">
        <v>1349</v>
      </c>
      <c r="H15" t="s">
        <v>1349</v>
      </c>
    </row>
    <row r="16" spans="1:8" x14ac:dyDescent="0.25">
      <c r="C16" t="s">
        <v>1350</v>
      </c>
      <c r="D16" t="s">
        <v>1350</v>
      </c>
      <c r="E16" t="s">
        <v>1350</v>
      </c>
      <c r="F16" t="s">
        <v>1350</v>
      </c>
      <c r="G16" t="s">
        <v>1350</v>
      </c>
      <c r="H16" t="s">
        <v>1350</v>
      </c>
    </row>
    <row r="17" spans="3:8" x14ac:dyDescent="0.25">
      <c r="C17" t="s">
        <v>1351</v>
      </c>
      <c r="D17" t="s">
        <v>1351</v>
      </c>
      <c r="E17" t="s">
        <v>1351</v>
      </c>
      <c r="F17" t="s">
        <v>1351</v>
      </c>
      <c r="G17" t="s">
        <v>1351</v>
      </c>
      <c r="H17" t="s">
        <v>1351</v>
      </c>
    </row>
    <row r="18" spans="3:8" x14ac:dyDescent="0.25">
      <c r="C18" t="s">
        <v>1352</v>
      </c>
      <c r="D18" t="s">
        <v>1352</v>
      </c>
      <c r="E18" t="s">
        <v>1352</v>
      </c>
      <c r="F18" t="s">
        <v>1352</v>
      </c>
      <c r="G18" t="s">
        <v>1352</v>
      </c>
      <c r="H18" t="s">
        <v>1352</v>
      </c>
    </row>
    <row r="19" spans="3:8" x14ac:dyDescent="0.25">
      <c r="C19" t="s">
        <v>1353</v>
      </c>
      <c r="D19" t="s">
        <v>1353</v>
      </c>
      <c r="E19" t="s">
        <v>1353</v>
      </c>
      <c r="F19" t="s">
        <v>1353</v>
      </c>
      <c r="G19" t="s">
        <v>1353</v>
      </c>
      <c r="H19" t="s">
        <v>1353</v>
      </c>
    </row>
    <row r="20" spans="3:8" x14ac:dyDescent="0.25">
      <c r="C20" t="s">
        <v>1354</v>
      </c>
      <c r="D20" t="s">
        <v>1354</v>
      </c>
      <c r="E20" t="s">
        <v>1354</v>
      </c>
      <c r="F20" t="s">
        <v>1354</v>
      </c>
      <c r="G20" t="s">
        <v>1354</v>
      </c>
      <c r="H20" t="s">
        <v>1354</v>
      </c>
    </row>
    <row r="21" spans="3:8" x14ac:dyDescent="0.25">
      <c r="C21" t="s">
        <v>1355</v>
      </c>
      <c r="D21" t="s">
        <v>1355</v>
      </c>
      <c r="E21" t="s">
        <v>1355</v>
      </c>
      <c r="F21" t="s">
        <v>1355</v>
      </c>
      <c r="G21" t="s">
        <v>1355</v>
      </c>
      <c r="H21" t="s">
        <v>1355</v>
      </c>
    </row>
    <row r="22" spans="3:8" x14ac:dyDescent="0.25">
      <c r="C22" t="s">
        <v>1356</v>
      </c>
      <c r="D22" t="s">
        <v>1356</v>
      </c>
      <c r="E22" t="s">
        <v>1356</v>
      </c>
      <c r="F22" t="s">
        <v>1356</v>
      </c>
      <c r="G22" t="s">
        <v>1356</v>
      </c>
      <c r="H22" t="s">
        <v>1356</v>
      </c>
    </row>
    <row r="23" spans="3:8" x14ac:dyDescent="0.25">
      <c r="C23" t="s">
        <v>1357</v>
      </c>
      <c r="D23" t="s">
        <v>1357</v>
      </c>
      <c r="E23" t="s">
        <v>1357</v>
      </c>
      <c r="F23" t="s">
        <v>1357</v>
      </c>
      <c r="G23" t="s">
        <v>1357</v>
      </c>
      <c r="H23" t="s">
        <v>1357</v>
      </c>
    </row>
    <row r="24" spans="3:8" x14ac:dyDescent="0.25">
      <c r="C24" t="s">
        <v>1358</v>
      </c>
      <c r="D24" t="s">
        <v>1358</v>
      </c>
      <c r="E24" t="s">
        <v>1358</v>
      </c>
      <c r="F24" t="s">
        <v>1358</v>
      </c>
      <c r="G24" t="s">
        <v>1358</v>
      </c>
      <c r="H24" t="s">
        <v>1358</v>
      </c>
    </row>
    <row r="25" spans="3:8" x14ac:dyDescent="0.25">
      <c r="C25" t="s">
        <v>1359</v>
      </c>
      <c r="D25" t="s">
        <v>1359</v>
      </c>
      <c r="E25" t="s">
        <v>1359</v>
      </c>
      <c r="F25" t="s">
        <v>1359</v>
      </c>
      <c r="G25" t="s">
        <v>1359</v>
      </c>
      <c r="H25" t="s">
        <v>1359</v>
      </c>
    </row>
    <row r="26" spans="3:8" x14ac:dyDescent="0.25">
      <c r="C26" t="s">
        <v>1360</v>
      </c>
      <c r="D26" t="s">
        <v>1360</v>
      </c>
      <c r="E26" t="s">
        <v>1360</v>
      </c>
      <c r="F26" t="s">
        <v>1360</v>
      </c>
      <c r="G26" t="s">
        <v>1360</v>
      </c>
      <c r="H26" t="s">
        <v>1360</v>
      </c>
    </row>
    <row r="27" spans="3:8" x14ac:dyDescent="0.25">
      <c r="C27" t="s">
        <v>1361</v>
      </c>
      <c r="D27" t="s">
        <v>1361</v>
      </c>
      <c r="E27" t="s">
        <v>1361</v>
      </c>
      <c r="F27" t="s">
        <v>1361</v>
      </c>
      <c r="G27" t="s">
        <v>1361</v>
      </c>
      <c r="H27" t="s">
        <v>1361</v>
      </c>
    </row>
    <row r="28" spans="3:8" x14ac:dyDescent="0.25">
      <c r="C28" t="s">
        <v>1362</v>
      </c>
      <c r="D28" t="s">
        <v>1362</v>
      </c>
      <c r="E28" t="s">
        <v>1362</v>
      </c>
      <c r="F28" t="s">
        <v>1362</v>
      </c>
      <c r="G28" t="s">
        <v>1362</v>
      </c>
      <c r="H28" t="s">
        <v>1362</v>
      </c>
    </row>
    <row r="29" spans="3:8" x14ac:dyDescent="0.25">
      <c r="C29" t="s">
        <v>1363</v>
      </c>
      <c r="D29" t="s">
        <v>1363</v>
      </c>
      <c r="E29" t="s">
        <v>1363</v>
      </c>
      <c r="F29" t="s">
        <v>1363</v>
      </c>
      <c r="G29" t="s">
        <v>1363</v>
      </c>
      <c r="H29" t="s">
        <v>1363</v>
      </c>
    </row>
    <row r="30" spans="3:8" x14ac:dyDescent="0.25">
      <c r="C30" t="s">
        <v>1364</v>
      </c>
      <c r="D30" t="s">
        <v>1364</v>
      </c>
      <c r="E30" t="s">
        <v>1364</v>
      </c>
      <c r="F30" t="s">
        <v>1364</v>
      </c>
      <c r="G30" t="s">
        <v>1364</v>
      </c>
      <c r="H30" t="s">
        <v>1364</v>
      </c>
    </row>
    <row r="31" spans="3:8" x14ac:dyDescent="0.25">
      <c r="C31" t="s">
        <v>1365</v>
      </c>
      <c r="D31" t="s">
        <v>1365</v>
      </c>
      <c r="E31" t="s">
        <v>1365</v>
      </c>
      <c r="F31" t="s">
        <v>1365</v>
      </c>
      <c r="G31" t="s">
        <v>1365</v>
      </c>
      <c r="H31" t="s">
        <v>1365</v>
      </c>
    </row>
    <row r="32" spans="3:8" x14ac:dyDescent="0.25">
      <c r="C32" t="s">
        <v>1366</v>
      </c>
      <c r="D32" t="s">
        <v>1366</v>
      </c>
      <c r="E32" t="s">
        <v>1366</v>
      </c>
      <c r="F32" t="s">
        <v>1366</v>
      </c>
      <c r="G32" t="s">
        <v>1366</v>
      </c>
      <c r="H32" t="s">
        <v>1366</v>
      </c>
    </row>
    <row r="33" spans="3:8" x14ac:dyDescent="0.25">
      <c r="C33" t="s">
        <v>1367</v>
      </c>
      <c r="D33" t="s">
        <v>1367</v>
      </c>
      <c r="E33" t="s">
        <v>1367</v>
      </c>
      <c r="F33" t="s">
        <v>1367</v>
      </c>
      <c r="G33" t="s">
        <v>1367</v>
      </c>
      <c r="H33" t="s">
        <v>1367</v>
      </c>
    </row>
    <row r="34" spans="3:8" x14ac:dyDescent="0.25">
      <c r="C34" t="s">
        <v>1368</v>
      </c>
      <c r="D34" t="s">
        <v>1368</v>
      </c>
      <c r="E34" t="s">
        <v>1368</v>
      </c>
      <c r="F34" t="s">
        <v>1368</v>
      </c>
      <c r="G34" t="s">
        <v>1368</v>
      </c>
      <c r="H34" t="s">
        <v>1368</v>
      </c>
    </row>
    <row r="35" spans="3:8" x14ac:dyDescent="0.25">
      <c r="C35" t="s">
        <v>1369</v>
      </c>
      <c r="D35" t="s">
        <v>1369</v>
      </c>
      <c r="E35" t="s">
        <v>1369</v>
      </c>
      <c r="F35" t="s">
        <v>1369</v>
      </c>
      <c r="G35" t="s">
        <v>1369</v>
      </c>
      <c r="H35" t="s">
        <v>1369</v>
      </c>
    </row>
    <row r="36" spans="3:8" x14ac:dyDescent="0.25">
      <c r="C36" t="s">
        <v>1370</v>
      </c>
      <c r="D36" t="s">
        <v>1370</v>
      </c>
      <c r="E36" t="s">
        <v>1370</v>
      </c>
      <c r="F36" t="s">
        <v>1370</v>
      </c>
      <c r="G36" t="s">
        <v>1370</v>
      </c>
      <c r="H36" t="s">
        <v>1370</v>
      </c>
    </row>
    <row r="37" spans="3:8" x14ac:dyDescent="0.25">
      <c r="C37" t="s">
        <v>1371</v>
      </c>
      <c r="D37" t="s">
        <v>1371</v>
      </c>
      <c r="E37" t="s">
        <v>1371</v>
      </c>
      <c r="F37" t="s">
        <v>1371</v>
      </c>
      <c r="G37" t="s">
        <v>1371</v>
      </c>
      <c r="H37" t="s">
        <v>1371</v>
      </c>
    </row>
    <row r="38" spans="3:8" x14ac:dyDescent="0.25">
      <c r="C38" t="s">
        <v>1372</v>
      </c>
      <c r="D38" t="s">
        <v>1372</v>
      </c>
      <c r="E38" t="s">
        <v>1372</v>
      </c>
      <c r="F38" t="s">
        <v>1372</v>
      </c>
      <c r="G38" t="s">
        <v>1372</v>
      </c>
      <c r="H38" t="s">
        <v>1372</v>
      </c>
    </row>
    <row r="39" spans="3:8" x14ac:dyDescent="0.25">
      <c r="C39" t="s">
        <v>1373</v>
      </c>
      <c r="D39" t="s">
        <v>1373</v>
      </c>
      <c r="E39" t="s">
        <v>1373</v>
      </c>
      <c r="F39" t="s">
        <v>1373</v>
      </c>
      <c r="G39" t="s">
        <v>1373</v>
      </c>
      <c r="H39" t="s">
        <v>1373</v>
      </c>
    </row>
    <row r="40" spans="3:8" x14ac:dyDescent="0.25">
      <c r="C40" t="s">
        <v>1374</v>
      </c>
      <c r="D40" t="s">
        <v>1374</v>
      </c>
      <c r="E40" t="s">
        <v>1374</v>
      </c>
      <c r="F40" t="s">
        <v>1374</v>
      </c>
      <c r="G40" t="s">
        <v>1374</v>
      </c>
      <c r="H40" t="s">
        <v>1374</v>
      </c>
    </row>
    <row r="41" spans="3:8" x14ac:dyDescent="0.25">
      <c r="C41" t="s">
        <v>1375</v>
      </c>
      <c r="D41" t="s">
        <v>1375</v>
      </c>
      <c r="E41" t="s">
        <v>1375</v>
      </c>
      <c r="F41" t="s">
        <v>1375</v>
      </c>
      <c r="G41" t="s">
        <v>1375</v>
      </c>
      <c r="H41" t="s">
        <v>1375</v>
      </c>
    </row>
    <row r="42" spans="3:8" x14ac:dyDescent="0.25">
      <c r="C42" t="s">
        <v>1376</v>
      </c>
      <c r="D42" t="s">
        <v>1376</v>
      </c>
      <c r="E42" t="s">
        <v>1376</v>
      </c>
      <c r="F42" t="s">
        <v>1376</v>
      </c>
      <c r="G42" t="s">
        <v>1376</v>
      </c>
      <c r="H42" t="s">
        <v>1376</v>
      </c>
    </row>
    <row r="43" spans="3:8" x14ac:dyDescent="0.25">
      <c r="C43" t="s">
        <v>1377</v>
      </c>
      <c r="D43" t="s">
        <v>1377</v>
      </c>
      <c r="E43" t="s">
        <v>1377</v>
      </c>
      <c r="F43" t="s">
        <v>1377</v>
      </c>
      <c r="G43" t="s">
        <v>1377</v>
      </c>
      <c r="H43" t="s">
        <v>1377</v>
      </c>
    </row>
    <row r="44" spans="3:8" x14ac:dyDescent="0.25">
      <c r="C44" t="s">
        <v>1378</v>
      </c>
      <c r="D44" t="s">
        <v>1378</v>
      </c>
      <c r="E44" t="s">
        <v>1378</v>
      </c>
      <c r="F44" t="s">
        <v>1378</v>
      </c>
      <c r="G44" t="s">
        <v>1378</v>
      </c>
      <c r="H44" t="s">
        <v>1378</v>
      </c>
    </row>
    <row r="45" spans="3:8" x14ac:dyDescent="0.25">
      <c r="C45" t="s">
        <v>1379</v>
      </c>
      <c r="D45" t="s">
        <v>1379</v>
      </c>
      <c r="E45" t="s">
        <v>1379</v>
      </c>
      <c r="F45" t="s">
        <v>1379</v>
      </c>
      <c r="G45" t="s">
        <v>1379</v>
      </c>
      <c r="H45" t="s">
        <v>1379</v>
      </c>
    </row>
    <row r="46" spans="3:8" x14ac:dyDescent="0.25">
      <c r="C46" t="s">
        <v>1380</v>
      </c>
      <c r="D46" t="s">
        <v>1380</v>
      </c>
      <c r="E46" t="s">
        <v>1380</v>
      </c>
      <c r="F46" t="s">
        <v>1380</v>
      </c>
      <c r="G46" t="s">
        <v>1380</v>
      </c>
      <c r="H46" t="s">
        <v>1380</v>
      </c>
    </row>
    <row r="47" spans="3:8" x14ac:dyDescent="0.25">
      <c r="C47" t="s">
        <v>1381</v>
      </c>
      <c r="D47" t="s">
        <v>1381</v>
      </c>
      <c r="E47" t="s">
        <v>1381</v>
      </c>
      <c r="F47" t="s">
        <v>1381</v>
      </c>
      <c r="G47" t="s">
        <v>1381</v>
      </c>
      <c r="H47" t="s">
        <v>1381</v>
      </c>
    </row>
    <row r="48" spans="3:8" x14ac:dyDescent="0.25">
      <c r="C48" t="s">
        <v>1382</v>
      </c>
      <c r="D48" t="s">
        <v>1382</v>
      </c>
      <c r="E48" t="s">
        <v>1382</v>
      </c>
      <c r="F48" t="s">
        <v>1382</v>
      </c>
      <c r="G48" t="s">
        <v>1382</v>
      </c>
      <c r="H48" t="s">
        <v>1382</v>
      </c>
    </row>
    <row r="49" spans="3:8" x14ac:dyDescent="0.25">
      <c r="C49" t="s">
        <v>1383</v>
      </c>
      <c r="D49" t="s">
        <v>1383</v>
      </c>
      <c r="E49" t="s">
        <v>1383</v>
      </c>
      <c r="F49" t="s">
        <v>1383</v>
      </c>
      <c r="G49" t="s">
        <v>1383</v>
      </c>
      <c r="H49" t="s">
        <v>1383</v>
      </c>
    </row>
    <row r="50" spans="3:8" x14ac:dyDescent="0.25">
      <c r="C50" t="s">
        <v>1384</v>
      </c>
      <c r="D50" t="s">
        <v>1384</v>
      </c>
      <c r="E50" t="s">
        <v>1384</v>
      </c>
      <c r="F50" t="s">
        <v>1384</v>
      </c>
      <c r="G50" t="s">
        <v>1384</v>
      </c>
      <c r="H50" t="s">
        <v>1384</v>
      </c>
    </row>
    <row r="51" spans="3:8" x14ac:dyDescent="0.25">
      <c r="C51" t="s">
        <v>1385</v>
      </c>
      <c r="D51" t="s">
        <v>1385</v>
      </c>
      <c r="E51" t="s">
        <v>1385</v>
      </c>
      <c r="F51" t="s">
        <v>1385</v>
      </c>
      <c r="G51" t="s">
        <v>1385</v>
      </c>
      <c r="H51" t="s">
        <v>1385</v>
      </c>
    </row>
    <row r="52" spans="3:8" x14ac:dyDescent="0.25">
      <c r="C52" t="s">
        <v>1386</v>
      </c>
      <c r="D52" t="s">
        <v>1386</v>
      </c>
      <c r="E52" t="s">
        <v>1386</v>
      </c>
      <c r="F52" t="s">
        <v>1386</v>
      </c>
      <c r="G52" t="s">
        <v>1386</v>
      </c>
      <c r="H52" t="s">
        <v>1386</v>
      </c>
    </row>
    <row r="53" spans="3:8" x14ac:dyDescent="0.25">
      <c r="C53" t="s">
        <v>1387</v>
      </c>
      <c r="D53" t="s">
        <v>1387</v>
      </c>
      <c r="E53" t="s">
        <v>1387</v>
      </c>
      <c r="F53" t="s">
        <v>1387</v>
      </c>
      <c r="G53" t="s">
        <v>1387</v>
      </c>
      <c r="H53" t="s">
        <v>1387</v>
      </c>
    </row>
    <row r="54" spans="3:8" x14ac:dyDescent="0.25">
      <c r="C54" t="s">
        <v>1388</v>
      </c>
      <c r="D54" t="s">
        <v>1388</v>
      </c>
      <c r="E54" t="s">
        <v>1388</v>
      </c>
      <c r="F54" t="s">
        <v>1388</v>
      </c>
      <c r="G54" t="s">
        <v>1388</v>
      </c>
      <c r="H54" t="s">
        <v>1388</v>
      </c>
    </row>
    <row r="55" spans="3:8" x14ac:dyDescent="0.25">
      <c r="C55" t="s">
        <v>1389</v>
      </c>
      <c r="D55" t="s">
        <v>1389</v>
      </c>
      <c r="E55" t="s">
        <v>1389</v>
      </c>
      <c r="F55" t="s">
        <v>1389</v>
      </c>
      <c r="G55" t="s">
        <v>1389</v>
      </c>
      <c r="H55" t="s">
        <v>1389</v>
      </c>
    </row>
    <row r="56" spans="3:8" x14ac:dyDescent="0.25">
      <c r="C56" t="s">
        <v>1390</v>
      </c>
      <c r="D56" t="s">
        <v>1390</v>
      </c>
      <c r="E56" t="s">
        <v>1390</v>
      </c>
      <c r="F56" t="s">
        <v>1390</v>
      </c>
      <c r="G56" t="s">
        <v>1390</v>
      </c>
      <c r="H56" t="s">
        <v>1390</v>
      </c>
    </row>
    <row r="57" spans="3:8" x14ac:dyDescent="0.25">
      <c r="C57" t="s">
        <v>1391</v>
      </c>
      <c r="D57" t="s">
        <v>1391</v>
      </c>
      <c r="E57" t="s">
        <v>1391</v>
      </c>
      <c r="F57" t="s">
        <v>1391</v>
      </c>
      <c r="G57" t="s">
        <v>1391</v>
      </c>
      <c r="H57" t="s">
        <v>1391</v>
      </c>
    </row>
    <row r="58" spans="3:8" x14ac:dyDescent="0.25">
      <c r="C58" t="s">
        <v>1392</v>
      </c>
      <c r="D58" t="s">
        <v>1392</v>
      </c>
      <c r="E58" t="s">
        <v>1392</v>
      </c>
      <c r="F58" t="s">
        <v>1392</v>
      </c>
      <c r="G58" t="s">
        <v>1392</v>
      </c>
      <c r="H58" t="s">
        <v>1392</v>
      </c>
    </row>
    <row r="59" spans="3:8" x14ac:dyDescent="0.25">
      <c r="C59" t="s">
        <v>1393</v>
      </c>
      <c r="D59" t="s">
        <v>1393</v>
      </c>
      <c r="E59" t="s">
        <v>1393</v>
      </c>
      <c r="F59" t="s">
        <v>1393</v>
      </c>
      <c r="G59" t="s">
        <v>1393</v>
      </c>
      <c r="H59" t="s">
        <v>1393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7" sqref="P7"/>
    </sheetView>
  </sheetViews>
  <sheetFormatPr baseColWidth="10" defaultColWidth="9.140625" defaultRowHeight="15" x14ac:dyDescent="0.25"/>
  <cols>
    <col min="1" max="1" width="0.7109375" customWidth="1"/>
    <col min="10" max="10" width="35.7109375" hidden="1" customWidth="1"/>
    <col min="11" max="13" width="0" hidden="1" customWidth="1"/>
  </cols>
  <sheetData>
    <row r="1" spans="1:13" x14ac:dyDescent="0.25">
      <c r="A1" t="str">
        <f>_xll.DBSetQuery(A2,"",B1)</f>
        <v xml:space="preserve">Env:MSSQL, (last result:)Set OLEDB; ListObject to (bgQuery= False, ): SELECT T1.CurveId, T1.GroupingId, T1.CurveDescription, T5.value DimensionLU, T1.Expiries, T7.id FXSpotIDLU, T8.id FXForeignCurveIDLU, T9.id FXDomesticCurveIDLU_x000D_
FROM ORE.dbo.CurveConfigurationFXVolatilities T1 INNER JOIN _x000D_
ORE.dbo.TypesDimensionType T5 ON T1.Dimension = T5.value LEFT JOIN _x000D_
ORE.dbo.TodaysMarketCurveSpecs T7 ON T1.FXSpotID = T7.id LEFT JOIN _x000D_
ORE.dbo.TodaysMarketCurveSpecs T8 ON T1.FXForeignCurveID = T8.id LEFT JOIN _x000D_
ORE.dbo.TodaysMarketCurveSpecs T9 ON T1.FXDomesticCurveID = T9.id_x000D_
</v>
      </c>
      <c r="B1" s="2" t="s">
        <v>1394</v>
      </c>
      <c r="C1" s="2" t="s">
        <v>1395</v>
      </c>
      <c r="D1" s="2" t="s">
        <v>1396</v>
      </c>
      <c r="E1" s="2" t="s">
        <v>1482</v>
      </c>
      <c r="F1" s="2" t="s">
        <v>1483</v>
      </c>
      <c r="G1" s="2" t="s">
        <v>1484</v>
      </c>
      <c r="H1" s="2" t="s">
        <v>1485</v>
      </c>
      <c r="I1" s="2" t="s">
        <v>1486</v>
      </c>
      <c r="J1" s="2" t="s">
        <v>1495</v>
      </c>
      <c r="K1" s="2" t="s">
        <v>1496</v>
      </c>
      <c r="L1" s="2" t="s">
        <v>1497</v>
      </c>
      <c r="M1" s="2" t="s">
        <v>1498</v>
      </c>
    </row>
    <row r="2" spans="1:13" x14ac:dyDescent="0.25">
      <c r="A2" s="1" t="s">
        <v>1479</v>
      </c>
      <c r="B2" s="3" t="s">
        <v>1487</v>
      </c>
      <c r="C2" s="3" t="s">
        <v>1408</v>
      </c>
      <c r="D2" s="3"/>
      <c r="E2" s="3" t="s">
        <v>1480</v>
      </c>
      <c r="F2" s="3" t="s">
        <v>1488</v>
      </c>
      <c r="G2" s="3"/>
      <c r="H2" s="3"/>
      <c r="I2" s="3"/>
      <c r="J2" s="3" t="str">
        <f>IF(Tabelle_ExterneDaten_14[[#This Row],[DimensionLU]]&lt;&gt;"",VLOOKUP(Tabelle_ExterneDaten_14[[#This Row],[DimensionLU]],DimensionLookup,2,FALSE),"")</f>
        <v>ATM</v>
      </c>
      <c r="K2" s="3" t="str">
        <f>IF(Tabelle_ExterneDaten_14[[#This Row],[FXSpotIDLU]]&lt;&gt;"",VLOOKUP(Tabelle_ExterneDaten_14[[#This Row],[FXSpotIDLU]],FXSpotIDLookup,2,FALSE),"")</f>
        <v/>
      </c>
      <c r="L2" s="3" t="str">
        <f>IF(Tabelle_ExterneDaten_14[[#This Row],[FXForeignCurveIDLU]]&lt;&gt;"",VLOOKUP(Tabelle_ExterneDaten_14[[#This Row],[FXForeignCurveIDLU]],FXForeignCurveIDLookup,2,FALSE),"")</f>
        <v/>
      </c>
      <c r="M2" s="3" t="str">
        <f>IF(Tabelle_ExterneDaten_14[[#This Row],[FXDomesticCurveIDLU]]&lt;&gt;"",VLOOKUP(Tabelle_ExterneDaten_14[[#This Row],[FXDomesticCurveIDLU]],FXDomesticCurveIDLookup,2,FALSE),"")</f>
        <v/>
      </c>
    </row>
    <row r="3" spans="1:13" x14ac:dyDescent="0.25">
      <c r="B3" s="2" t="s">
        <v>1489</v>
      </c>
      <c r="C3" s="2" t="s">
        <v>1408</v>
      </c>
      <c r="D3" s="2"/>
      <c r="E3" s="2" t="s">
        <v>1480</v>
      </c>
      <c r="F3" s="2" t="s">
        <v>1490</v>
      </c>
      <c r="G3" s="2"/>
      <c r="H3" s="2"/>
      <c r="I3" s="2"/>
      <c r="J3" s="2" t="str">
        <f>IF(Tabelle_ExterneDaten_14[[#This Row],[DimensionLU]]&lt;&gt;"",VLOOKUP(Tabelle_ExterneDaten_14[[#This Row],[DimensionLU]],DimensionLookup,2,FALSE),"")</f>
        <v>ATM</v>
      </c>
      <c r="K3" s="2" t="str">
        <f>IF(Tabelle_ExterneDaten_14[[#This Row],[FXSpotIDLU]]&lt;&gt;"",VLOOKUP(Tabelle_ExterneDaten_14[[#This Row],[FXSpotIDLU]],FXSpotIDLookup,2,FALSE),"")</f>
        <v/>
      </c>
      <c r="L3" s="2" t="str">
        <f>IF(Tabelle_ExterneDaten_14[[#This Row],[FXForeignCurveIDLU]]&lt;&gt;"",VLOOKUP(Tabelle_ExterneDaten_14[[#This Row],[FXForeignCurveIDLU]],FXForeignCurveIDLookup,2,FALSE),"")</f>
        <v/>
      </c>
      <c r="M3" s="2" t="str">
        <f>IF(Tabelle_ExterneDaten_14[[#This Row],[FXDomesticCurveIDLU]]&lt;&gt;"",VLOOKUP(Tabelle_ExterneDaten_14[[#This Row],[FXDomesticCurveIDLU]],FXDomesticCurveIDLookup,2,FALSE),"")</f>
        <v/>
      </c>
    </row>
    <row r="4" spans="1:13" x14ac:dyDescent="0.25">
      <c r="B4" s="2" t="s">
        <v>1491</v>
      </c>
      <c r="C4" s="2" t="s">
        <v>1408</v>
      </c>
      <c r="D4" s="2"/>
      <c r="E4" s="2" t="s">
        <v>1480</v>
      </c>
      <c r="F4" s="2" t="s">
        <v>1488</v>
      </c>
      <c r="G4" s="2"/>
      <c r="H4" s="2"/>
      <c r="I4" s="2"/>
      <c r="J4" s="2" t="str">
        <f>IF(Tabelle_ExterneDaten_14[[#This Row],[DimensionLU]]&lt;&gt;"",VLOOKUP(Tabelle_ExterneDaten_14[[#This Row],[DimensionLU]],DimensionLookup,2,FALSE),"")</f>
        <v>ATM</v>
      </c>
      <c r="K4" s="2" t="str">
        <f>IF(Tabelle_ExterneDaten_14[[#This Row],[FXSpotIDLU]]&lt;&gt;"",VLOOKUP(Tabelle_ExterneDaten_14[[#This Row],[FXSpotIDLU]],FXSpotIDLookup,2,FALSE),"")</f>
        <v/>
      </c>
      <c r="L4" s="2" t="str">
        <f>IF(Tabelle_ExterneDaten_14[[#This Row],[FXForeignCurveIDLU]]&lt;&gt;"",VLOOKUP(Tabelle_ExterneDaten_14[[#This Row],[FXForeignCurveIDLU]],FXForeignCurveIDLookup,2,FALSE),"")</f>
        <v/>
      </c>
      <c r="M4" s="2" t="str">
        <f>IF(Tabelle_ExterneDaten_14[[#This Row],[FXDomesticCurveIDLU]]&lt;&gt;"",VLOOKUP(Tabelle_ExterneDaten_14[[#This Row],[FXDomesticCurveIDLU]],FXDomesticCurveIDLookup,2,FALSE),"")</f>
        <v/>
      </c>
    </row>
    <row r="5" spans="1:13" x14ac:dyDescent="0.25">
      <c r="B5" s="2" t="s">
        <v>1492</v>
      </c>
      <c r="C5" s="2" t="s">
        <v>1408</v>
      </c>
      <c r="D5" s="2"/>
      <c r="E5" s="2" t="s">
        <v>1480</v>
      </c>
      <c r="F5" s="2" t="s">
        <v>1493</v>
      </c>
      <c r="G5" s="2"/>
      <c r="H5" s="2"/>
      <c r="I5" s="2"/>
      <c r="J5" s="2" t="str">
        <f>IF(Tabelle_ExterneDaten_14[[#This Row],[DimensionLU]]&lt;&gt;"",VLOOKUP(Tabelle_ExterneDaten_14[[#This Row],[DimensionLU]],DimensionLookup,2,FALSE),"")</f>
        <v>ATM</v>
      </c>
      <c r="K5" s="2" t="str">
        <f>IF(Tabelle_ExterneDaten_14[[#This Row],[FXSpotIDLU]]&lt;&gt;"",VLOOKUP(Tabelle_ExterneDaten_14[[#This Row],[FXSpotIDLU]],FXSpotIDLookup,2,FALSE),"")</f>
        <v/>
      </c>
      <c r="L5" s="2" t="str">
        <f>IF(Tabelle_ExterneDaten_14[[#This Row],[FXForeignCurveIDLU]]&lt;&gt;"",VLOOKUP(Tabelle_ExterneDaten_14[[#This Row],[FXForeignCurveIDLU]],FXForeignCurveIDLookup,2,FALSE),"")</f>
        <v/>
      </c>
      <c r="M5" s="2" t="str">
        <f>IF(Tabelle_ExterneDaten_14[[#This Row],[FXDomesticCurveIDLU]]&lt;&gt;"",VLOOKUP(Tabelle_ExterneDaten_14[[#This Row],[FXDomesticCurveIDLU]],FXDomesticCurveIDLookup,2,FALSE),"")</f>
        <v/>
      </c>
    </row>
    <row r="6" spans="1:13" x14ac:dyDescent="0.25">
      <c r="B6" s="2" t="s">
        <v>1494</v>
      </c>
      <c r="C6" s="2" t="s">
        <v>1408</v>
      </c>
      <c r="D6" s="2"/>
      <c r="E6" s="2" t="s">
        <v>1480</v>
      </c>
      <c r="F6" s="2" t="s">
        <v>1488</v>
      </c>
      <c r="G6" s="2"/>
      <c r="H6" s="2"/>
      <c r="I6" s="2"/>
      <c r="J6" s="2" t="str">
        <f>IF(Tabelle_ExterneDaten_14[[#This Row],[DimensionLU]]&lt;&gt;"",VLOOKUP(Tabelle_ExterneDaten_14[[#This Row],[DimensionLU]],DimensionLookup,2,FALSE),"")</f>
        <v>ATM</v>
      </c>
      <c r="K6" s="2" t="str">
        <f>IF(Tabelle_ExterneDaten_14[[#This Row],[FXSpotIDLU]]&lt;&gt;"",VLOOKUP(Tabelle_ExterneDaten_14[[#This Row],[FXSpotIDLU]],FXSpotIDLookup,2,FALSE),"")</f>
        <v/>
      </c>
      <c r="L6" s="2" t="str">
        <f>IF(Tabelle_ExterneDaten_14[[#This Row],[FXForeignCurveIDLU]]&lt;&gt;"",VLOOKUP(Tabelle_ExterneDaten_14[[#This Row],[FXForeignCurveIDLU]],FXForeignCurveIDLookup,2,FALSE),"")</f>
        <v/>
      </c>
      <c r="M6" s="2" t="str">
        <f>IF(Tabelle_ExterneDaten_14[[#This Row],[FXDomesticCurveIDLU]]&lt;&gt;"",VLOOKUP(Tabelle_ExterneDaten_14[[#This Row],[FXDomesticCurveIDLU]],FXDomesticCurveIDLookup,2,FALSE),"")</f>
        <v/>
      </c>
    </row>
  </sheetData>
  <dataValidations count="4">
    <dataValidation type="list" allowBlank="1" showInputMessage="1" showErrorMessage="1" sqref="E2:E6" xr:uid="{0B51A389-312B-4EE5-98C7-3471FFEEFD37}">
      <formula1>OFFSET(DimensionLookup,0,0,,1)</formula1>
    </dataValidation>
    <dataValidation type="list" allowBlank="1" showInputMessage="1" showErrorMessage="1" sqref="G2:G6" xr:uid="{A22C9814-611B-4829-B022-15C37C2EF23B}">
      <formula1>OFFSET(FXSpotIDLookup,0,0,,1)</formula1>
    </dataValidation>
    <dataValidation type="list" allowBlank="1" showInputMessage="1" showErrorMessage="1" sqref="H2:H6" xr:uid="{00D60DC6-ABF8-4D39-BB28-CAC085CA474D}">
      <formula1>OFFSET(FXForeignCurveIDLookup,0,0,,1)</formula1>
    </dataValidation>
    <dataValidation type="list" allowBlank="1" showInputMessage="1" showErrorMessage="1" sqref="I2:I6" xr:uid="{EE64B88D-372C-44FE-9C20-FE4AE4AE2B8A}">
      <formula1>OFFSET(FXDomesticCurveIDLookup,0,0,,1)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152A-C8A6-4665-8346-2832B22ACEA7}">
  <dimension ref="A1:B7385"/>
  <sheetViews>
    <sheetView workbookViewId="0"/>
  </sheetViews>
  <sheetFormatPr baseColWidth="10" defaultRowHeight="15" x14ac:dyDescent="0.25"/>
  <sheetData>
    <row r="1" spans="1:2" x14ac:dyDescent="0.25">
      <c r="A1" t="str">
        <f>_xll.DBListFetch(B1,"",QuoteLookup)</f>
        <v>Env:MSSQL, (last result:)Retrieved 7384 records from: SELECT T1.Quote, Quote Lookup FROM ORE.dbo.MdatMarketDataDefinitions T1 ORDER BY T1.Quote</v>
      </c>
      <c r="B1" s="1" t="s">
        <v>1499</v>
      </c>
    </row>
    <row r="2" spans="1:2" x14ac:dyDescent="0.25">
      <c r="A2" t="s">
        <v>1501</v>
      </c>
      <c r="B2" t="s">
        <v>1501</v>
      </c>
    </row>
    <row r="3" spans="1:2" x14ac:dyDescent="0.25">
      <c r="A3" t="s">
        <v>1502</v>
      </c>
      <c r="B3" t="s">
        <v>1502</v>
      </c>
    </row>
    <row r="4" spans="1:2" x14ac:dyDescent="0.25">
      <c r="A4" t="s">
        <v>1503</v>
      </c>
      <c r="B4" t="s">
        <v>1503</v>
      </c>
    </row>
    <row r="5" spans="1:2" x14ac:dyDescent="0.25">
      <c r="A5" t="s">
        <v>1504</v>
      </c>
      <c r="B5" t="s">
        <v>1504</v>
      </c>
    </row>
    <row r="6" spans="1:2" x14ac:dyDescent="0.25">
      <c r="A6" t="s">
        <v>1505</v>
      </c>
      <c r="B6" t="s">
        <v>1505</v>
      </c>
    </row>
    <row r="7" spans="1:2" x14ac:dyDescent="0.25">
      <c r="A7" t="s">
        <v>1506</v>
      </c>
      <c r="B7" t="s">
        <v>1506</v>
      </c>
    </row>
    <row r="8" spans="1:2" x14ac:dyDescent="0.25">
      <c r="A8" t="s">
        <v>1507</v>
      </c>
      <c r="B8" t="s">
        <v>1507</v>
      </c>
    </row>
    <row r="9" spans="1:2" x14ac:dyDescent="0.25">
      <c r="A9" t="s">
        <v>1508</v>
      </c>
      <c r="B9" t="s">
        <v>1508</v>
      </c>
    </row>
    <row r="10" spans="1:2" x14ac:dyDescent="0.25">
      <c r="A10" t="s">
        <v>1509</v>
      </c>
      <c r="B10" t="s">
        <v>1509</v>
      </c>
    </row>
    <row r="11" spans="1:2" x14ac:dyDescent="0.25">
      <c r="A11" t="s">
        <v>1510</v>
      </c>
      <c r="B11" t="s">
        <v>1510</v>
      </c>
    </row>
    <row r="12" spans="1:2" x14ac:dyDescent="0.25">
      <c r="A12" t="s">
        <v>1511</v>
      </c>
      <c r="B12" t="s">
        <v>1511</v>
      </c>
    </row>
    <row r="13" spans="1:2" x14ac:dyDescent="0.25">
      <c r="A13" t="s">
        <v>1512</v>
      </c>
      <c r="B13" t="s">
        <v>1512</v>
      </c>
    </row>
    <row r="14" spans="1:2" x14ac:dyDescent="0.25">
      <c r="A14" t="s">
        <v>1513</v>
      </c>
      <c r="B14" t="s">
        <v>1513</v>
      </c>
    </row>
    <row r="15" spans="1:2" x14ac:dyDescent="0.25">
      <c r="A15" t="s">
        <v>1514</v>
      </c>
      <c r="B15" t="s">
        <v>1514</v>
      </c>
    </row>
    <row r="16" spans="1:2" x14ac:dyDescent="0.25">
      <c r="A16" t="s">
        <v>1515</v>
      </c>
      <c r="B16" t="s">
        <v>1515</v>
      </c>
    </row>
    <row r="17" spans="1:2" x14ac:dyDescent="0.25">
      <c r="A17" t="s">
        <v>1516</v>
      </c>
      <c r="B17" t="s">
        <v>1516</v>
      </c>
    </row>
    <row r="18" spans="1:2" x14ac:dyDescent="0.25">
      <c r="A18" t="s">
        <v>1517</v>
      </c>
      <c r="B18" t="s">
        <v>1517</v>
      </c>
    </row>
    <row r="19" spans="1:2" x14ac:dyDescent="0.25">
      <c r="A19" t="s">
        <v>1518</v>
      </c>
      <c r="B19" t="s">
        <v>1518</v>
      </c>
    </row>
    <row r="20" spans="1:2" x14ac:dyDescent="0.25">
      <c r="A20" t="s">
        <v>1519</v>
      </c>
      <c r="B20" t="s">
        <v>1519</v>
      </c>
    </row>
    <row r="21" spans="1:2" x14ac:dyDescent="0.25">
      <c r="A21" t="s">
        <v>1520</v>
      </c>
      <c r="B21" t="s">
        <v>1520</v>
      </c>
    </row>
    <row r="22" spans="1:2" x14ac:dyDescent="0.25">
      <c r="A22" t="s">
        <v>1521</v>
      </c>
      <c r="B22" t="s">
        <v>1521</v>
      </c>
    </row>
    <row r="23" spans="1:2" x14ac:dyDescent="0.25">
      <c r="A23" t="s">
        <v>1522</v>
      </c>
      <c r="B23" t="s">
        <v>1522</v>
      </c>
    </row>
    <row r="24" spans="1:2" x14ac:dyDescent="0.25">
      <c r="A24" t="s">
        <v>1523</v>
      </c>
      <c r="B24" t="s">
        <v>1523</v>
      </c>
    </row>
    <row r="25" spans="1:2" x14ac:dyDescent="0.25">
      <c r="A25" t="s">
        <v>1524</v>
      </c>
      <c r="B25" t="s">
        <v>1524</v>
      </c>
    </row>
    <row r="26" spans="1:2" x14ac:dyDescent="0.25">
      <c r="A26" t="s">
        <v>1525</v>
      </c>
      <c r="B26" t="s">
        <v>1525</v>
      </c>
    </row>
    <row r="27" spans="1:2" x14ac:dyDescent="0.25">
      <c r="A27" t="s">
        <v>1526</v>
      </c>
      <c r="B27" t="s">
        <v>1526</v>
      </c>
    </row>
    <row r="28" spans="1:2" x14ac:dyDescent="0.25">
      <c r="A28" t="s">
        <v>1527</v>
      </c>
      <c r="B28" t="s">
        <v>1527</v>
      </c>
    </row>
    <row r="29" spans="1:2" x14ac:dyDescent="0.25">
      <c r="A29" t="s">
        <v>1528</v>
      </c>
      <c r="B29" t="s">
        <v>1528</v>
      </c>
    </row>
    <row r="30" spans="1:2" x14ac:dyDescent="0.25">
      <c r="A30" t="s">
        <v>1529</v>
      </c>
      <c r="B30" t="s">
        <v>1529</v>
      </c>
    </row>
    <row r="31" spans="1:2" x14ac:dyDescent="0.25">
      <c r="A31" t="s">
        <v>1530</v>
      </c>
      <c r="B31" t="s">
        <v>1530</v>
      </c>
    </row>
    <row r="32" spans="1:2" x14ac:dyDescent="0.25">
      <c r="A32" t="s">
        <v>1531</v>
      </c>
      <c r="B32" t="s">
        <v>1531</v>
      </c>
    </row>
    <row r="33" spans="1:2" x14ac:dyDescent="0.25">
      <c r="A33" t="s">
        <v>1532</v>
      </c>
      <c r="B33" t="s">
        <v>1532</v>
      </c>
    </row>
    <row r="34" spans="1:2" x14ac:dyDescent="0.25">
      <c r="A34" t="s">
        <v>1533</v>
      </c>
      <c r="B34" t="s">
        <v>1533</v>
      </c>
    </row>
    <row r="35" spans="1:2" x14ac:dyDescent="0.25">
      <c r="A35" t="s">
        <v>1534</v>
      </c>
      <c r="B35" t="s">
        <v>1534</v>
      </c>
    </row>
    <row r="36" spans="1:2" x14ac:dyDescent="0.25">
      <c r="A36" t="s">
        <v>1535</v>
      </c>
      <c r="B36" t="s">
        <v>1535</v>
      </c>
    </row>
    <row r="37" spans="1:2" x14ac:dyDescent="0.25">
      <c r="A37" t="s">
        <v>1536</v>
      </c>
      <c r="B37" t="s">
        <v>1536</v>
      </c>
    </row>
    <row r="38" spans="1:2" x14ac:dyDescent="0.25">
      <c r="A38" t="s">
        <v>1537</v>
      </c>
      <c r="B38" t="s">
        <v>1537</v>
      </c>
    </row>
    <row r="39" spans="1:2" x14ac:dyDescent="0.25">
      <c r="A39" t="s">
        <v>1538</v>
      </c>
      <c r="B39" t="s">
        <v>1538</v>
      </c>
    </row>
    <row r="40" spans="1:2" x14ac:dyDescent="0.25">
      <c r="A40" t="s">
        <v>1539</v>
      </c>
      <c r="B40" t="s">
        <v>1539</v>
      </c>
    </row>
    <row r="41" spans="1:2" x14ac:dyDescent="0.25">
      <c r="A41" t="s">
        <v>1540</v>
      </c>
      <c r="B41" t="s">
        <v>1540</v>
      </c>
    </row>
    <row r="42" spans="1:2" x14ac:dyDescent="0.25">
      <c r="A42" t="s">
        <v>1541</v>
      </c>
      <c r="B42" t="s">
        <v>1541</v>
      </c>
    </row>
    <row r="43" spans="1:2" x14ac:dyDescent="0.25">
      <c r="A43" t="s">
        <v>1542</v>
      </c>
      <c r="B43" t="s">
        <v>1542</v>
      </c>
    </row>
    <row r="44" spans="1:2" x14ac:dyDescent="0.25">
      <c r="A44" t="s">
        <v>1543</v>
      </c>
      <c r="B44" t="s">
        <v>1543</v>
      </c>
    </row>
    <row r="45" spans="1:2" x14ac:dyDescent="0.25">
      <c r="A45" t="s">
        <v>1544</v>
      </c>
      <c r="B45" t="s">
        <v>1544</v>
      </c>
    </row>
    <row r="46" spans="1:2" x14ac:dyDescent="0.25">
      <c r="A46" t="s">
        <v>1545</v>
      </c>
      <c r="B46" t="s">
        <v>1545</v>
      </c>
    </row>
    <row r="47" spans="1:2" x14ac:dyDescent="0.25">
      <c r="A47" t="s">
        <v>1546</v>
      </c>
      <c r="B47" t="s">
        <v>1546</v>
      </c>
    </row>
    <row r="48" spans="1:2" x14ac:dyDescent="0.25">
      <c r="A48" t="s">
        <v>1547</v>
      </c>
      <c r="B48" t="s">
        <v>1547</v>
      </c>
    </row>
    <row r="49" spans="1:2" x14ac:dyDescent="0.25">
      <c r="A49" t="s">
        <v>1548</v>
      </c>
      <c r="B49" t="s">
        <v>1548</v>
      </c>
    </row>
    <row r="50" spans="1:2" x14ac:dyDescent="0.25">
      <c r="A50" t="s">
        <v>1549</v>
      </c>
      <c r="B50" t="s">
        <v>1549</v>
      </c>
    </row>
    <row r="51" spans="1:2" x14ac:dyDescent="0.25">
      <c r="A51" t="s">
        <v>1550</v>
      </c>
      <c r="B51" t="s">
        <v>1550</v>
      </c>
    </row>
    <row r="52" spans="1:2" x14ac:dyDescent="0.25">
      <c r="A52" t="s">
        <v>1551</v>
      </c>
      <c r="B52" t="s">
        <v>1551</v>
      </c>
    </row>
    <row r="53" spans="1:2" x14ac:dyDescent="0.25">
      <c r="A53" t="s">
        <v>1552</v>
      </c>
      <c r="B53" t="s">
        <v>1552</v>
      </c>
    </row>
    <row r="54" spans="1:2" x14ac:dyDescent="0.25">
      <c r="A54" t="s">
        <v>1553</v>
      </c>
      <c r="B54" t="s">
        <v>1553</v>
      </c>
    </row>
    <row r="55" spans="1:2" x14ac:dyDescent="0.25">
      <c r="A55" t="s">
        <v>1554</v>
      </c>
      <c r="B55" t="s">
        <v>1554</v>
      </c>
    </row>
    <row r="56" spans="1:2" x14ac:dyDescent="0.25">
      <c r="A56" t="s">
        <v>1555</v>
      </c>
      <c r="B56" t="s">
        <v>1555</v>
      </c>
    </row>
    <row r="57" spans="1:2" x14ac:dyDescent="0.25">
      <c r="A57" t="s">
        <v>1556</v>
      </c>
      <c r="B57" t="s">
        <v>1556</v>
      </c>
    </row>
    <row r="58" spans="1:2" x14ac:dyDescent="0.25">
      <c r="A58" t="s">
        <v>1557</v>
      </c>
      <c r="B58" t="s">
        <v>1557</v>
      </c>
    </row>
    <row r="59" spans="1:2" x14ac:dyDescent="0.25">
      <c r="A59" t="s">
        <v>1558</v>
      </c>
      <c r="B59" t="s">
        <v>1558</v>
      </c>
    </row>
    <row r="60" spans="1:2" x14ac:dyDescent="0.25">
      <c r="A60" t="s">
        <v>1559</v>
      </c>
      <c r="B60" t="s">
        <v>1559</v>
      </c>
    </row>
    <row r="61" spans="1:2" x14ac:dyDescent="0.25">
      <c r="A61" t="s">
        <v>1560</v>
      </c>
      <c r="B61" t="s">
        <v>1560</v>
      </c>
    </row>
    <row r="62" spans="1:2" x14ac:dyDescent="0.25">
      <c r="A62" t="s">
        <v>1561</v>
      </c>
      <c r="B62" t="s">
        <v>1561</v>
      </c>
    </row>
    <row r="63" spans="1:2" x14ac:dyDescent="0.25">
      <c r="A63" t="s">
        <v>1562</v>
      </c>
      <c r="B63" t="s">
        <v>1562</v>
      </c>
    </row>
    <row r="64" spans="1:2" x14ac:dyDescent="0.25">
      <c r="A64" t="s">
        <v>1563</v>
      </c>
      <c r="B64" t="s">
        <v>1563</v>
      </c>
    </row>
    <row r="65" spans="1:2" x14ac:dyDescent="0.25">
      <c r="A65" t="s">
        <v>1564</v>
      </c>
      <c r="B65" t="s">
        <v>1564</v>
      </c>
    </row>
    <row r="66" spans="1:2" x14ac:dyDescent="0.25">
      <c r="A66" t="s">
        <v>1565</v>
      </c>
      <c r="B66" t="s">
        <v>1565</v>
      </c>
    </row>
    <row r="67" spans="1:2" x14ac:dyDescent="0.25">
      <c r="A67" t="s">
        <v>1566</v>
      </c>
      <c r="B67" t="s">
        <v>1566</v>
      </c>
    </row>
    <row r="68" spans="1:2" x14ac:dyDescent="0.25">
      <c r="A68" t="s">
        <v>1567</v>
      </c>
      <c r="B68" t="s">
        <v>1567</v>
      </c>
    </row>
    <row r="69" spans="1:2" x14ac:dyDescent="0.25">
      <c r="A69" t="s">
        <v>1568</v>
      </c>
      <c r="B69" t="s">
        <v>1568</v>
      </c>
    </row>
    <row r="70" spans="1:2" x14ac:dyDescent="0.25">
      <c r="A70" t="s">
        <v>1569</v>
      </c>
      <c r="B70" t="s">
        <v>1569</v>
      </c>
    </row>
    <row r="71" spans="1:2" x14ac:dyDescent="0.25">
      <c r="A71" t="s">
        <v>1570</v>
      </c>
      <c r="B71" t="s">
        <v>1570</v>
      </c>
    </row>
    <row r="72" spans="1:2" x14ac:dyDescent="0.25">
      <c r="A72" t="s">
        <v>1571</v>
      </c>
      <c r="B72" t="s">
        <v>1571</v>
      </c>
    </row>
    <row r="73" spans="1:2" x14ac:dyDescent="0.25">
      <c r="A73" t="s">
        <v>1572</v>
      </c>
      <c r="B73" t="s">
        <v>1572</v>
      </c>
    </row>
    <row r="74" spans="1:2" x14ac:dyDescent="0.25">
      <c r="A74" t="s">
        <v>1573</v>
      </c>
      <c r="B74" t="s">
        <v>1573</v>
      </c>
    </row>
    <row r="75" spans="1:2" x14ac:dyDescent="0.25">
      <c r="A75" t="s">
        <v>1574</v>
      </c>
      <c r="B75" t="s">
        <v>1574</v>
      </c>
    </row>
    <row r="76" spans="1:2" x14ac:dyDescent="0.25">
      <c r="A76" t="s">
        <v>1575</v>
      </c>
      <c r="B76" t="s">
        <v>1575</v>
      </c>
    </row>
    <row r="77" spans="1:2" x14ac:dyDescent="0.25">
      <c r="A77" t="s">
        <v>1576</v>
      </c>
      <c r="B77" t="s">
        <v>1576</v>
      </c>
    </row>
    <row r="78" spans="1:2" x14ac:dyDescent="0.25">
      <c r="A78" t="s">
        <v>1577</v>
      </c>
      <c r="B78" t="s">
        <v>1577</v>
      </c>
    </row>
    <row r="79" spans="1:2" x14ac:dyDescent="0.25">
      <c r="A79" t="s">
        <v>1578</v>
      </c>
      <c r="B79" t="s">
        <v>1578</v>
      </c>
    </row>
    <row r="80" spans="1:2" x14ac:dyDescent="0.25">
      <c r="A80" t="s">
        <v>1579</v>
      </c>
      <c r="B80" t="s">
        <v>1579</v>
      </c>
    </row>
    <row r="81" spans="1:2" x14ac:dyDescent="0.25">
      <c r="A81" t="s">
        <v>1580</v>
      </c>
      <c r="B81" t="s">
        <v>1580</v>
      </c>
    </row>
    <row r="82" spans="1:2" x14ac:dyDescent="0.25">
      <c r="A82" t="s">
        <v>1581</v>
      </c>
      <c r="B82" t="s">
        <v>1581</v>
      </c>
    </row>
    <row r="83" spans="1:2" x14ac:dyDescent="0.25">
      <c r="A83" t="s">
        <v>1582</v>
      </c>
      <c r="B83" t="s">
        <v>1582</v>
      </c>
    </row>
    <row r="84" spans="1:2" x14ac:dyDescent="0.25">
      <c r="A84" t="s">
        <v>1583</v>
      </c>
      <c r="B84" t="s">
        <v>1583</v>
      </c>
    </row>
    <row r="85" spans="1:2" x14ac:dyDescent="0.25">
      <c r="A85" t="s">
        <v>1584</v>
      </c>
      <c r="B85" t="s">
        <v>1584</v>
      </c>
    </row>
    <row r="86" spans="1:2" x14ac:dyDescent="0.25">
      <c r="A86" t="s">
        <v>1585</v>
      </c>
      <c r="B86" t="s">
        <v>1585</v>
      </c>
    </row>
    <row r="87" spans="1:2" x14ac:dyDescent="0.25">
      <c r="A87" t="s">
        <v>1586</v>
      </c>
      <c r="B87" t="s">
        <v>1586</v>
      </c>
    </row>
    <row r="88" spans="1:2" x14ac:dyDescent="0.25">
      <c r="A88" t="s">
        <v>1587</v>
      </c>
      <c r="B88" t="s">
        <v>1587</v>
      </c>
    </row>
    <row r="89" spans="1:2" x14ac:dyDescent="0.25">
      <c r="A89" t="s">
        <v>1588</v>
      </c>
      <c r="B89" t="s">
        <v>1588</v>
      </c>
    </row>
    <row r="90" spans="1:2" x14ac:dyDescent="0.25">
      <c r="A90" t="s">
        <v>1589</v>
      </c>
      <c r="B90" t="s">
        <v>1589</v>
      </c>
    </row>
    <row r="91" spans="1:2" x14ac:dyDescent="0.25">
      <c r="A91" t="s">
        <v>1590</v>
      </c>
      <c r="B91" t="s">
        <v>1590</v>
      </c>
    </row>
    <row r="92" spans="1:2" x14ac:dyDescent="0.25">
      <c r="A92" t="s">
        <v>1591</v>
      </c>
      <c r="B92" t="s">
        <v>1591</v>
      </c>
    </row>
    <row r="93" spans="1:2" x14ac:dyDescent="0.25">
      <c r="A93" t="s">
        <v>1592</v>
      </c>
      <c r="B93" t="s">
        <v>1592</v>
      </c>
    </row>
    <row r="94" spans="1:2" x14ac:dyDescent="0.25">
      <c r="A94" t="s">
        <v>1593</v>
      </c>
      <c r="B94" t="s">
        <v>1593</v>
      </c>
    </row>
    <row r="95" spans="1:2" x14ac:dyDescent="0.25">
      <c r="A95" t="s">
        <v>1594</v>
      </c>
      <c r="B95" t="s">
        <v>1594</v>
      </c>
    </row>
    <row r="96" spans="1:2" x14ac:dyDescent="0.25">
      <c r="A96" t="s">
        <v>1595</v>
      </c>
      <c r="B96" t="s">
        <v>1595</v>
      </c>
    </row>
    <row r="97" spans="1:2" x14ac:dyDescent="0.25">
      <c r="A97" t="s">
        <v>1596</v>
      </c>
      <c r="B97" t="s">
        <v>1596</v>
      </c>
    </row>
    <row r="98" spans="1:2" x14ac:dyDescent="0.25">
      <c r="A98" t="s">
        <v>1597</v>
      </c>
      <c r="B98" t="s">
        <v>1597</v>
      </c>
    </row>
    <row r="99" spans="1:2" x14ac:dyDescent="0.25">
      <c r="A99" t="s">
        <v>1598</v>
      </c>
      <c r="B99" t="s">
        <v>1598</v>
      </c>
    </row>
    <row r="100" spans="1:2" x14ac:dyDescent="0.25">
      <c r="A100" t="s">
        <v>1599</v>
      </c>
      <c r="B100" t="s">
        <v>1599</v>
      </c>
    </row>
    <row r="101" spans="1:2" x14ac:dyDescent="0.25">
      <c r="A101" t="s">
        <v>1600</v>
      </c>
      <c r="B101" t="s">
        <v>1600</v>
      </c>
    </row>
    <row r="102" spans="1:2" x14ac:dyDescent="0.25">
      <c r="A102" t="s">
        <v>1601</v>
      </c>
      <c r="B102" t="s">
        <v>1601</v>
      </c>
    </row>
    <row r="103" spans="1:2" x14ac:dyDescent="0.25">
      <c r="A103" t="s">
        <v>1602</v>
      </c>
      <c r="B103" t="s">
        <v>1602</v>
      </c>
    </row>
    <row r="104" spans="1:2" x14ac:dyDescent="0.25">
      <c r="A104" t="s">
        <v>1603</v>
      </c>
      <c r="B104" t="s">
        <v>1603</v>
      </c>
    </row>
    <row r="105" spans="1:2" x14ac:dyDescent="0.25">
      <c r="A105" t="s">
        <v>1604</v>
      </c>
      <c r="B105" t="s">
        <v>1604</v>
      </c>
    </row>
    <row r="106" spans="1:2" x14ac:dyDescent="0.25">
      <c r="A106" t="s">
        <v>1605</v>
      </c>
      <c r="B106" t="s">
        <v>1605</v>
      </c>
    </row>
    <row r="107" spans="1:2" x14ac:dyDescent="0.25">
      <c r="A107" t="s">
        <v>1606</v>
      </c>
      <c r="B107" t="s">
        <v>1606</v>
      </c>
    </row>
    <row r="108" spans="1:2" x14ac:dyDescent="0.25">
      <c r="A108" t="s">
        <v>1607</v>
      </c>
      <c r="B108" t="s">
        <v>1607</v>
      </c>
    </row>
    <row r="109" spans="1:2" x14ac:dyDescent="0.25">
      <c r="A109" t="s">
        <v>1608</v>
      </c>
      <c r="B109" t="s">
        <v>1608</v>
      </c>
    </row>
    <row r="110" spans="1:2" x14ac:dyDescent="0.25">
      <c r="A110" t="s">
        <v>1609</v>
      </c>
      <c r="B110" t="s">
        <v>1609</v>
      </c>
    </row>
    <row r="111" spans="1:2" x14ac:dyDescent="0.25">
      <c r="A111" t="s">
        <v>1610</v>
      </c>
      <c r="B111" t="s">
        <v>1610</v>
      </c>
    </row>
    <row r="112" spans="1:2" x14ac:dyDescent="0.25">
      <c r="A112" t="s">
        <v>1611</v>
      </c>
      <c r="B112" t="s">
        <v>1611</v>
      </c>
    </row>
    <row r="113" spans="1:2" x14ac:dyDescent="0.25">
      <c r="A113" t="s">
        <v>1612</v>
      </c>
      <c r="B113" t="s">
        <v>1612</v>
      </c>
    </row>
    <row r="114" spans="1:2" x14ac:dyDescent="0.25">
      <c r="A114" t="s">
        <v>1613</v>
      </c>
      <c r="B114" t="s">
        <v>1613</v>
      </c>
    </row>
    <row r="115" spans="1:2" x14ac:dyDescent="0.25">
      <c r="A115" t="s">
        <v>1614</v>
      </c>
      <c r="B115" t="s">
        <v>1614</v>
      </c>
    </row>
    <row r="116" spans="1:2" x14ac:dyDescent="0.25">
      <c r="A116" t="s">
        <v>1615</v>
      </c>
      <c r="B116" t="s">
        <v>1615</v>
      </c>
    </row>
    <row r="117" spans="1:2" x14ac:dyDescent="0.25">
      <c r="A117" t="s">
        <v>1616</v>
      </c>
      <c r="B117" t="s">
        <v>1616</v>
      </c>
    </row>
    <row r="118" spans="1:2" x14ac:dyDescent="0.25">
      <c r="A118" t="s">
        <v>1617</v>
      </c>
      <c r="B118" t="s">
        <v>1617</v>
      </c>
    </row>
    <row r="119" spans="1:2" x14ac:dyDescent="0.25">
      <c r="A119" t="s">
        <v>1618</v>
      </c>
      <c r="B119" t="s">
        <v>1618</v>
      </c>
    </row>
    <row r="120" spans="1:2" x14ac:dyDescent="0.25">
      <c r="A120" t="s">
        <v>1619</v>
      </c>
      <c r="B120" t="s">
        <v>1619</v>
      </c>
    </row>
    <row r="121" spans="1:2" x14ac:dyDescent="0.25">
      <c r="A121" t="s">
        <v>1620</v>
      </c>
      <c r="B121" t="s">
        <v>1620</v>
      </c>
    </row>
    <row r="122" spans="1:2" x14ac:dyDescent="0.25">
      <c r="A122" t="s">
        <v>1621</v>
      </c>
      <c r="B122" t="s">
        <v>1621</v>
      </c>
    </row>
    <row r="123" spans="1:2" x14ac:dyDescent="0.25">
      <c r="A123" t="s">
        <v>1622</v>
      </c>
      <c r="B123" t="s">
        <v>1622</v>
      </c>
    </row>
    <row r="124" spans="1:2" x14ac:dyDescent="0.25">
      <c r="A124" t="s">
        <v>1623</v>
      </c>
      <c r="B124" t="s">
        <v>1623</v>
      </c>
    </row>
    <row r="125" spans="1:2" x14ac:dyDescent="0.25">
      <c r="A125" t="s">
        <v>1624</v>
      </c>
      <c r="B125" t="s">
        <v>1624</v>
      </c>
    </row>
    <row r="126" spans="1:2" x14ac:dyDescent="0.25">
      <c r="A126" t="s">
        <v>1625</v>
      </c>
      <c r="B126" t="s">
        <v>1625</v>
      </c>
    </row>
    <row r="127" spans="1:2" x14ac:dyDescent="0.25">
      <c r="A127" t="s">
        <v>1626</v>
      </c>
      <c r="B127" t="s">
        <v>1626</v>
      </c>
    </row>
    <row r="128" spans="1:2" x14ac:dyDescent="0.25">
      <c r="A128" t="s">
        <v>1627</v>
      </c>
      <c r="B128" t="s">
        <v>1627</v>
      </c>
    </row>
    <row r="129" spans="1:2" x14ac:dyDescent="0.25">
      <c r="A129" t="s">
        <v>1628</v>
      </c>
      <c r="B129" t="s">
        <v>1628</v>
      </c>
    </row>
    <row r="130" spans="1:2" x14ac:dyDescent="0.25">
      <c r="A130" t="s">
        <v>1629</v>
      </c>
      <c r="B130" t="s">
        <v>1629</v>
      </c>
    </row>
    <row r="131" spans="1:2" x14ac:dyDescent="0.25">
      <c r="A131" t="s">
        <v>1630</v>
      </c>
      <c r="B131" t="s">
        <v>1630</v>
      </c>
    </row>
    <row r="132" spans="1:2" x14ac:dyDescent="0.25">
      <c r="A132" t="s">
        <v>1631</v>
      </c>
      <c r="B132" t="s">
        <v>1631</v>
      </c>
    </row>
    <row r="133" spans="1:2" x14ac:dyDescent="0.25">
      <c r="A133" t="s">
        <v>1632</v>
      </c>
      <c r="B133" t="s">
        <v>1632</v>
      </c>
    </row>
    <row r="134" spans="1:2" x14ac:dyDescent="0.25">
      <c r="A134" t="s">
        <v>1633</v>
      </c>
      <c r="B134" t="s">
        <v>1633</v>
      </c>
    </row>
    <row r="135" spans="1:2" x14ac:dyDescent="0.25">
      <c r="A135" t="s">
        <v>1634</v>
      </c>
      <c r="B135" t="s">
        <v>1634</v>
      </c>
    </row>
    <row r="136" spans="1:2" x14ac:dyDescent="0.25">
      <c r="A136" t="s">
        <v>1635</v>
      </c>
      <c r="B136" t="s">
        <v>1635</v>
      </c>
    </row>
    <row r="137" spans="1:2" x14ac:dyDescent="0.25">
      <c r="A137" t="s">
        <v>1636</v>
      </c>
      <c r="B137" t="s">
        <v>1636</v>
      </c>
    </row>
    <row r="138" spans="1:2" x14ac:dyDescent="0.25">
      <c r="A138" t="s">
        <v>1637</v>
      </c>
      <c r="B138" t="s">
        <v>1637</v>
      </c>
    </row>
    <row r="139" spans="1:2" x14ac:dyDescent="0.25">
      <c r="A139" t="s">
        <v>1638</v>
      </c>
      <c r="B139" t="s">
        <v>1638</v>
      </c>
    </row>
    <row r="140" spans="1:2" x14ac:dyDescent="0.25">
      <c r="A140" t="s">
        <v>1639</v>
      </c>
      <c r="B140" t="s">
        <v>1639</v>
      </c>
    </row>
    <row r="141" spans="1:2" x14ac:dyDescent="0.25">
      <c r="A141" t="s">
        <v>1640</v>
      </c>
      <c r="B141" t="s">
        <v>1640</v>
      </c>
    </row>
    <row r="142" spans="1:2" x14ac:dyDescent="0.25">
      <c r="A142" t="s">
        <v>1641</v>
      </c>
      <c r="B142" t="s">
        <v>1641</v>
      </c>
    </row>
    <row r="143" spans="1:2" x14ac:dyDescent="0.25">
      <c r="A143" t="s">
        <v>1642</v>
      </c>
      <c r="B143" t="s">
        <v>1642</v>
      </c>
    </row>
    <row r="144" spans="1:2" x14ac:dyDescent="0.25">
      <c r="A144" t="s">
        <v>1643</v>
      </c>
      <c r="B144" t="s">
        <v>1643</v>
      </c>
    </row>
    <row r="145" spans="1:2" x14ac:dyDescent="0.25">
      <c r="A145" t="s">
        <v>1644</v>
      </c>
      <c r="B145" t="s">
        <v>1644</v>
      </c>
    </row>
    <row r="146" spans="1:2" x14ac:dyDescent="0.25">
      <c r="A146" t="s">
        <v>1645</v>
      </c>
      <c r="B146" t="s">
        <v>1645</v>
      </c>
    </row>
    <row r="147" spans="1:2" x14ac:dyDescent="0.25">
      <c r="A147" t="s">
        <v>1646</v>
      </c>
      <c r="B147" t="s">
        <v>1646</v>
      </c>
    </row>
    <row r="148" spans="1:2" x14ac:dyDescent="0.25">
      <c r="A148" t="s">
        <v>1647</v>
      </c>
      <c r="B148" t="s">
        <v>1647</v>
      </c>
    </row>
    <row r="149" spans="1:2" x14ac:dyDescent="0.25">
      <c r="A149" t="s">
        <v>1648</v>
      </c>
      <c r="B149" t="s">
        <v>1648</v>
      </c>
    </row>
    <row r="150" spans="1:2" x14ac:dyDescent="0.25">
      <c r="A150" t="s">
        <v>1649</v>
      </c>
      <c r="B150" t="s">
        <v>1649</v>
      </c>
    </row>
    <row r="151" spans="1:2" x14ac:dyDescent="0.25">
      <c r="A151" t="s">
        <v>1650</v>
      </c>
      <c r="B151" t="s">
        <v>1650</v>
      </c>
    </row>
    <row r="152" spans="1:2" x14ac:dyDescent="0.25">
      <c r="A152" t="s">
        <v>1651</v>
      </c>
      <c r="B152" t="s">
        <v>1651</v>
      </c>
    </row>
    <row r="153" spans="1:2" x14ac:dyDescent="0.25">
      <c r="A153" t="s">
        <v>1652</v>
      </c>
      <c r="B153" t="s">
        <v>1652</v>
      </c>
    </row>
    <row r="154" spans="1:2" x14ac:dyDescent="0.25">
      <c r="A154" t="s">
        <v>1653</v>
      </c>
      <c r="B154" t="s">
        <v>1653</v>
      </c>
    </row>
    <row r="155" spans="1:2" x14ac:dyDescent="0.25">
      <c r="A155" t="s">
        <v>1654</v>
      </c>
      <c r="B155" t="s">
        <v>1654</v>
      </c>
    </row>
    <row r="156" spans="1:2" x14ac:dyDescent="0.25">
      <c r="A156" t="s">
        <v>1655</v>
      </c>
      <c r="B156" t="s">
        <v>1655</v>
      </c>
    </row>
    <row r="157" spans="1:2" x14ac:dyDescent="0.25">
      <c r="A157" t="s">
        <v>1656</v>
      </c>
      <c r="B157" t="s">
        <v>1656</v>
      </c>
    </row>
    <row r="158" spans="1:2" x14ac:dyDescent="0.25">
      <c r="A158" t="s">
        <v>1657</v>
      </c>
      <c r="B158" t="s">
        <v>1657</v>
      </c>
    </row>
    <row r="159" spans="1:2" x14ac:dyDescent="0.25">
      <c r="A159" t="s">
        <v>1658</v>
      </c>
      <c r="B159" t="s">
        <v>1658</v>
      </c>
    </row>
    <row r="160" spans="1:2" x14ac:dyDescent="0.25">
      <c r="A160" t="s">
        <v>1659</v>
      </c>
      <c r="B160" t="s">
        <v>1659</v>
      </c>
    </row>
    <row r="161" spans="1:2" x14ac:dyDescent="0.25">
      <c r="A161" t="s">
        <v>1660</v>
      </c>
      <c r="B161" t="s">
        <v>1660</v>
      </c>
    </row>
    <row r="162" spans="1:2" x14ac:dyDescent="0.25">
      <c r="A162" t="s">
        <v>1661</v>
      </c>
      <c r="B162" t="s">
        <v>1661</v>
      </c>
    </row>
    <row r="163" spans="1:2" x14ac:dyDescent="0.25">
      <c r="A163" t="s">
        <v>1662</v>
      </c>
      <c r="B163" t="s">
        <v>1662</v>
      </c>
    </row>
    <row r="164" spans="1:2" x14ac:dyDescent="0.25">
      <c r="A164" t="s">
        <v>1663</v>
      </c>
      <c r="B164" t="s">
        <v>1663</v>
      </c>
    </row>
    <row r="165" spans="1:2" x14ac:dyDescent="0.25">
      <c r="A165" t="s">
        <v>1664</v>
      </c>
      <c r="B165" t="s">
        <v>1664</v>
      </c>
    </row>
    <row r="166" spans="1:2" x14ac:dyDescent="0.25">
      <c r="A166" t="s">
        <v>1665</v>
      </c>
      <c r="B166" t="s">
        <v>1665</v>
      </c>
    </row>
    <row r="167" spans="1:2" x14ac:dyDescent="0.25">
      <c r="A167" t="s">
        <v>1666</v>
      </c>
      <c r="B167" t="s">
        <v>1666</v>
      </c>
    </row>
    <row r="168" spans="1:2" x14ac:dyDescent="0.25">
      <c r="A168" t="s">
        <v>1667</v>
      </c>
      <c r="B168" t="s">
        <v>1667</v>
      </c>
    </row>
    <row r="169" spans="1:2" x14ac:dyDescent="0.25">
      <c r="A169" t="s">
        <v>1668</v>
      </c>
      <c r="B169" t="s">
        <v>1668</v>
      </c>
    </row>
    <row r="170" spans="1:2" x14ac:dyDescent="0.25">
      <c r="A170" t="s">
        <v>1669</v>
      </c>
      <c r="B170" t="s">
        <v>1669</v>
      </c>
    </row>
    <row r="171" spans="1:2" x14ac:dyDescent="0.25">
      <c r="A171" t="s">
        <v>1670</v>
      </c>
      <c r="B171" t="s">
        <v>1670</v>
      </c>
    </row>
    <row r="172" spans="1:2" x14ac:dyDescent="0.25">
      <c r="A172" t="s">
        <v>1671</v>
      </c>
      <c r="B172" t="s">
        <v>1671</v>
      </c>
    </row>
    <row r="173" spans="1:2" x14ac:dyDescent="0.25">
      <c r="A173" t="s">
        <v>1672</v>
      </c>
      <c r="B173" t="s">
        <v>1672</v>
      </c>
    </row>
    <row r="174" spans="1:2" x14ac:dyDescent="0.25">
      <c r="A174" t="s">
        <v>1673</v>
      </c>
      <c r="B174" t="s">
        <v>1673</v>
      </c>
    </row>
    <row r="175" spans="1:2" x14ac:dyDescent="0.25">
      <c r="A175" t="s">
        <v>1674</v>
      </c>
      <c r="B175" t="s">
        <v>1674</v>
      </c>
    </row>
    <row r="176" spans="1:2" x14ac:dyDescent="0.25">
      <c r="A176" t="s">
        <v>1675</v>
      </c>
      <c r="B176" t="s">
        <v>1675</v>
      </c>
    </row>
    <row r="177" spans="1:2" x14ac:dyDescent="0.25">
      <c r="A177" t="s">
        <v>1676</v>
      </c>
      <c r="B177" t="s">
        <v>1676</v>
      </c>
    </row>
    <row r="178" spans="1:2" x14ac:dyDescent="0.25">
      <c r="A178" t="s">
        <v>1677</v>
      </c>
      <c r="B178" t="s">
        <v>1677</v>
      </c>
    </row>
    <row r="179" spans="1:2" x14ac:dyDescent="0.25">
      <c r="A179" t="s">
        <v>1678</v>
      </c>
      <c r="B179" t="s">
        <v>1678</v>
      </c>
    </row>
    <row r="180" spans="1:2" x14ac:dyDescent="0.25">
      <c r="A180" t="s">
        <v>1679</v>
      </c>
      <c r="B180" t="s">
        <v>1679</v>
      </c>
    </row>
    <row r="181" spans="1:2" x14ac:dyDescent="0.25">
      <c r="A181" t="s">
        <v>1680</v>
      </c>
      <c r="B181" t="s">
        <v>1680</v>
      </c>
    </row>
    <row r="182" spans="1:2" x14ac:dyDescent="0.25">
      <c r="A182" t="s">
        <v>1681</v>
      </c>
      <c r="B182" t="s">
        <v>1681</v>
      </c>
    </row>
    <row r="183" spans="1:2" x14ac:dyDescent="0.25">
      <c r="A183" t="s">
        <v>1682</v>
      </c>
      <c r="B183" t="s">
        <v>1682</v>
      </c>
    </row>
    <row r="184" spans="1:2" x14ac:dyDescent="0.25">
      <c r="A184" t="s">
        <v>1683</v>
      </c>
      <c r="B184" t="s">
        <v>1683</v>
      </c>
    </row>
    <row r="185" spans="1:2" x14ac:dyDescent="0.25">
      <c r="A185" t="s">
        <v>1684</v>
      </c>
      <c r="B185" t="s">
        <v>1684</v>
      </c>
    </row>
    <row r="186" spans="1:2" x14ac:dyDescent="0.25">
      <c r="A186" t="s">
        <v>1685</v>
      </c>
      <c r="B186" t="s">
        <v>1685</v>
      </c>
    </row>
    <row r="187" spans="1:2" x14ac:dyDescent="0.25">
      <c r="A187" t="s">
        <v>1686</v>
      </c>
      <c r="B187" t="s">
        <v>1686</v>
      </c>
    </row>
    <row r="188" spans="1:2" x14ac:dyDescent="0.25">
      <c r="A188" t="s">
        <v>1687</v>
      </c>
      <c r="B188" t="s">
        <v>1687</v>
      </c>
    </row>
    <row r="189" spans="1:2" x14ac:dyDescent="0.25">
      <c r="A189" t="s">
        <v>1688</v>
      </c>
      <c r="B189" t="s">
        <v>1688</v>
      </c>
    </row>
    <row r="190" spans="1:2" x14ac:dyDescent="0.25">
      <c r="A190" t="s">
        <v>1689</v>
      </c>
      <c r="B190" t="s">
        <v>1689</v>
      </c>
    </row>
    <row r="191" spans="1:2" x14ac:dyDescent="0.25">
      <c r="A191" t="s">
        <v>1690</v>
      </c>
      <c r="B191" t="s">
        <v>1690</v>
      </c>
    </row>
    <row r="192" spans="1:2" x14ac:dyDescent="0.25">
      <c r="A192" t="s">
        <v>1691</v>
      </c>
      <c r="B192" t="s">
        <v>1691</v>
      </c>
    </row>
    <row r="193" spans="1:2" x14ac:dyDescent="0.25">
      <c r="A193" t="s">
        <v>1692</v>
      </c>
      <c r="B193" t="s">
        <v>1692</v>
      </c>
    </row>
    <row r="194" spans="1:2" x14ac:dyDescent="0.25">
      <c r="A194" t="s">
        <v>1693</v>
      </c>
      <c r="B194" t="s">
        <v>1693</v>
      </c>
    </row>
    <row r="195" spans="1:2" x14ac:dyDescent="0.25">
      <c r="A195" t="s">
        <v>1694</v>
      </c>
      <c r="B195" t="s">
        <v>1694</v>
      </c>
    </row>
    <row r="196" spans="1:2" x14ac:dyDescent="0.25">
      <c r="A196" t="s">
        <v>1695</v>
      </c>
      <c r="B196" t="s">
        <v>1695</v>
      </c>
    </row>
    <row r="197" spans="1:2" x14ac:dyDescent="0.25">
      <c r="A197" t="s">
        <v>1696</v>
      </c>
      <c r="B197" t="s">
        <v>1696</v>
      </c>
    </row>
    <row r="198" spans="1:2" x14ac:dyDescent="0.25">
      <c r="A198" t="s">
        <v>1697</v>
      </c>
      <c r="B198" t="s">
        <v>1697</v>
      </c>
    </row>
    <row r="199" spans="1:2" x14ac:dyDescent="0.25">
      <c r="A199" t="s">
        <v>1698</v>
      </c>
      <c r="B199" t="s">
        <v>1698</v>
      </c>
    </row>
    <row r="200" spans="1:2" x14ac:dyDescent="0.25">
      <c r="A200" t="s">
        <v>1699</v>
      </c>
      <c r="B200" t="s">
        <v>1699</v>
      </c>
    </row>
    <row r="201" spans="1:2" x14ac:dyDescent="0.25">
      <c r="A201" t="s">
        <v>1700</v>
      </c>
      <c r="B201" t="s">
        <v>1700</v>
      </c>
    </row>
    <row r="202" spans="1:2" x14ac:dyDescent="0.25">
      <c r="A202" t="s">
        <v>1701</v>
      </c>
      <c r="B202" t="s">
        <v>1701</v>
      </c>
    </row>
    <row r="203" spans="1:2" x14ac:dyDescent="0.25">
      <c r="A203" t="s">
        <v>1702</v>
      </c>
      <c r="B203" t="s">
        <v>1702</v>
      </c>
    </row>
    <row r="204" spans="1:2" x14ac:dyDescent="0.25">
      <c r="A204" t="s">
        <v>1703</v>
      </c>
      <c r="B204" t="s">
        <v>1703</v>
      </c>
    </row>
    <row r="205" spans="1:2" x14ac:dyDescent="0.25">
      <c r="A205" t="s">
        <v>1704</v>
      </c>
      <c r="B205" t="s">
        <v>1704</v>
      </c>
    </row>
    <row r="206" spans="1:2" x14ac:dyDescent="0.25">
      <c r="A206" t="s">
        <v>1705</v>
      </c>
      <c r="B206" t="s">
        <v>1705</v>
      </c>
    </row>
    <row r="207" spans="1:2" x14ac:dyDescent="0.25">
      <c r="A207" t="s">
        <v>1706</v>
      </c>
      <c r="B207" t="s">
        <v>1706</v>
      </c>
    </row>
    <row r="208" spans="1:2" x14ac:dyDescent="0.25">
      <c r="A208" t="s">
        <v>1707</v>
      </c>
      <c r="B208" t="s">
        <v>1707</v>
      </c>
    </row>
    <row r="209" spans="1:2" x14ac:dyDescent="0.25">
      <c r="A209" t="s">
        <v>1708</v>
      </c>
      <c r="B209" t="s">
        <v>1708</v>
      </c>
    </row>
    <row r="210" spans="1:2" x14ac:dyDescent="0.25">
      <c r="A210" t="s">
        <v>1709</v>
      </c>
      <c r="B210" t="s">
        <v>1709</v>
      </c>
    </row>
    <row r="211" spans="1:2" x14ac:dyDescent="0.25">
      <c r="A211" t="s">
        <v>1710</v>
      </c>
      <c r="B211" t="s">
        <v>1710</v>
      </c>
    </row>
    <row r="212" spans="1:2" x14ac:dyDescent="0.25">
      <c r="A212" t="s">
        <v>1711</v>
      </c>
      <c r="B212" t="s">
        <v>1711</v>
      </c>
    </row>
    <row r="213" spans="1:2" x14ac:dyDescent="0.25">
      <c r="A213" t="s">
        <v>1712</v>
      </c>
      <c r="B213" t="s">
        <v>1712</v>
      </c>
    </row>
    <row r="214" spans="1:2" x14ac:dyDescent="0.25">
      <c r="A214" t="s">
        <v>1713</v>
      </c>
      <c r="B214" t="s">
        <v>1713</v>
      </c>
    </row>
    <row r="215" spans="1:2" x14ac:dyDescent="0.25">
      <c r="A215" t="s">
        <v>1714</v>
      </c>
      <c r="B215" t="s">
        <v>1714</v>
      </c>
    </row>
    <row r="216" spans="1:2" x14ac:dyDescent="0.25">
      <c r="A216" t="s">
        <v>1715</v>
      </c>
      <c r="B216" t="s">
        <v>1715</v>
      </c>
    </row>
    <row r="217" spans="1:2" x14ac:dyDescent="0.25">
      <c r="A217" t="s">
        <v>1716</v>
      </c>
      <c r="B217" t="s">
        <v>1716</v>
      </c>
    </row>
    <row r="218" spans="1:2" x14ac:dyDescent="0.25">
      <c r="A218" t="s">
        <v>1717</v>
      </c>
      <c r="B218" t="s">
        <v>1717</v>
      </c>
    </row>
    <row r="219" spans="1:2" x14ac:dyDescent="0.25">
      <c r="A219" t="s">
        <v>1718</v>
      </c>
      <c r="B219" t="s">
        <v>1718</v>
      </c>
    </row>
    <row r="220" spans="1:2" x14ac:dyDescent="0.25">
      <c r="A220" t="s">
        <v>1719</v>
      </c>
      <c r="B220" t="s">
        <v>1719</v>
      </c>
    </row>
    <row r="221" spans="1:2" x14ac:dyDescent="0.25">
      <c r="A221" t="s">
        <v>1720</v>
      </c>
      <c r="B221" t="s">
        <v>1720</v>
      </c>
    </row>
    <row r="222" spans="1:2" x14ac:dyDescent="0.25">
      <c r="A222" t="s">
        <v>1721</v>
      </c>
      <c r="B222" t="s">
        <v>1721</v>
      </c>
    </row>
    <row r="223" spans="1:2" x14ac:dyDescent="0.25">
      <c r="A223" t="s">
        <v>1722</v>
      </c>
      <c r="B223" t="s">
        <v>1722</v>
      </c>
    </row>
    <row r="224" spans="1:2" x14ac:dyDescent="0.25">
      <c r="A224" t="s">
        <v>1723</v>
      </c>
      <c r="B224" t="s">
        <v>1723</v>
      </c>
    </row>
    <row r="225" spans="1:2" x14ac:dyDescent="0.25">
      <c r="A225" t="s">
        <v>1724</v>
      </c>
      <c r="B225" t="s">
        <v>1724</v>
      </c>
    </row>
    <row r="226" spans="1:2" x14ac:dyDescent="0.25">
      <c r="A226" t="s">
        <v>1725</v>
      </c>
      <c r="B226" t="s">
        <v>1725</v>
      </c>
    </row>
    <row r="227" spans="1:2" x14ac:dyDescent="0.25">
      <c r="A227" t="s">
        <v>1726</v>
      </c>
      <c r="B227" t="s">
        <v>1726</v>
      </c>
    </row>
    <row r="228" spans="1:2" x14ac:dyDescent="0.25">
      <c r="A228" t="s">
        <v>1727</v>
      </c>
      <c r="B228" t="s">
        <v>1727</v>
      </c>
    </row>
    <row r="229" spans="1:2" x14ac:dyDescent="0.25">
      <c r="A229" t="s">
        <v>1728</v>
      </c>
      <c r="B229" t="s">
        <v>1728</v>
      </c>
    </row>
    <row r="230" spans="1:2" x14ac:dyDescent="0.25">
      <c r="A230" t="s">
        <v>1729</v>
      </c>
      <c r="B230" t="s">
        <v>1729</v>
      </c>
    </row>
    <row r="231" spans="1:2" x14ac:dyDescent="0.25">
      <c r="A231" t="s">
        <v>1730</v>
      </c>
      <c r="B231" t="s">
        <v>1730</v>
      </c>
    </row>
    <row r="232" spans="1:2" x14ac:dyDescent="0.25">
      <c r="A232" t="s">
        <v>1731</v>
      </c>
      <c r="B232" t="s">
        <v>1731</v>
      </c>
    </row>
    <row r="233" spans="1:2" x14ac:dyDescent="0.25">
      <c r="A233" t="s">
        <v>1732</v>
      </c>
      <c r="B233" t="s">
        <v>1732</v>
      </c>
    </row>
    <row r="234" spans="1:2" x14ac:dyDescent="0.25">
      <c r="A234" t="s">
        <v>1733</v>
      </c>
      <c r="B234" t="s">
        <v>1733</v>
      </c>
    </row>
    <row r="235" spans="1:2" x14ac:dyDescent="0.25">
      <c r="A235" t="s">
        <v>1734</v>
      </c>
      <c r="B235" t="s">
        <v>1734</v>
      </c>
    </row>
    <row r="236" spans="1:2" x14ac:dyDescent="0.25">
      <c r="A236" t="s">
        <v>1735</v>
      </c>
      <c r="B236" t="s">
        <v>1735</v>
      </c>
    </row>
    <row r="237" spans="1:2" x14ac:dyDescent="0.25">
      <c r="A237" t="s">
        <v>1736</v>
      </c>
      <c r="B237" t="s">
        <v>1736</v>
      </c>
    </row>
    <row r="238" spans="1:2" x14ac:dyDescent="0.25">
      <c r="A238" t="s">
        <v>1737</v>
      </c>
      <c r="B238" t="s">
        <v>1737</v>
      </c>
    </row>
    <row r="239" spans="1:2" x14ac:dyDescent="0.25">
      <c r="A239" t="s">
        <v>1738</v>
      </c>
      <c r="B239" t="s">
        <v>1738</v>
      </c>
    </row>
    <row r="240" spans="1:2" x14ac:dyDescent="0.25">
      <c r="A240" t="s">
        <v>1739</v>
      </c>
      <c r="B240" t="s">
        <v>1739</v>
      </c>
    </row>
    <row r="241" spans="1:2" x14ac:dyDescent="0.25">
      <c r="A241" t="s">
        <v>1740</v>
      </c>
      <c r="B241" t="s">
        <v>1740</v>
      </c>
    </row>
    <row r="242" spans="1:2" x14ac:dyDescent="0.25">
      <c r="A242" t="s">
        <v>1741</v>
      </c>
      <c r="B242" t="s">
        <v>1741</v>
      </c>
    </row>
    <row r="243" spans="1:2" x14ac:dyDescent="0.25">
      <c r="A243" t="s">
        <v>1742</v>
      </c>
      <c r="B243" t="s">
        <v>1742</v>
      </c>
    </row>
    <row r="244" spans="1:2" x14ac:dyDescent="0.25">
      <c r="A244" t="s">
        <v>1743</v>
      </c>
      <c r="B244" t="s">
        <v>1743</v>
      </c>
    </row>
    <row r="245" spans="1:2" x14ac:dyDescent="0.25">
      <c r="A245" t="s">
        <v>1744</v>
      </c>
      <c r="B245" t="s">
        <v>1744</v>
      </c>
    </row>
    <row r="246" spans="1:2" x14ac:dyDescent="0.25">
      <c r="A246" t="s">
        <v>1745</v>
      </c>
      <c r="B246" t="s">
        <v>1745</v>
      </c>
    </row>
    <row r="247" spans="1:2" x14ac:dyDescent="0.25">
      <c r="A247" t="s">
        <v>1746</v>
      </c>
      <c r="B247" t="s">
        <v>1746</v>
      </c>
    </row>
    <row r="248" spans="1:2" x14ac:dyDescent="0.25">
      <c r="A248" t="s">
        <v>1747</v>
      </c>
      <c r="B248" t="s">
        <v>1747</v>
      </c>
    </row>
    <row r="249" spans="1:2" x14ac:dyDescent="0.25">
      <c r="A249" t="s">
        <v>1748</v>
      </c>
      <c r="B249" t="s">
        <v>1748</v>
      </c>
    </row>
    <row r="250" spans="1:2" x14ac:dyDescent="0.25">
      <c r="A250" t="s">
        <v>1749</v>
      </c>
      <c r="B250" t="s">
        <v>1749</v>
      </c>
    </row>
    <row r="251" spans="1:2" x14ac:dyDescent="0.25">
      <c r="A251" t="s">
        <v>1750</v>
      </c>
      <c r="B251" t="s">
        <v>1750</v>
      </c>
    </row>
    <row r="252" spans="1:2" x14ac:dyDescent="0.25">
      <c r="A252" t="s">
        <v>1751</v>
      </c>
      <c r="B252" t="s">
        <v>1751</v>
      </c>
    </row>
    <row r="253" spans="1:2" x14ac:dyDescent="0.25">
      <c r="A253" t="s">
        <v>1752</v>
      </c>
      <c r="B253" t="s">
        <v>1752</v>
      </c>
    </row>
    <row r="254" spans="1:2" x14ac:dyDescent="0.25">
      <c r="A254" t="s">
        <v>1753</v>
      </c>
      <c r="B254" t="s">
        <v>1753</v>
      </c>
    </row>
    <row r="255" spans="1:2" x14ac:dyDescent="0.25">
      <c r="A255" t="s">
        <v>1754</v>
      </c>
      <c r="B255" t="s">
        <v>1754</v>
      </c>
    </row>
    <row r="256" spans="1:2" x14ac:dyDescent="0.25">
      <c r="A256" t="s">
        <v>1755</v>
      </c>
      <c r="B256" t="s">
        <v>1755</v>
      </c>
    </row>
    <row r="257" spans="1:2" x14ac:dyDescent="0.25">
      <c r="A257" t="s">
        <v>1756</v>
      </c>
      <c r="B257" t="s">
        <v>1756</v>
      </c>
    </row>
    <row r="258" spans="1:2" x14ac:dyDescent="0.25">
      <c r="A258" t="s">
        <v>1757</v>
      </c>
      <c r="B258" t="s">
        <v>1757</v>
      </c>
    </row>
    <row r="259" spans="1:2" x14ac:dyDescent="0.25">
      <c r="A259" t="s">
        <v>1758</v>
      </c>
      <c r="B259" t="s">
        <v>1758</v>
      </c>
    </row>
    <row r="260" spans="1:2" x14ac:dyDescent="0.25">
      <c r="A260" t="s">
        <v>1759</v>
      </c>
      <c r="B260" t="s">
        <v>1759</v>
      </c>
    </row>
    <row r="261" spans="1:2" x14ac:dyDescent="0.25">
      <c r="A261" t="s">
        <v>1760</v>
      </c>
      <c r="B261" t="s">
        <v>1760</v>
      </c>
    </row>
    <row r="262" spans="1:2" x14ac:dyDescent="0.25">
      <c r="A262" t="s">
        <v>1761</v>
      </c>
      <c r="B262" t="s">
        <v>1761</v>
      </c>
    </row>
    <row r="263" spans="1:2" x14ac:dyDescent="0.25">
      <c r="A263" t="s">
        <v>1762</v>
      </c>
      <c r="B263" t="s">
        <v>1762</v>
      </c>
    </row>
    <row r="264" spans="1:2" x14ac:dyDescent="0.25">
      <c r="A264" t="s">
        <v>1763</v>
      </c>
      <c r="B264" t="s">
        <v>1763</v>
      </c>
    </row>
    <row r="265" spans="1:2" x14ac:dyDescent="0.25">
      <c r="A265" t="s">
        <v>1764</v>
      </c>
      <c r="B265" t="s">
        <v>1764</v>
      </c>
    </row>
    <row r="266" spans="1:2" x14ac:dyDescent="0.25">
      <c r="A266" t="s">
        <v>1765</v>
      </c>
      <c r="B266" t="s">
        <v>1765</v>
      </c>
    </row>
    <row r="267" spans="1:2" x14ac:dyDescent="0.25">
      <c r="A267" t="s">
        <v>1766</v>
      </c>
      <c r="B267" t="s">
        <v>1766</v>
      </c>
    </row>
    <row r="268" spans="1:2" x14ac:dyDescent="0.25">
      <c r="A268" t="s">
        <v>1767</v>
      </c>
      <c r="B268" t="s">
        <v>1767</v>
      </c>
    </row>
    <row r="269" spans="1:2" x14ac:dyDescent="0.25">
      <c r="A269" t="s">
        <v>1768</v>
      </c>
      <c r="B269" t="s">
        <v>1768</v>
      </c>
    </row>
    <row r="270" spans="1:2" x14ac:dyDescent="0.25">
      <c r="A270" t="s">
        <v>1769</v>
      </c>
      <c r="B270" t="s">
        <v>1769</v>
      </c>
    </row>
    <row r="271" spans="1:2" x14ac:dyDescent="0.25">
      <c r="A271" t="s">
        <v>1770</v>
      </c>
      <c r="B271" t="s">
        <v>1770</v>
      </c>
    </row>
    <row r="272" spans="1:2" x14ac:dyDescent="0.25">
      <c r="A272" t="s">
        <v>1771</v>
      </c>
      <c r="B272" t="s">
        <v>1771</v>
      </c>
    </row>
    <row r="273" spans="1:2" x14ac:dyDescent="0.25">
      <c r="A273" t="s">
        <v>1772</v>
      </c>
      <c r="B273" t="s">
        <v>1772</v>
      </c>
    </row>
    <row r="274" spans="1:2" x14ac:dyDescent="0.25">
      <c r="A274" t="s">
        <v>1773</v>
      </c>
      <c r="B274" t="s">
        <v>1773</v>
      </c>
    </row>
    <row r="275" spans="1:2" x14ac:dyDescent="0.25">
      <c r="A275" t="s">
        <v>1774</v>
      </c>
      <c r="B275" t="s">
        <v>1774</v>
      </c>
    </row>
    <row r="276" spans="1:2" x14ac:dyDescent="0.25">
      <c r="A276" t="s">
        <v>1775</v>
      </c>
      <c r="B276" t="s">
        <v>1775</v>
      </c>
    </row>
    <row r="277" spans="1:2" x14ac:dyDescent="0.25">
      <c r="A277" t="s">
        <v>1776</v>
      </c>
      <c r="B277" t="s">
        <v>1776</v>
      </c>
    </row>
    <row r="278" spans="1:2" x14ac:dyDescent="0.25">
      <c r="A278" t="s">
        <v>1777</v>
      </c>
      <c r="B278" t="s">
        <v>1777</v>
      </c>
    </row>
    <row r="279" spans="1:2" x14ac:dyDescent="0.25">
      <c r="A279" t="s">
        <v>1778</v>
      </c>
      <c r="B279" t="s">
        <v>1778</v>
      </c>
    </row>
    <row r="280" spans="1:2" x14ac:dyDescent="0.25">
      <c r="A280" t="s">
        <v>1779</v>
      </c>
      <c r="B280" t="s">
        <v>1779</v>
      </c>
    </row>
    <row r="281" spans="1:2" x14ac:dyDescent="0.25">
      <c r="A281" t="s">
        <v>1780</v>
      </c>
      <c r="B281" t="s">
        <v>1780</v>
      </c>
    </row>
    <row r="282" spans="1:2" x14ac:dyDescent="0.25">
      <c r="A282" t="s">
        <v>1781</v>
      </c>
      <c r="B282" t="s">
        <v>1781</v>
      </c>
    </row>
    <row r="283" spans="1:2" x14ac:dyDescent="0.25">
      <c r="A283" t="s">
        <v>1782</v>
      </c>
      <c r="B283" t="s">
        <v>1782</v>
      </c>
    </row>
    <row r="284" spans="1:2" x14ac:dyDescent="0.25">
      <c r="A284" t="s">
        <v>1783</v>
      </c>
      <c r="B284" t="s">
        <v>1783</v>
      </c>
    </row>
    <row r="285" spans="1:2" x14ac:dyDescent="0.25">
      <c r="A285" t="s">
        <v>1784</v>
      </c>
      <c r="B285" t="s">
        <v>1784</v>
      </c>
    </row>
    <row r="286" spans="1:2" x14ac:dyDescent="0.25">
      <c r="A286" t="s">
        <v>1785</v>
      </c>
      <c r="B286" t="s">
        <v>1785</v>
      </c>
    </row>
    <row r="287" spans="1:2" x14ac:dyDescent="0.25">
      <c r="A287" t="s">
        <v>1786</v>
      </c>
      <c r="B287" t="s">
        <v>1786</v>
      </c>
    </row>
    <row r="288" spans="1:2" x14ac:dyDescent="0.25">
      <c r="A288" t="s">
        <v>1787</v>
      </c>
      <c r="B288" t="s">
        <v>1787</v>
      </c>
    </row>
    <row r="289" spans="1:2" x14ac:dyDescent="0.25">
      <c r="A289" t="s">
        <v>1788</v>
      </c>
      <c r="B289" t="s">
        <v>1788</v>
      </c>
    </row>
    <row r="290" spans="1:2" x14ac:dyDescent="0.25">
      <c r="A290" t="s">
        <v>1789</v>
      </c>
      <c r="B290" t="s">
        <v>1789</v>
      </c>
    </row>
    <row r="291" spans="1:2" x14ac:dyDescent="0.25">
      <c r="A291" t="s">
        <v>1790</v>
      </c>
      <c r="B291" t="s">
        <v>1790</v>
      </c>
    </row>
    <row r="292" spans="1:2" x14ac:dyDescent="0.25">
      <c r="A292" t="s">
        <v>1791</v>
      </c>
      <c r="B292" t="s">
        <v>1791</v>
      </c>
    </row>
    <row r="293" spans="1:2" x14ac:dyDescent="0.25">
      <c r="A293" t="s">
        <v>1792</v>
      </c>
      <c r="B293" t="s">
        <v>1792</v>
      </c>
    </row>
    <row r="294" spans="1:2" x14ac:dyDescent="0.25">
      <c r="A294" t="s">
        <v>1793</v>
      </c>
      <c r="B294" t="s">
        <v>1793</v>
      </c>
    </row>
    <row r="295" spans="1:2" x14ac:dyDescent="0.25">
      <c r="A295" t="s">
        <v>1794</v>
      </c>
      <c r="B295" t="s">
        <v>1794</v>
      </c>
    </row>
    <row r="296" spans="1:2" x14ac:dyDescent="0.25">
      <c r="A296" t="s">
        <v>1795</v>
      </c>
      <c r="B296" t="s">
        <v>1795</v>
      </c>
    </row>
    <row r="297" spans="1:2" x14ac:dyDescent="0.25">
      <c r="A297" t="s">
        <v>1796</v>
      </c>
      <c r="B297" t="s">
        <v>1796</v>
      </c>
    </row>
    <row r="298" spans="1:2" x14ac:dyDescent="0.25">
      <c r="A298" t="s">
        <v>1797</v>
      </c>
      <c r="B298" t="s">
        <v>1797</v>
      </c>
    </row>
    <row r="299" spans="1:2" x14ac:dyDescent="0.25">
      <c r="A299" t="s">
        <v>1798</v>
      </c>
      <c r="B299" t="s">
        <v>1798</v>
      </c>
    </row>
    <row r="300" spans="1:2" x14ac:dyDescent="0.25">
      <c r="A300" t="s">
        <v>1799</v>
      </c>
      <c r="B300" t="s">
        <v>1799</v>
      </c>
    </row>
    <row r="301" spans="1:2" x14ac:dyDescent="0.25">
      <c r="A301" t="s">
        <v>1800</v>
      </c>
      <c r="B301" t="s">
        <v>1800</v>
      </c>
    </row>
    <row r="302" spans="1:2" x14ac:dyDescent="0.25">
      <c r="A302" t="s">
        <v>1801</v>
      </c>
      <c r="B302" t="s">
        <v>1801</v>
      </c>
    </row>
    <row r="303" spans="1:2" x14ac:dyDescent="0.25">
      <c r="A303" t="s">
        <v>1802</v>
      </c>
      <c r="B303" t="s">
        <v>1802</v>
      </c>
    </row>
    <row r="304" spans="1:2" x14ac:dyDescent="0.25">
      <c r="A304" t="s">
        <v>1803</v>
      </c>
      <c r="B304" t="s">
        <v>1803</v>
      </c>
    </row>
    <row r="305" spans="1:2" x14ac:dyDescent="0.25">
      <c r="A305" t="s">
        <v>1804</v>
      </c>
      <c r="B305" t="s">
        <v>1804</v>
      </c>
    </row>
    <row r="306" spans="1:2" x14ac:dyDescent="0.25">
      <c r="A306" t="s">
        <v>1805</v>
      </c>
      <c r="B306" t="s">
        <v>1805</v>
      </c>
    </row>
    <row r="307" spans="1:2" x14ac:dyDescent="0.25">
      <c r="A307" t="s">
        <v>1806</v>
      </c>
      <c r="B307" t="s">
        <v>1806</v>
      </c>
    </row>
    <row r="308" spans="1:2" x14ac:dyDescent="0.25">
      <c r="A308" t="s">
        <v>1807</v>
      </c>
      <c r="B308" t="s">
        <v>1807</v>
      </c>
    </row>
    <row r="309" spans="1:2" x14ac:dyDescent="0.25">
      <c r="A309" t="s">
        <v>1808</v>
      </c>
      <c r="B309" t="s">
        <v>1808</v>
      </c>
    </row>
    <row r="310" spans="1:2" x14ac:dyDescent="0.25">
      <c r="A310" t="s">
        <v>1809</v>
      </c>
      <c r="B310" t="s">
        <v>1809</v>
      </c>
    </row>
    <row r="311" spans="1:2" x14ac:dyDescent="0.25">
      <c r="A311" t="s">
        <v>1810</v>
      </c>
      <c r="B311" t="s">
        <v>1810</v>
      </c>
    </row>
    <row r="312" spans="1:2" x14ac:dyDescent="0.25">
      <c r="A312" t="s">
        <v>1811</v>
      </c>
      <c r="B312" t="s">
        <v>1811</v>
      </c>
    </row>
    <row r="313" spans="1:2" x14ac:dyDescent="0.25">
      <c r="A313" t="s">
        <v>1812</v>
      </c>
      <c r="B313" t="s">
        <v>1812</v>
      </c>
    </row>
    <row r="314" spans="1:2" x14ac:dyDescent="0.25">
      <c r="A314" t="s">
        <v>1813</v>
      </c>
      <c r="B314" t="s">
        <v>1813</v>
      </c>
    </row>
    <row r="315" spans="1:2" x14ac:dyDescent="0.25">
      <c r="A315" t="s">
        <v>1814</v>
      </c>
      <c r="B315" t="s">
        <v>1814</v>
      </c>
    </row>
    <row r="316" spans="1:2" x14ac:dyDescent="0.25">
      <c r="A316" t="s">
        <v>1815</v>
      </c>
      <c r="B316" t="s">
        <v>1815</v>
      </c>
    </row>
    <row r="317" spans="1:2" x14ac:dyDescent="0.25">
      <c r="A317" t="s">
        <v>1816</v>
      </c>
      <c r="B317" t="s">
        <v>1816</v>
      </c>
    </row>
    <row r="318" spans="1:2" x14ac:dyDescent="0.25">
      <c r="A318" t="s">
        <v>1817</v>
      </c>
      <c r="B318" t="s">
        <v>1817</v>
      </c>
    </row>
    <row r="319" spans="1:2" x14ac:dyDescent="0.25">
      <c r="A319" t="s">
        <v>1818</v>
      </c>
      <c r="B319" t="s">
        <v>1818</v>
      </c>
    </row>
    <row r="320" spans="1:2" x14ac:dyDescent="0.25">
      <c r="A320" t="s">
        <v>1819</v>
      </c>
      <c r="B320" t="s">
        <v>1819</v>
      </c>
    </row>
    <row r="321" spans="1:2" x14ac:dyDescent="0.25">
      <c r="A321" t="s">
        <v>1820</v>
      </c>
      <c r="B321" t="s">
        <v>1820</v>
      </c>
    </row>
    <row r="322" spans="1:2" x14ac:dyDescent="0.25">
      <c r="A322" t="s">
        <v>1821</v>
      </c>
      <c r="B322" t="s">
        <v>1821</v>
      </c>
    </row>
    <row r="323" spans="1:2" x14ac:dyDescent="0.25">
      <c r="A323" t="s">
        <v>1822</v>
      </c>
      <c r="B323" t="s">
        <v>1822</v>
      </c>
    </row>
    <row r="324" spans="1:2" x14ac:dyDescent="0.25">
      <c r="A324" t="s">
        <v>1823</v>
      </c>
      <c r="B324" t="s">
        <v>1823</v>
      </c>
    </row>
    <row r="325" spans="1:2" x14ac:dyDescent="0.25">
      <c r="A325" t="s">
        <v>1824</v>
      </c>
      <c r="B325" t="s">
        <v>1824</v>
      </c>
    </row>
    <row r="326" spans="1:2" x14ac:dyDescent="0.25">
      <c r="A326" t="s">
        <v>1825</v>
      </c>
      <c r="B326" t="s">
        <v>1825</v>
      </c>
    </row>
    <row r="327" spans="1:2" x14ac:dyDescent="0.25">
      <c r="A327" t="s">
        <v>1826</v>
      </c>
      <c r="B327" t="s">
        <v>1826</v>
      </c>
    </row>
    <row r="328" spans="1:2" x14ac:dyDescent="0.25">
      <c r="A328" t="s">
        <v>1827</v>
      </c>
      <c r="B328" t="s">
        <v>1827</v>
      </c>
    </row>
    <row r="329" spans="1:2" x14ac:dyDescent="0.25">
      <c r="A329" t="s">
        <v>1828</v>
      </c>
      <c r="B329" t="s">
        <v>1828</v>
      </c>
    </row>
    <row r="330" spans="1:2" x14ac:dyDescent="0.25">
      <c r="A330" t="s">
        <v>1829</v>
      </c>
      <c r="B330" t="s">
        <v>1829</v>
      </c>
    </row>
    <row r="331" spans="1:2" x14ac:dyDescent="0.25">
      <c r="A331" t="s">
        <v>1830</v>
      </c>
      <c r="B331" t="s">
        <v>1830</v>
      </c>
    </row>
    <row r="332" spans="1:2" x14ac:dyDescent="0.25">
      <c r="A332" t="s">
        <v>1831</v>
      </c>
      <c r="B332" t="s">
        <v>1831</v>
      </c>
    </row>
    <row r="333" spans="1:2" x14ac:dyDescent="0.25">
      <c r="A333" t="s">
        <v>1832</v>
      </c>
      <c r="B333" t="s">
        <v>1832</v>
      </c>
    </row>
    <row r="334" spans="1:2" x14ac:dyDescent="0.25">
      <c r="A334" t="s">
        <v>1833</v>
      </c>
      <c r="B334" t="s">
        <v>1833</v>
      </c>
    </row>
    <row r="335" spans="1:2" x14ac:dyDescent="0.25">
      <c r="A335" t="s">
        <v>1834</v>
      </c>
      <c r="B335" t="s">
        <v>1834</v>
      </c>
    </row>
    <row r="336" spans="1:2" x14ac:dyDescent="0.25">
      <c r="A336" t="s">
        <v>1835</v>
      </c>
      <c r="B336" t="s">
        <v>1835</v>
      </c>
    </row>
    <row r="337" spans="1:2" x14ac:dyDescent="0.25">
      <c r="A337" t="s">
        <v>1836</v>
      </c>
      <c r="B337" t="s">
        <v>1836</v>
      </c>
    </row>
    <row r="338" spans="1:2" x14ac:dyDescent="0.25">
      <c r="A338" t="s">
        <v>1837</v>
      </c>
      <c r="B338" t="s">
        <v>1837</v>
      </c>
    </row>
    <row r="339" spans="1:2" x14ac:dyDescent="0.25">
      <c r="A339" t="s">
        <v>1838</v>
      </c>
      <c r="B339" t="s">
        <v>1838</v>
      </c>
    </row>
    <row r="340" spans="1:2" x14ac:dyDescent="0.25">
      <c r="A340" t="s">
        <v>1839</v>
      </c>
      <c r="B340" t="s">
        <v>1839</v>
      </c>
    </row>
    <row r="341" spans="1:2" x14ac:dyDescent="0.25">
      <c r="A341" t="s">
        <v>1840</v>
      </c>
      <c r="B341" t="s">
        <v>1840</v>
      </c>
    </row>
    <row r="342" spans="1:2" x14ac:dyDescent="0.25">
      <c r="A342" t="s">
        <v>1841</v>
      </c>
      <c r="B342" t="s">
        <v>1841</v>
      </c>
    </row>
    <row r="343" spans="1:2" x14ac:dyDescent="0.25">
      <c r="A343" t="s">
        <v>1842</v>
      </c>
      <c r="B343" t="s">
        <v>1842</v>
      </c>
    </row>
    <row r="344" spans="1:2" x14ac:dyDescent="0.25">
      <c r="A344" t="s">
        <v>1843</v>
      </c>
      <c r="B344" t="s">
        <v>1843</v>
      </c>
    </row>
    <row r="345" spans="1:2" x14ac:dyDescent="0.25">
      <c r="A345" t="s">
        <v>1844</v>
      </c>
      <c r="B345" t="s">
        <v>1844</v>
      </c>
    </row>
    <row r="346" spans="1:2" x14ac:dyDescent="0.25">
      <c r="A346" t="s">
        <v>1845</v>
      </c>
      <c r="B346" t="s">
        <v>1845</v>
      </c>
    </row>
    <row r="347" spans="1:2" x14ac:dyDescent="0.25">
      <c r="A347" t="s">
        <v>1846</v>
      </c>
      <c r="B347" t="s">
        <v>1846</v>
      </c>
    </row>
    <row r="348" spans="1:2" x14ac:dyDescent="0.25">
      <c r="A348" t="s">
        <v>1847</v>
      </c>
      <c r="B348" t="s">
        <v>1847</v>
      </c>
    </row>
    <row r="349" spans="1:2" x14ac:dyDescent="0.25">
      <c r="A349" t="s">
        <v>1848</v>
      </c>
      <c r="B349" t="s">
        <v>1848</v>
      </c>
    </row>
    <row r="350" spans="1:2" x14ac:dyDescent="0.25">
      <c r="A350" t="s">
        <v>1849</v>
      </c>
      <c r="B350" t="s">
        <v>1849</v>
      </c>
    </row>
    <row r="351" spans="1:2" x14ac:dyDescent="0.25">
      <c r="A351" t="s">
        <v>1850</v>
      </c>
      <c r="B351" t="s">
        <v>1850</v>
      </c>
    </row>
    <row r="352" spans="1:2" x14ac:dyDescent="0.25">
      <c r="A352" t="s">
        <v>1851</v>
      </c>
      <c r="B352" t="s">
        <v>1851</v>
      </c>
    </row>
    <row r="353" spans="1:2" x14ac:dyDescent="0.25">
      <c r="A353" t="s">
        <v>1852</v>
      </c>
      <c r="B353" t="s">
        <v>1852</v>
      </c>
    </row>
    <row r="354" spans="1:2" x14ac:dyDescent="0.25">
      <c r="A354" t="s">
        <v>1853</v>
      </c>
      <c r="B354" t="s">
        <v>1853</v>
      </c>
    </row>
    <row r="355" spans="1:2" x14ac:dyDescent="0.25">
      <c r="A355" t="s">
        <v>1854</v>
      </c>
      <c r="B355" t="s">
        <v>1854</v>
      </c>
    </row>
    <row r="356" spans="1:2" x14ac:dyDescent="0.25">
      <c r="A356" t="s">
        <v>1855</v>
      </c>
      <c r="B356" t="s">
        <v>1855</v>
      </c>
    </row>
    <row r="357" spans="1:2" x14ac:dyDescent="0.25">
      <c r="A357" t="s">
        <v>1856</v>
      </c>
      <c r="B357" t="s">
        <v>1856</v>
      </c>
    </row>
    <row r="358" spans="1:2" x14ac:dyDescent="0.25">
      <c r="A358" t="s">
        <v>1857</v>
      </c>
      <c r="B358" t="s">
        <v>1857</v>
      </c>
    </row>
    <row r="359" spans="1:2" x14ac:dyDescent="0.25">
      <c r="A359" t="s">
        <v>1858</v>
      </c>
      <c r="B359" t="s">
        <v>1858</v>
      </c>
    </row>
    <row r="360" spans="1:2" x14ac:dyDescent="0.25">
      <c r="A360" t="s">
        <v>1859</v>
      </c>
      <c r="B360" t="s">
        <v>1859</v>
      </c>
    </row>
    <row r="361" spans="1:2" x14ac:dyDescent="0.25">
      <c r="A361" t="s">
        <v>1860</v>
      </c>
      <c r="B361" t="s">
        <v>1860</v>
      </c>
    </row>
    <row r="362" spans="1:2" x14ac:dyDescent="0.25">
      <c r="A362" t="s">
        <v>1861</v>
      </c>
      <c r="B362" t="s">
        <v>1861</v>
      </c>
    </row>
    <row r="363" spans="1:2" x14ac:dyDescent="0.25">
      <c r="A363" t="s">
        <v>1862</v>
      </c>
      <c r="B363" t="s">
        <v>1862</v>
      </c>
    </row>
    <row r="364" spans="1:2" x14ac:dyDescent="0.25">
      <c r="A364" t="s">
        <v>1863</v>
      </c>
      <c r="B364" t="s">
        <v>1863</v>
      </c>
    </row>
    <row r="365" spans="1:2" x14ac:dyDescent="0.25">
      <c r="A365" t="s">
        <v>1864</v>
      </c>
      <c r="B365" t="s">
        <v>1864</v>
      </c>
    </row>
    <row r="366" spans="1:2" x14ac:dyDescent="0.25">
      <c r="A366" t="s">
        <v>1865</v>
      </c>
      <c r="B366" t="s">
        <v>1865</v>
      </c>
    </row>
    <row r="367" spans="1:2" x14ac:dyDescent="0.25">
      <c r="A367" t="s">
        <v>1866</v>
      </c>
      <c r="B367" t="s">
        <v>1866</v>
      </c>
    </row>
    <row r="368" spans="1:2" x14ac:dyDescent="0.25">
      <c r="A368" t="s">
        <v>1867</v>
      </c>
      <c r="B368" t="s">
        <v>1867</v>
      </c>
    </row>
    <row r="369" spans="1:2" x14ac:dyDescent="0.25">
      <c r="A369" t="s">
        <v>1868</v>
      </c>
      <c r="B369" t="s">
        <v>1868</v>
      </c>
    </row>
    <row r="370" spans="1:2" x14ac:dyDescent="0.25">
      <c r="A370" t="s">
        <v>1869</v>
      </c>
      <c r="B370" t="s">
        <v>1869</v>
      </c>
    </row>
    <row r="371" spans="1:2" x14ac:dyDescent="0.25">
      <c r="A371" t="s">
        <v>1870</v>
      </c>
      <c r="B371" t="s">
        <v>1870</v>
      </c>
    </row>
    <row r="372" spans="1:2" x14ac:dyDescent="0.25">
      <c r="A372" t="s">
        <v>1871</v>
      </c>
      <c r="B372" t="s">
        <v>1871</v>
      </c>
    </row>
    <row r="373" spans="1:2" x14ac:dyDescent="0.25">
      <c r="A373" t="s">
        <v>1872</v>
      </c>
      <c r="B373" t="s">
        <v>1872</v>
      </c>
    </row>
    <row r="374" spans="1:2" x14ac:dyDescent="0.25">
      <c r="A374" t="s">
        <v>1873</v>
      </c>
      <c r="B374" t="s">
        <v>1873</v>
      </c>
    </row>
    <row r="375" spans="1:2" x14ac:dyDescent="0.25">
      <c r="A375" t="s">
        <v>1874</v>
      </c>
      <c r="B375" t="s">
        <v>1874</v>
      </c>
    </row>
    <row r="376" spans="1:2" x14ac:dyDescent="0.25">
      <c r="A376" t="s">
        <v>1875</v>
      </c>
      <c r="B376" t="s">
        <v>1875</v>
      </c>
    </row>
    <row r="377" spans="1:2" x14ac:dyDescent="0.25">
      <c r="A377" t="s">
        <v>1876</v>
      </c>
      <c r="B377" t="s">
        <v>1876</v>
      </c>
    </row>
    <row r="378" spans="1:2" x14ac:dyDescent="0.25">
      <c r="A378" t="s">
        <v>1877</v>
      </c>
      <c r="B378" t="s">
        <v>1877</v>
      </c>
    </row>
    <row r="379" spans="1:2" x14ac:dyDescent="0.25">
      <c r="A379" t="s">
        <v>1878</v>
      </c>
      <c r="B379" t="s">
        <v>1878</v>
      </c>
    </row>
    <row r="380" spans="1:2" x14ac:dyDescent="0.25">
      <c r="A380" t="s">
        <v>1879</v>
      </c>
      <c r="B380" t="s">
        <v>1879</v>
      </c>
    </row>
    <row r="381" spans="1:2" x14ac:dyDescent="0.25">
      <c r="A381" t="s">
        <v>1880</v>
      </c>
      <c r="B381" t="s">
        <v>1880</v>
      </c>
    </row>
    <row r="382" spans="1:2" x14ac:dyDescent="0.25">
      <c r="A382" t="s">
        <v>1881</v>
      </c>
      <c r="B382" t="s">
        <v>1881</v>
      </c>
    </row>
    <row r="383" spans="1:2" x14ac:dyDescent="0.25">
      <c r="A383" t="s">
        <v>1882</v>
      </c>
      <c r="B383" t="s">
        <v>1882</v>
      </c>
    </row>
    <row r="384" spans="1:2" x14ac:dyDescent="0.25">
      <c r="A384" t="s">
        <v>1883</v>
      </c>
      <c r="B384" t="s">
        <v>1883</v>
      </c>
    </row>
    <row r="385" spans="1:2" x14ac:dyDescent="0.25">
      <c r="A385" t="s">
        <v>1884</v>
      </c>
      <c r="B385" t="s">
        <v>1884</v>
      </c>
    </row>
    <row r="386" spans="1:2" x14ac:dyDescent="0.25">
      <c r="A386" t="s">
        <v>1885</v>
      </c>
      <c r="B386" t="s">
        <v>1885</v>
      </c>
    </row>
    <row r="387" spans="1:2" x14ac:dyDescent="0.25">
      <c r="A387" t="s">
        <v>1886</v>
      </c>
      <c r="B387" t="s">
        <v>1886</v>
      </c>
    </row>
    <row r="388" spans="1:2" x14ac:dyDescent="0.25">
      <c r="A388" t="s">
        <v>1887</v>
      </c>
      <c r="B388" t="s">
        <v>1887</v>
      </c>
    </row>
    <row r="389" spans="1:2" x14ac:dyDescent="0.25">
      <c r="A389" t="s">
        <v>1888</v>
      </c>
      <c r="B389" t="s">
        <v>1888</v>
      </c>
    </row>
    <row r="390" spans="1:2" x14ac:dyDescent="0.25">
      <c r="A390" t="s">
        <v>1889</v>
      </c>
      <c r="B390" t="s">
        <v>1889</v>
      </c>
    </row>
    <row r="391" spans="1:2" x14ac:dyDescent="0.25">
      <c r="A391" t="s">
        <v>1890</v>
      </c>
      <c r="B391" t="s">
        <v>1890</v>
      </c>
    </row>
    <row r="392" spans="1:2" x14ac:dyDescent="0.25">
      <c r="A392" t="s">
        <v>1891</v>
      </c>
      <c r="B392" t="s">
        <v>1891</v>
      </c>
    </row>
    <row r="393" spans="1:2" x14ac:dyDescent="0.25">
      <c r="A393" t="s">
        <v>1892</v>
      </c>
      <c r="B393" t="s">
        <v>1892</v>
      </c>
    </row>
    <row r="394" spans="1:2" x14ac:dyDescent="0.25">
      <c r="A394" t="s">
        <v>1893</v>
      </c>
      <c r="B394" t="s">
        <v>1893</v>
      </c>
    </row>
    <row r="395" spans="1:2" x14ac:dyDescent="0.25">
      <c r="A395" t="s">
        <v>1894</v>
      </c>
      <c r="B395" t="s">
        <v>1894</v>
      </c>
    </row>
    <row r="396" spans="1:2" x14ac:dyDescent="0.25">
      <c r="A396" t="s">
        <v>1895</v>
      </c>
      <c r="B396" t="s">
        <v>1895</v>
      </c>
    </row>
    <row r="397" spans="1:2" x14ac:dyDescent="0.25">
      <c r="A397" t="s">
        <v>1896</v>
      </c>
      <c r="B397" t="s">
        <v>1896</v>
      </c>
    </row>
    <row r="398" spans="1:2" x14ac:dyDescent="0.25">
      <c r="A398" t="s">
        <v>1897</v>
      </c>
      <c r="B398" t="s">
        <v>1897</v>
      </c>
    </row>
    <row r="399" spans="1:2" x14ac:dyDescent="0.25">
      <c r="A399" t="s">
        <v>1898</v>
      </c>
      <c r="B399" t="s">
        <v>1898</v>
      </c>
    </row>
    <row r="400" spans="1:2" x14ac:dyDescent="0.25">
      <c r="A400" t="s">
        <v>1899</v>
      </c>
      <c r="B400" t="s">
        <v>1899</v>
      </c>
    </row>
    <row r="401" spans="1:2" x14ac:dyDescent="0.25">
      <c r="A401" t="s">
        <v>1900</v>
      </c>
      <c r="B401" t="s">
        <v>1900</v>
      </c>
    </row>
    <row r="402" spans="1:2" x14ac:dyDescent="0.25">
      <c r="A402" t="s">
        <v>1901</v>
      </c>
      <c r="B402" t="s">
        <v>1901</v>
      </c>
    </row>
    <row r="403" spans="1:2" x14ac:dyDescent="0.25">
      <c r="A403" t="s">
        <v>1902</v>
      </c>
      <c r="B403" t="s">
        <v>1902</v>
      </c>
    </row>
    <row r="404" spans="1:2" x14ac:dyDescent="0.25">
      <c r="A404" t="s">
        <v>1903</v>
      </c>
      <c r="B404" t="s">
        <v>1903</v>
      </c>
    </row>
    <row r="405" spans="1:2" x14ac:dyDescent="0.25">
      <c r="A405" t="s">
        <v>1904</v>
      </c>
      <c r="B405" t="s">
        <v>1904</v>
      </c>
    </row>
    <row r="406" spans="1:2" x14ac:dyDescent="0.25">
      <c r="A406" t="s">
        <v>1905</v>
      </c>
      <c r="B406" t="s">
        <v>1905</v>
      </c>
    </row>
    <row r="407" spans="1:2" x14ac:dyDescent="0.25">
      <c r="A407" t="s">
        <v>1906</v>
      </c>
      <c r="B407" t="s">
        <v>1906</v>
      </c>
    </row>
    <row r="408" spans="1:2" x14ac:dyDescent="0.25">
      <c r="A408" t="s">
        <v>1907</v>
      </c>
      <c r="B408" t="s">
        <v>1907</v>
      </c>
    </row>
    <row r="409" spans="1:2" x14ac:dyDescent="0.25">
      <c r="A409" t="s">
        <v>1908</v>
      </c>
      <c r="B409" t="s">
        <v>1908</v>
      </c>
    </row>
    <row r="410" spans="1:2" x14ac:dyDescent="0.25">
      <c r="A410" t="s">
        <v>1909</v>
      </c>
      <c r="B410" t="s">
        <v>1909</v>
      </c>
    </row>
    <row r="411" spans="1:2" x14ac:dyDescent="0.25">
      <c r="A411" t="s">
        <v>1910</v>
      </c>
      <c r="B411" t="s">
        <v>1910</v>
      </c>
    </row>
    <row r="412" spans="1:2" x14ac:dyDescent="0.25">
      <c r="A412" t="s">
        <v>1911</v>
      </c>
      <c r="B412" t="s">
        <v>1911</v>
      </c>
    </row>
    <row r="413" spans="1:2" x14ac:dyDescent="0.25">
      <c r="A413" t="s">
        <v>1912</v>
      </c>
      <c r="B413" t="s">
        <v>1912</v>
      </c>
    </row>
    <row r="414" spans="1:2" x14ac:dyDescent="0.25">
      <c r="A414" t="s">
        <v>1913</v>
      </c>
      <c r="B414" t="s">
        <v>1913</v>
      </c>
    </row>
    <row r="415" spans="1:2" x14ac:dyDescent="0.25">
      <c r="A415" t="s">
        <v>1914</v>
      </c>
      <c r="B415" t="s">
        <v>1914</v>
      </c>
    </row>
    <row r="416" spans="1:2" x14ac:dyDescent="0.25">
      <c r="A416" t="s">
        <v>1915</v>
      </c>
      <c r="B416" t="s">
        <v>1915</v>
      </c>
    </row>
    <row r="417" spans="1:2" x14ac:dyDescent="0.25">
      <c r="A417" t="s">
        <v>1916</v>
      </c>
      <c r="B417" t="s">
        <v>1916</v>
      </c>
    </row>
    <row r="418" spans="1:2" x14ac:dyDescent="0.25">
      <c r="A418" t="s">
        <v>1917</v>
      </c>
      <c r="B418" t="s">
        <v>1917</v>
      </c>
    </row>
    <row r="419" spans="1:2" x14ac:dyDescent="0.25">
      <c r="A419" t="s">
        <v>1918</v>
      </c>
      <c r="B419" t="s">
        <v>1918</v>
      </c>
    </row>
    <row r="420" spans="1:2" x14ac:dyDescent="0.25">
      <c r="A420" t="s">
        <v>1919</v>
      </c>
      <c r="B420" t="s">
        <v>1919</v>
      </c>
    </row>
    <row r="421" spans="1:2" x14ac:dyDescent="0.25">
      <c r="A421" t="s">
        <v>1920</v>
      </c>
      <c r="B421" t="s">
        <v>1920</v>
      </c>
    </row>
    <row r="422" spans="1:2" x14ac:dyDescent="0.25">
      <c r="A422" t="s">
        <v>1921</v>
      </c>
      <c r="B422" t="s">
        <v>1921</v>
      </c>
    </row>
    <row r="423" spans="1:2" x14ac:dyDescent="0.25">
      <c r="A423" t="s">
        <v>1922</v>
      </c>
      <c r="B423" t="s">
        <v>1922</v>
      </c>
    </row>
    <row r="424" spans="1:2" x14ac:dyDescent="0.25">
      <c r="A424" t="s">
        <v>1923</v>
      </c>
      <c r="B424" t="s">
        <v>1923</v>
      </c>
    </row>
    <row r="425" spans="1:2" x14ac:dyDescent="0.25">
      <c r="A425" t="s">
        <v>1924</v>
      </c>
      <c r="B425" t="s">
        <v>1924</v>
      </c>
    </row>
    <row r="426" spans="1:2" x14ac:dyDescent="0.25">
      <c r="A426" t="s">
        <v>1925</v>
      </c>
      <c r="B426" t="s">
        <v>1925</v>
      </c>
    </row>
    <row r="427" spans="1:2" x14ac:dyDescent="0.25">
      <c r="A427" t="s">
        <v>1926</v>
      </c>
      <c r="B427" t="s">
        <v>1926</v>
      </c>
    </row>
    <row r="428" spans="1:2" x14ac:dyDescent="0.25">
      <c r="A428" t="s">
        <v>1927</v>
      </c>
      <c r="B428" t="s">
        <v>1927</v>
      </c>
    </row>
    <row r="429" spans="1:2" x14ac:dyDescent="0.25">
      <c r="A429" t="s">
        <v>1928</v>
      </c>
      <c r="B429" t="s">
        <v>1928</v>
      </c>
    </row>
    <row r="430" spans="1:2" x14ac:dyDescent="0.25">
      <c r="A430" t="s">
        <v>1929</v>
      </c>
      <c r="B430" t="s">
        <v>1929</v>
      </c>
    </row>
    <row r="431" spans="1:2" x14ac:dyDescent="0.25">
      <c r="A431" t="s">
        <v>1930</v>
      </c>
      <c r="B431" t="s">
        <v>1930</v>
      </c>
    </row>
    <row r="432" spans="1:2" x14ac:dyDescent="0.25">
      <c r="A432" t="s">
        <v>1931</v>
      </c>
      <c r="B432" t="s">
        <v>1931</v>
      </c>
    </row>
    <row r="433" spans="1:2" x14ac:dyDescent="0.25">
      <c r="A433" t="s">
        <v>1932</v>
      </c>
      <c r="B433" t="s">
        <v>1932</v>
      </c>
    </row>
    <row r="434" spans="1:2" x14ac:dyDescent="0.25">
      <c r="A434" t="s">
        <v>1933</v>
      </c>
      <c r="B434" t="s">
        <v>1933</v>
      </c>
    </row>
    <row r="435" spans="1:2" x14ac:dyDescent="0.25">
      <c r="A435" t="s">
        <v>1934</v>
      </c>
      <c r="B435" t="s">
        <v>1934</v>
      </c>
    </row>
    <row r="436" spans="1:2" x14ac:dyDescent="0.25">
      <c r="A436" t="s">
        <v>1935</v>
      </c>
      <c r="B436" t="s">
        <v>1935</v>
      </c>
    </row>
    <row r="437" spans="1:2" x14ac:dyDescent="0.25">
      <c r="A437" t="s">
        <v>1936</v>
      </c>
      <c r="B437" t="s">
        <v>1936</v>
      </c>
    </row>
    <row r="438" spans="1:2" x14ac:dyDescent="0.25">
      <c r="A438" t="s">
        <v>1937</v>
      </c>
      <c r="B438" t="s">
        <v>1937</v>
      </c>
    </row>
    <row r="439" spans="1:2" x14ac:dyDescent="0.25">
      <c r="A439" t="s">
        <v>1938</v>
      </c>
      <c r="B439" t="s">
        <v>1938</v>
      </c>
    </row>
    <row r="440" spans="1:2" x14ac:dyDescent="0.25">
      <c r="A440" t="s">
        <v>1939</v>
      </c>
      <c r="B440" t="s">
        <v>1939</v>
      </c>
    </row>
    <row r="441" spans="1:2" x14ac:dyDescent="0.25">
      <c r="A441" t="s">
        <v>1940</v>
      </c>
      <c r="B441" t="s">
        <v>1940</v>
      </c>
    </row>
    <row r="442" spans="1:2" x14ac:dyDescent="0.25">
      <c r="A442" t="s">
        <v>1941</v>
      </c>
      <c r="B442" t="s">
        <v>1941</v>
      </c>
    </row>
    <row r="443" spans="1:2" x14ac:dyDescent="0.25">
      <c r="A443" t="s">
        <v>1942</v>
      </c>
      <c r="B443" t="s">
        <v>1942</v>
      </c>
    </row>
    <row r="444" spans="1:2" x14ac:dyDescent="0.25">
      <c r="A444" t="s">
        <v>1943</v>
      </c>
      <c r="B444" t="s">
        <v>1943</v>
      </c>
    </row>
    <row r="445" spans="1:2" x14ac:dyDescent="0.25">
      <c r="A445" t="s">
        <v>1944</v>
      </c>
      <c r="B445" t="s">
        <v>1944</v>
      </c>
    </row>
    <row r="446" spans="1:2" x14ac:dyDescent="0.25">
      <c r="A446" t="s">
        <v>1945</v>
      </c>
      <c r="B446" t="s">
        <v>1945</v>
      </c>
    </row>
    <row r="447" spans="1:2" x14ac:dyDescent="0.25">
      <c r="A447" t="s">
        <v>1946</v>
      </c>
      <c r="B447" t="s">
        <v>1946</v>
      </c>
    </row>
    <row r="448" spans="1:2" x14ac:dyDescent="0.25">
      <c r="A448" t="s">
        <v>1947</v>
      </c>
      <c r="B448" t="s">
        <v>1947</v>
      </c>
    </row>
    <row r="449" spans="1:2" x14ac:dyDescent="0.25">
      <c r="A449" t="s">
        <v>1948</v>
      </c>
      <c r="B449" t="s">
        <v>1948</v>
      </c>
    </row>
    <row r="450" spans="1:2" x14ac:dyDescent="0.25">
      <c r="A450" t="s">
        <v>1949</v>
      </c>
      <c r="B450" t="s">
        <v>1949</v>
      </c>
    </row>
    <row r="451" spans="1:2" x14ac:dyDescent="0.25">
      <c r="A451" t="s">
        <v>1950</v>
      </c>
      <c r="B451" t="s">
        <v>1950</v>
      </c>
    </row>
    <row r="452" spans="1:2" x14ac:dyDescent="0.25">
      <c r="A452" t="s">
        <v>1951</v>
      </c>
      <c r="B452" t="s">
        <v>1951</v>
      </c>
    </row>
    <row r="453" spans="1:2" x14ac:dyDescent="0.25">
      <c r="A453" t="s">
        <v>1952</v>
      </c>
      <c r="B453" t="s">
        <v>1952</v>
      </c>
    </row>
    <row r="454" spans="1:2" x14ac:dyDescent="0.25">
      <c r="A454" t="s">
        <v>1953</v>
      </c>
      <c r="B454" t="s">
        <v>1953</v>
      </c>
    </row>
    <row r="455" spans="1:2" x14ac:dyDescent="0.25">
      <c r="A455" t="s">
        <v>1954</v>
      </c>
      <c r="B455" t="s">
        <v>1954</v>
      </c>
    </row>
    <row r="456" spans="1:2" x14ac:dyDescent="0.25">
      <c r="A456" t="s">
        <v>1955</v>
      </c>
      <c r="B456" t="s">
        <v>1955</v>
      </c>
    </row>
    <row r="457" spans="1:2" x14ac:dyDescent="0.25">
      <c r="A457" t="s">
        <v>1956</v>
      </c>
      <c r="B457" t="s">
        <v>1956</v>
      </c>
    </row>
    <row r="458" spans="1:2" x14ac:dyDescent="0.25">
      <c r="A458" t="s">
        <v>1957</v>
      </c>
      <c r="B458" t="s">
        <v>1957</v>
      </c>
    </row>
    <row r="459" spans="1:2" x14ac:dyDescent="0.25">
      <c r="A459" t="s">
        <v>1958</v>
      </c>
      <c r="B459" t="s">
        <v>1958</v>
      </c>
    </row>
    <row r="460" spans="1:2" x14ac:dyDescent="0.25">
      <c r="A460" t="s">
        <v>1959</v>
      </c>
      <c r="B460" t="s">
        <v>1959</v>
      </c>
    </row>
    <row r="461" spans="1:2" x14ac:dyDescent="0.25">
      <c r="A461" t="s">
        <v>1960</v>
      </c>
      <c r="B461" t="s">
        <v>1960</v>
      </c>
    </row>
    <row r="462" spans="1:2" x14ac:dyDescent="0.25">
      <c r="A462" t="s">
        <v>1961</v>
      </c>
      <c r="B462" t="s">
        <v>1961</v>
      </c>
    </row>
    <row r="463" spans="1:2" x14ac:dyDescent="0.25">
      <c r="A463" t="s">
        <v>1962</v>
      </c>
      <c r="B463" t="s">
        <v>1962</v>
      </c>
    </row>
    <row r="464" spans="1:2" x14ac:dyDescent="0.25">
      <c r="A464" t="s">
        <v>1963</v>
      </c>
      <c r="B464" t="s">
        <v>1963</v>
      </c>
    </row>
    <row r="465" spans="1:2" x14ac:dyDescent="0.25">
      <c r="A465" t="s">
        <v>1964</v>
      </c>
      <c r="B465" t="s">
        <v>1964</v>
      </c>
    </row>
    <row r="466" spans="1:2" x14ac:dyDescent="0.25">
      <c r="A466" t="s">
        <v>1965</v>
      </c>
      <c r="B466" t="s">
        <v>1965</v>
      </c>
    </row>
    <row r="467" spans="1:2" x14ac:dyDescent="0.25">
      <c r="A467" t="s">
        <v>1966</v>
      </c>
      <c r="B467" t="s">
        <v>1966</v>
      </c>
    </row>
    <row r="468" spans="1:2" x14ac:dyDescent="0.25">
      <c r="A468" t="s">
        <v>1967</v>
      </c>
      <c r="B468" t="s">
        <v>1967</v>
      </c>
    </row>
    <row r="469" spans="1:2" x14ac:dyDescent="0.25">
      <c r="A469" t="s">
        <v>1968</v>
      </c>
      <c r="B469" t="s">
        <v>1968</v>
      </c>
    </row>
    <row r="470" spans="1:2" x14ac:dyDescent="0.25">
      <c r="A470" t="s">
        <v>1969</v>
      </c>
      <c r="B470" t="s">
        <v>1969</v>
      </c>
    </row>
    <row r="471" spans="1:2" x14ac:dyDescent="0.25">
      <c r="A471" t="s">
        <v>1970</v>
      </c>
      <c r="B471" t="s">
        <v>1970</v>
      </c>
    </row>
    <row r="472" spans="1:2" x14ac:dyDescent="0.25">
      <c r="A472" t="s">
        <v>1971</v>
      </c>
      <c r="B472" t="s">
        <v>1971</v>
      </c>
    </row>
    <row r="473" spans="1:2" x14ac:dyDescent="0.25">
      <c r="A473" t="s">
        <v>1972</v>
      </c>
      <c r="B473" t="s">
        <v>1972</v>
      </c>
    </row>
    <row r="474" spans="1:2" x14ac:dyDescent="0.25">
      <c r="A474" t="s">
        <v>1973</v>
      </c>
      <c r="B474" t="s">
        <v>1973</v>
      </c>
    </row>
    <row r="475" spans="1:2" x14ac:dyDescent="0.25">
      <c r="A475" t="s">
        <v>1974</v>
      </c>
      <c r="B475" t="s">
        <v>1974</v>
      </c>
    </row>
    <row r="476" spans="1:2" x14ac:dyDescent="0.25">
      <c r="A476" t="s">
        <v>1975</v>
      </c>
      <c r="B476" t="s">
        <v>1975</v>
      </c>
    </row>
    <row r="477" spans="1:2" x14ac:dyDescent="0.25">
      <c r="A477" t="s">
        <v>1976</v>
      </c>
      <c r="B477" t="s">
        <v>1976</v>
      </c>
    </row>
    <row r="478" spans="1:2" x14ac:dyDescent="0.25">
      <c r="A478" t="s">
        <v>1977</v>
      </c>
      <c r="B478" t="s">
        <v>1977</v>
      </c>
    </row>
    <row r="479" spans="1:2" x14ac:dyDescent="0.25">
      <c r="A479" t="s">
        <v>1978</v>
      </c>
      <c r="B479" t="s">
        <v>1978</v>
      </c>
    </row>
    <row r="480" spans="1:2" x14ac:dyDescent="0.25">
      <c r="A480" t="s">
        <v>1979</v>
      </c>
      <c r="B480" t="s">
        <v>1979</v>
      </c>
    </row>
    <row r="481" spans="1:2" x14ac:dyDescent="0.25">
      <c r="A481" t="s">
        <v>1980</v>
      </c>
      <c r="B481" t="s">
        <v>1980</v>
      </c>
    </row>
    <row r="482" spans="1:2" x14ac:dyDescent="0.25">
      <c r="A482" t="s">
        <v>1981</v>
      </c>
      <c r="B482" t="s">
        <v>1981</v>
      </c>
    </row>
    <row r="483" spans="1:2" x14ac:dyDescent="0.25">
      <c r="A483" t="s">
        <v>1982</v>
      </c>
      <c r="B483" t="s">
        <v>1982</v>
      </c>
    </row>
    <row r="484" spans="1:2" x14ac:dyDescent="0.25">
      <c r="A484" t="s">
        <v>1983</v>
      </c>
      <c r="B484" t="s">
        <v>1983</v>
      </c>
    </row>
    <row r="485" spans="1:2" x14ac:dyDescent="0.25">
      <c r="A485" t="s">
        <v>1984</v>
      </c>
      <c r="B485" t="s">
        <v>1984</v>
      </c>
    </row>
    <row r="486" spans="1:2" x14ac:dyDescent="0.25">
      <c r="A486" t="s">
        <v>1985</v>
      </c>
      <c r="B486" t="s">
        <v>1985</v>
      </c>
    </row>
    <row r="487" spans="1:2" x14ac:dyDescent="0.25">
      <c r="A487" t="s">
        <v>1986</v>
      </c>
      <c r="B487" t="s">
        <v>1986</v>
      </c>
    </row>
    <row r="488" spans="1:2" x14ac:dyDescent="0.25">
      <c r="A488" t="s">
        <v>1987</v>
      </c>
      <c r="B488" t="s">
        <v>1987</v>
      </c>
    </row>
    <row r="489" spans="1:2" x14ac:dyDescent="0.25">
      <c r="A489" t="s">
        <v>1988</v>
      </c>
      <c r="B489" t="s">
        <v>1988</v>
      </c>
    </row>
    <row r="490" spans="1:2" x14ac:dyDescent="0.25">
      <c r="A490" t="s">
        <v>1989</v>
      </c>
      <c r="B490" t="s">
        <v>1989</v>
      </c>
    </row>
    <row r="491" spans="1:2" x14ac:dyDescent="0.25">
      <c r="A491" t="s">
        <v>1990</v>
      </c>
      <c r="B491" t="s">
        <v>1990</v>
      </c>
    </row>
    <row r="492" spans="1:2" x14ac:dyDescent="0.25">
      <c r="A492" t="s">
        <v>1991</v>
      </c>
      <c r="B492" t="s">
        <v>1991</v>
      </c>
    </row>
    <row r="493" spans="1:2" x14ac:dyDescent="0.25">
      <c r="A493" t="s">
        <v>1992</v>
      </c>
      <c r="B493" t="s">
        <v>1992</v>
      </c>
    </row>
    <row r="494" spans="1:2" x14ac:dyDescent="0.25">
      <c r="A494" t="s">
        <v>1993</v>
      </c>
      <c r="B494" t="s">
        <v>1993</v>
      </c>
    </row>
    <row r="495" spans="1:2" x14ac:dyDescent="0.25">
      <c r="A495" t="s">
        <v>1994</v>
      </c>
      <c r="B495" t="s">
        <v>1994</v>
      </c>
    </row>
    <row r="496" spans="1:2" x14ac:dyDescent="0.25">
      <c r="A496" t="s">
        <v>1995</v>
      </c>
      <c r="B496" t="s">
        <v>1995</v>
      </c>
    </row>
    <row r="497" spans="1:2" x14ac:dyDescent="0.25">
      <c r="A497" t="s">
        <v>1996</v>
      </c>
      <c r="B497" t="s">
        <v>1996</v>
      </c>
    </row>
    <row r="498" spans="1:2" x14ac:dyDescent="0.25">
      <c r="A498" t="s">
        <v>1997</v>
      </c>
      <c r="B498" t="s">
        <v>1997</v>
      </c>
    </row>
    <row r="499" spans="1:2" x14ac:dyDescent="0.25">
      <c r="A499" t="s">
        <v>1998</v>
      </c>
      <c r="B499" t="s">
        <v>1998</v>
      </c>
    </row>
    <row r="500" spans="1:2" x14ac:dyDescent="0.25">
      <c r="A500" t="s">
        <v>1999</v>
      </c>
      <c r="B500" t="s">
        <v>1999</v>
      </c>
    </row>
    <row r="501" spans="1:2" x14ac:dyDescent="0.25">
      <c r="A501" t="s">
        <v>2000</v>
      </c>
      <c r="B501" t="s">
        <v>2000</v>
      </c>
    </row>
    <row r="502" spans="1:2" x14ac:dyDescent="0.25">
      <c r="A502" t="s">
        <v>2001</v>
      </c>
      <c r="B502" t="s">
        <v>2001</v>
      </c>
    </row>
    <row r="503" spans="1:2" x14ac:dyDescent="0.25">
      <c r="A503" t="s">
        <v>2002</v>
      </c>
      <c r="B503" t="s">
        <v>2002</v>
      </c>
    </row>
    <row r="504" spans="1:2" x14ac:dyDescent="0.25">
      <c r="A504" t="s">
        <v>2003</v>
      </c>
      <c r="B504" t="s">
        <v>2003</v>
      </c>
    </row>
    <row r="505" spans="1:2" x14ac:dyDescent="0.25">
      <c r="A505" t="s">
        <v>2004</v>
      </c>
      <c r="B505" t="s">
        <v>2004</v>
      </c>
    </row>
    <row r="506" spans="1:2" x14ac:dyDescent="0.25">
      <c r="A506" t="s">
        <v>2005</v>
      </c>
      <c r="B506" t="s">
        <v>2005</v>
      </c>
    </row>
    <row r="507" spans="1:2" x14ac:dyDescent="0.25">
      <c r="A507" t="s">
        <v>2006</v>
      </c>
      <c r="B507" t="s">
        <v>2006</v>
      </c>
    </row>
    <row r="508" spans="1:2" x14ac:dyDescent="0.25">
      <c r="A508" t="s">
        <v>2007</v>
      </c>
      <c r="B508" t="s">
        <v>2007</v>
      </c>
    </row>
    <row r="509" spans="1:2" x14ac:dyDescent="0.25">
      <c r="A509" t="s">
        <v>2008</v>
      </c>
      <c r="B509" t="s">
        <v>2008</v>
      </c>
    </row>
    <row r="510" spans="1:2" x14ac:dyDescent="0.25">
      <c r="A510" t="s">
        <v>2009</v>
      </c>
      <c r="B510" t="s">
        <v>2009</v>
      </c>
    </row>
    <row r="511" spans="1:2" x14ac:dyDescent="0.25">
      <c r="A511" t="s">
        <v>2010</v>
      </c>
      <c r="B511" t="s">
        <v>2010</v>
      </c>
    </row>
    <row r="512" spans="1:2" x14ac:dyDescent="0.25">
      <c r="A512" t="s">
        <v>2011</v>
      </c>
      <c r="B512" t="s">
        <v>2011</v>
      </c>
    </row>
    <row r="513" spans="1:2" x14ac:dyDescent="0.25">
      <c r="A513" t="s">
        <v>2012</v>
      </c>
      <c r="B513" t="s">
        <v>2012</v>
      </c>
    </row>
    <row r="514" spans="1:2" x14ac:dyDescent="0.25">
      <c r="A514" t="s">
        <v>2013</v>
      </c>
      <c r="B514" t="s">
        <v>2013</v>
      </c>
    </row>
    <row r="515" spans="1:2" x14ac:dyDescent="0.25">
      <c r="A515" t="s">
        <v>2014</v>
      </c>
      <c r="B515" t="s">
        <v>2014</v>
      </c>
    </row>
    <row r="516" spans="1:2" x14ac:dyDescent="0.25">
      <c r="A516" t="s">
        <v>2015</v>
      </c>
      <c r="B516" t="s">
        <v>2015</v>
      </c>
    </row>
    <row r="517" spans="1:2" x14ac:dyDescent="0.25">
      <c r="A517" t="s">
        <v>2016</v>
      </c>
      <c r="B517" t="s">
        <v>2016</v>
      </c>
    </row>
    <row r="518" spans="1:2" x14ac:dyDescent="0.25">
      <c r="A518" t="s">
        <v>2017</v>
      </c>
      <c r="B518" t="s">
        <v>2017</v>
      </c>
    </row>
    <row r="519" spans="1:2" x14ac:dyDescent="0.25">
      <c r="A519" t="s">
        <v>2018</v>
      </c>
      <c r="B519" t="s">
        <v>2018</v>
      </c>
    </row>
    <row r="520" spans="1:2" x14ac:dyDescent="0.25">
      <c r="A520" t="s">
        <v>2019</v>
      </c>
      <c r="B520" t="s">
        <v>2019</v>
      </c>
    </row>
    <row r="521" spans="1:2" x14ac:dyDescent="0.25">
      <c r="A521" t="s">
        <v>2020</v>
      </c>
      <c r="B521" t="s">
        <v>2020</v>
      </c>
    </row>
    <row r="522" spans="1:2" x14ac:dyDescent="0.25">
      <c r="A522" t="s">
        <v>2021</v>
      </c>
      <c r="B522" t="s">
        <v>2021</v>
      </c>
    </row>
    <row r="523" spans="1:2" x14ac:dyDescent="0.25">
      <c r="A523" t="s">
        <v>2022</v>
      </c>
      <c r="B523" t="s">
        <v>2022</v>
      </c>
    </row>
    <row r="524" spans="1:2" x14ac:dyDescent="0.25">
      <c r="A524" t="s">
        <v>2023</v>
      </c>
      <c r="B524" t="s">
        <v>2023</v>
      </c>
    </row>
    <row r="525" spans="1:2" x14ac:dyDescent="0.25">
      <c r="A525" t="s">
        <v>2024</v>
      </c>
      <c r="B525" t="s">
        <v>2024</v>
      </c>
    </row>
    <row r="526" spans="1:2" x14ac:dyDescent="0.25">
      <c r="A526" t="s">
        <v>2025</v>
      </c>
      <c r="B526" t="s">
        <v>2025</v>
      </c>
    </row>
    <row r="527" spans="1:2" x14ac:dyDescent="0.25">
      <c r="A527" t="s">
        <v>2026</v>
      </c>
      <c r="B527" t="s">
        <v>2026</v>
      </c>
    </row>
    <row r="528" spans="1:2" x14ac:dyDescent="0.25">
      <c r="A528" t="s">
        <v>2027</v>
      </c>
      <c r="B528" t="s">
        <v>2027</v>
      </c>
    </row>
    <row r="529" spans="1:2" x14ac:dyDescent="0.25">
      <c r="A529" t="s">
        <v>2028</v>
      </c>
      <c r="B529" t="s">
        <v>2028</v>
      </c>
    </row>
    <row r="530" spans="1:2" x14ac:dyDescent="0.25">
      <c r="A530" t="s">
        <v>2029</v>
      </c>
      <c r="B530" t="s">
        <v>2029</v>
      </c>
    </row>
    <row r="531" spans="1:2" x14ac:dyDescent="0.25">
      <c r="A531" t="s">
        <v>2030</v>
      </c>
      <c r="B531" t="s">
        <v>2030</v>
      </c>
    </row>
    <row r="532" spans="1:2" x14ac:dyDescent="0.25">
      <c r="A532" t="s">
        <v>2031</v>
      </c>
      <c r="B532" t="s">
        <v>2031</v>
      </c>
    </row>
    <row r="533" spans="1:2" x14ac:dyDescent="0.25">
      <c r="A533" t="s">
        <v>2032</v>
      </c>
      <c r="B533" t="s">
        <v>2032</v>
      </c>
    </row>
    <row r="534" spans="1:2" x14ac:dyDescent="0.25">
      <c r="A534" t="s">
        <v>2033</v>
      </c>
      <c r="B534" t="s">
        <v>2033</v>
      </c>
    </row>
    <row r="535" spans="1:2" x14ac:dyDescent="0.25">
      <c r="A535" t="s">
        <v>2034</v>
      </c>
      <c r="B535" t="s">
        <v>2034</v>
      </c>
    </row>
    <row r="536" spans="1:2" x14ac:dyDescent="0.25">
      <c r="A536" t="s">
        <v>2035</v>
      </c>
      <c r="B536" t="s">
        <v>2035</v>
      </c>
    </row>
    <row r="537" spans="1:2" x14ac:dyDescent="0.25">
      <c r="A537" t="s">
        <v>2036</v>
      </c>
      <c r="B537" t="s">
        <v>2036</v>
      </c>
    </row>
    <row r="538" spans="1:2" x14ac:dyDescent="0.25">
      <c r="A538" t="s">
        <v>2037</v>
      </c>
      <c r="B538" t="s">
        <v>2037</v>
      </c>
    </row>
    <row r="539" spans="1:2" x14ac:dyDescent="0.25">
      <c r="A539" t="s">
        <v>2038</v>
      </c>
      <c r="B539" t="s">
        <v>2038</v>
      </c>
    </row>
    <row r="540" spans="1:2" x14ac:dyDescent="0.25">
      <c r="A540" t="s">
        <v>2039</v>
      </c>
      <c r="B540" t="s">
        <v>2039</v>
      </c>
    </row>
    <row r="541" spans="1:2" x14ac:dyDescent="0.25">
      <c r="A541" t="s">
        <v>2040</v>
      </c>
      <c r="B541" t="s">
        <v>2040</v>
      </c>
    </row>
    <row r="542" spans="1:2" x14ac:dyDescent="0.25">
      <c r="A542" t="s">
        <v>2041</v>
      </c>
      <c r="B542" t="s">
        <v>2041</v>
      </c>
    </row>
    <row r="543" spans="1:2" x14ac:dyDescent="0.25">
      <c r="A543" t="s">
        <v>2042</v>
      </c>
      <c r="B543" t="s">
        <v>2042</v>
      </c>
    </row>
    <row r="544" spans="1:2" x14ac:dyDescent="0.25">
      <c r="A544" t="s">
        <v>2043</v>
      </c>
      <c r="B544" t="s">
        <v>2043</v>
      </c>
    </row>
    <row r="545" spans="1:2" x14ac:dyDescent="0.25">
      <c r="A545" t="s">
        <v>2044</v>
      </c>
      <c r="B545" t="s">
        <v>2044</v>
      </c>
    </row>
    <row r="546" spans="1:2" x14ac:dyDescent="0.25">
      <c r="A546" t="s">
        <v>2045</v>
      </c>
      <c r="B546" t="s">
        <v>2045</v>
      </c>
    </row>
    <row r="547" spans="1:2" x14ac:dyDescent="0.25">
      <c r="A547" t="s">
        <v>2046</v>
      </c>
      <c r="B547" t="s">
        <v>2046</v>
      </c>
    </row>
    <row r="548" spans="1:2" x14ac:dyDescent="0.25">
      <c r="A548" t="s">
        <v>2047</v>
      </c>
      <c r="B548" t="s">
        <v>2047</v>
      </c>
    </row>
    <row r="549" spans="1:2" x14ac:dyDescent="0.25">
      <c r="A549" t="s">
        <v>2048</v>
      </c>
      <c r="B549" t="s">
        <v>2048</v>
      </c>
    </row>
    <row r="550" spans="1:2" x14ac:dyDescent="0.25">
      <c r="A550" t="s">
        <v>2049</v>
      </c>
      <c r="B550" t="s">
        <v>2049</v>
      </c>
    </row>
    <row r="551" spans="1:2" x14ac:dyDescent="0.25">
      <c r="A551" t="s">
        <v>2050</v>
      </c>
      <c r="B551" t="s">
        <v>2050</v>
      </c>
    </row>
    <row r="552" spans="1:2" x14ac:dyDescent="0.25">
      <c r="A552" t="s">
        <v>2051</v>
      </c>
      <c r="B552" t="s">
        <v>2051</v>
      </c>
    </row>
    <row r="553" spans="1:2" x14ac:dyDescent="0.25">
      <c r="A553" t="s">
        <v>2052</v>
      </c>
      <c r="B553" t="s">
        <v>2052</v>
      </c>
    </row>
    <row r="554" spans="1:2" x14ac:dyDescent="0.25">
      <c r="A554" t="s">
        <v>2053</v>
      </c>
      <c r="B554" t="s">
        <v>2053</v>
      </c>
    </row>
    <row r="555" spans="1:2" x14ac:dyDescent="0.25">
      <c r="A555" t="s">
        <v>2054</v>
      </c>
      <c r="B555" t="s">
        <v>2054</v>
      </c>
    </row>
    <row r="556" spans="1:2" x14ac:dyDescent="0.25">
      <c r="A556" t="s">
        <v>2055</v>
      </c>
      <c r="B556" t="s">
        <v>2055</v>
      </c>
    </row>
    <row r="557" spans="1:2" x14ac:dyDescent="0.25">
      <c r="A557" t="s">
        <v>2056</v>
      </c>
      <c r="B557" t="s">
        <v>2056</v>
      </c>
    </row>
    <row r="558" spans="1:2" x14ac:dyDescent="0.25">
      <c r="A558" t="s">
        <v>2057</v>
      </c>
      <c r="B558" t="s">
        <v>2057</v>
      </c>
    </row>
    <row r="559" spans="1:2" x14ac:dyDescent="0.25">
      <c r="A559" t="s">
        <v>2058</v>
      </c>
      <c r="B559" t="s">
        <v>2058</v>
      </c>
    </row>
    <row r="560" spans="1:2" x14ac:dyDescent="0.25">
      <c r="A560" t="s">
        <v>2059</v>
      </c>
      <c r="B560" t="s">
        <v>2059</v>
      </c>
    </row>
    <row r="561" spans="1:2" x14ac:dyDescent="0.25">
      <c r="A561" t="s">
        <v>2060</v>
      </c>
      <c r="B561" t="s">
        <v>2060</v>
      </c>
    </row>
    <row r="562" spans="1:2" x14ac:dyDescent="0.25">
      <c r="A562" t="s">
        <v>2061</v>
      </c>
      <c r="B562" t="s">
        <v>2061</v>
      </c>
    </row>
    <row r="563" spans="1:2" x14ac:dyDescent="0.25">
      <c r="A563" t="s">
        <v>2062</v>
      </c>
      <c r="B563" t="s">
        <v>2062</v>
      </c>
    </row>
    <row r="564" spans="1:2" x14ac:dyDescent="0.25">
      <c r="A564" t="s">
        <v>2063</v>
      </c>
      <c r="B564" t="s">
        <v>2063</v>
      </c>
    </row>
    <row r="565" spans="1:2" x14ac:dyDescent="0.25">
      <c r="A565" t="s">
        <v>2064</v>
      </c>
      <c r="B565" t="s">
        <v>2064</v>
      </c>
    </row>
    <row r="566" spans="1:2" x14ac:dyDescent="0.25">
      <c r="A566" t="s">
        <v>2065</v>
      </c>
      <c r="B566" t="s">
        <v>2065</v>
      </c>
    </row>
    <row r="567" spans="1:2" x14ac:dyDescent="0.25">
      <c r="A567" t="s">
        <v>2066</v>
      </c>
      <c r="B567" t="s">
        <v>2066</v>
      </c>
    </row>
    <row r="568" spans="1:2" x14ac:dyDescent="0.25">
      <c r="A568" t="s">
        <v>2067</v>
      </c>
      <c r="B568" t="s">
        <v>2067</v>
      </c>
    </row>
    <row r="569" spans="1:2" x14ac:dyDescent="0.25">
      <c r="A569" t="s">
        <v>2068</v>
      </c>
      <c r="B569" t="s">
        <v>2068</v>
      </c>
    </row>
    <row r="570" spans="1:2" x14ac:dyDescent="0.25">
      <c r="A570" t="s">
        <v>2069</v>
      </c>
      <c r="B570" t="s">
        <v>2069</v>
      </c>
    </row>
    <row r="571" spans="1:2" x14ac:dyDescent="0.25">
      <c r="A571" t="s">
        <v>2070</v>
      </c>
      <c r="B571" t="s">
        <v>2070</v>
      </c>
    </row>
    <row r="572" spans="1:2" x14ac:dyDescent="0.25">
      <c r="A572" t="s">
        <v>2071</v>
      </c>
      <c r="B572" t="s">
        <v>2071</v>
      </c>
    </row>
    <row r="573" spans="1:2" x14ac:dyDescent="0.25">
      <c r="A573" t="s">
        <v>2072</v>
      </c>
      <c r="B573" t="s">
        <v>2072</v>
      </c>
    </row>
    <row r="574" spans="1:2" x14ac:dyDescent="0.25">
      <c r="A574" t="s">
        <v>2073</v>
      </c>
      <c r="B574" t="s">
        <v>2073</v>
      </c>
    </row>
    <row r="575" spans="1:2" x14ac:dyDescent="0.25">
      <c r="A575" t="s">
        <v>2074</v>
      </c>
      <c r="B575" t="s">
        <v>2074</v>
      </c>
    </row>
    <row r="576" spans="1:2" x14ac:dyDescent="0.25">
      <c r="A576" t="s">
        <v>2075</v>
      </c>
      <c r="B576" t="s">
        <v>2075</v>
      </c>
    </row>
    <row r="577" spans="1:2" x14ac:dyDescent="0.25">
      <c r="A577" t="s">
        <v>2076</v>
      </c>
      <c r="B577" t="s">
        <v>2076</v>
      </c>
    </row>
    <row r="578" spans="1:2" x14ac:dyDescent="0.25">
      <c r="A578" t="s">
        <v>2077</v>
      </c>
      <c r="B578" t="s">
        <v>2077</v>
      </c>
    </row>
    <row r="579" spans="1:2" x14ac:dyDescent="0.25">
      <c r="A579" t="s">
        <v>2078</v>
      </c>
      <c r="B579" t="s">
        <v>2078</v>
      </c>
    </row>
    <row r="580" spans="1:2" x14ac:dyDescent="0.25">
      <c r="A580" t="s">
        <v>2079</v>
      </c>
      <c r="B580" t="s">
        <v>2079</v>
      </c>
    </row>
    <row r="581" spans="1:2" x14ac:dyDescent="0.25">
      <c r="A581" t="s">
        <v>2080</v>
      </c>
      <c r="B581" t="s">
        <v>2080</v>
      </c>
    </row>
    <row r="582" spans="1:2" x14ac:dyDescent="0.25">
      <c r="A582" t="s">
        <v>2081</v>
      </c>
      <c r="B582" t="s">
        <v>2081</v>
      </c>
    </row>
    <row r="583" spans="1:2" x14ac:dyDescent="0.25">
      <c r="A583" t="s">
        <v>2082</v>
      </c>
      <c r="B583" t="s">
        <v>2082</v>
      </c>
    </row>
    <row r="584" spans="1:2" x14ac:dyDescent="0.25">
      <c r="A584" t="s">
        <v>2083</v>
      </c>
      <c r="B584" t="s">
        <v>2083</v>
      </c>
    </row>
    <row r="585" spans="1:2" x14ac:dyDescent="0.25">
      <c r="A585" t="s">
        <v>2084</v>
      </c>
      <c r="B585" t="s">
        <v>2084</v>
      </c>
    </row>
    <row r="586" spans="1:2" x14ac:dyDescent="0.25">
      <c r="A586" t="s">
        <v>2085</v>
      </c>
      <c r="B586" t="s">
        <v>2085</v>
      </c>
    </row>
    <row r="587" spans="1:2" x14ac:dyDescent="0.25">
      <c r="A587" t="s">
        <v>2086</v>
      </c>
      <c r="B587" t="s">
        <v>2086</v>
      </c>
    </row>
    <row r="588" spans="1:2" x14ac:dyDescent="0.25">
      <c r="A588" t="s">
        <v>2087</v>
      </c>
      <c r="B588" t="s">
        <v>2087</v>
      </c>
    </row>
    <row r="589" spans="1:2" x14ac:dyDescent="0.25">
      <c r="A589" t="s">
        <v>2088</v>
      </c>
      <c r="B589" t="s">
        <v>2088</v>
      </c>
    </row>
    <row r="590" spans="1:2" x14ac:dyDescent="0.25">
      <c r="A590" t="s">
        <v>2089</v>
      </c>
      <c r="B590" t="s">
        <v>2089</v>
      </c>
    </row>
    <row r="591" spans="1:2" x14ac:dyDescent="0.25">
      <c r="A591" t="s">
        <v>2090</v>
      </c>
      <c r="B591" t="s">
        <v>2090</v>
      </c>
    </row>
    <row r="592" spans="1:2" x14ac:dyDescent="0.25">
      <c r="A592" t="s">
        <v>2091</v>
      </c>
      <c r="B592" t="s">
        <v>2091</v>
      </c>
    </row>
    <row r="593" spans="1:2" x14ac:dyDescent="0.25">
      <c r="A593" t="s">
        <v>2092</v>
      </c>
      <c r="B593" t="s">
        <v>2092</v>
      </c>
    </row>
    <row r="594" spans="1:2" x14ac:dyDescent="0.25">
      <c r="A594" t="s">
        <v>2093</v>
      </c>
      <c r="B594" t="s">
        <v>2093</v>
      </c>
    </row>
    <row r="595" spans="1:2" x14ac:dyDescent="0.25">
      <c r="A595" t="s">
        <v>2094</v>
      </c>
      <c r="B595" t="s">
        <v>2094</v>
      </c>
    </row>
    <row r="596" spans="1:2" x14ac:dyDescent="0.25">
      <c r="A596" t="s">
        <v>2095</v>
      </c>
      <c r="B596" t="s">
        <v>2095</v>
      </c>
    </row>
    <row r="597" spans="1:2" x14ac:dyDescent="0.25">
      <c r="A597" t="s">
        <v>2096</v>
      </c>
      <c r="B597" t="s">
        <v>2096</v>
      </c>
    </row>
    <row r="598" spans="1:2" x14ac:dyDescent="0.25">
      <c r="A598" t="s">
        <v>2097</v>
      </c>
      <c r="B598" t="s">
        <v>2097</v>
      </c>
    </row>
    <row r="599" spans="1:2" x14ac:dyDescent="0.25">
      <c r="A599" t="s">
        <v>2098</v>
      </c>
      <c r="B599" t="s">
        <v>2098</v>
      </c>
    </row>
    <row r="600" spans="1:2" x14ac:dyDescent="0.25">
      <c r="A600" t="s">
        <v>2099</v>
      </c>
      <c r="B600" t="s">
        <v>2099</v>
      </c>
    </row>
    <row r="601" spans="1:2" x14ac:dyDescent="0.25">
      <c r="A601" t="s">
        <v>2100</v>
      </c>
      <c r="B601" t="s">
        <v>2100</v>
      </c>
    </row>
    <row r="602" spans="1:2" x14ac:dyDescent="0.25">
      <c r="A602" t="s">
        <v>2101</v>
      </c>
      <c r="B602" t="s">
        <v>2101</v>
      </c>
    </row>
    <row r="603" spans="1:2" x14ac:dyDescent="0.25">
      <c r="A603" t="s">
        <v>2102</v>
      </c>
      <c r="B603" t="s">
        <v>2102</v>
      </c>
    </row>
    <row r="604" spans="1:2" x14ac:dyDescent="0.25">
      <c r="A604" t="s">
        <v>2103</v>
      </c>
      <c r="B604" t="s">
        <v>2103</v>
      </c>
    </row>
    <row r="605" spans="1:2" x14ac:dyDescent="0.25">
      <c r="A605" t="s">
        <v>2104</v>
      </c>
      <c r="B605" t="s">
        <v>2104</v>
      </c>
    </row>
    <row r="606" spans="1:2" x14ac:dyDescent="0.25">
      <c r="A606" t="s">
        <v>2105</v>
      </c>
      <c r="B606" t="s">
        <v>2105</v>
      </c>
    </row>
    <row r="607" spans="1:2" x14ac:dyDescent="0.25">
      <c r="A607" t="s">
        <v>2106</v>
      </c>
      <c r="B607" t="s">
        <v>2106</v>
      </c>
    </row>
    <row r="608" spans="1:2" x14ac:dyDescent="0.25">
      <c r="A608" t="s">
        <v>2107</v>
      </c>
      <c r="B608" t="s">
        <v>2107</v>
      </c>
    </row>
    <row r="609" spans="1:2" x14ac:dyDescent="0.25">
      <c r="A609" t="s">
        <v>2108</v>
      </c>
      <c r="B609" t="s">
        <v>2108</v>
      </c>
    </row>
    <row r="610" spans="1:2" x14ac:dyDescent="0.25">
      <c r="A610" t="s">
        <v>2109</v>
      </c>
      <c r="B610" t="s">
        <v>2109</v>
      </c>
    </row>
    <row r="611" spans="1:2" x14ac:dyDescent="0.25">
      <c r="A611" t="s">
        <v>2110</v>
      </c>
      <c r="B611" t="s">
        <v>2110</v>
      </c>
    </row>
    <row r="612" spans="1:2" x14ac:dyDescent="0.25">
      <c r="A612" t="s">
        <v>2111</v>
      </c>
      <c r="B612" t="s">
        <v>2111</v>
      </c>
    </row>
    <row r="613" spans="1:2" x14ac:dyDescent="0.25">
      <c r="A613" t="s">
        <v>2112</v>
      </c>
      <c r="B613" t="s">
        <v>2112</v>
      </c>
    </row>
    <row r="614" spans="1:2" x14ac:dyDescent="0.25">
      <c r="A614" t="s">
        <v>2113</v>
      </c>
      <c r="B614" t="s">
        <v>2113</v>
      </c>
    </row>
    <row r="615" spans="1:2" x14ac:dyDescent="0.25">
      <c r="A615" t="s">
        <v>2114</v>
      </c>
      <c r="B615" t="s">
        <v>2114</v>
      </c>
    </row>
    <row r="616" spans="1:2" x14ac:dyDescent="0.25">
      <c r="A616" t="s">
        <v>2115</v>
      </c>
      <c r="B616" t="s">
        <v>2115</v>
      </c>
    </row>
    <row r="617" spans="1:2" x14ac:dyDescent="0.25">
      <c r="A617" t="s">
        <v>2116</v>
      </c>
      <c r="B617" t="s">
        <v>2116</v>
      </c>
    </row>
    <row r="618" spans="1:2" x14ac:dyDescent="0.25">
      <c r="A618" t="s">
        <v>2117</v>
      </c>
      <c r="B618" t="s">
        <v>2117</v>
      </c>
    </row>
    <row r="619" spans="1:2" x14ac:dyDescent="0.25">
      <c r="A619" t="s">
        <v>2118</v>
      </c>
      <c r="B619" t="s">
        <v>2118</v>
      </c>
    </row>
    <row r="620" spans="1:2" x14ac:dyDescent="0.25">
      <c r="A620" t="s">
        <v>2119</v>
      </c>
      <c r="B620" t="s">
        <v>2119</v>
      </c>
    </row>
    <row r="621" spans="1:2" x14ac:dyDescent="0.25">
      <c r="A621" t="s">
        <v>2120</v>
      </c>
      <c r="B621" t="s">
        <v>2120</v>
      </c>
    </row>
    <row r="622" spans="1:2" x14ac:dyDescent="0.25">
      <c r="A622" t="s">
        <v>2121</v>
      </c>
      <c r="B622" t="s">
        <v>2121</v>
      </c>
    </row>
    <row r="623" spans="1:2" x14ac:dyDescent="0.25">
      <c r="A623" t="s">
        <v>2122</v>
      </c>
      <c r="B623" t="s">
        <v>2122</v>
      </c>
    </row>
    <row r="624" spans="1:2" x14ac:dyDescent="0.25">
      <c r="A624" t="s">
        <v>2123</v>
      </c>
      <c r="B624" t="s">
        <v>2123</v>
      </c>
    </row>
    <row r="625" spans="1:2" x14ac:dyDescent="0.25">
      <c r="A625" t="s">
        <v>2124</v>
      </c>
      <c r="B625" t="s">
        <v>2124</v>
      </c>
    </row>
    <row r="626" spans="1:2" x14ac:dyDescent="0.25">
      <c r="A626" t="s">
        <v>2125</v>
      </c>
      <c r="B626" t="s">
        <v>2125</v>
      </c>
    </row>
    <row r="627" spans="1:2" x14ac:dyDescent="0.25">
      <c r="A627" t="s">
        <v>2126</v>
      </c>
      <c r="B627" t="s">
        <v>2126</v>
      </c>
    </row>
    <row r="628" spans="1:2" x14ac:dyDescent="0.25">
      <c r="A628" t="s">
        <v>2127</v>
      </c>
      <c r="B628" t="s">
        <v>2127</v>
      </c>
    </row>
    <row r="629" spans="1:2" x14ac:dyDescent="0.25">
      <c r="A629" t="s">
        <v>2128</v>
      </c>
      <c r="B629" t="s">
        <v>2128</v>
      </c>
    </row>
    <row r="630" spans="1:2" x14ac:dyDescent="0.25">
      <c r="A630" t="s">
        <v>2129</v>
      </c>
      <c r="B630" t="s">
        <v>2129</v>
      </c>
    </row>
    <row r="631" spans="1:2" x14ac:dyDescent="0.25">
      <c r="A631" t="s">
        <v>2130</v>
      </c>
      <c r="B631" t="s">
        <v>2130</v>
      </c>
    </row>
    <row r="632" spans="1:2" x14ac:dyDescent="0.25">
      <c r="A632" t="s">
        <v>2131</v>
      </c>
      <c r="B632" t="s">
        <v>2131</v>
      </c>
    </row>
    <row r="633" spans="1:2" x14ac:dyDescent="0.25">
      <c r="A633" t="s">
        <v>2132</v>
      </c>
      <c r="B633" t="s">
        <v>2132</v>
      </c>
    </row>
    <row r="634" spans="1:2" x14ac:dyDescent="0.25">
      <c r="A634" t="s">
        <v>2133</v>
      </c>
      <c r="B634" t="s">
        <v>2133</v>
      </c>
    </row>
    <row r="635" spans="1:2" x14ac:dyDescent="0.25">
      <c r="A635" t="s">
        <v>2134</v>
      </c>
      <c r="B635" t="s">
        <v>2134</v>
      </c>
    </row>
    <row r="636" spans="1:2" x14ac:dyDescent="0.25">
      <c r="A636" t="s">
        <v>2135</v>
      </c>
      <c r="B636" t="s">
        <v>2135</v>
      </c>
    </row>
    <row r="637" spans="1:2" x14ac:dyDescent="0.25">
      <c r="A637" t="s">
        <v>2136</v>
      </c>
      <c r="B637" t="s">
        <v>2136</v>
      </c>
    </row>
    <row r="638" spans="1:2" x14ac:dyDescent="0.25">
      <c r="A638" t="s">
        <v>2137</v>
      </c>
      <c r="B638" t="s">
        <v>2137</v>
      </c>
    </row>
    <row r="639" spans="1:2" x14ac:dyDescent="0.25">
      <c r="A639" t="s">
        <v>2138</v>
      </c>
      <c r="B639" t="s">
        <v>2138</v>
      </c>
    </row>
    <row r="640" spans="1:2" x14ac:dyDescent="0.25">
      <c r="A640" t="s">
        <v>2139</v>
      </c>
      <c r="B640" t="s">
        <v>2139</v>
      </c>
    </row>
    <row r="641" spans="1:2" x14ac:dyDescent="0.25">
      <c r="A641" t="s">
        <v>2140</v>
      </c>
      <c r="B641" t="s">
        <v>2140</v>
      </c>
    </row>
    <row r="642" spans="1:2" x14ac:dyDescent="0.25">
      <c r="A642" t="s">
        <v>2141</v>
      </c>
      <c r="B642" t="s">
        <v>2141</v>
      </c>
    </row>
    <row r="643" spans="1:2" x14ac:dyDescent="0.25">
      <c r="A643" t="s">
        <v>2142</v>
      </c>
      <c r="B643" t="s">
        <v>2142</v>
      </c>
    </row>
    <row r="644" spans="1:2" x14ac:dyDescent="0.25">
      <c r="A644" t="s">
        <v>2143</v>
      </c>
      <c r="B644" t="s">
        <v>2143</v>
      </c>
    </row>
    <row r="645" spans="1:2" x14ac:dyDescent="0.25">
      <c r="A645" t="s">
        <v>2144</v>
      </c>
      <c r="B645" t="s">
        <v>2144</v>
      </c>
    </row>
    <row r="646" spans="1:2" x14ac:dyDescent="0.25">
      <c r="A646" t="s">
        <v>2145</v>
      </c>
      <c r="B646" t="s">
        <v>2145</v>
      </c>
    </row>
    <row r="647" spans="1:2" x14ac:dyDescent="0.25">
      <c r="A647" t="s">
        <v>2146</v>
      </c>
      <c r="B647" t="s">
        <v>2146</v>
      </c>
    </row>
    <row r="648" spans="1:2" x14ac:dyDescent="0.25">
      <c r="A648" t="s">
        <v>2147</v>
      </c>
      <c r="B648" t="s">
        <v>2147</v>
      </c>
    </row>
    <row r="649" spans="1:2" x14ac:dyDescent="0.25">
      <c r="A649" t="s">
        <v>2148</v>
      </c>
      <c r="B649" t="s">
        <v>2148</v>
      </c>
    </row>
    <row r="650" spans="1:2" x14ac:dyDescent="0.25">
      <c r="A650" t="s">
        <v>2149</v>
      </c>
      <c r="B650" t="s">
        <v>2149</v>
      </c>
    </row>
    <row r="651" spans="1:2" x14ac:dyDescent="0.25">
      <c r="A651" t="s">
        <v>2150</v>
      </c>
      <c r="B651" t="s">
        <v>2150</v>
      </c>
    </row>
    <row r="652" spans="1:2" x14ac:dyDescent="0.25">
      <c r="A652" t="s">
        <v>2151</v>
      </c>
      <c r="B652" t="s">
        <v>2151</v>
      </c>
    </row>
    <row r="653" spans="1:2" x14ac:dyDescent="0.25">
      <c r="A653" t="s">
        <v>2152</v>
      </c>
      <c r="B653" t="s">
        <v>2152</v>
      </c>
    </row>
    <row r="654" spans="1:2" x14ac:dyDescent="0.25">
      <c r="A654" t="s">
        <v>2153</v>
      </c>
      <c r="B654" t="s">
        <v>2153</v>
      </c>
    </row>
    <row r="655" spans="1:2" x14ac:dyDescent="0.25">
      <c r="A655" t="s">
        <v>2154</v>
      </c>
      <c r="B655" t="s">
        <v>2154</v>
      </c>
    </row>
    <row r="656" spans="1:2" x14ac:dyDescent="0.25">
      <c r="A656" t="s">
        <v>2155</v>
      </c>
      <c r="B656" t="s">
        <v>2155</v>
      </c>
    </row>
    <row r="657" spans="1:2" x14ac:dyDescent="0.25">
      <c r="A657" t="s">
        <v>2156</v>
      </c>
      <c r="B657" t="s">
        <v>2156</v>
      </c>
    </row>
    <row r="658" spans="1:2" x14ac:dyDescent="0.25">
      <c r="A658" t="s">
        <v>2157</v>
      </c>
      <c r="B658" t="s">
        <v>2157</v>
      </c>
    </row>
    <row r="659" spans="1:2" x14ac:dyDescent="0.25">
      <c r="A659" t="s">
        <v>2158</v>
      </c>
      <c r="B659" t="s">
        <v>2158</v>
      </c>
    </row>
    <row r="660" spans="1:2" x14ac:dyDescent="0.25">
      <c r="A660" t="s">
        <v>2159</v>
      </c>
      <c r="B660" t="s">
        <v>2159</v>
      </c>
    </row>
    <row r="661" spans="1:2" x14ac:dyDescent="0.25">
      <c r="A661" t="s">
        <v>2160</v>
      </c>
      <c r="B661" t="s">
        <v>2160</v>
      </c>
    </row>
    <row r="662" spans="1:2" x14ac:dyDescent="0.25">
      <c r="A662" t="s">
        <v>2161</v>
      </c>
      <c r="B662" t="s">
        <v>2161</v>
      </c>
    </row>
    <row r="663" spans="1:2" x14ac:dyDescent="0.25">
      <c r="A663" t="s">
        <v>2162</v>
      </c>
      <c r="B663" t="s">
        <v>2162</v>
      </c>
    </row>
    <row r="664" spans="1:2" x14ac:dyDescent="0.25">
      <c r="A664" t="s">
        <v>2163</v>
      </c>
      <c r="B664" t="s">
        <v>2163</v>
      </c>
    </row>
    <row r="665" spans="1:2" x14ac:dyDescent="0.25">
      <c r="A665" t="s">
        <v>2164</v>
      </c>
      <c r="B665" t="s">
        <v>2164</v>
      </c>
    </row>
    <row r="666" spans="1:2" x14ac:dyDescent="0.25">
      <c r="A666" t="s">
        <v>2165</v>
      </c>
      <c r="B666" t="s">
        <v>2165</v>
      </c>
    </row>
    <row r="667" spans="1:2" x14ac:dyDescent="0.25">
      <c r="A667" t="s">
        <v>2166</v>
      </c>
      <c r="B667" t="s">
        <v>2166</v>
      </c>
    </row>
    <row r="668" spans="1:2" x14ac:dyDescent="0.25">
      <c r="A668" t="s">
        <v>2167</v>
      </c>
      <c r="B668" t="s">
        <v>2167</v>
      </c>
    </row>
    <row r="669" spans="1:2" x14ac:dyDescent="0.25">
      <c r="A669" t="s">
        <v>2168</v>
      </c>
      <c r="B669" t="s">
        <v>2168</v>
      </c>
    </row>
    <row r="670" spans="1:2" x14ac:dyDescent="0.25">
      <c r="A670" t="s">
        <v>2169</v>
      </c>
      <c r="B670" t="s">
        <v>2169</v>
      </c>
    </row>
    <row r="671" spans="1:2" x14ac:dyDescent="0.25">
      <c r="A671" t="s">
        <v>2170</v>
      </c>
      <c r="B671" t="s">
        <v>2170</v>
      </c>
    </row>
    <row r="672" spans="1:2" x14ac:dyDescent="0.25">
      <c r="A672" t="s">
        <v>2171</v>
      </c>
      <c r="B672" t="s">
        <v>2171</v>
      </c>
    </row>
    <row r="673" spans="1:2" x14ac:dyDescent="0.25">
      <c r="A673" t="s">
        <v>2172</v>
      </c>
      <c r="B673" t="s">
        <v>2172</v>
      </c>
    </row>
    <row r="674" spans="1:2" x14ac:dyDescent="0.25">
      <c r="A674" t="s">
        <v>2173</v>
      </c>
      <c r="B674" t="s">
        <v>2173</v>
      </c>
    </row>
    <row r="675" spans="1:2" x14ac:dyDescent="0.25">
      <c r="A675" t="s">
        <v>2174</v>
      </c>
      <c r="B675" t="s">
        <v>2174</v>
      </c>
    </row>
    <row r="676" spans="1:2" x14ac:dyDescent="0.25">
      <c r="A676" t="s">
        <v>2175</v>
      </c>
      <c r="B676" t="s">
        <v>2175</v>
      </c>
    </row>
    <row r="677" spans="1:2" x14ac:dyDescent="0.25">
      <c r="A677" t="s">
        <v>2176</v>
      </c>
      <c r="B677" t="s">
        <v>2176</v>
      </c>
    </row>
    <row r="678" spans="1:2" x14ac:dyDescent="0.25">
      <c r="A678" t="s">
        <v>2177</v>
      </c>
      <c r="B678" t="s">
        <v>2177</v>
      </c>
    </row>
    <row r="679" spans="1:2" x14ac:dyDescent="0.25">
      <c r="A679" t="s">
        <v>2178</v>
      </c>
      <c r="B679" t="s">
        <v>2178</v>
      </c>
    </row>
    <row r="680" spans="1:2" x14ac:dyDescent="0.25">
      <c r="A680" t="s">
        <v>2179</v>
      </c>
      <c r="B680" t="s">
        <v>2179</v>
      </c>
    </row>
    <row r="681" spans="1:2" x14ac:dyDescent="0.25">
      <c r="A681" t="s">
        <v>2180</v>
      </c>
      <c r="B681" t="s">
        <v>2180</v>
      </c>
    </row>
    <row r="682" spans="1:2" x14ac:dyDescent="0.25">
      <c r="A682" t="s">
        <v>2181</v>
      </c>
      <c r="B682" t="s">
        <v>2181</v>
      </c>
    </row>
    <row r="683" spans="1:2" x14ac:dyDescent="0.25">
      <c r="A683" t="s">
        <v>2182</v>
      </c>
      <c r="B683" t="s">
        <v>2182</v>
      </c>
    </row>
    <row r="684" spans="1:2" x14ac:dyDescent="0.25">
      <c r="A684" t="s">
        <v>2183</v>
      </c>
      <c r="B684" t="s">
        <v>2183</v>
      </c>
    </row>
    <row r="685" spans="1:2" x14ac:dyDescent="0.25">
      <c r="A685" t="s">
        <v>2184</v>
      </c>
      <c r="B685" t="s">
        <v>2184</v>
      </c>
    </row>
    <row r="686" spans="1:2" x14ac:dyDescent="0.25">
      <c r="A686" t="s">
        <v>2185</v>
      </c>
      <c r="B686" t="s">
        <v>2185</v>
      </c>
    </row>
    <row r="687" spans="1:2" x14ac:dyDescent="0.25">
      <c r="A687" t="s">
        <v>2186</v>
      </c>
      <c r="B687" t="s">
        <v>2186</v>
      </c>
    </row>
    <row r="688" spans="1:2" x14ac:dyDescent="0.25">
      <c r="A688" t="s">
        <v>2187</v>
      </c>
      <c r="B688" t="s">
        <v>2187</v>
      </c>
    </row>
    <row r="689" spans="1:2" x14ac:dyDescent="0.25">
      <c r="A689" t="s">
        <v>2188</v>
      </c>
      <c r="B689" t="s">
        <v>2188</v>
      </c>
    </row>
    <row r="690" spans="1:2" x14ac:dyDescent="0.25">
      <c r="A690" t="s">
        <v>2189</v>
      </c>
      <c r="B690" t="s">
        <v>2189</v>
      </c>
    </row>
    <row r="691" spans="1:2" x14ac:dyDescent="0.25">
      <c r="A691" t="s">
        <v>2190</v>
      </c>
      <c r="B691" t="s">
        <v>2190</v>
      </c>
    </row>
    <row r="692" spans="1:2" x14ac:dyDescent="0.25">
      <c r="A692" t="s">
        <v>2191</v>
      </c>
      <c r="B692" t="s">
        <v>2191</v>
      </c>
    </row>
    <row r="693" spans="1:2" x14ac:dyDescent="0.25">
      <c r="A693" t="s">
        <v>2192</v>
      </c>
      <c r="B693" t="s">
        <v>2192</v>
      </c>
    </row>
    <row r="694" spans="1:2" x14ac:dyDescent="0.25">
      <c r="A694" t="s">
        <v>2193</v>
      </c>
      <c r="B694" t="s">
        <v>2193</v>
      </c>
    </row>
    <row r="695" spans="1:2" x14ac:dyDescent="0.25">
      <c r="A695" t="s">
        <v>2194</v>
      </c>
      <c r="B695" t="s">
        <v>2194</v>
      </c>
    </row>
    <row r="696" spans="1:2" x14ac:dyDescent="0.25">
      <c r="A696" t="s">
        <v>2195</v>
      </c>
      <c r="B696" t="s">
        <v>2195</v>
      </c>
    </row>
    <row r="697" spans="1:2" x14ac:dyDescent="0.25">
      <c r="A697" t="s">
        <v>2196</v>
      </c>
      <c r="B697" t="s">
        <v>2196</v>
      </c>
    </row>
    <row r="698" spans="1:2" x14ac:dyDescent="0.25">
      <c r="A698" t="s">
        <v>2197</v>
      </c>
      <c r="B698" t="s">
        <v>2197</v>
      </c>
    </row>
    <row r="699" spans="1:2" x14ac:dyDescent="0.25">
      <c r="A699" t="s">
        <v>2198</v>
      </c>
      <c r="B699" t="s">
        <v>2198</v>
      </c>
    </row>
    <row r="700" spans="1:2" x14ac:dyDescent="0.25">
      <c r="A700" t="s">
        <v>2199</v>
      </c>
      <c r="B700" t="s">
        <v>2199</v>
      </c>
    </row>
    <row r="701" spans="1:2" x14ac:dyDescent="0.25">
      <c r="A701" t="s">
        <v>2200</v>
      </c>
      <c r="B701" t="s">
        <v>2200</v>
      </c>
    </row>
    <row r="702" spans="1:2" x14ac:dyDescent="0.25">
      <c r="A702" t="s">
        <v>2201</v>
      </c>
      <c r="B702" t="s">
        <v>2201</v>
      </c>
    </row>
    <row r="703" spans="1:2" x14ac:dyDescent="0.25">
      <c r="A703" t="s">
        <v>2202</v>
      </c>
      <c r="B703" t="s">
        <v>2202</v>
      </c>
    </row>
    <row r="704" spans="1:2" x14ac:dyDescent="0.25">
      <c r="A704" t="s">
        <v>2203</v>
      </c>
      <c r="B704" t="s">
        <v>2203</v>
      </c>
    </row>
    <row r="705" spans="1:2" x14ac:dyDescent="0.25">
      <c r="A705" t="s">
        <v>2204</v>
      </c>
      <c r="B705" t="s">
        <v>2204</v>
      </c>
    </row>
    <row r="706" spans="1:2" x14ac:dyDescent="0.25">
      <c r="A706" t="s">
        <v>2205</v>
      </c>
      <c r="B706" t="s">
        <v>2205</v>
      </c>
    </row>
    <row r="707" spans="1:2" x14ac:dyDescent="0.25">
      <c r="A707" t="s">
        <v>2206</v>
      </c>
      <c r="B707" t="s">
        <v>2206</v>
      </c>
    </row>
    <row r="708" spans="1:2" x14ac:dyDescent="0.25">
      <c r="A708" t="s">
        <v>2207</v>
      </c>
      <c r="B708" t="s">
        <v>2207</v>
      </c>
    </row>
    <row r="709" spans="1:2" x14ac:dyDescent="0.25">
      <c r="A709" t="s">
        <v>2208</v>
      </c>
      <c r="B709" t="s">
        <v>2208</v>
      </c>
    </row>
    <row r="710" spans="1:2" x14ac:dyDescent="0.25">
      <c r="A710" t="s">
        <v>2209</v>
      </c>
      <c r="B710" t="s">
        <v>2209</v>
      </c>
    </row>
    <row r="711" spans="1:2" x14ac:dyDescent="0.25">
      <c r="A711" t="s">
        <v>2210</v>
      </c>
      <c r="B711" t="s">
        <v>2210</v>
      </c>
    </row>
    <row r="712" spans="1:2" x14ac:dyDescent="0.25">
      <c r="A712" t="s">
        <v>2211</v>
      </c>
      <c r="B712" t="s">
        <v>2211</v>
      </c>
    </row>
    <row r="713" spans="1:2" x14ac:dyDescent="0.25">
      <c r="A713" t="s">
        <v>2212</v>
      </c>
      <c r="B713" t="s">
        <v>2212</v>
      </c>
    </row>
    <row r="714" spans="1:2" x14ac:dyDescent="0.25">
      <c r="A714" t="s">
        <v>2213</v>
      </c>
      <c r="B714" t="s">
        <v>2213</v>
      </c>
    </row>
    <row r="715" spans="1:2" x14ac:dyDescent="0.25">
      <c r="A715" t="s">
        <v>2214</v>
      </c>
      <c r="B715" t="s">
        <v>2214</v>
      </c>
    </row>
    <row r="716" spans="1:2" x14ac:dyDescent="0.25">
      <c r="A716" t="s">
        <v>2215</v>
      </c>
      <c r="B716" t="s">
        <v>2215</v>
      </c>
    </row>
    <row r="717" spans="1:2" x14ac:dyDescent="0.25">
      <c r="A717" t="s">
        <v>2216</v>
      </c>
      <c r="B717" t="s">
        <v>2216</v>
      </c>
    </row>
    <row r="718" spans="1:2" x14ac:dyDescent="0.25">
      <c r="A718" t="s">
        <v>2217</v>
      </c>
      <c r="B718" t="s">
        <v>2217</v>
      </c>
    </row>
    <row r="719" spans="1:2" x14ac:dyDescent="0.25">
      <c r="A719" t="s">
        <v>2218</v>
      </c>
      <c r="B719" t="s">
        <v>2218</v>
      </c>
    </row>
    <row r="720" spans="1:2" x14ac:dyDescent="0.25">
      <c r="A720" t="s">
        <v>2219</v>
      </c>
      <c r="B720" t="s">
        <v>2219</v>
      </c>
    </row>
    <row r="721" spans="1:2" x14ac:dyDescent="0.25">
      <c r="A721" t="s">
        <v>2220</v>
      </c>
      <c r="B721" t="s">
        <v>2220</v>
      </c>
    </row>
    <row r="722" spans="1:2" x14ac:dyDescent="0.25">
      <c r="A722" t="s">
        <v>2221</v>
      </c>
      <c r="B722" t="s">
        <v>2221</v>
      </c>
    </row>
    <row r="723" spans="1:2" x14ac:dyDescent="0.25">
      <c r="A723" t="s">
        <v>2222</v>
      </c>
      <c r="B723" t="s">
        <v>2222</v>
      </c>
    </row>
    <row r="724" spans="1:2" x14ac:dyDescent="0.25">
      <c r="A724" t="s">
        <v>2223</v>
      </c>
      <c r="B724" t="s">
        <v>2223</v>
      </c>
    </row>
    <row r="725" spans="1:2" x14ac:dyDescent="0.25">
      <c r="A725" t="s">
        <v>2224</v>
      </c>
      <c r="B725" t="s">
        <v>2224</v>
      </c>
    </row>
    <row r="726" spans="1:2" x14ac:dyDescent="0.25">
      <c r="A726" t="s">
        <v>2225</v>
      </c>
      <c r="B726" t="s">
        <v>2225</v>
      </c>
    </row>
    <row r="727" spans="1:2" x14ac:dyDescent="0.25">
      <c r="A727" t="s">
        <v>2226</v>
      </c>
      <c r="B727" t="s">
        <v>2226</v>
      </c>
    </row>
    <row r="728" spans="1:2" x14ac:dyDescent="0.25">
      <c r="A728" t="s">
        <v>2227</v>
      </c>
      <c r="B728" t="s">
        <v>2227</v>
      </c>
    </row>
    <row r="729" spans="1:2" x14ac:dyDescent="0.25">
      <c r="A729" t="s">
        <v>2228</v>
      </c>
      <c r="B729" t="s">
        <v>2228</v>
      </c>
    </row>
    <row r="730" spans="1:2" x14ac:dyDescent="0.25">
      <c r="A730" t="s">
        <v>2229</v>
      </c>
      <c r="B730" t="s">
        <v>2229</v>
      </c>
    </row>
    <row r="731" spans="1:2" x14ac:dyDescent="0.25">
      <c r="A731" t="s">
        <v>2230</v>
      </c>
      <c r="B731" t="s">
        <v>2230</v>
      </c>
    </row>
    <row r="732" spans="1:2" x14ac:dyDescent="0.25">
      <c r="A732" t="s">
        <v>2231</v>
      </c>
      <c r="B732" t="s">
        <v>2231</v>
      </c>
    </row>
    <row r="733" spans="1:2" x14ac:dyDescent="0.25">
      <c r="A733" t="s">
        <v>2232</v>
      </c>
      <c r="B733" t="s">
        <v>2232</v>
      </c>
    </row>
    <row r="734" spans="1:2" x14ac:dyDescent="0.25">
      <c r="A734" t="s">
        <v>2233</v>
      </c>
      <c r="B734" t="s">
        <v>2233</v>
      </c>
    </row>
    <row r="735" spans="1:2" x14ac:dyDescent="0.25">
      <c r="A735" t="s">
        <v>2234</v>
      </c>
      <c r="B735" t="s">
        <v>2234</v>
      </c>
    </row>
    <row r="736" spans="1:2" x14ac:dyDescent="0.25">
      <c r="A736" t="s">
        <v>2235</v>
      </c>
      <c r="B736" t="s">
        <v>2235</v>
      </c>
    </row>
    <row r="737" spans="1:2" x14ac:dyDescent="0.25">
      <c r="A737" t="s">
        <v>2236</v>
      </c>
      <c r="B737" t="s">
        <v>2236</v>
      </c>
    </row>
    <row r="738" spans="1:2" x14ac:dyDescent="0.25">
      <c r="A738" t="s">
        <v>2237</v>
      </c>
      <c r="B738" t="s">
        <v>2237</v>
      </c>
    </row>
    <row r="739" spans="1:2" x14ac:dyDescent="0.25">
      <c r="A739" t="s">
        <v>2238</v>
      </c>
      <c r="B739" t="s">
        <v>2238</v>
      </c>
    </row>
    <row r="740" spans="1:2" x14ac:dyDescent="0.25">
      <c r="A740" t="s">
        <v>2239</v>
      </c>
      <c r="B740" t="s">
        <v>2239</v>
      </c>
    </row>
    <row r="741" spans="1:2" x14ac:dyDescent="0.25">
      <c r="A741" t="s">
        <v>2240</v>
      </c>
      <c r="B741" t="s">
        <v>2240</v>
      </c>
    </row>
    <row r="742" spans="1:2" x14ac:dyDescent="0.25">
      <c r="A742" t="s">
        <v>2241</v>
      </c>
      <c r="B742" t="s">
        <v>2241</v>
      </c>
    </row>
    <row r="743" spans="1:2" x14ac:dyDescent="0.25">
      <c r="A743" t="s">
        <v>2242</v>
      </c>
      <c r="B743" t="s">
        <v>2242</v>
      </c>
    </row>
    <row r="744" spans="1:2" x14ac:dyDescent="0.25">
      <c r="A744" t="s">
        <v>2243</v>
      </c>
      <c r="B744" t="s">
        <v>2243</v>
      </c>
    </row>
    <row r="745" spans="1:2" x14ac:dyDescent="0.25">
      <c r="A745" t="s">
        <v>2244</v>
      </c>
      <c r="B745" t="s">
        <v>2244</v>
      </c>
    </row>
    <row r="746" spans="1:2" x14ac:dyDescent="0.25">
      <c r="A746" t="s">
        <v>2245</v>
      </c>
      <c r="B746" t="s">
        <v>2245</v>
      </c>
    </row>
    <row r="747" spans="1:2" x14ac:dyDescent="0.25">
      <c r="A747" t="s">
        <v>2246</v>
      </c>
      <c r="B747" t="s">
        <v>2246</v>
      </c>
    </row>
    <row r="748" spans="1:2" x14ac:dyDescent="0.25">
      <c r="A748" t="s">
        <v>2247</v>
      </c>
      <c r="B748" t="s">
        <v>2247</v>
      </c>
    </row>
    <row r="749" spans="1:2" x14ac:dyDescent="0.25">
      <c r="A749" t="s">
        <v>2248</v>
      </c>
      <c r="B749" t="s">
        <v>2248</v>
      </c>
    </row>
    <row r="750" spans="1:2" x14ac:dyDescent="0.25">
      <c r="A750" t="s">
        <v>2249</v>
      </c>
      <c r="B750" t="s">
        <v>2249</v>
      </c>
    </row>
    <row r="751" spans="1:2" x14ac:dyDescent="0.25">
      <c r="A751" t="s">
        <v>2250</v>
      </c>
      <c r="B751" t="s">
        <v>2250</v>
      </c>
    </row>
    <row r="752" spans="1:2" x14ac:dyDescent="0.25">
      <c r="A752" t="s">
        <v>2251</v>
      </c>
      <c r="B752" t="s">
        <v>2251</v>
      </c>
    </row>
    <row r="753" spans="1:2" x14ac:dyDescent="0.25">
      <c r="A753" t="s">
        <v>2252</v>
      </c>
      <c r="B753" t="s">
        <v>2252</v>
      </c>
    </row>
    <row r="754" spans="1:2" x14ac:dyDescent="0.25">
      <c r="A754" t="s">
        <v>2253</v>
      </c>
      <c r="B754" t="s">
        <v>2253</v>
      </c>
    </row>
    <row r="755" spans="1:2" x14ac:dyDescent="0.25">
      <c r="A755" t="s">
        <v>2254</v>
      </c>
      <c r="B755" t="s">
        <v>2254</v>
      </c>
    </row>
    <row r="756" spans="1:2" x14ac:dyDescent="0.25">
      <c r="A756" t="s">
        <v>2255</v>
      </c>
      <c r="B756" t="s">
        <v>2255</v>
      </c>
    </row>
    <row r="757" spans="1:2" x14ac:dyDescent="0.25">
      <c r="A757" t="s">
        <v>2256</v>
      </c>
      <c r="B757" t="s">
        <v>2256</v>
      </c>
    </row>
    <row r="758" spans="1:2" x14ac:dyDescent="0.25">
      <c r="A758" t="s">
        <v>2257</v>
      </c>
      <c r="B758" t="s">
        <v>2257</v>
      </c>
    </row>
    <row r="759" spans="1:2" x14ac:dyDescent="0.25">
      <c r="A759" t="s">
        <v>2258</v>
      </c>
      <c r="B759" t="s">
        <v>2258</v>
      </c>
    </row>
    <row r="760" spans="1:2" x14ac:dyDescent="0.25">
      <c r="A760" t="s">
        <v>2259</v>
      </c>
      <c r="B760" t="s">
        <v>2259</v>
      </c>
    </row>
    <row r="761" spans="1:2" x14ac:dyDescent="0.25">
      <c r="A761" t="s">
        <v>2260</v>
      </c>
      <c r="B761" t="s">
        <v>2260</v>
      </c>
    </row>
    <row r="762" spans="1:2" x14ac:dyDescent="0.25">
      <c r="A762" t="s">
        <v>2261</v>
      </c>
      <c r="B762" t="s">
        <v>2261</v>
      </c>
    </row>
    <row r="763" spans="1:2" x14ac:dyDescent="0.25">
      <c r="A763" t="s">
        <v>2262</v>
      </c>
      <c r="B763" t="s">
        <v>2262</v>
      </c>
    </row>
    <row r="764" spans="1:2" x14ac:dyDescent="0.25">
      <c r="A764" t="s">
        <v>2263</v>
      </c>
      <c r="B764" t="s">
        <v>2263</v>
      </c>
    </row>
    <row r="765" spans="1:2" x14ac:dyDescent="0.25">
      <c r="A765" t="s">
        <v>2264</v>
      </c>
      <c r="B765" t="s">
        <v>2264</v>
      </c>
    </row>
    <row r="766" spans="1:2" x14ac:dyDescent="0.25">
      <c r="A766" t="s">
        <v>2265</v>
      </c>
      <c r="B766" t="s">
        <v>2265</v>
      </c>
    </row>
    <row r="767" spans="1:2" x14ac:dyDescent="0.25">
      <c r="A767" t="s">
        <v>2266</v>
      </c>
      <c r="B767" t="s">
        <v>2266</v>
      </c>
    </row>
    <row r="768" spans="1:2" x14ac:dyDescent="0.25">
      <c r="A768" t="s">
        <v>2267</v>
      </c>
      <c r="B768" t="s">
        <v>2267</v>
      </c>
    </row>
    <row r="769" spans="1:2" x14ac:dyDescent="0.25">
      <c r="A769" t="s">
        <v>2268</v>
      </c>
      <c r="B769" t="s">
        <v>2268</v>
      </c>
    </row>
    <row r="770" spans="1:2" x14ac:dyDescent="0.25">
      <c r="A770" t="s">
        <v>2269</v>
      </c>
      <c r="B770" t="s">
        <v>2269</v>
      </c>
    </row>
    <row r="771" spans="1:2" x14ac:dyDescent="0.25">
      <c r="A771" t="s">
        <v>2270</v>
      </c>
      <c r="B771" t="s">
        <v>2270</v>
      </c>
    </row>
    <row r="772" spans="1:2" x14ac:dyDescent="0.25">
      <c r="A772" t="s">
        <v>2271</v>
      </c>
      <c r="B772" t="s">
        <v>2271</v>
      </c>
    </row>
    <row r="773" spans="1:2" x14ac:dyDescent="0.25">
      <c r="A773" t="s">
        <v>2272</v>
      </c>
      <c r="B773" t="s">
        <v>2272</v>
      </c>
    </row>
    <row r="774" spans="1:2" x14ac:dyDescent="0.25">
      <c r="A774" t="s">
        <v>2273</v>
      </c>
      <c r="B774" t="s">
        <v>2273</v>
      </c>
    </row>
    <row r="775" spans="1:2" x14ac:dyDescent="0.25">
      <c r="A775" t="s">
        <v>2274</v>
      </c>
      <c r="B775" t="s">
        <v>2274</v>
      </c>
    </row>
    <row r="776" spans="1:2" x14ac:dyDescent="0.25">
      <c r="A776" t="s">
        <v>2275</v>
      </c>
      <c r="B776" t="s">
        <v>2275</v>
      </c>
    </row>
    <row r="777" spans="1:2" x14ac:dyDescent="0.25">
      <c r="A777" t="s">
        <v>2276</v>
      </c>
      <c r="B777" t="s">
        <v>2276</v>
      </c>
    </row>
    <row r="778" spans="1:2" x14ac:dyDescent="0.25">
      <c r="A778" t="s">
        <v>2277</v>
      </c>
      <c r="B778" t="s">
        <v>2277</v>
      </c>
    </row>
    <row r="779" spans="1:2" x14ac:dyDescent="0.25">
      <c r="A779" t="s">
        <v>2278</v>
      </c>
      <c r="B779" t="s">
        <v>2278</v>
      </c>
    </row>
    <row r="780" spans="1:2" x14ac:dyDescent="0.25">
      <c r="A780" t="s">
        <v>2279</v>
      </c>
      <c r="B780" t="s">
        <v>2279</v>
      </c>
    </row>
    <row r="781" spans="1:2" x14ac:dyDescent="0.25">
      <c r="A781" t="s">
        <v>2280</v>
      </c>
      <c r="B781" t="s">
        <v>2280</v>
      </c>
    </row>
    <row r="782" spans="1:2" x14ac:dyDescent="0.25">
      <c r="A782" t="s">
        <v>2281</v>
      </c>
      <c r="B782" t="s">
        <v>2281</v>
      </c>
    </row>
    <row r="783" spans="1:2" x14ac:dyDescent="0.25">
      <c r="A783" t="s">
        <v>2282</v>
      </c>
      <c r="B783" t="s">
        <v>2282</v>
      </c>
    </row>
    <row r="784" spans="1:2" x14ac:dyDescent="0.25">
      <c r="A784" t="s">
        <v>2283</v>
      </c>
      <c r="B784" t="s">
        <v>2283</v>
      </c>
    </row>
    <row r="785" spans="1:2" x14ac:dyDescent="0.25">
      <c r="A785" t="s">
        <v>2284</v>
      </c>
      <c r="B785" t="s">
        <v>2284</v>
      </c>
    </row>
    <row r="786" spans="1:2" x14ac:dyDescent="0.25">
      <c r="A786" t="s">
        <v>2285</v>
      </c>
      <c r="B786" t="s">
        <v>2285</v>
      </c>
    </row>
    <row r="787" spans="1:2" x14ac:dyDescent="0.25">
      <c r="A787" t="s">
        <v>2286</v>
      </c>
      <c r="B787" t="s">
        <v>2286</v>
      </c>
    </row>
    <row r="788" spans="1:2" x14ac:dyDescent="0.25">
      <c r="A788" t="s">
        <v>2287</v>
      </c>
      <c r="B788" t="s">
        <v>2287</v>
      </c>
    </row>
    <row r="789" spans="1:2" x14ac:dyDescent="0.25">
      <c r="A789" t="s">
        <v>2288</v>
      </c>
      <c r="B789" t="s">
        <v>2288</v>
      </c>
    </row>
    <row r="790" spans="1:2" x14ac:dyDescent="0.25">
      <c r="A790" t="s">
        <v>2289</v>
      </c>
      <c r="B790" t="s">
        <v>2289</v>
      </c>
    </row>
    <row r="791" spans="1:2" x14ac:dyDescent="0.25">
      <c r="A791" t="s">
        <v>2290</v>
      </c>
      <c r="B791" t="s">
        <v>2290</v>
      </c>
    </row>
    <row r="792" spans="1:2" x14ac:dyDescent="0.25">
      <c r="A792" t="s">
        <v>2291</v>
      </c>
      <c r="B792" t="s">
        <v>2291</v>
      </c>
    </row>
    <row r="793" spans="1:2" x14ac:dyDescent="0.25">
      <c r="A793" t="s">
        <v>2292</v>
      </c>
      <c r="B793" t="s">
        <v>2292</v>
      </c>
    </row>
    <row r="794" spans="1:2" x14ac:dyDescent="0.25">
      <c r="A794" t="s">
        <v>2293</v>
      </c>
      <c r="B794" t="s">
        <v>2293</v>
      </c>
    </row>
    <row r="795" spans="1:2" x14ac:dyDescent="0.25">
      <c r="A795" t="s">
        <v>2294</v>
      </c>
      <c r="B795" t="s">
        <v>2294</v>
      </c>
    </row>
    <row r="796" spans="1:2" x14ac:dyDescent="0.25">
      <c r="A796" t="s">
        <v>2295</v>
      </c>
      <c r="B796" t="s">
        <v>2295</v>
      </c>
    </row>
    <row r="797" spans="1:2" x14ac:dyDescent="0.25">
      <c r="A797" t="s">
        <v>2296</v>
      </c>
      <c r="B797" t="s">
        <v>2296</v>
      </c>
    </row>
    <row r="798" spans="1:2" x14ac:dyDescent="0.25">
      <c r="A798" t="s">
        <v>2297</v>
      </c>
      <c r="B798" t="s">
        <v>2297</v>
      </c>
    </row>
    <row r="799" spans="1:2" x14ac:dyDescent="0.25">
      <c r="A799" t="s">
        <v>2298</v>
      </c>
      <c r="B799" t="s">
        <v>2298</v>
      </c>
    </row>
    <row r="800" spans="1:2" x14ac:dyDescent="0.25">
      <c r="A800" t="s">
        <v>2299</v>
      </c>
      <c r="B800" t="s">
        <v>2299</v>
      </c>
    </row>
    <row r="801" spans="1:2" x14ac:dyDescent="0.25">
      <c r="A801" t="s">
        <v>2300</v>
      </c>
      <c r="B801" t="s">
        <v>2300</v>
      </c>
    </row>
    <row r="802" spans="1:2" x14ac:dyDescent="0.25">
      <c r="A802" t="s">
        <v>2301</v>
      </c>
      <c r="B802" t="s">
        <v>2301</v>
      </c>
    </row>
    <row r="803" spans="1:2" x14ac:dyDescent="0.25">
      <c r="A803" t="s">
        <v>2302</v>
      </c>
      <c r="B803" t="s">
        <v>2302</v>
      </c>
    </row>
    <row r="804" spans="1:2" x14ac:dyDescent="0.25">
      <c r="A804" t="s">
        <v>2303</v>
      </c>
      <c r="B804" t="s">
        <v>2303</v>
      </c>
    </row>
    <row r="805" spans="1:2" x14ac:dyDescent="0.25">
      <c r="A805" t="s">
        <v>2304</v>
      </c>
      <c r="B805" t="s">
        <v>2304</v>
      </c>
    </row>
    <row r="806" spans="1:2" x14ac:dyDescent="0.25">
      <c r="A806" t="s">
        <v>2305</v>
      </c>
      <c r="B806" t="s">
        <v>2305</v>
      </c>
    </row>
    <row r="807" spans="1:2" x14ac:dyDescent="0.25">
      <c r="A807" t="s">
        <v>2306</v>
      </c>
      <c r="B807" t="s">
        <v>2306</v>
      </c>
    </row>
    <row r="808" spans="1:2" x14ac:dyDescent="0.25">
      <c r="A808" t="s">
        <v>2307</v>
      </c>
      <c r="B808" t="s">
        <v>2307</v>
      </c>
    </row>
    <row r="809" spans="1:2" x14ac:dyDescent="0.25">
      <c r="A809" t="s">
        <v>2308</v>
      </c>
      <c r="B809" t="s">
        <v>2308</v>
      </c>
    </row>
    <row r="810" spans="1:2" x14ac:dyDescent="0.25">
      <c r="A810" t="s">
        <v>2309</v>
      </c>
      <c r="B810" t="s">
        <v>2309</v>
      </c>
    </row>
    <row r="811" spans="1:2" x14ac:dyDescent="0.25">
      <c r="A811" t="s">
        <v>2310</v>
      </c>
      <c r="B811" t="s">
        <v>2310</v>
      </c>
    </row>
    <row r="812" spans="1:2" x14ac:dyDescent="0.25">
      <c r="A812" t="s">
        <v>2311</v>
      </c>
      <c r="B812" t="s">
        <v>2311</v>
      </c>
    </row>
    <row r="813" spans="1:2" x14ac:dyDescent="0.25">
      <c r="A813" t="s">
        <v>2312</v>
      </c>
      <c r="B813" t="s">
        <v>2312</v>
      </c>
    </row>
    <row r="814" spans="1:2" x14ac:dyDescent="0.25">
      <c r="A814" t="s">
        <v>2313</v>
      </c>
      <c r="B814" t="s">
        <v>2313</v>
      </c>
    </row>
    <row r="815" spans="1:2" x14ac:dyDescent="0.25">
      <c r="A815" t="s">
        <v>2314</v>
      </c>
      <c r="B815" t="s">
        <v>2314</v>
      </c>
    </row>
    <row r="816" spans="1:2" x14ac:dyDescent="0.25">
      <c r="A816" t="s">
        <v>2315</v>
      </c>
      <c r="B816" t="s">
        <v>2315</v>
      </c>
    </row>
    <row r="817" spans="1:2" x14ac:dyDescent="0.25">
      <c r="A817" t="s">
        <v>2316</v>
      </c>
      <c r="B817" t="s">
        <v>2316</v>
      </c>
    </row>
    <row r="818" spans="1:2" x14ac:dyDescent="0.25">
      <c r="A818" t="s">
        <v>2317</v>
      </c>
      <c r="B818" t="s">
        <v>2317</v>
      </c>
    </row>
    <row r="819" spans="1:2" x14ac:dyDescent="0.25">
      <c r="A819" t="s">
        <v>2318</v>
      </c>
      <c r="B819" t="s">
        <v>2318</v>
      </c>
    </row>
    <row r="820" spans="1:2" x14ac:dyDescent="0.25">
      <c r="A820" t="s">
        <v>2319</v>
      </c>
      <c r="B820" t="s">
        <v>2319</v>
      </c>
    </row>
    <row r="821" spans="1:2" x14ac:dyDescent="0.25">
      <c r="A821" t="s">
        <v>2320</v>
      </c>
      <c r="B821" t="s">
        <v>2320</v>
      </c>
    </row>
    <row r="822" spans="1:2" x14ac:dyDescent="0.25">
      <c r="A822" t="s">
        <v>2321</v>
      </c>
      <c r="B822" t="s">
        <v>2321</v>
      </c>
    </row>
    <row r="823" spans="1:2" x14ac:dyDescent="0.25">
      <c r="A823" t="s">
        <v>2322</v>
      </c>
      <c r="B823" t="s">
        <v>2322</v>
      </c>
    </row>
    <row r="824" spans="1:2" x14ac:dyDescent="0.25">
      <c r="A824" t="s">
        <v>2323</v>
      </c>
      <c r="B824" t="s">
        <v>2323</v>
      </c>
    </row>
    <row r="825" spans="1:2" x14ac:dyDescent="0.25">
      <c r="A825" t="s">
        <v>2324</v>
      </c>
      <c r="B825" t="s">
        <v>2324</v>
      </c>
    </row>
    <row r="826" spans="1:2" x14ac:dyDescent="0.25">
      <c r="A826" t="s">
        <v>2325</v>
      </c>
      <c r="B826" t="s">
        <v>2325</v>
      </c>
    </row>
    <row r="827" spans="1:2" x14ac:dyDescent="0.25">
      <c r="A827" t="s">
        <v>2326</v>
      </c>
      <c r="B827" t="s">
        <v>2326</v>
      </c>
    </row>
    <row r="828" spans="1:2" x14ac:dyDescent="0.25">
      <c r="A828" t="s">
        <v>2327</v>
      </c>
      <c r="B828" t="s">
        <v>2327</v>
      </c>
    </row>
    <row r="829" spans="1:2" x14ac:dyDescent="0.25">
      <c r="A829" t="s">
        <v>2328</v>
      </c>
      <c r="B829" t="s">
        <v>2328</v>
      </c>
    </row>
    <row r="830" spans="1:2" x14ac:dyDescent="0.25">
      <c r="A830" t="s">
        <v>2329</v>
      </c>
      <c r="B830" t="s">
        <v>2329</v>
      </c>
    </row>
    <row r="831" spans="1:2" x14ac:dyDescent="0.25">
      <c r="A831" t="s">
        <v>2330</v>
      </c>
      <c r="B831" t="s">
        <v>2330</v>
      </c>
    </row>
    <row r="832" spans="1:2" x14ac:dyDescent="0.25">
      <c r="A832" t="s">
        <v>2331</v>
      </c>
      <c r="B832" t="s">
        <v>2331</v>
      </c>
    </row>
    <row r="833" spans="1:2" x14ac:dyDescent="0.25">
      <c r="A833" t="s">
        <v>2332</v>
      </c>
      <c r="B833" t="s">
        <v>2332</v>
      </c>
    </row>
    <row r="834" spans="1:2" x14ac:dyDescent="0.25">
      <c r="A834" t="s">
        <v>2333</v>
      </c>
      <c r="B834" t="s">
        <v>2333</v>
      </c>
    </row>
    <row r="835" spans="1:2" x14ac:dyDescent="0.25">
      <c r="A835" t="s">
        <v>2334</v>
      </c>
      <c r="B835" t="s">
        <v>2334</v>
      </c>
    </row>
    <row r="836" spans="1:2" x14ac:dyDescent="0.25">
      <c r="A836" t="s">
        <v>2335</v>
      </c>
      <c r="B836" t="s">
        <v>2335</v>
      </c>
    </row>
    <row r="837" spans="1:2" x14ac:dyDescent="0.25">
      <c r="A837" t="s">
        <v>2336</v>
      </c>
      <c r="B837" t="s">
        <v>2336</v>
      </c>
    </row>
    <row r="838" spans="1:2" x14ac:dyDescent="0.25">
      <c r="A838" t="s">
        <v>2337</v>
      </c>
      <c r="B838" t="s">
        <v>2337</v>
      </c>
    </row>
    <row r="839" spans="1:2" x14ac:dyDescent="0.25">
      <c r="A839" t="s">
        <v>2338</v>
      </c>
      <c r="B839" t="s">
        <v>2338</v>
      </c>
    </row>
    <row r="840" spans="1:2" x14ac:dyDescent="0.25">
      <c r="A840" t="s">
        <v>2339</v>
      </c>
      <c r="B840" t="s">
        <v>2339</v>
      </c>
    </row>
    <row r="841" spans="1:2" x14ac:dyDescent="0.25">
      <c r="A841" t="s">
        <v>2340</v>
      </c>
      <c r="B841" t="s">
        <v>2340</v>
      </c>
    </row>
    <row r="842" spans="1:2" x14ac:dyDescent="0.25">
      <c r="A842" t="s">
        <v>2341</v>
      </c>
      <c r="B842" t="s">
        <v>2341</v>
      </c>
    </row>
    <row r="843" spans="1:2" x14ac:dyDescent="0.25">
      <c r="A843" t="s">
        <v>2342</v>
      </c>
      <c r="B843" t="s">
        <v>2342</v>
      </c>
    </row>
    <row r="844" spans="1:2" x14ac:dyDescent="0.25">
      <c r="A844" t="s">
        <v>2343</v>
      </c>
      <c r="B844" t="s">
        <v>2343</v>
      </c>
    </row>
    <row r="845" spans="1:2" x14ac:dyDescent="0.25">
      <c r="A845" t="s">
        <v>2344</v>
      </c>
      <c r="B845" t="s">
        <v>2344</v>
      </c>
    </row>
    <row r="846" spans="1:2" x14ac:dyDescent="0.25">
      <c r="A846" t="s">
        <v>2345</v>
      </c>
      <c r="B846" t="s">
        <v>2345</v>
      </c>
    </row>
    <row r="847" spans="1:2" x14ac:dyDescent="0.25">
      <c r="A847" t="s">
        <v>2346</v>
      </c>
      <c r="B847" t="s">
        <v>2346</v>
      </c>
    </row>
    <row r="848" spans="1:2" x14ac:dyDescent="0.25">
      <c r="A848" t="s">
        <v>2347</v>
      </c>
      <c r="B848" t="s">
        <v>2347</v>
      </c>
    </row>
    <row r="849" spans="1:2" x14ac:dyDescent="0.25">
      <c r="A849" t="s">
        <v>2348</v>
      </c>
      <c r="B849" t="s">
        <v>2348</v>
      </c>
    </row>
    <row r="850" spans="1:2" x14ac:dyDescent="0.25">
      <c r="A850" t="s">
        <v>2349</v>
      </c>
      <c r="B850" t="s">
        <v>2349</v>
      </c>
    </row>
    <row r="851" spans="1:2" x14ac:dyDescent="0.25">
      <c r="A851" t="s">
        <v>2350</v>
      </c>
      <c r="B851" t="s">
        <v>2350</v>
      </c>
    </row>
    <row r="852" spans="1:2" x14ac:dyDescent="0.25">
      <c r="A852" t="s">
        <v>2351</v>
      </c>
      <c r="B852" t="s">
        <v>2351</v>
      </c>
    </row>
    <row r="853" spans="1:2" x14ac:dyDescent="0.25">
      <c r="A853" t="s">
        <v>2352</v>
      </c>
      <c r="B853" t="s">
        <v>2352</v>
      </c>
    </row>
    <row r="854" spans="1:2" x14ac:dyDescent="0.25">
      <c r="A854" t="s">
        <v>2353</v>
      </c>
      <c r="B854" t="s">
        <v>2353</v>
      </c>
    </row>
    <row r="855" spans="1:2" x14ac:dyDescent="0.25">
      <c r="A855" t="s">
        <v>2354</v>
      </c>
      <c r="B855" t="s">
        <v>2354</v>
      </c>
    </row>
    <row r="856" spans="1:2" x14ac:dyDescent="0.25">
      <c r="A856" t="s">
        <v>2355</v>
      </c>
      <c r="B856" t="s">
        <v>2355</v>
      </c>
    </row>
    <row r="857" spans="1:2" x14ac:dyDescent="0.25">
      <c r="A857" t="s">
        <v>2356</v>
      </c>
      <c r="B857" t="s">
        <v>2356</v>
      </c>
    </row>
    <row r="858" spans="1:2" x14ac:dyDescent="0.25">
      <c r="A858" t="s">
        <v>2357</v>
      </c>
      <c r="B858" t="s">
        <v>2357</v>
      </c>
    </row>
    <row r="859" spans="1:2" x14ac:dyDescent="0.25">
      <c r="A859" t="s">
        <v>2358</v>
      </c>
      <c r="B859" t="s">
        <v>2358</v>
      </c>
    </row>
    <row r="860" spans="1:2" x14ac:dyDescent="0.25">
      <c r="A860" t="s">
        <v>2359</v>
      </c>
      <c r="B860" t="s">
        <v>2359</v>
      </c>
    </row>
    <row r="861" spans="1:2" x14ac:dyDescent="0.25">
      <c r="A861" t="s">
        <v>2360</v>
      </c>
      <c r="B861" t="s">
        <v>2360</v>
      </c>
    </row>
    <row r="862" spans="1:2" x14ac:dyDescent="0.25">
      <c r="A862" t="s">
        <v>2361</v>
      </c>
      <c r="B862" t="s">
        <v>2361</v>
      </c>
    </row>
    <row r="863" spans="1:2" x14ac:dyDescent="0.25">
      <c r="A863" t="s">
        <v>2362</v>
      </c>
      <c r="B863" t="s">
        <v>2362</v>
      </c>
    </row>
    <row r="864" spans="1:2" x14ac:dyDescent="0.25">
      <c r="A864" t="s">
        <v>2363</v>
      </c>
      <c r="B864" t="s">
        <v>2363</v>
      </c>
    </row>
    <row r="865" spans="1:2" x14ac:dyDescent="0.25">
      <c r="A865" t="s">
        <v>2364</v>
      </c>
      <c r="B865" t="s">
        <v>2364</v>
      </c>
    </row>
    <row r="866" spans="1:2" x14ac:dyDescent="0.25">
      <c r="A866" t="s">
        <v>2365</v>
      </c>
      <c r="B866" t="s">
        <v>2365</v>
      </c>
    </row>
    <row r="867" spans="1:2" x14ac:dyDescent="0.25">
      <c r="A867" t="s">
        <v>2366</v>
      </c>
      <c r="B867" t="s">
        <v>2366</v>
      </c>
    </row>
    <row r="868" spans="1:2" x14ac:dyDescent="0.25">
      <c r="A868" t="s">
        <v>2367</v>
      </c>
      <c r="B868" t="s">
        <v>2367</v>
      </c>
    </row>
    <row r="869" spans="1:2" x14ac:dyDescent="0.25">
      <c r="A869" t="s">
        <v>2368</v>
      </c>
      <c r="B869" t="s">
        <v>2368</v>
      </c>
    </row>
    <row r="870" spans="1:2" x14ac:dyDescent="0.25">
      <c r="A870" t="s">
        <v>2369</v>
      </c>
      <c r="B870" t="s">
        <v>2369</v>
      </c>
    </row>
    <row r="871" spans="1:2" x14ac:dyDescent="0.25">
      <c r="A871" t="s">
        <v>2370</v>
      </c>
      <c r="B871" t="s">
        <v>2370</v>
      </c>
    </row>
    <row r="872" spans="1:2" x14ac:dyDescent="0.25">
      <c r="A872" t="s">
        <v>2371</v>
      </c>
      <c r="B872" t="s">
        <v>2371</v>
      </c>
    </row>
    <row r="873" spans="1:2" x14ac:dyDescent="0.25">
      <c r="A873" t="s">
        <v>2372</v>
      </c>
      <c r="B873" t="s">
        <v>2372</v>
      </c>
    </row>
    <row r="874" spans="1:2" x14ac:dyDescent="0.25">
      <c r="A874" t="s">
        <v>2373</v>
      </c>
      <c r="B874" t="s">
        <v>2373</v>
      </c>
    </row>
    <row r="875" spans="1:2" x14ac:dyDescent="0.25">
      <c r="A875" t="s">
        <v>2374</v>
      </c>
      <c r="B875" t="s">
        <v>2374</v>
      </c>
    </row>
    <row r="876" spans="1:2" x14ac:dyDescent="0.25">
      <c r="A876" t="s">
        <v>2375</v>
      </c>
      <c r="B876" t="s">
        <v>2375</v>
      </c>
    </row>
    <row r="877" spans="1:2" x14ac:dyDescent="0.25">
      <c r="A877" t="s">
        <v>2376</v>
      </c>
      <c r="B877" t="s">
        <v>2376</v>
      </c>
    </row>
    <row r="878" spans="1:2" x14ac:dyDescent="0.25">
      <c r="A878" t="s">
        <v>2377</v>
      </c>
      <c r="B878" t="s">
        <v>2377</v>
      </c>
    </row>
    <row r="879" spans="1:2" x14ac:dyDescent="0.25">
      <c r="A879" t="s">
        <v>2378</v>
      </c>
      <c r="B879" t="s">
        <v>2378</v>
      </c>
    </row>
    <row r="880" spans="1:2" x14ac:dyDescent="0.25">
      <c r="A880" t="s">
        <v>2379</v>
      </c>
      <c r="B880" t="s">
        <v>2379</v>
      </c>
    </row>
    <row r="881" spans="1:2" x14ac:dyDescent="0.25">
      <c r="A881" t="s">
        <v>2380</v>
      </c>
      <c r="B881" t="s">
        <v>2380</v>
      </c>
    </row>
    <row r="882" spans="1:2" x14ac:dyDescent="0.25">
      <c r="A882" t="s">
        <v>2381</v>
      </c>
      <c r="B882" t="s">
        <v>2381</v>
      </c>
    </row>
    <row r="883" spans="1:2" x14ac:dyDescent="0.25">
      <c r="A883" t="s">
        <v>2382</v>
      </c>
      <c r="B883" t="s">
        <v>2382</v>
      </c>
    </row>
    <row r="884" spans="1:2" x14ac:dyDescent="0.25">
      <c r="A884" t="s">
        <v>2383</v>
      </c>
      <c r="B884" t="s">
        <v>2383</v>
      </c>
    </row>
    <row r="885" spans="1:2" x14ac:dyDescent="0.25">
      <c r="A885" t="s">
        <v>2384</v>
      </c>
      <c r="B885" t="s">
        <v>2384</v>
      </c>
    </row>
    <row r="886" spans="1:2" x14ac:dyDescent="0.25">
      <c r="A886" t="s">
        <v>2385</v>
      </c>
      <c r="B886" t="s">
        <v>2385</v>
      </c>
    </row>
    <row r="887" spans="1:2" x14ac:dyDescent="0.25">
      <c r="A887" t="s">
        <v>2386</v>
      </c>
      <c r="B887" t="s">
        <v>2386</v>
      </c>
    </row>
    <row r="888" spans="1:2" x14ac:dyDescent="0.25">
      <c r="A888" t="s">
        <v>2387</v>
      </c>
      <c r="B888" t="s">
        <v>2387</v>
      </c>
    </row>
    <row r="889" spans="1:2" x14ac:dyDescent="0.25">
      <c r="A889" t="s">
        <v>2388</v>
      </c>
      <c r="B889" t="s">
        <v>2388</v>
      </c>
    </row>
    <row r="890" spans="1:2" x14ac:dyDescent="0.25">
      <c r="A890" t="s">
        <v>2389</v>
      </c>
      <c r="B890" t="s">
        <v>2389</v>
      </c>
    </row>
    <row r="891" spans="1:2" x14ac:dyDescent="0.25">
      <c r="A891" t="s">
        <v>2390</v>
      </c>
      <c r="B891" t="s">
        <v>2390</v>
      </c>
    </row>
    <row r="892" spans="1:2" x14ac:dyDescent="0.25">
      <c r="A892" t="s">
        <v>2391</v>
      </c>
      <c r="B892" t="s">
        <v>2391</v>
      </c>
    </row>
    <row r="893" spans="1:2" x14ac:dyDescent="0.25">
      <c r="A893" t="s">
        <v>2392</v>
      </c>
      <c r="B893" t="s">
        <v>2392</v>
      </c>
    </row>
    <row r="894" spans="1:2" x14ac:dyDescent="0.25">
      <c r="A894" t="s">
        <v>2393</v>
      </c>
      <c r="B894" t="s">
        <v>2393</v>
      </c>
    </row>
    <row r="895" spans="1:2" x14ac:dyDescent="0.25">
      <c r="A895" t="s">
        <v>2394</v>
      </c>
      <c r="B895" t="s">
        <v>2394</v>
      </c>
    </row>
    <row r="896" spans="1:2" x14ac:dyDescent="0.25">
      <c r="A896" t="s">
        <v>2395</v>
      </c>
      <c r="B896" t="s">
        <v>2395</v>
      </c>
    </row>
    <row r="897" spans="1:2" x14ac:dyDescent="0.25">
      <c r="A897" t="s">
        <v>2396</v>
      </c>
      <c r="B897" t="s">
        <v>2396</v>
      </c>
    </row>
    <row r="898" spans="1:2" x14ac:dyDescent="0.25">
      <c r="A898" t="s">
        <v>2397</v>
      </c>
      <c r="B898" t="s">
        <v>2397</v>
      </c>
    </row>
    <row r="899" spans="1:2" x14ac:dyDescent="0.25">
      <c r="A899" t="s">
        <v>2398</v>
      </c>
      <c r="B899" t="s">
        <v>2398</v>
      </c>
    </row>
    <row r="900" spans="1:2" x14ac:dyDescent="0.25">
      <c r="A900" t="s">
        <v>2399</v>
      </c>
      <c r="B900" t="s">
        <v>2399</v>
      </c>
    </row>
    <row r="901" spans="1:2" x14ac:dyDescent="0.25">
      <c r="A901" t="s">
        <v>2400</v>
      </c>
      <c r="B901" t="s">
        <v>2400</v>
      </c>
    </row>
    <row r="902" spans="1:2" x14ac:dyDescent="0.25">
      <c r="A902" t="s">
        <v>2401</v>
      </c>
      <c r="B902" t="s">
        <v>2401</v>
      </c>
    </row>
    <row r="903" spans="1:2" x14ac:dyDescent="0.25">
      <c r="A903" t="s">
        <v>2402</v>
      </c>
      <c r="B903" t="s">
        <v>2402</v>
      </c>
    </row>
    <row r="904" spans="1:2" x14ac:dyDescent="0.25">
      <c r="A904" t="s">
        <v>2403</v>
      </c>
      <c r="B904" t="s">
        <v>2403</v>
      </c>
    </row>
    <row r="905" spans="1:2" x14ac:dyDescent="0.25">
      <c r="A905" t="s">
        <v>2404</v>
      </c>
      <c r="B905" t="s">
        <v>2404</v>
      </c>
    </row>
    <row r="906" spans="1:2" x14ac:dyDescent="0.25">
      <c r="A906" t="s">
        <v>2405</v>
      </c>
      <c r="B906" t="s">
        <v>2405</v>
      </c>
    </row>
    <row r="907" spans="1:2" x14ac:dyDescent="0.25">
      <c r="A907" t="s">
        <v>2406</v>
      </c>
      <c r="B907" t="s">
        <v>2406</v>
      </c>
    </row>
    <row r="908" spans="1:2" x14ac:dyDescent="0.25">
      <c r="A908" t="s">
        <v>2407</v>
      </c>
      <c r="B908" t="s">
        <v>2407</v>
      </c>
    </row>
    <row r="909" spans="1:2" x14ac:dyDescent="0.25">
      <c r="A909" t="s">
        <v>2408</v>
      </c>
      <c r="B909" t="s">
        <v>2408</v>
      </c>
    </row>
    <row r="910" spans="1:2" x14ac:dyDescent="0.25">
      <c r="A910" t="s">
        <v>2409</v>
      </c>
      <c r="B910" t="s">
        <v>2409</v>
      </c>
    </row>
    <row r="911" spans="1:2" x14ac:dyDescent="0.25">
      <c r="A911" t="s">
        <v>2410</v>
      </c>
      <c r="B911" t="s">
        <v>2410</v>
      </c>
    </row>
    <row r="912" spans="1:2" x14ac:dyDescent="0.25">
      <c r="A912" t="s">
        <v>2411</v>
      </c>
      <c r="B912" t="s">
        <v>2411</v>
      </c>
    </row>
    <row r="913" spans="1:2" x14ac:dyDescent="0.25">
      <c r="A913" t="s">
        <v>2412</v>
      </c>
      <c r="B913" t="s">
        <v>2412</v>
      </c>
    </row>
    <row r="914" spans="1:2" x14ac:dyDescent="0.25">
      <c r="A914" t="s">
        <v>2413</v>
      </c>
      <c r="B914" t="s">
        <v>2413</v>
      </c>
    </row>
    <row r="915" spans="1:2" x14ac:dyDescent="0.25">
      <c r="A915" t="s">
        <v>2414</v>
      </c>
      <c r="B915" t="s">
        <v>2414</v>
      </c>
    </row>
    <row r="916" spans="1:2" x14ac:dyDescent="0.25">
      <c r="A916" t="s">
        <v>2415</v>
      </c>
      <c r="B916" t="s">
        <v>2415</v>
      </c>
    </row>
    <row r="917" spans="1:2" x14ac:dyDescent="0.25">
      <c r="A917" t="s">
        <v>2416</v>
      </c>
      <c r="B917" t="s">
        <v>2416</v>
      </c>
    </row>
    <row r="918" spans="1:2" x14ac:dyDescent="0.25">
      <c r="A918" t="s">
        <v>2417</v>
      </c>
      <c r="B918" t="s">
        <v>2417</v>
      </c>
    </row>
    <row r="919" spans="1:2" x14ac:dyDescent="0.25">
      <c r="A919" t="s">
        <v>2418</v>
      </c>
      <c r="B919" t="s">
        <v>2418</v>
      </c>
    </row>
    <row r="920" spans="1:2" x14ac:dyDescent="0.25">
      <c r="A920" t="s">
        <v>2419</v>
      </c>
      <c r="B920" t="s">
        <v>2419</v>
      </c>
    </row>
    <row r="921" spans="1:2" x14ac:dyDescent="0.25">
      <c r="A921" t="s">
        <v>2420</v>
      </c>
      <c r="B921" t="s">
        <v>2420</v>
      </c>
    </row>
    <row r="922" spans="1:2" x14ac:dyDescent="0.25">
      <c r="A922" t="s">
        <v>2421</v>
      </c>
      <c r="B922" t="s">
        <v>2421</v>
      </c>
    </row>
    <row r="923" spans="1:2" x14ac:dyDescent="0.25">
      <c r="A923" t="s">
        <v>2422</v>
      </c>
      <c r="B923" t="s">
        <v>2422</v>
      </c>
    </row>
    <row r="924" spans="1:2" x14ac:dyDescent="0.25">
      <c r="A924" t="s">
        <v>2423</v>
      </c>
      <c r="B924" t="s">
        <v>2423</v>
      </c>
    </row>
    <row r="925" spans="1:2" x14ac:dyDescent="0.25">
      <c r="A925" t="s">
        <v>2424</v>
      </c>
      <c r="B925" t="s">
        <v>2424</v>
      </c>
    </row>
    <row r="926" spans="1:2" x14ac:dyDescent="0.25">
      <c r="A926" t="s">
        <v>2425</v>
      </c>
      <c r="B926" t="s">
        <v>2425</v>
      </c>
    </row>
    <row r="927" spans="1:2" x14ac:dyDescent="0.25">
      <c r="A927" t="s">
        <v>2426</v>
      </c>
      <c r="B927" t="s">
        <v>2426</v>
      </c>
    </row>
    <row r="928" spans="1:2" x14ac:dyDescent="0.25">
      <c r="A928" t="s">
        <v>2427</v>
      </c>
      <c r="B928" t="s">
        <v>2427</v>
      </c>
    </row>
    <row r="929" spans="1:2" x14ac:dyDescent="0.25">
      <c r="A929" t="s">
        <v>2428</v>
      </c>
      <c r="B929" t="s">
        <v>2428</v>
      </c>
    </row>
    <row r="930" spans="1:2" x14ac:dyDescent="0.25">
      <c r="A930" t="s">
        <v>2429</v>
      </c>
      <c r="B930" t="s">
        <v>2429</v>
      </c>
    </row>
    <row r="931" spans="1:2" x14ac:dyDescent="0.25">
      <c r="A931" t="s">
        <v>2430</v>
      </c>
      <c r="B931" t="s">
        <v>2430</v>
      </c>
    </row>
    <row r="932" spans="1:2" x14ac:dyDescent="0.25">
      <c r="A932" t="s">
        <v>2431</v>
      </c>
      <c r="B932" t="s">
        <v>2431</v>
      </c>
    </row>
    <row r="933" spans="1:2" x14ac:dyDescent="0.25">
      <c r="A933" t="s">
        <v>2432</v>
      </c>
      <c r="B933" t="s">
        <v>2432</v>
      </c>
    </row>
    <row r="934" spans="1:2" x14ac:dyDescent="0.25">
      <c r="A934" t="s">
        <v>2433</v>
      </c>
      <c r="B934" t="s">
        <v>2433</v>
      </c>
    </row>
    <row r="935" spans="1:2" x14ac:dyDescent="0.25">
      <c r="A935" t="s">
        <v>2434</v>
      </c>
      <c r="B935" t="s">
        <v>2434</v>
      </c>
    </row>
    <row r="936" spans="1:2" x14ac:dyDescent="0.25">
      <c r="A936" t="s">
        <v>2435</v>
      </c>
      <c r="B936" t="s">
        <v>2435</v>
      </c>
    </row>
    <row r="937" spans="1:2" x14ac:dyDescent="0.25">
      <c r="A937" t="s">
        <v>2436</v>
      </c>
      <c r="B937" t="s">
        <v>2436</v>
      </c>
    </row>
    <row r="938" spans="1:2" x14ac:dyDescent="0.25">
      <c r="A938" t="s">
        <v>2437</v>
      </c>
      <c r="B938" t="s">
        <v>2437</v>
      </c>
    </row>
    <row r="939" spans="1:2" x14ac:dyDescent="0.25">
      <c r="A939" t="s">
        <v>2438</v>
      </c>
      <c r="B939" t="s">
        <v>2438</v>
      </c>
    </row>
    <row r="940" spans="1:2" x14ac:dyDescent="0.25">
      <c r="A940" t="s">
        <v>2439</v>
      </c>
      <c r="B940" t="s">
        <v>2439</v>
      </c>
    </row>
    <row r="941" spans="1:2" x14ac:dyDescent="0.25">
      <c r="A941" t="s">
        <v>2440</v>
      </c>
      <c r="B941" t="s">
        <v>2440</v>
      </c>
    </row>
    <row r="942" spans="1:2" x14ac:dyDescent="0.25">
      <c r="A942" t="s">
        <v>2441</v>
      </c>
      <c r="B942" t="s">
        <v>2441</v>
      </c>
    </row>
    <row r="943" spans="1:2" x14ac:dyDescent="0.25">
      <c r="A943" t="s">
        <v>2442</v>
      </c>
      <c r="B943" t="s">
        <v>2442</v>
      </c>
    </row>
    <row r="944" spans="1:2" x14ac:dyDescent="0.25">
      <c r="A944" t="s">
        <v>2443</v>
      </c>
      <c r="B944" t="s">
        <v>2443</v>
      </c>
    </row>
    <row r="945" spans="1:2" x14ac:dyDescent="0.25">
      <c r="A945" t="s">
        <v>2444</v>
      </c>
      <c r="B945" t="s">
        <v>2444</v>
      </c>
    </row>
    <row r="946" spans="1:2" x14ac:dyDescent="0.25">
      <c r="A946" t="s">
        <v>2445</v>
      </c>
      <c r="B946" t="s">
        <v>2445</v>
      </c>
    </row>
    <row r="947" spans="1:2" x14ac:dyDescent="0.25">
      <c r="A947" t="s">
        <v>2446</v>
      </c>
      <c r="B947" t="s">
        <v>2446</v>
      </c>
    </row>
    <row r="948" spans="1:2" x14ac:dyDescent="0.25">
      <c r="A948" t="s">
        <v>2447</v>
      </c>
      <c r="B948" t="s">
        <v>2447</v>
      </c>
    </row>
    <row r="949" spans="1:2" x14ac:dyDescent="0.25">
      <c r="A949" t="s">
        <v>2448</v>
      </c>
      <c r="B949" t="s">
        <v>2448</v>
      </c>
    </row>
    <row r="950" spans="1:2" x14ac:dyDescent="0.25">
      <c r="A950" t="s">
        <v>2449</v>
      </c>
      <c r="B950" t="s">
        <v>2449</v>
      </c>
    </row>
    <row r="951" spans="1:2" x14ac:dyDescent="0.25">
      <c r="A951" t="s">
        <v>2450</v>
      </c>
      <c r="B951" t="s">
        <v>2450</v>
      </c>
    </row>
    <row r="952" spans="1:2" x14ac:dyDescent="0.25">
      <c r="A952" t="s">
        <v>2451</v>
      </c>
      <c r="B952" t="s">
        <v>2451</v>
      </c>
    </row>
    <row r="953" spans="1:2" x14ac:dyDescent="0.25">
      <c r="A953" t="s">
        <v>2452</v>
      </c>
      <c r="B953" t="s">
        <v>2452</v>
      </c>
    </row>
    <row r="954" spans="1:2" x14ac:dyDescent="0.25">
      <c r="A954" t="s">
        <v>2453</v>
      </c>
      <c r="B954" t="s">
        <v>2453</v>
      </c>
    </row>
    <row r="955" spans="1:2" x14ac:dyDescent="0.25">
      <c r="A955" t="s">
        <v>2454</v>
      </c>
      <c r="B955" t="s">
        <v>2454</v>
      </c>
    </row>
    <row r="956" spans="1:2" x14ac:dyDescent="0.25">
      <c r="A956" t="s">
        <v>2455</v>
      </c>
      <c r="B956" t="s">
        <v>2455</v>
      </c>
    </row>
    <row r="957" spans="1:2" x14ac:dyDescent="0.25">
      <c r="A957" t="s">
        <v>2456</v>
      </c>
      <c r="B957" t="s">
        <v>2456</v>
      </c>
    </row>
    <row r="958" spans="1:2" x14ac:dyDescent="0.25">
      <c r="A958" t="s">
        <v>2457</v>
      </c>
      <c r="B958" t="s">
        <v>2457</v>
      </c>
    </row>
    <row r="959" spans="1:2" x14ac:dyDescent="0.25">
      <c r="A959" t="s">
        <v>2458</v>
      </c>
      <c r="B959" t="s">
        <v>2458</v>
      </c>
    </row>
    <row r="960" spans="1:2" x14ac:dyDescent="0.25">
      <c r="A960" t="s">
        <v>2459</v>
      </c>
      <c r="B960" t="s">
        <v>2459</v>
      </c>
    </row>
    <row r="961" spans="1:2" x14ac:dyDescent="0.25">
      <c r="A961" t="s">
        <v>2460</v>
      </c>
      <c r="B961" t="s">
        <v>2460</v>
      </c>
    </row>
    <row r="962" spans="1:2" x14ac:dyDescent="0.25">
      <c r="A962" t="s">
        <v>2461</v>
      </c>
      <c r="B962" t="s">
        <v>2461</v>
      </c>
    </row>
    <row r="963" spans="1:2" x14ac:dyDescent="0.25">
      <c r="A963" t="s">
        <v>2462</v>
      </c>
      <c r="B963" t="s">
        <v>2462</v>
      </c>
    </row>
    <row r="964" spans="1:2" x14ac:dyDescent="0.25">
      <c r="A964" t="s">
        <v>2463</v>
      </c>
      <c r="B964" t="s">
        <v>2463</v>
      </c>
    </row>
    <row r="965" spans="1:2" x14ac:dyDescent="0.25">
      <c r="A965" t="s">
        <v>2464</v>
      </c>
      <c r="B965" t="s">
        <v>2464</v>
      </c>
    </row>
    <row r="966" spans="1:2" x14ac:dyDescent="0.25">
      <c r="A966" t="s">
        <v>2465</v>
      </c>
      <c r="B966" t="s">
        <v>2465</v>
      </c>
    </row>
    <row r="967" spans="1:2" x14ac:dyDescent="0.25">
      <c r="A967" t="s">
        <v>2466</v>
      </c>
      <c r="B967" t="s">
        <v>2466</v>
      </c>
    </row>
    <row r="968" spans="1:2" x14ac:dyDescent="0.25">
      <c r="A968" t="s">
        <v>2467</v>
      </c>
      <c r="B968" t="s">
        <v>2467</v>
      </c>
    </row>
    <row r="969" spans="1:2" x14ac:dyDescent="0.25">
      <c r="A969" t="s">
        <v>2468</v>
      </c>
      <c r="B969" t="s">
        <v>2468</v>
      </c>
    </row>
    <row r="970" spans="1:2" x14ac:dyDescent="0.25">
      <c r="A970" t="s">
        <v>2469</v>
      </c>
      <c r="B970" t="s">
        <v>2469</v>
      </c>
    </row>
    <row r="971" spans="1:2" x14ac:dyDescent="0.25">
      <c r="A971" t="s">
        <v>2470</v>
      </c>
      <c r="B971" t="s">
        <v>2470</v>
      </c>
    </row>
    <row r="972" spans="1:2" x14ac:dyDescent="0.25">
      <c r="A972" t="s">
        <v>2471</v>
      </c>
      <c r="B972" t="s">
        <v>2471</v>
      </c>
    </row>
    <row r="973" spans="1:2" x14ac:dyDescent="0.25">
      <c r="A973" t="s">
        <v>2472</v>
      </c>
      <c r="B973" t="s">
        <v>2472</v>
      </c>
    </row>
    <row r="974" spans="1:2" x14ac:dyDescent="0.25">
      <c r="A974" t="s">
        <v>2473</v>
      </c>
      <c r="B974" t="s">
        <v>2473</v>
      </c>
    </row>
    <row r="975" spans="1:2" x14ac:dyDescent="0.25">
      <c r="A975" t="s">
        <v>2474</v>
      </c>
      <c r="B975" t="s">
        <v>2474</v>
      </c>
    </row>
    <row r="976" spans="1:2" x14ac:dyDescent="0.25">
      <c r="A976" t="s">
        <v>2475</v>
      </c>
      <c r="B976" t="s">
        <v>2475</v>
      </c>
    </row>
    <row r="977" spans="1:2" x14ac:dyDescent="0.25">
      <c r="A977" t="s">
        <v>2476</v>
      </c>
      <c r="B977" t="s">
        <v>2476</v>
      </c>
    </row>
    <row r="978" spans="1:2" x14ac:dyDescent="0.25">
      <c r="A978" t="s">
        <v>2477</v>
      </c>
      <c r="B978" t="s">
        <v>2477</v>
      </c>
    </row>
    <row r="979" spans="1:2" x14ac:dyDescent="0.25">
      <c r="A979" t="s">
        <v>2478</v>
      </c>
      <c r="B979" t="s">
        <v>2478</v>
      </c>
    </row>
    <row r="980" spans="1:2" x14ac:dyDescent="0.25">
      <c r="A980" t="s">
        <v>2479</v>
      </c>
      <c r="B980" t="s">
        <v>2479</v>
      </c>
    </row>
    <row r="981" spans="1:2" x14ac:dyDescent="0.25">
      <c r="A981" t="s">
        <v>2480</v>
      </c>
      <c r="B981" t="s">
        <v>2480</v>
      </c>
    </row>
    <row r="982" spans="1:2" x14ac:dyDescent="0.25">
      <c r="A982" t="s">
        <v>2481</v>
      </c>
      <c r="B982" t="s">
        <v>2481</v>
      </c>
    </row>
    <row r="983" spans="1:2" x14ac:dyDescent="0.25">
      <c r="A983" t="s">
        <v>2482</v>
      </c>
      <c r="B983" t="s">
        <v>2482</v>
      </c>
    </row>
    <row r="984" spans="1:2" x14ac:dyDescent="0.25">
      <c r="A984" t="s">
        <v>2483</v>
      </c>
      <c r="B984" t="s">
        <v>2483</v>
      </c>
    </row>
    <row r="985" spans="1:2" x14ac:dyDescent="0.25">
      <c r="A985" t="s">
        <v>2484</v>
      </c>
      <c r="B985" t="s">
        <v>2484</v>
      </c>
    </row>
    <row r="986" spans="1:2" x14ac:dyDescent="0.25">
      <c r="A986" t="s">
        <v>2485</v>
      </c>
      <c r="B986" t="s">
        <v>2485</v>
      </c>
    </row>
    <row r="987" spans="1:2" x14ac:dyDescent="0.25">
      <c r="A987" t="s">
        <v>2486</v>
      </c>
      <c r="B987" t="s">
        <v>2486</v>
      </c>
    </row>
    <row r="988" spans="1:2" x14ac:dyDescent="0.25">
      <c r="A988" t="s">
        <v>2487</v>
      </c>
      <c r="B988" t="s">
        <v>2487</v>
      </c>
    </row>
    <row r="989" spans="1:2" x14ac:dyDescent="0.25">
      <c r="A989" t="s">
        <v>2488</v>
      </c>
      <c r="B989" t="s">
        <v>2488</v>
      </c>
    </row>
    <row r="990" spans="1:2" x14ac:dyDescent="0.25">
      <c r="A990" t="s">
        <v>2489</v>
      </c>
      <c r="B990" t="s">
        <v>2489</v>
      </c>
    </row>
    <row r="991" spans="1:2" x14ac:dyDescent="0.25">
      <c r="A991" t="s">
        <v>2490</v>
      </c>
      <c r="B991" t="s">
        <v>2490</v>
      </c>
    </row>
    <row r="992" spans="1:2" x14ac:dyDescent="0.25">
      <c r="A992" t="s">
        <v>2491</v>
      </c>
      <c r="B992" t="s">
        <v>2491</v>
      </c>
    </row>
    <row r="993" spans="1:2" x14ac:dyDescent="0.25">
      <c r="A993" t="s">
        <v>2492</v>
      </c>
      <c r="B993" t="s">
        <v>2492</v>
      </c>
    </row>
    <row r="994" spans="1:2" x14ac:dyDescent="0.25">
      <c r="A994" t="s">
        <v>2493</v>
      </c>
      <c r="B994" t="s">
        <v>2493</v>
      </c>
    </row>
    <row r="995" spans="1:2" x14ac:dyDescent="0.25">
      <c r="A995" t="s">
        <v>2494</v>
      </c>
      <c r="B995" t="s">
        <v>2494</v>
      </c>
    </row>
    <row r="996" spans="1:2" x14ac:dyDescent="0.25">
      <c r="A996" t="s">
        <v>2495</v>
      </c>
      <c r="B996" t="s">
        <v>2495</v>
      </c>
    </row>
    <row r="997" spans="1:2" x14ac:dyDescent="0.25">
      <c r="A997" t="s">
        <v>2496</v>
      </c>
      <c r="B997" t="s">
        <v>2496</v>
      </c>
    </row>
    <row r="998" spans="1:2" x14ac:dyDescent="0.25">
      <c r="A998" t="s">
        <v>2497</v>
      </c>
      <c r="B998" t="s">
        <v>2497</v>
      </c>
    </row>
    <row r="999" spans="1:2" x14ac:dyDescent="0.25">
      <c r="A999" t="s">
        <v>2498</v>
      </c>
      <c r="B999" t="s">
        <v>2498</v>
      </c>
    </row>
    <row r="1000" spans="1:2" x14ac:dyDescent="0.25">
      <c r="A1000" t="s">
        <v>2499</v>
      </c>
      <c r="B1000" t="s">
        <v>2499</v>
      </c>
    </row>
    <row r="1001" spans="1:2" x14ac:dyDescent="0.25">
      <c r="A1001" t="s">
        <v>2500</v>
      </c>
      <c r="B1001" t="s">
        <v>2500</v>
      </c>
    </row>
    <row r="1002" spans="1:2" x14ac:dyDescent="0.25">
      <c r="A1002" t="s">
        <v>2501</v>
      </c>
      <c r="B1002" t="s">
        <v>2501</v>
      </c>
    </row>
    <row r="1003" spans="1:2" x14ac:dyDescent="0.25">
      <c r="A1003" t="s">
        <v>2502</v>
      </c>
      <c r="B1003" t="s">
        <v>2502</v>
      </c>
    </row>
    <row r="1004" spans="1:2" x14ac:dyDescent="0.25">
      <c r="A1004" t="s">
        <v>2503</v>
      </c>
      <c r="B1004" t="s">
        <v>2503</v>
      </c>
    </row>
    <row r="1005" spans="1:2" x14ac:dyDescent="0.25">
      <c r="A1005" t="s">
        <v>2504</v>
      </c>
      <c r="B1005" t="s">
        <v>2504</v>
      </c>
    </row>
    <row r="1006" spans="1:2" x14ac:dyDescent="0.25">
      <c r="A1006" t="s">
        <v>2505</v>
      </c>
      <c r="B1006" t="s">
        <v>2505</v>
      </c>
    </row>
    <row r="1007" spans="1:2" x14ac:dyDescent="0.25">
      <c r="A1007" t="s">
        <v>2506</v>
      </c>
      <c r="B1007" t="s">
        <v>2506</v>
      </c>
    </row>
    <row r="1008" spans="1:2" x14ac:dyDescent="0.25">
      <c r="A1008" t="s">
        <v>2507</v>
      </c>
      <c r="B1008" t="s">
        <v>2507</v>
      </c>
    </row>
    <row r="1009" spans="1:2" x14ac:dyDescent="0.25">
      <c r="A1009" t="s">
        <v>2508</v>
      </c>
      <c r="B1009" t="s">
        <v>2508</v>
      </c>
    </row>
    <row r="1010" spans="1:2" x14ac:dyDescent="0.25">
      <c r="A1010" t="s">
        <v>2509</v>
      </c>
      <c r="B1010" t="s">
        <v>2509</v>
      </c>
    </row>
    <row r="1011" spans="1:2" x14ac:dyDescent="0.25">
      <c r="A1011" t="s">
        <v>2510</v>
      </c>
      <c r="B1011" t="s">
        <v>2510</v>
      </c>
    </row>
    <row r="1012" spans="1:2" x14ac:dyDescent="0.25">
      <c r="A1012" t="s">
        <v>2511</v>
      </c>
      <c r="B1012" t="s">
        <v>2511</v>
      </c>
    </row>
    <row r="1013" spans="1:2" x14ac:dyDescent="0.25">
      <c r="A1013" t="s">
        <v>2512</v>
      </c>
      <c r="B1013" t="s">
        <v>2512</v>
      </c>
    </row>
    <row r="1014" spans="1:2" x14ac:dyDescent="0.25">
      <c r="A1014" t="s">
        <v>2513</v>
      </c>
      <c r="B1014" t="s">
        <v>2513</v>
      </c>
    </row>
    <row r="1015" spans="1:2" x14ac:dyDescent="0.25">
      <c r="A1015" t="s">
        <v>2514</v>
      </c>
      <c r="B1015" t="s">
        <v>2514</v>
      </c>
    </row>
    <row r="1016" spans="1:2" x14ac:dyDescent="0.25">
      <c r="A1016" t="s">
        <v>2515</v>
      </c>
      <c r="B1016" t="s">
        <v>2515</v>
      </c>
    </row>
    <row r="1017" spans="1:2" x14ac:dyDescent="0.25">
      <c r="A1017" t="s">
        <v>2516</v>
      </c>
      <c r="B1017" t="s">
        <v>2516</v>
      </c>
    </row>
    <row r="1018" spans="1:2" x14ac:dyDescent="0.25">
      <c r="A1018" t="s">
        <v>2517</v>
      </c>
      <c r="B1018" t="s">
        <v>2517</v>
      </c>
    </row>
    <row r="1019" spans="1:2" x14ac:dyDescent="0.25">
      <c r="A1019" t="s">
        <v>2518</v>
      </c>
      <c r="B1019" t="s">
        <v>2518</v>
      </c>
    </row>
    <row r="1020" spans="1:2" x14ac:dyDescent="0.25">
      <c r="A1020" t="s">
        <v>2519</v>
      </c>
      <c r="B1020" t="s">
        <v>2519</v>
      </c>
    </row>
    <row r="1021" spans="1:2" x14ac:dyDescent="0.25">
      <c r="A1021" t="s">
        <v>2520</v>
      </c>
      <c r="B1021" t="s">
        <v>2520</v>
      </c>
    </row>
    <row r="1022" spans="1:2" x14ac:dyDescent="0.25">
      <c r="A1022" t="s">
        <v>2521</v>
      </c>
      <c r="B1022" t="s">
        <v>2521</v>
      </c>
    </row>
    <row r="1023" spans="1:2" x14ac:dyDescent="0.25">
      <c r="A1023" t="s">
        <v>2522</v>
      </c>
      <c r="B1023" t="s">
        <v>2522</v>
      </c>
    </row>
    <row r="1024" spans="1:2" x14ac:dyDescent="0.25">
      <c r="A1024" t="s">
        <v>2523</v>
      </c>
      <c r="B1024" t="s">
        <v>2523</v>
      </c>
    </row>
    <row r="1025" spans="1:2" x14ac:dyDescent="0.25">
      <c r="A1025" t="s">
        <v>2524</v>
      </c>
      <c r="B1025" t="s">
        <v>2524</v>
      </c>
    </row>
    <row r="1026" spans="1:2" x14ac:dyDescent="0.25">
      <c r="A1026" t="s">
        <v>2525</v>
      </c>
      <c r="B1026" t="s">
        <v>2525</v>
      </c>
    </row>
    <row r="1027" spans="1:2" x14ac:dyDescent="0.25">
      <c r="A1027" t="s">
        <v>2526</v>
      </c>
      <c r="B1027" t="s">
        <v>2526</v>
      </c>
    </row>
    <row r="1028" spans="1:2" x14ac:dyDescent="0.25">
      <c r="A1028" t="s">
        <v>2527</v>
      </c>
      <c r="B1028" t="s">
        <v>2527</v>
      </c>
    </row>
    <row r="1029" spans="1:2" x14ac:dyDescent="0.25">
      <c r="A1029" t="s">
        <v>2528</v>
      </c>
      <c r="B1029" t="s">
        <v>2528</v>
      </c>
    </row>
    <row r="1030" spans="1:2" x14ac:dyDescent="0.25">
      <c r="A1030" t="s">
        <v>2529</v>
      </c>
      <c r="B1030" t="s">
        <v>2529</v>
      </c>
    </row>
    <row r="1031" spans="1:2" x14ac:dyDescent="0.25">
      <c r="A1031" t="s">
        <v>2530</v>
      </c>
      <c r="B1031" t="s">
        <v>2530</v>
      </c>
    </row>
    <row r="1032" spans="1:2" x14ac:dyDescent="0.25">
      <c r="A1032" t="s">
        <v>2531</v>
      </c>
      <c r="B1032" t="s">
        <v>2531</v>
      </c>
    </row>
    <row r="1033" spans="1:2" x14ac:dyDescent="0.25">
      <c r="A1033" t="s">
        <v>2532</v>
      </c>
      <c r="B1033" t="s">
        <v>2532</v>
      </c>
    </row>
    <row r="1034" spans="1:2" x14ac:dyDescent="0.25">
      <c r="A1034" t="s">
        <v>2533</v>
      </c>
      <c r="B1034" t="s">
        <v>2533</v>
      </c>
    </row>
    <row r="1035" spans="1:2" x14ac:dyDescent="0.25">
      <c r="A1035" t="s">
        <v>2534</v>
      </c>
      <c r="B1035" t="s">
        <v>2534</v>
      </c>
    </row>
    <row r="1036" spans="1:2" x14ac:dyDescent="0.25">
      <c r="A1036" t="s">
        <v>2535</v>
      </c>
      <c r="B1036" t="s">
        <v>2535</v>
      </c>
    </row>
    <row r="1037" spans="1:2" x14ac:dyDescent="0.25">
      <c r="A1037" t="s">
        <v>2536</v>
      </c>
      <c r="B1037" t="s">
        <v>2536</v>
      </c>
    </row>
    <row r="1038" spans="1:2" x14ac:dyDescent="0.25">
      <c r="A1038" t="s">
        <v>2537</v>
      </c>
      <c r="B1038" t="s">
        <v>2537</v>
      </c>
    </row>
    <row r="1039" spans="1:2" x14ac:dyDescent="0.25">
      <c r="A1039" t="s">
        <v>2538</v>
      </c>
      <c r="B1039" t="s">
        <v>2538</v>
      </c>
    </row>
    <row r="1040" spans="1:2" x14ac:dyDescent="0.25">
      <c r="A1040" t="s">
        <v>2539</v>
      </c>
      <c r="B1040" t="s">
        <v>2539</v>
      </c>
    </row>
    <row r="1041" spans="1:2" x14ac:dyDescent="0.25">
      <c r="A1041" t="s">
        <v>2540</v>
      </c>
      <c r="B1041" t="s">
        <v>2540</v>
      </c>
    </row>
    <row r="1042" spans="1:2" x14ac:dyDescent="0.25">
      <c r="A1042" t="s">
        <v>2541</v>
      </c>
      <c r="B1042" t="s">
        <v>2541</v>
      </c>
    </row>
    <row r="1043" spans="1:2" x14ac:dyDescent="0.25">
      <c r="A1043" t="s">
        <v>2542</v>
      </c>
      <c r="B1043" t="s">
        <v>2542</v>
      </c>
    </row>
    <row r="1044" spans="1:2" x14ac:dyDescent="0.25">
      <c r="A1044" t="s">
        <v>2543</v>
      </c>
      <c r="B1044" t="s">
        <v>2543</v>
      </c>
    </row>
    <row r="1045" spans="1:2" x14ac:dyDescent="0.25">
      <c r="A1045" t="s">
        <v>2544</v>
      </c>
      <c r="B1045" t="s">
        <v>2544</v>
      </c>
    </row>
    <row r="1046" spans="1:2" x14ac:dyDescent="0.25">
      <c r="A1046" t="s">
        <v>2545</v>
      </c>
      <c r="B1046" t="s">
        <v>2545</v>
      </c>
    </row>
    <row r="1047" spans="1:2" x14ac:dyDescent="0.25">
      <c r="A1047" t="s">
        <v>2546</v>
      </c>
      <c r="B1047" t="s">
        <v>2546</v>
      </c>
    </row>
    <row r="1048" spans="1:2" x14ac:dyDescent="0.25">
      <c r="A1048" t="s">
        <v>2547</v>
      </c>
      <c r="B1048" t="s">
        <v>2547</v>
      </c>
    </row>
    <row r="1049" spans="1:2" x14ac:dyDescent="0.25">
      <c r="A1049" t="s">
        <v>2548</v>
      </c>
      <c r="B1049" t="s">
        <v>2548</v>
      </c>
    </row>
    <row r="1050" spans="1:2" x14ac:dyDescent="0.25">
      <c r="A1050" t="s">
        <v>2549</v>
      </c>
      <c r="B1050" t="s">
        <v>2549</v>
      </c>
    </row>
    <row r="1051" spans="1:2" x14ac:dyDescent="0.25">
      <c r="A1051" t="s">
        <v>2550</v>
      </c>
      <c r="B1051" t="s">
        <v>2550</v>
      </c>
    </row>
    <row r="1052" spans="1:2" x14ac:dyDescent="0.25">
      <c r="A1052" t="s">
        <v>2551</v>
      </c>
      <c r="B1052" t="s">
        <v>2551</v>
      </c>
    </row>
    <row r="1053" spans="1:2" x14ac:dyDescent="0.25">
      <c r="A1053" t="s">
        <v>2552</v>
      </c>
      <c r="B1053" t="s">
        <v>2552</v>
      </c>
    </row>
    <row r="1054" spans="1:2" x14ac:dyDescent="0.25">
      <c r="A1054" t="s">
        <v>2553</v>
      </c>
      <c r="B1054" t="s">
        <v>2553</v>
      </c>
    </row>
    <row r="1055" spans="1:2" x14ac:dyDescent="0.25">
      <c r="A1055" t="s">
        <v>2554</v>
      </c>
      <c r="B1055" t="s">
        <v>2554</v>
      </c>
    </row>
    <row r="1056" spans="1:2" x14ac:dyDescent="0.25">
      <c r="A1056" t="s">
        <v>2555</v>
      </c>
      <c r="B1056" t="s">
        <v>2555</v>
      </c>
    </row>
    <row r="1057" spans="1:2" x14ac:dyDescent="0.25">
      <c r="A1057" t="s">
        <v>2556</v>
      </c>
      <c r="B1057" t="s">
        <v>2556</v>
      </c>
    </row>
    <row r="1058" spans="1:2" x14ac:dyDescent="0.25">
      <c r="A1058" t="s">
        <v>2557</v>
      </c>
      <c r="B1058" t="s">
        <v>2557</v>
      </c>
    </row>
    <row r="1059" spans="1:2" x14ac:dyDescent="0.25">
      <c r="A1059" t="s">
        <v>2558</v>
      </c>
      <c r="B1059" t="s">
        <v>2558</v>
      </c>
    </row>
    <row r="1060" spans="1:2" x14ac:dyDescent="0.25">
      <c r="A1060" t="s">
        <v>2559</v>
      </c>
      <c r="B1060" t="s">
        <v>2559</v>
      </c>
    </row>
    <row r="1061" spans="1:2" x14ac:dyDescent="0.25">
      <c r="A1061" t="s">
        <v>2560</v>
      </c>
      <c r="B1061" t="s">
        <v>2560</v>
      </c>
    </row>
    <row r="1062" spans="1:2" x14ac:dyDescent="0.25">
      <c r="A1062" t="s">
        <v>2561</v>
      </c>
      <c r="B1062" t="s">
        <v>2561</v>
      </c>
    </row>
    <row r="1063" spans="1:2" x14ac:dyDescent="0.25">
      <c r="A1063" t="s">
        <v>2562</v>
      </c>
      <c r="B1063" t="s">
        <v>2562</v>
      </c>
    </row>
    <row r="1064" spans="1:2" x14ac:dyDescent="0.25">
      <c r="A1064" t="s">
        <v>2563</v>
      </c>
      <c r="B1064" t="s">
        <v>2563</v>
      </c>
    </row>
    <row r="1065" spans="1:2" x14ac:dyDescent="0.25">
      <c r="A1065" t="s">
        <v>2564</v>
      </c>
      <c r="B1065" t="s">
        <v>2564</v>
      </c>
    </row>
    <row r="1066" spans="1:2" x14ac:dyDescent="0.25">
      <c r="A1066" t="s">
        <v>2565</v>
      </c>
      <c r="B1066" t="s">
        <v>2565</v>
      </c>
    </row>
    <row r="1067" spans="1:2" x14ac:dyDescent="0.25">
      <c r="A1067" t="s">
        <v>2566</v>
      </c>
      <c r="B1067" t="s">
        <v>2566</v>
      </c>
    </row>
    <row r="1068" spans="1:2" x14ac:dyDescent="0.25">
      <c r="A1068" t="s">
        <v>2567</v>
      </c>
      <c r="B1068" t="s">
        <v>2567</v>
      </c>
    </row>
    <row r="1069" spans="1:2" x14ac:dyDescent="0.25">
      <c r="A1069" t="s">
        <v>2568</v>
      </c>
      <c r="B1069" t="s">
        <v>2568</v>
      </c>
    </row>
    <row r="1070" spans="1:2" x14ac:dyDescent="0.25">
      <c r="A1070" t="s">
        <v>2569</v>
      </c>
      <c r="B1070" t="s">
        <v>2569</v>
      </c>
    </row>
    <row r="1071" spans="1:2" x14ac:dyDescent="0.25">
      <c r="A1071" t="s">
        <v>2570</v>
      </c>
      <c r="B1071" t="s">
        <v>2570</v>
      </c>
    </row>
    <row r="1072" spans="1:2" x14ac:dyDescent="0.25">
      <c r="A1072" t="s">
        <v>2571</v>
      </c>
      <c r="B1072" t="s">
        <v>2571</v>
      </c>
    </row>
    <row r="1073" spans="1:2" x14ac:dyDescent="0.25">
      <c r="A1073" t="s">
        <v>2572</v>
      </c>
      <c r="B1073" t="s">
        <v>2572</v>
      </c>
    </row>
    <row r="1074" spans="1:2" x14ac:dyDescent="0.25">
      <c r="A1074" t="s">
        <v>2573</v>
      </c>
      <c r="B1074" t="s">
        <v>2573</v>
      </c>
    </row>
    <row r="1075" spans="1:2" x14ac:dyDescent="0.25">
      <c r="A1075" t="s">
        <v>2574</v>
      </c>
      <c r="B1075" t="s">
        <v>2574</v>
      </c>
    </row>
    <row r="1076" spans="1:2" x14ac:dyDescent="0.25">
      <c r="A1076" t="s">
        <v>2575</v>
      </c>
      <c r="B1076" t="s">
        <v>2575</v>
      </c>
    </row>
    <row r="1077" spans="1:2" x14ac:dyDescent="0.25">
      <c r="A1077" t="s">
        <v>2576</v>
      </c>
      <c r="B1077" t="s">
        <v>2576</v>
      </c>
    </row>
    <row r="1078" spans="1:2" x14ac:dyDescent="0.25">
      <c r="A1078" t="s">
        <v>2577</v>
      </c>
      <c r="B1078" t="s">
        <v>2577</v>
      </c>
    </row>
    <row r="1079" spans="1:2" x14ac:dyDescent="0.25">
      <c r="A1079" t="s">
        <v>2578</v>
      </c>
      <c r="B1079" t="s">
        <v>2578</v>
      </c>
    </row>
    <row r="1080" spans="1:2" x14ac:dyDescent="0.25">
      <c r="A1080" t="s">
        <v>2579</v>
      </c>
      <c r="B1080" t="s">
        <v>2579</v>
      </c>
    </row>
    <row r="1081" spans="1:2" x14ac:dyDescent="0.25">
      <c r="A1081" t="s">
        <v>2580</v>
      </c>
      <c r="B1081" t="s">
        <v>2580</v>
      </c>
    </row>
    <row r="1082" spans="1:2" x14ac:dyDescent="0.25">
      <c r="A1082" t="s">
        <v>2581</v>
      </c>
      <c r="B1082" t="s">
        <v>2581</v>
      </c>
    </row>
    <row r="1083" spans="1:2" x14ac:dyDescent="0.25">
      <c r="A1083" t="s">
        <v>2582</v>
      </c>
      <c r="B1083" t="s">
        <v>2582</v>
      </c>
    </row>
    <row r="1084" spans="1:2" x14ac:dyDescent="0.25">
      <c r="A1084" t="s">
        <v>2583</v>
      </c>
      <c r="B1084" t="s">
        <v>2583</v>
      </c>
    </row>
    <row r="1085" spans="1:2" x14ac:dyDescent="0.25">
      <c r="A1085" t="s">
        <v>2584</v>
      </c>
      <c r="B1085" t="s">
        <v>2584</v>
      </c>
    </row>
    <row r="1086" spans="1:2" x14ac:dyDescent="0.25">
      <c r="A1086" t="s">
        <v>2585</v>
      </c>
      <c r="B1086" t="s">
        <v>2585</v>
      </c>
    </row>
    <row r="1087" spans="1:2" x14ac:dyDescent="0.25">
      <c r="A1087" t="s">
        <v>2586</v>
      </c>
      <c r="B1087" t="s">
        <v>2586</v>
      </c>
    </row>
    <row r="1088" spans="1:2" x14ac:dyDescent="0.25">
      <c r="A1088" t="s">
        <v>2587</v>
      </c>
      <c r="B1088" t="s">
        <v>2587</v>
      </c>
    </row>
    <row r="1089" spans="1:2" x14ac:dyDescent="0.25">
      <c r="A1089" t="s">
        <v>2588</v>
      </c>
      <c r="B1089" t="s">
        <v>2588</v>
      </c>
    </row>
    <row r="1090" spans="1:2" x14ac:dyDescent="0.25">
      <c r="A1090" t="s">
        <v>2589</v>
      </c>
      <c r="B1090" t="s">
        <v>2589</v>
      </c>
    </row>
    <row r="1091" spans="1:2" x14ac:dyDescent="0.25">
      <c r="A1091" t="s">
        <v>2590</v>
      </c>
      <c r="B1091" t="s">
        <v>2590</v>
      </c>
    </row>
    <row r="1092" spans="1:2" x14ac:dyDescent="0.25">
      <c r="A1092" t="s">
        <v>2591</v>
      </c>
      <c r="B1092" t="s">
        <v>2591</v>
      </c>
    </row>
    <row r="1093" spans="1:2" x14ac:dyDescent="0.25">
      <c r="A1093" t="s">
        <v>2592</v>
      </c>
      <c r="B1093" t="s">
        <v>2592</v>
      </c>
    </row>
    <row r="1094" spans="1:2" x14ac:dyDescent="0.25">
      <c r="A1094" t="s">
        <v>2593</v>
      </c>
      <c r="B1094" t="s">
        <v>2593</v>
      </c>
    </row>
    <row r="1095" spans="1:2" x14ac:dyDescent="0.25">
      <c r="A1095" t="s">
        <v>2594</v>
      </c>
      <c r="B1095" t="s">
        <v>2594</v>
      </c>
    </row>
    <row r="1096" spans="1:2" x14ac:dyDescent="0.25">
      <c r="A1096" t="s">
        <v>2595</v>
      </c>
      <c r="B1096" t="s">
        <v>2595</v>
      </c>
    </row>
    <row r="1097" spans="1:2" x14ac:dyDescent="0.25">
      <c r="A1097" t="s">
        <v>2596</v>
      </c>
      <c r="B1097" t="s">
        <v>2596</v>
      </c>
    </row>
    <row r="1098" spans="1:2" x14ac:dyDescent="0.25">
      <c r="A1098" t="s">
        <v>2597</v>
      </c>
      <c r="B1098" t="s">
        <v>2597</v>
      </c>
    </row>
    <row r="1099" spans="1:2" x14ac:dyDescent="0.25">
      <c r="A1099" t="s">
        <v>2598</v>
      </c>
      <c r="B1099" t="s">
        <v>2598</v>
      </c>
    </row>
    <row r="1100" spans="1:2" x14ac:dyDescent="0.25">
      <c r="A1100" t="s">
        <v>2599</v>
      </c>
      <c r="B1100" t="s">
        <v>2599</v>
      </c>
    </row>
    <row r="1101" spans="1:2" x14ac:dyDescent="0.25">
      <c r="A1101" t="s">
        <v>2600</v>
      </c>
      <c r="B1101" t="s">
        <v>2600</v>
      </c>
    </row>
    <row r="1102" spans="1:2" x14ac:dyDescent="0.25">
      <c r="A1102" t="s">
        <v>2601</v>
      </c>
      <c r="B1102" t="s">
        <v>2601</v>
      </c>
    </row>
    <row r="1103" spans="1:2" x14ac:dyDescent="0.25">
      <c r="A1103" t="s">
        <v>2602</v>
      </c>
      <c r="B1103" t="s">
        <v>2602</v>
      </c>
    </row>
    <row r="1104" spans="1:2" x14ac:dyDescent="0.25">
      <c r="A1104" t="s">
        <v>2603</v>
      </c>
      <c r="B1104" t="s">
        <v>2603</v>
      </c>
    </row>
    <row r="1105" spans="1:2" x14ac:dyDescent="0.25">
      <c r="A1105" t="s">
        <v>2604</v>
      </c>
      <c r="B1105" t="s">
        <v>2604</v>
      </c>
    </row>
    <row r="1106" spans="1:2" x14ac:dyDescent="0.25">
      <c r="A1106" t="s">
        <v>2605</v>
      </c>
      <c r="B1106" t="s">
        <v>2605</v>
      </c>
    </row>
    <row r="1107" spans="1:2" x14ac:dyDescent="0.25">
      <c r="A1107" t="s">
        <v>2606</v>
      </c>
      <c r="B1107" t="s">
        <v>2606</v>
      </c>
    </row>
    <row r="1108" spans="1:2" x14ac:dyDescent="0.25">
      <c r="A1108" t="s">
        <v>2607</v>
      </c>
      <c r="B1108" t="s">
        <v>2607</v>
      </c>
    </row>
    <row r="1109" spans="1:2" x14ac:dyDescent="0.25">
      <c r="A1109" t="s">
        <v>2608</v>
      </c>
      <c r="B1109" t="s">
        <v>2608</v>
      </c>
    </row>
    <row r="1110" spans="1:2" x14ac:dyDescent="0.25">
      <c r="A1110" t="s">
        <v>2609</v>
      </c>
      <c r="B1110" t="s">
        <v>2609</v>
      </c>
    </row>
    <row r="1111" spans="1:2" x14ac:dyDescent="0.25">
      <c r="A1111" t="s">
        <v>2610</v>
      </c>
      <c r="B1111" t="s">
        <v>2610</v>
      </c>
    </row>
    <row r="1112" spans="1:2" x14ac:dyDescent="0.25">
      <c r="A1112" t="s">
        <v>2611</v>
      </c>
      <c r="B1112" t="s">
        <v>2611</v>
      </c>
    </row>
    <row r="1113" spans="1:2" x14ac:dyDescent="0.25">
      <c r="A1113" t="s">
        <v>2612</v>
      </c>
      <c r="B1113" t="s">
        <v>2612</v>
      </c>
    </row>
    <row r="1114" spans="1:2" x14ac:dyDescent="0.25">
      <c r="A1114" t="s">
        <v>2613</v>
      </c>
      <c r="B1114" t="s">
        <v>2613</v>
      </c>
    </row>
    <row r="1115" spans="1:2" x14ac:dyDescent="0.25">
      <c r="A1115" t="s">
        <v>2614</v>
      </c>
      <c r="B1115" t="s">
        <v>2614</v>
      </c>
    </row>
    <row r="1116" spans="1:2" x14ac:dyDescent="0.25">
      <c r="A1116" t="s">
        <v>2615</v>
      </c>
      <c r="B1116" t="s">
        <v>2615</v>
      </c>
    </row>
    <row r="1117" spans="1:2" x14ac:dyDescent="0.25">
      <c r="A1117" t="s">
        <v>2616</v>
      </c>
      <c r="B1117" t="s">
        <v>2616</v>
      </c>
    </row>
    <row r="1118" spans="1:2" x14ac:dyDescent="0.25">
      <c r="A1118" t="s">
        <v>2617</v>
      </c>
      <c r="B1118" t="s">
        <v>2617</v>
      </c>
    </row>
    <row r="1119" spans="1:2" x14ac:dyDescent="0.25">
      <c r="A1119" t="s">
        <v>2618</v>
      </c>
      <c r="B1119" t="s">
        <v>2618</v>
      </c>
    </row>
    <row r="1120" spans="1:2" x14ac:dyDescent="0.25">
      <c r="A1120" t="s">
        <v>2619</v>
      </c>
      <c r="B1120" t="s">
        <v>2619</v>
      </c>
    </row>
    <row r="1121" spans="1:2" x14ac:dyDescent="0.25">
      <c r="A1121" t="s">
        <v>2620</v>
      </c>
      <c r="B1121" t="s">
        <v>2620</v>
      </c>
    </row>
    <row r="1122" spans="1:2" x14ac:dyDescent="0.25">
      <c r="A1122" t="s">
        <v>2621</v>
      </c>
      <c r="B1122" t="s">
        <v>2621</v>
      </c>
    </row>
    <row r="1123" spans="1:2" x14ac:dyDescent="0.25">
      <c r="A1123" t="s">
        <v>2622</v>
      </c>
      <c r="B1123" t="s">
        <v>2622</v>
      </c>
    </row>
    <row r="1124" spans="1:2" x14ac:dyDescent="0.25">
      <c r="A1124" t="s">
        <v>2623</v>
      </c>
      <c r="B1124" t="s">
        <v>2623</v>
      </c>
    </row>
    <row r="1125" spans="1:2" x14ac:dyDescent="0.25">
      <c r="A1125" t="s">
        <v>2624</v>
      </c>
      <c r="B1125" t="s">
        <v>2624</v>
      </c>
    </row>
    <row r="1126" spans="1:2" x14ac:dyDescent="0.25">
      <c r="A1126" t="s">
        <v>2625</v>
      </c>
      <c r="B1126" t="s">
        <v>2625</v>
      </c>
    </row>
    <row r="1127" spans="1:2" x14ac:dyDescent="0.25">
      <c r="A1127" t="s">
        <v>2626</v>
      </c>
      <c r="B1127" t="s">
        <v>2626</v>
      </c>
    </row>
    <row r="1128" spans="1:2" x14ac:dyDescent="0.25">
      <c r="A1128" t="s">
        <v>2627</v>
      </c>
      <c r="B1128" t="s">
        <v>2627</v>
      </c>
    </row>
    <row r="1129" spans="1:2" x14ac:dyDescent="0.25">
      <c r="A1129" t="s">
        <v>2628</v>
      </c>
      <c r="B1129" t="s">
        <v>2628</v>
      </c>
    </row>
    <row r="1130" spans="1:2" x14ac:dyDescent="0.25">
      <c r="A1130" t="s">
        <v>2629</v>
      </c>
      <c r="B1130" t="s">
        <v>2629</v>
      </c>
    </row>
    <row r="1131" spans="1:2" x14ac:dyDescent="0.25">
      <c r="A1131" t="s">
        <v>2630</v>
      </c>
      <c r="B1131" t="s">
        <v>2630</v>
      </c>
    </row>
    <row r="1132" spans="1:2" x14ac:dyDescent="0.25">
      <c r="A1132" t="s">
        <v>2631</v>
      </c>
      <c r="B1132" t="s">
        <v>2631</v>
      </c>
    </row>
    <row r="1133" spans="1:2" x14ac:dyDescent="0.25">
      <c r="A1133" t="s">
        <v>2632</v>
      </c>
      <c r="B1133" t="s">
        <v>2632</v>
      </c>
    </row>
    <row r="1134" spans="1:2" x14ac:dyDescent="0.25">
      <c r="A1134" t="s">
        <v>2633</v>
      </c>
      <c r="B1134" t="s">
        <v>2633</v>
      </c>
    </row>
    <row r="1135" spans="1:2" x14ac:dyDescent="0.25">
      <c r="A1135" t="s">
        <v>2634</v>
      </c>
      <c r="B1135" t="s">
        <v>2634</v>
      </c>
    </row>
    <row r="1136" spans="1:2" x14ac:dyDescent="0.25">
      <c r="A1136" t="s">
        <v>2635</v>
      </c>
      <c r="B1136" t="s">
        <v>2635</v>
      </c>
    </row>
    <row r="1137" spans="1:2" x14ac:dyDescent="0.25">
      <c r="A1137" t="s">
        <v>2636</v>
      </c>
      <c r="B1137" t="s">
        <v>2636</v>
      </c>
    </row>
    <row r="1138" spans="1:2" x14ac:dyDescent="0.25">
      <c r="A1138" t="s">
        <v>2637</v>
      </c>
      <c r="B1138" t="s">
        <v>2637</v>
      </c>
    </row>
    <row r="1139" spans="1:2" x14ac:dyDescent="0.25">
      <c r="A1139" t="s">
        <v>2638</v>
      </c>
      <c r="B1139" t="s">
        <v>2638</v>
      </c>
    </row>
    <row r="1140" spans="1:2" x14ac:dyDescent="0.25">
      <c r="A1140" t="s">
        <v>2639</v>
      </c>
      <c r="B1140" t="s">
        <v>2639</v>
      </c>
    </row>
    <row r="1141" spans="1:2" x14ac:dyDescent="0.25">
      <c r="A1141" t="s">
        <v>2640</v>
      </c>
      <c r="B1141" t="s">
        <v>2640</v>
      </c>
    </row>
    <row r="1142" spans="1:2" x14ac:dyDescent="0.25">
      <c r="A1142" t="s">
        <v>2641</v>
      </c>
      <c r="B1142" t="s">
        <v>2641</v>
      </c>
    </row>
    <row r="1143" spans="1:2" x14ac:dyDescent="0.25">
      <c r="A1143" t="s">
        <v>2642</v>
      </c>
      <c r="B1143" t="s">
        <v>2642</v>
      </c>
    </row>
    <row r="1144" spans="1:2" x14ac:dyDescent="0.25">
      <c r="A1144" t="s">
        <v>2643</v>
      </c>
      <c r="B1144" t="s">
        <v>2643</v>
      </c>
    </row>
    <row r="1145" spans="1:2" x14ac:dyDescent="0.25">
      <c r="A1145" t="s">
        <v>2644</v>
      </c>
      <c r="B1145" t="s">
        <v>2644</v>
      </c>
    </row>
    <row r="1146" spans="1:2" x14ac:dyDescent="0.25">
      <c r="A1146" t="s">
        <v>2645</v>
      </c>
      <c r="B1146" t="s">
        <v>2645</v>
      </c>
    </row>
    <row r="1147" spans="1:2" x14ac:dyDescent="0.25">
      <c r="A1147" t="s">
        <v>2646</v>
      </c>
      <c r="B1147" t="s">
        <v>2646</v>
      </c>
    </row>
    <row r="1148" spans="1:2" x14ac:dyDescent="0.25">
      <c r="A1148" t="s">
        <v>2647</v>
      </c>
      <c r="B1148" t="s">
        <v>2647</v>
      </c>
    </row>
    <row r="1149" spans="1:2" x14ac:dyDescent="0.25">
      <c r="A1149" t="s">
        <v>2648</v>
      </c>
      <c r="B1149" t="s">
        <v>2648</v>
      </c>
    </row>
    <row r="1150" spans="1:2" x14ac:dyDescent="0.25">
      <c r="A1150" t="s">
        <v>2649</v>
      </c>
      <c r="B1150" t="s">
        <v>2649</v>
      </c>
    </row>
    <row r="1151" spans="1:2" x14ac:dyDescent="0.25">
      <c r="A1151" t="s">
        <v>2650</v>
      </c>
      <c r="B1151" t="s">
        <v>2650</v>
      </c>
    </row>
    <row r="1152" spans="1:2" x14ac:dyDescent="0.25">
      <c r="A1152" t="s">
        <v>2651</v>
      </c>
      <c r="B1152" t="s">
        <v>2651</v>
      </c>
    </row>
    <row r="1153" spans="1:2" x14ac:dyDescent="0.25">
      <c r="A1153" t="s">
        <v>2652</v>
      </c>
      <c r="B1153" t="s">
        <v>2652</v>
      </c>
    </row>
    <row r="1154" spans="1:2" x14ac:dyDescent="0.25">
      <c r="A1154" t="s">
        <v>2653</v>
      </c>
      <c r="B1154" t="s">
        <v>2653</v>
      </c>
    </row>
    <row r="1155" spans="1:2" x14ac:dyDescent="0.25">
      <c r="A1155" t="s">
        <v>2654</v>
      </c>
      <c r="B1155" t="s">
        <v>2654</v>
      </c>
    </row>
    <row r="1156" spans="1:2" x14ac:dyDescent="0.25">
      <c r="A1156" t="s">
        <v>2655</v>
      </c>
      <c r="B1156" t="s">
        <v>2655</v>
      </c>
    </row>
    <row r="1157" spans="1:2" x14ac:dyDescent="0.25">
      <c r="A1157" t="s">
        <v>2656</v>
      </c>
      <c r="B1157" t="s">
        <v>2656</v>
      </c>
    </row>
    <row r="1158" spans="1:2" x14ac:dyDescent="0.25">
      <c r="A1158" t="s">
        <v>2657</v>
      </c>
      <c r="B1158" t="s">
        <v>2657</v>
      </c>
    </row>
    <row r="1159" spans="1:2" x14ac:dyDescent="0.25">
      <c r="A1159" t="s">
        <v>2658</v>
      </c>
      <c r="B1159" t="s">
        <v>2658</v>
      </c>
    </row>
    <row r="1160" spans="1:2" x14ac:dyDescent="0.25">
      <c r="A1160" t="s">
        <v>2659</v>
      </c>
      <c r="B1160" t="s">
        <v>2659</v>
      </c>
    </row>
    <row r="1161" spans="1:2" x14ac:dyDescent="0.25">
      <c r="A1161" t="s">
        <v>2660</v>
      </c>
      <c r="B1161" t="s">
        <v>2660</v>
      </c>
    </row>
    <row r="1162" spans="1:2" x14ac:dyDescent="0.25">
      <c r="A1162" t="s">
        <v>2661</v>
      </c>
      <c r="B1162" t="s">
        <v>2661</v>
      </c>
    </row>
    <row r="1163" spans="1:2" x14ac:dyDescent="0.25">
      <c r="A1163" t="s">
        <v>2662</v>
      </c>
      <c r="B1163" t="s">
        <v>2662</v>
      </c>
    </row>
    <row r="1164" spans="1:2" x14ac:dyDescent="0.25">
      <c r="A1164" t="s">
        <v>2663</v>
      </c>
      <c r="B1164" t="s">
        <v>2663</v>
      </c>
    </row>
    <row r="1165" spans="1:2" x14ac:dyDescent="0.25">
      <c r="A1165" t="s">
        <v>2664</v>
      </c>
      <c r="B1165" t="s">
        <v>2664</v>
      </c>
    </row>
    <row r="1166" spans="1:2" x14ac:dyDescent="0.25">
      <c r="A1166" t="s">
        <v>2665</v>
      </c>
      <c r="B1166" t="s">
        <v>2665</v>
      </c>
    </row>
    <row r="1167" spans="1:2" x14ac:dyDescent="0.25">
      <c r="A1167" t="s">
        <v>2666</v>
      </c>
      <c r="B1167" t="s">
        <v>2666</v>
      </c>
    </row>
    <row r="1168" spans="1:2" x14ac:dyDescent="0.25">
      <c r="A1168" t="s">
        <v>2667</v>
      </c>
      <c r="B1168" t="s">
        <v>2667</v>
      </c>
    </row>
    <row r="1169" spans="1:2" x14ac:dyDescent="0.25">
      <c r="A1169" t="s">
        <v>2668</v>
      </c>
      <c r="B1169" t="s">
        <v>2668</v>
      </c>
    </row>
    <row r="1170" spans="1:2" x14ac:dyDescent="0.25">
      <c r="A1170" t="s">
        <v>2669</v>
      </c>
      <c r="B1170" t="s">
        <v>2669</v>
      </c>
    </row>
    <row r="1171" spans="1:2" x14ac:dyDescent="0.25">
      <c r="A1171" t="s">
        <v>2670</v>
      </c>
      <c r="B1171" t="s">
        <v>2670</v>
      </c>
    </row>
    <row r="1172" spans="1:2" x14ac:dyDescent="0.25">
      <c r="A1172" t="s">
        <v>2671</v>
      </c>
      <c r="B1172" t="s">
        <v>2671</v>
      </c>
    </row>
    <row r="1173" spans="1:2" x14ac:dyDescent="0.25">
      <c r="A1173" t="s">
        <v>2672</v>
      </c>
      <c r="B1173" t="s">
        <v>2672</v>
      </c>
    </row>
    <row r="1174" spans="1:2" x14ac:dyDescent="0.25">
      <c r="A1174" t="s">
        <v>2673</v>
      </c>
      <c r="B1174" t="s">
        <v>2673</v>
      </c>
    </row>
    <row r="1175" spans="1:2" x14ac:dyDescent="0.25">
      <c r="A1175" t="s">
        <v>2674</v>
      </c>
      <c r="B1175" t="s">
        <v>2674</v>
      </c>
    </row>
    <row r="1176" spans="1:2" x14ac:dyDescent="0.25">
      <c r="A1176" t="s">
        <v>2675</v>
      </c>
      <c r="B1176" t="s">
        <v>2675</v>
      </c>
    </row>
    <row r="1177" spans="1:2" x14ac:dyDescent="0.25">
      <c r="A1177" t="s">
        <v>2676</v>
      </c>
      <c r="B1177" t="s">
        <v>2676</v>
      </c>
    </row>
    <row r="1178" spans="1:2" x14ac:dyDescent="0.25">
      <c r="A1178" t="s">
        <v>2677</v>
      </c>
      <c r="B1178" t="s">
        <v>2677</v>
      </c>
    </row>
    <row r="1179" spans="1:2" x14ac:dyDescent="0.25">
      <c r="A1179" t="s">
        <v>2678</v>
      </c>
      <c r="B1179" t="s">
        <v>2678</v>
      </c>
    </row>
    <row r="1180" spans="1:2" x14ac:dyDescent="0.25">
      <c r="A1180" t="s">
        <v>2679</v>
      </c>
      <c r="B1180" t="s">
        <v>2679</v>
      </c>
    </row>
    <row r="1181" spans="1:2" x14ac:dyDescent="0.25">
      <c r="A1181" t="s">
        <v>2680</v>
      </c>
      <c r="B1181" t="s">
        <v>2680</v>
      </c>
    </row>
    <row r="1182" spans="1:2" x14ac:dyDescent="0.25">
      <c r="A1182" t="s">
        <v>2681</v>
      </c>
      <c r="B1182" t="s">
        <v>2681</v>
      </c>
    </row>
    <row r="1183" spans="1:2" x14ac:dyDescent="0.25">
      <c r="A1183" t="s">
        <v>2682</v>
      </c>
      <c r="B1183" t="s">
        <v>2682</v>
      </c>
    </row>
    <row r="1184" spans="1:2" x14ac:dyDescent="0.25">
      <c r="A1184" t="s">
        <v>2683</v>
      </c>
      <c r="B1184" t="s">
        <v>2683</v>
      </c>
    </row>
    <row r="1185" spans="1:2" x14ac:dyDescent="0.25">
      <c r="A1185" t="s">
        <v>2684</v>
      </c>
      <c r="B1185" t="s">
        <v>2684</v>
      </c>
    </row>
    <row r="1186" spans="1:2" x14ac:dyDescent="0.25">
      <c r="A1186" t="s">
        <v>2685</v>
      </c>
      <c r="B1186" t="s">
        <v>2685</v>
      </c>
    </row>
    <row r="1187" spans="1:2" x14ac:dyDescent="0.25">
      <c r="A1187" t="s">
        <v>2686</v>
      </c>
      <c r="B1187" t="s">
        <v>2686</v>
      </c>
    </row>
    <row r="1188" spans="1:2" x14ac:dyDescent="0.25">
      <c r="A1188" t="s">
        <v>2687</v>
      </c>
      <c r="B1188" t="s">
        <v>2687</v>
      </c>
    </row>
    <row r="1189" spans="1:2" x14ac:dyDescent="0.25">
      <c r="A1189" t="s">
        <v>2688</v>
      </c>
      <c r="B1189" t="s">
        <v>2688</v>
      </c>
    </row>
    <row r="1190" spans="1:2" x14ac:dyDescent="0.25">
      <c r="A1190" t="s">
        <v>2689</v>
      </c>
      <c r="B1190" t="s">
        <v>2689</v>
      </c>
    </row>
    <row r="1191" spans="1:2" x14ac:dyDescent="0.25">
      <c r="A1191" t="s">
        <v>2690</v>
      </c>
      <c r="B1191" t="s">
        <v>2690</v>
      </c>
    </row>
    <row r="1192" spans="1:2" x14ac:dyDescent="0.25">
      <c r="A1192" t="s">
        <v>2691</v>
      </c>
      <c r="B1192" t="s">
        <v>2691</v>
      </c>
    </row>
    <row r="1193" spans="1:2" x14ac:dyDescent="0.25">
      <c r="A1193" t="s">
        <v>2692</v>
      </c>
      <c r="B1193" t="s">
        <v>2692</v>
      </c>
    </row>
    <row r="1194" spans="1:2" x14ac:dyDescent="0.25">
      <c r="A1194" t="s">
        <v>2693</v>
      </c>
      <c r="B1194" t="s">
        <v>2693</v>
      </c>
    </row>
    <row r="1195" spans="1:2" x14ac:dyDescent="0.25">
      <c r="A1195" t="s">
        <v>2694</v>
      </c>
      <c r="B1195" t="s">
        <v>2694</v>
      </c>
    </row>
    <row r="1196" spans="1:2" x14ac:dyDescent="0.25">
      <c r="A1196" t="s">
        <v>2695</v>
      </c>
      <c r="B1196" t="s">
        <v>2695</v>
      </c>
    </row>
    <row r="1197" spans="1:2" x14ac:dyDescent="0.25">
      <c r="A1197" t="s">
        <v>2696</v>
      </c>
      <c r="B1197" t="s">
        <v>2696</v>
      </c>
    </row>
    <row r="1198" spans="1:2" x14ac:dyDescent="0.25">
      <c r="A1198" t="s">
        <v>2697</v>
      </c>
      <c r="B1198" t="s">
        <v>2697</v>
      </c>
    </row>
    <row r="1199" spans="1:2" x14ac:dyDescent="0.25">
      <c r="A1199" t="s">
        <v>2698</v>
      </c>
      <c r="B1199" t="s">
        <v>2698</v>
      </c>
    </row>
    <row r="1200" spans="1:2" x14ac:dyDescent="0.25">
      <c r="A1200" t="s">
        <v>2699</v>
      </c>
      <c r="B1200" t="s">
        <v>2699</v>
      </c>
    </row>
    <row r="1201" spans="1:2" x14ac:dyDescent="0.25">
      <c r="A1201" t="s">
        <v>2700</v>
      </c>
      <c r="B1201" t="s">
        <v>2700</v>
      </c>
    </row>
    <row r="1202" spans="1:2" x14ac:dyDescent="0.25">
      <c r="A1202" t="s">
        <v>2701</v>
      </c>
      <c r="B1202" t="s">
        <v>2701</v>
      </c>
    </row>
    <row r="1203" spans="1:2" x14ac:dyDescent="0.25">
      <c r="A1203" t="s">
        <v>2702</v>
      </c>
      <c r="B1203" t="s">
        <v>2702</v>
      </c>
    </row>
    <row r="1204" spans="1:2" x14ac:dyDescent="0.25">
      <c r="A1204" t="s">
        <v>2703</v>
      </c>
      <c r="B1204" t="s">
        <v>2703</v>
      </c>
    </row>
    <row r="1205" spans="1:2" x14ac:dyDescent="0.25">
      <c r="A1205" t="s">
        <v>2704</v>
      </c>
      <c r="B1205" t="s">
        <v>2704</v>
      </c>
    </row>
    <row r="1206" spans="1:2" x14ac:dyDescent="0.25">
      <c r="A1206" t="s">
        <v>2705</v>
      </c>
      <c r="B1206" t="s">
        <v>2705</v>
      </c>
    </row>
    <row r="1207" spans="1:2" x14ac:dyDescent="0.25">
      <c r="A1207" t="s">
        <v>2706</v>
      </c>
      <c r="B1207" t="s">
        <v>2706</v>
      </c>
    </row>
    <row r="1208" spans="1:2" x14ac:dyDescent="0.25">
      <c r="A1208" t="s">
        <v>2707</v>
      </c>
      <c r="B1208" t="s">
        <v>2707</v>
      </c>
    </row>
    <row r="1209" spans="1:2" x14ac:dyDescent="0.25">
      <c r="A1209" t="s">
        <v>2708</v>
      </c>
      <c r="B1209" t="s">
        <v>2708</v>
      </c>
    </row>
    <row r="1210" spans="1:2" x14ac:dyDescent="0.25">
      <c r="A1210" t="s">
        <v>2709</v>
      </c>
      <c r="B1210" t="s">
        <v>2709</v>
      </c>
    </row>
    <row r="1211" spans="1:2" x14ac:dyDescent="0.25">
      <c r="A1211" t="s">
        <v>2710</v>
      </c>
      <c r="B1211" t="s">
        <v>2710</v>
      </c>
    </row>
    <row r="1212" spans="1:2" x14ac:dyDescent="0.25">
      <c r="A1212" t="s">
        <v>2711</v>
      </c>
      <c r="B1212" t="s">
        <v>2711</v>
      </c>
    </row>
    <row r="1213" spans="1:2" x14ac:dyDescent="0.25">
      <c r="A1213" t="s">
        <v>2712</v>
      </c>
      <c r="B1213" t="s">
        <v>2712</v>
      </c>
    </row>
    <row r="1214" spans="1:2" x14ac:dyDescent="0.25">
      <c r="A1214" t="s">
        <v>2713</v>
      </c>
      <c r="B1214" t="s">
        <v>2713</v>
      </c>
    </row>
    <row r="1215" spans="1:2" x14ac:dyDescent="0.25">
      <c r="A1215" t="s">
        <v>2714</v>
      </c>
      <c r="B1215" t="s">
        <v>2714</v>
      </c>
    </row>
    <row r="1216" spans="1:2" x14ac:dyDescent="0.25">
      <c r="A1216" t="s">
        <v>2715</v>
      </c>
      <c r="B1216" t="s">
        <v>2715</v>
      </c>
    </row>
    <row r="1217" spans="1:2" x14ac:dyDescent="0.25">
      <c r="A1217" t="s">
        <v>2716</v>
      </c>
      <c r="B1217" t="s">
        <v>2716</v>
      </c>
    </row>
    <row r="1218" spans="1:2" x14ac:dyDescent="0.25">
      <c r="A1218" t="s">
        <v>2717</v>
      </c>
      <c r="B1218" t="s">
        <v>2717</v>
      </c>
    </row>
    <row r="1219" spans="1:2" x14ac:dyDescent="0.25">
      <c r="A1219" t="s">
        <v>2718</v>
      </c>
      <c r="B1219" t="s">
        <v>2718</v>
      </c>
    </row>
    <row r="1220" spans="1:2" x14ac:dyDescent="0.25">
      <c r="A1220" t="s">
        <v>2719</v>
      </c>
      <c r="B1220" t="s">
        <v>2719</v>
      </c>
    </row>
    <row r="1221" spans="1:2" x14ac:dyDescent="0.25">
      <c r="A1221" t="s">
        <v>2720</v>
      </c>
      <c r="B1221" t="s">
        <v>2720</v>
      </c>
    </row>
    <row r="1222" spans="1:2" x14ac:dyDescent="0.25">
      <c r="A1222" t="s">
        <v>2721</v>
      </c>
      <c r="B1222" t="s">
        <v>2721</v>
      </c>
    </row>
    <row r="1223" spans="1:2" x14ac:dyDescent="0.25">
      <c r="A1223" t="s">
        <v>2722</v>
      </c>
      <c r="B1223" t="s">
        <v>2722</v>
      </c>
    </row>
    <row r="1224" spans="1:2" x14ac:dyDescent="0.25">
      <c r="A1224" t="s">
        <v>2723</v>
      </c>
      <c r="B1224" t="s">
        <v>2723</v>
      </c>
    </row>
    <row r="1225" spans="1:2" x14ac:dyDescent="0.25">
      <c r="A1225" t="s">
        <v>2724</v>
      </c>
      <c r="B1225" t="s">
        <v>2724</v>
      </c>
    </row>
    <row r="1226" spans="1:2" x14ac:dyDescent="0.25">
      <c r="A1226" t="s">
        <v>2725</v>
      </c>
      <c r="B1226" t="s">
        <v>2725</v>
      </c>
    </row>
    <row r="1227" spans="1:2" x14ac:dyDescent="0.25">
      <c r="A1227" t="s">
        <v>2726</v>
      </c>
      <c r="B1227" t="s">
        <v>2726</v>
      </c>
    </row>
    <row r="1228" spans="1:2" x14ac:dyDescent="0.25">
      <c r="A1228" t="s">
        <v>2727</v>
      </c>
      <c r="B1228" t="s">
        <v>2727</v>
      </c>
    </row>
    <row r="1229" spans="1:2" x14ac:dyDescent="0.25">
      <c r="A1229" t="s">
        <v>2728</v>
      </c>
      <c r="B1229" t="s">
        <v>2728</v>
      </c>
    </row>
    <row r="1230" spans="1:2" x14ac:dyDescent="0.25">
      <c r="A1230" t="s">
        <v>2729</v>
      </c>
      <c r="B1230" t="s">
        <v>2729</v>
      </c>
    </row>
    <row r="1231" spans="1:2" x14ac:dyDescent="0.25">
      <c r="A1231" t="s">
        <v>2730</v>
      </c>
      <c r="B1231" t="s">
        <v>2730</v>
      </c>
    </row>
    <row r="1232" spans="1:2" x14ac:dyDescent="0.25">
      <c r="A1232" t="s">
        <v>2731</v>
      </c>
      <c r="B1232" t="s">
        <v>2731</v>
      </c>
    </row>
    <row r="1233" spans="1:2" x14ac:dyDescent="0.25">
      <c r="A1233" t="s">
        <v>2732</v>
      </c>
      <c r="B1233" t="s">
        <v>2732</v>
      </c>
    </row>
    <row r="1234" spans="1:2" x14ac:dyDescent="0.25">
      <c r="A1234" t="s">
        <v>2733</v>
      </c>
      <c r="B1234" t="s">
        <v>2733</v>
      </c>
    </row>
    <row r="1235" spans="1:2" x14ac:dyDescent="0.25">
      <c r="A1235" t="s">
        <v>2734</v>
      </c>
      <c r="B1235" t="s">
        <v>2734</v>
      </c>
    </row>
    <row r="1236" spans="1:2" x14ac:dyDescent="0.25">
      <c r="A1236" t="s">
        <v>2735</v>
      </c>
      <c r="B1236" t="s">
        <v>2735</v>
      </c>
    </row>
    <row r="1237" spans="1:2" x14ac:dyDescent="0.25">
      <c r="A1237" t="s">
        <v>2736</v>
      </c>
      <c r="B1237" t="s">
        <v>2736</v>
      </c>
    </row>
    <row r="1238" spans="1:2" x14ac:dyDescent="0.25">
      <c r="A1238" t="s">
        <v>2737</v>
      </c>
      <c r="B1238" t="s">
        <v>2737</v>
      </c>
    </row>
    <row r="1239" spans="1:2" x14ac:dyDescent="0.25">
      <c r="A1239" t="s">
        <v>2738</v>
      </c>
      <c r="B1239" t="s">
        <v>2738</v>
      </c>
    </row>
    <row r="1240" spans="1:2" x14ac:dyDescent="0.25">
      <c r="A1240" t="s">
        <v>2739</v>
      </c>
      <c r="B1240" t="s">
        <v>2739</v>
      </c>
    </row>
    <row r="1241" spans="1:2" x14ac:dyDescent="0.25">
      <c r="A1241" t="s">
        <v>2740</v>
      </c>
      <c r="B1241" t="s">
        <v>2740</v>
      </c>
    </row>
    <row r="1242" spans="1:2" x14ac:dyDescent="0.25">
      <c r="A1242" t="s">
        <v>2741</v>
      </c>
      <c r="B1242" t="s">
        <v>2741</v>
      </c>
    </row>
    <row r="1243" spans="1:2" x14ac:dyDescent="0.25">
      <c r="A1243" t="s">
        <v>2742</v>
      </c>
      <c r="B1243" t="s">
        <v>2742</v>
      </c>
    </row>
    <row r="1244" spans="1:2" x14ac:dyDescent="0.25">
      <c r="A1244" t="s">
        <v>2743</v>
      </c>
      <c r="B1244" t="s">
        <v>2743</v>
      </c>
    </row>
    <row r="1245" spans="1:2" x14ac:dyDescent="0.25">
      <c r="A1245" t="s">
        <v>2744</v>
      </c>
      <c r="B1245" t="s">
        <v>2744</v>
      </c>
    </row>
    <row r="1246" spans="1:2" x14ac:dyDescent="0.25">
      <c r="A1246" t="s">
        <v>2745</v>
      </c>
      <c r="B1246" t="s">
        <v>2745</v>
      </c>
    </row>
    <row r="1247" spans="1:2" x14ac:dyDescent="0.25">
      <c r="A1247" t="s">
        <v>2746</v>
      </c>
      <c r="B1247" t="s">
        <v>2746</v>
      </c>
    </row>
    <row r="1248" spans="1:2" x14ac:dyDescent="0.25">
      <c r="A1248" t="s">
        <v>2747</v>
      </c>
      <c r="B1248" t="s">
        <v>2747</v>
      </c>
    </row>
    <row r="1249" spans="1:2" x14ac:dyDescent="0.25">
      <c r="A1249" t="s">
        <v>2748</v>
      </c>
      <c r="B1249" t="s">
        <v>2748</v>
      </c>
    </row>
    <row r="1250" spans="1:2" x14ac:dyDescent="0.25">
      <c r="A1250" t="s">
        <v>2749</v>
      </c>
      <c r="B1250" t="s">
        <v>2749</v>
      </c>
    </row>
    <row r="1251" spans="1:2" x14ac:dyDescent="0.25">
      <c r="A1251" t="s">
        <v>2750</v>
      </c>
      <c r="B1251" t="s">
        <v>2750</v>
      </c>
    </row>
    <row r="1252" spans="1:2" x14ac:dyDescent="0.25">
      <c r="A1252" t="s">
        <v>2751</v>
      </c>
      <c r="B1252" t="s">
        <v>2751</v>
      </c>
    </row>
    <row r="1253" spans="1:2" x14ac:dyDescent="0.25">
      <c r="A1253" t="s">
        <v>2752</v>
      </c>
      <c r="B1253" t="s">
        <v>2752</v>
      </c>
    </row>
    <row r="1254" spans="1:2" x14ac:dyDescent="0.25">
      <c r="A1254" t="s">
        <v>2753</v>
      </c>
      <c r="B1254" t="s">
        <v>2753</v>
      </c>
    </row>
    <row r="1255" spans="1:2" x14ac:dyDescent="0.25">
      <c r="A1255" t="s">
        <v>2754</v>
      </c>
      <c r="B1255" t="s">
        <v>2754</v>
      </c>
    </row>
    <row r="1256" spans="1:2" x14ac:dyDescent="0.25">
      <c r="A1256" t="s">
        <v>2755</v>
      </c>
      <c r="B1256" t="s">
        <v>2755</v>
      </c>
    </row>
    <row r="1257" spans="1:2" x14ac:dyDescent="0.25">
      <c r="A1257" t="s">
        <v>2756</v>
      </c>
      <c r="B1257" t="s">
        <v>2756</v>
      </c>
    </row>
    <row r="1258" spans="1:2" x14ac:dyDescent="0.25">
      <c r="A1258" t="s">
        <v>2757</v>
      </c>
      <c r="B1258" t="s">
        <v>2757</v>
      </c>
    </row>
    <row r="1259" spans="1:2" x14ac:dyDescent="0.25">
      <c r="A1259" t="s">
        <v>2758</v>
      </c>
      <c r="B1259" t="s">
        <v>2758</v>
      </c>
    </row>
    <row r="1260" spans="1:2" x14ac:dyDescent="0.25">
      <c r="A1260" t="s">
        <v>2759</v>
      </c>
      <c r="B1260" t="s">
        <v>2759</v>
      </c>
    </row>
    <row r="1261" spans="1:2" x14ac:dyDescent="0.25">
      <c r="A1261" t="s">
        <v>2760</v>
      </c>
      <c r="B1261" t="s">
        <v>2760</v>
      </c>
    </row>
    <row r="1262" spans="1:2" x14ac:dyDescent="0.25">
      <c r="A1262" t="s">
        <v>2761</v>
      </c>
      <c r="B1262" t="s">
        <v>2761</v>
      </c>
    </row>
    <row r="1263" spans="1:2" x14ac:dyDescent="0.25">
      <c r="A1263" t="s">
        <v>2762</v>
      </c>
      <c r="B1263" t="s">
        <v>2762</v>
      </c>
    </row>
    <row r="1264" spans="1:2" x14ac:dyDescent="0.25">
      <c r="A1264" t="s">
        <v>2763</v>
      </c>
      <c r="B1264" t="s">
        <v>2763</v>
      </c>
    </row>
    <row r="1265" spans="1:2" x14ac:dyDescent="0.25">
      <c r="A1265" t="s">
        <v>2764</v>
      </c>
      <c r="B1265" t="s">
        <v>2764</v>
      </c>
    </row>
    <row r="1266" spans="1:2" x14ac:dyDescent="0.25">
      <c r="A1266" t="s">
        <v>2765</v>
      </c>
      <c r="B1266" t="s">
        <v>2765</v>
      </c>
    </row>
    <row r="1267" spans="1:2" x14ac:dyDescent="0.25">
      <c r="A1267" t="s">
        <v>2766</v>
      </c>
      <c r="B1267" t="s">
        <v>2766</v>
      </c>
    </row>
    <row r="1268" spans="1:2" x14ac:dyDescent="0.25">
      <c r="A1268" t="s">
        <v>2767</v>
      </c>
      <c r="B1268" t="s">
        <v>2767</v>
      </c>
    </row>
    <row r="1269" spans="1:2" x14ac:dyDescent="0.25">
      <c r="A1269" t="s">
        <v>2768</v>
      </c>
      <c r="B1269" t="s">
        <v>2768</v>
      </c>
    </row>
    <row r="1270" spans="1:2" x14ac:dyDescent="0.25">
      <c r="A1270" t="s">
        <v>2769</v>
      </c>
      <c r="B1270" t="s">
        <v>2769</v>
      </c>
    </row>
    <row r="1271" spans="1:2" x14ac:dyDescent="0.25">
      <c r="A1271" t="s">
        <v>2770</v>
      </c>
      <c r="B1271" t="s">
        <v>2770</v>
      </c>
    </row>
    <row r="1272" spans="1:2" x14ac:dyDescent="0.25">
      <c r="A1272" t="s">
        <v>2771</v>
      </c>
      <c r="B1272" t="s">
        <v>2771</v>
      </c>
    </row>
    <row r="1273" spans="1:2" x14ac:dyDescent="0.25">
      <c r="A1273" t="s">
        <v>2772</v>
      </c>
      <c r="B1273" t="s">
        <v>2772</v>
      </c>
    </row>
    <row r="1274" spans="1:2" x14ac:dyDescent="0.25">
      <c r="A1274" t="s">
        <v>2773</v>
      </c>
      <c r="B1274" t="s">
        <v>2773</v>
      </c>
    </row>
    <row r="1275" spans="1:2" x14ac:dyDescent="0.25">
      <c r="A1275" t="s">
        <v>2774</v>
      </c>
      <c r="B1275" t="s">
        <v>2774</v>
      </c>
    </row>
    <row r="1276" spans="1:2" x14ac:dyDescent="0.25">
      <c r="A1276" t="s">
        <v>2775</v>
      </c>
      <c r="B1276" t="s">
        <v>2775</v>
      </c>
    </row>
    <row r="1277" spans="1:2" x14ac:dyDescent="0.25">
      <c r="A1277" t="s">
        <v>2776</v>
      </c>
      <c r="B1277" t="s">
        <v>2776</v>
      </c>
    </row>
    <row r="1278" spans="1:2" x14ac:dyDescent="0.25">
      <c r="A1278" t="s">
        <v>2777</v>
      </c>
      <c r="B1278" t="s">
        <v>2777</v>
      </c>
    </row>
    <row r="1279" spans="1:2" x14ac:dyDescent="0.25">
      <c r="A1279" t="s">
        <v>2778</v>
      </c>
      <c r="B1279" t="s">
        <v>2778</v>
      </c>
    </row>
    <row r="1280" spans="1:2" x14ac:dyDescent="0.25">
      <c r="A1280" t="s">
        <v>2779</v>
      </c>
      <c r="B1280" t="s">
        <v>2779</v>
      </c>
    </row>
    <row r="1281" spans="1:2" x14ac:dyDescent="0.25">
      <c r="A1281" t="s">
        <v>2780</v>
      </c>
      <c r="B1281" t="s">
        <v>2780</v>
      </c>
    </row>
    <row r="1282" spans="1:2" x14ac:dyDescent="0.25">
      <c r="A1282" t="s">
        <v>2781</v>
      </c>
      <c r="B1282" t="s">
        <v>2781</v>
      </c>
    </row>
    <row r="1283" spans="1:2" x14ac:dyDescent="0.25">
      <c r="A1283" t="s">
        <v>2782</v>
      </c>
      <c r="B1283" t="s">
        <v>2782</v>
      </c>
    </row>
    <row r="1284" spans="1:2" x14ac:dyDescent="0.25">
      <c r="A1284" t="s">
        <v>2783</v>
      </c>
      <c r="B1284" t="s">
        <v>2783</v>
      </c>
    </row>
    <row r="1285" spans="1:2" x14ac:dyDescent="0.25">
      <c r="A1285" t="s">
        <v>2784</v>
      </c>
      <c r="B1285" t="s">
        <v>2784</v>
      </c>
    </row>
    <row r="1286" spans="1:2" x14ac:dyDescent="0.25">
      <c r="A1286" t="s">
        <v>2785</v>
      </c>
      <c r="B1286" t="s">
        <v>2785</v>
      </c>
    </row>
    <row r="1287" spans="1:2" x14ac:dyDescent="0.25">
      <c r="A1287" t="s">
        <v>2786</v>
      </c>
      <c r="B1287" t="s">
        <v>2786</v>
      </c>
    </row>
    <row r="1288" spans="1:2" x14ac:dyDescent="0.25">
      <c r="A1288" t="s">
        <v>2787</v>
      </c>
      <c r="B1288" t="s">
        <v>2787</v>
      </c>
    </row>
    <row r="1289" spans="1:2" x14ac:dyDescent="0.25">
      <c r="A1289" t="s">
        <v>2788</v>
      </c>
      <c r="B1289" t="s">
        <v>2788</v>
      </c>
    </row>
    <row r="1290" spans="1:2" x14ac:dyDescent="0.25">
      <c r="A1290" t="s">
        <v>2789</v>
      </c>
      <c r="B1290" t="s">
        <v>2789</v>
      </c>
    </row>
    <row r="1291" spans="1:2" x14ac:dyDescent="0.25">
      <c r="A1291" t="s">
        <v>2790</v>
      </c>
      <c r="B1291" t="s">
        <v>2790</v>
      </c>
    </row>
    <row r="1292" spans="1:2" x14ac:dyDescent="0.25">
      <c r="A1292" t="s">
        <v>2791</v>
      </c>
      <c r="B1292" t="s">
        <v>2791</v>
      </c>
    </row>
    <row r="1293" spans="1:2" x14ac:dyDescent="0.25">
      <c r="A1293" t="s">
        <v>2792</v>
      </c>
      <c r="B1293" t="s">
        <v>2792</v>
      </c>
    </row>
    <row r="1294" spans="1:2" x14ac:dyDescent="0.25">
      <c r="A1294" t="s">
        <v>2793</v>
      </c>
      <c r="B1294" t="s">
        <v>2793</v>
      </c>
    </row>
    <row r="1295" spans="1:2" x14ac:dyDescent="0.25">
      <c r="A1295" t="s">
        <v>2794</v>
      </c>
      <c r="B1295" t="s">
        <v>2794</v>
      </c>
    </row>
    <row r="1296" spans="1:2" x14ac:dyDescent="0.25">
      <c r="A1296" t="s">
        <v>2795</v>
      </c>
      <c r="B1296" t="s">
        <v>2795</v>
      </c>
    </row>
    <row r="1297" spans="1:2" x14ac:dyDescent="0.25">
      <c r="A1297" t="s">
        <v>2796</v>
      </c>
      <c r="B1297" t="s">
        <v>2796</v>
      </c>
    </row>
    <row r="1298" spans="1:2" x14ac:dyDescent="0.25">
      <c r="A1298" t="s">
        <v>2797</v>
      </c>
      <c r="B1298" t="s">
        <v>2797</v>
      </c>
    </row>
    <row r="1299" spans="1:2" x14ac:dyDescent="0.25">
      <c r="A1299" t="s">
        <v>2798</v>
      </c>
      <c r="B1299" t="s">
        <v>2798</v>
      </c>
    </row>
    <row r="1300" spans="1:2" x14ac:dyDescent="0.25">
      <c r="A1300" t="s">
        <v>2799</v>
      </c>
      <c r="B1300" t="s">
        <v>2799</v>
      </c>
    </row>
    <row r="1301" spans="1:2" x14ac:dyDescent="0.25">
      <c r="A1301" t="s">
        <v>2800</v>
      </c>
      <c r="B1301" t="s">
        <v>2800</v>
      </c>
    </row>
    <row r="1302" spans="1:2" x14ac:dyDescent="0.25">
      <c r="A1302" t="s">
        <v>2801</v>
      </c>
      <c r="B1302" t="s">
        <v>2801</v>
      </c>
    </row>
    <row r="1303" spans="1:2" x14ac:dyDescent="0.25">
      <c r="A1303" t="s">
        <v>2802</v>
      </c>
      <c r="B1303" t="s">
        <v>2802</v>
      </c>
    </row>
    <row r="1304" spans="1:2" x14ac:dyDescent="0.25">
      <c r="A1304" t="s">
        <v>2803</v>
      </c>
      <c r="B1304" t="s">
        <v>2803</v>
      </c>
    </row>
    <row r="1305" spans="1:2" x14ac:dyDescent="0.25">
      <c r="A1305" t="s">
        <v>2804</v>
      </c>
      <c r="B1305" t="s">
        <v>2804</v>
      </c>
    </row>
    <row r="1306" spans="1:2" x14ac:dyDescent="0.25">
      <c r="A1306" t="s">
        <v>2805</v>
      </c>
      <c r="B1306" t="s">
        <v>2805</v>
      </c>
    </row>
    <row r="1307" spans="1:2" x14ac:dyDescent="0.25">
      <c r="A1307" t="s">
        <v>2806</v>
      </c>
      <c r="B1307" t="s">
        <v>2806</v>
      </c>
    </row>
    <row r="1308" spans="1:2" x14ac:dyDescent="0.25">
      <c r="A1308" t="s">
        <v>2807</v>
      </c>
      <c r="B1308" t="s">
        <v>2807</v>
      </c>
    </row>
    <row r="1309" spans="1:2" x14ac:dyDescent="0.25">
      <c r="A1309" t="s">
        <v>2808</v>
      </c>
      <c r="B1309" t="s">
        <v>2808</v>
      </c>
    </row>
    <row r="1310" spans="1:2" x14ac:dyDescent="0.25">
      <c r="A1310" t="s">
        <v>2809</v>
      </c>
      <c r="B1310" t="s">
        <v>2809</v>
      </c>
    </row>
    <row r="1311" spans="1:2" x14ac:dyDescent="0.25">
      <c r="A1311" t="s">
        <v>2810</v>
      </c>
      <c r="B1311" t="s">
        <v>2810</v>
      </c>
    </row>
    <row r="1312" spans="1:2" x14ac:dyDescent="0.25">
      <c r="A1312" t="s">
        <v>2811</v>
      </c>
      <c r="B1312" t="s">
        <v>2811</v>
      </c>
    </row>
    <row r="1313" spans="1:2" x14ac:dyDescent="0.25">
      <c r="A1313" t="s">
        <v>2812</v>
      </c>
      <c r="B1313" t="s">
        <v>2812</v>
      </c>
    </row>
    <row r="1314" spans="1:2" x14ac:dyDescent="0.25">
      <c r="A1314" t="s">
        <v>2813</v>
      </c>
      <c r="B1314" t="s">
        <v>2813</v>
      </c>
    </row>
    <row r="1315" spans="1:2" x14ac:dyDescent="0.25">
      <c r="A1315" t="s">
        <v>2814</v>
      </c>
      <c r="B1315" t="s">
        <v>2814</v>
      </c>
    </row>
    <row r="1316" spans="1:2" x14ac:dyDescent="0.25">
      <c r="A1316" t="s">
        <v>2815</v>
      </c>
      <c r="B1316" t="s">
        <v>2815</v>
      </c>
    </row>
    <row r="1317" spans="1:2" x14ac:dyDescent="0.25">
      <c r="A1317" t="s">
        <v>2816</v>
      </c>
      <c r="B1317" t="s">
        <v>2816</v>
      </c>
    </row>
    <row r="1318" spans="1:2" x14ac:dyDescent="0.25">
      <c r="A1318" t="s">
        <v>2817</v>
      </c>
      <c r="B1318" t="s">
        <v>2817</v>
      </c>
    </row>
    <row r="1319" spans="1:2" x14ac:dyDescent="0.25">
      <c r="A1319" t="s">
        <v>2818</v>
      </c>
      <c r="B1319" t="s">
        <v>2818</v>
      </c>
    </row>
    <row r="1320" spans="1:2" x14ac:dyDescent="0.25">
      <c r="A1320" t="s">
        <v>2819</v>
      </c>
      <c r="B1320" t="s">
        <v>2819</v>
      </c>
    </row>
    <row r="1321" spans="1:2" x14ac:dyDescent="0.25">
      <c r="A1321" t="s">
        <v>2820</v>
      </c>
      <c r="B1321" t="s">
        <v>2820</v>
      </c>
    </row>
    <row r="1322" spans="1:2" x14ac:dyDescent="0.25">
      <c r="A1322" t="s">
        <v>2821</v>
      </c>
      <c r="B1322" t="s">
        <v>2821</v>
      </c>
    </row>
    <row r="1323" spans="1:2" x14ac:dyDescent="0.25">
      <c r="A1323" t="s">
        <v>2822</v>
      </c>
      <c r="B1323" t="s">
        <v>2822</v>
      </c>
    </row>
    <row r="1324" spans="1:2" x14ac:dyDescent="0.25">
      <c r="A1324" t="s">
        <v>2823</v>
      </c>
      <c r="B1324" t="s">
        <v>2823</v>
      </c>
    </row>
    <row r="1325" spans="1:2" x14ac:dyDescent="0.25">
      <c r="A1325" t="s">
        <v>2824</v>
      </c>
      <c r="B1325" t="s">
        <v>2824</v>
      </c>
    </row>
    <row r="1326" spans="1:2" x14ac:dyDescent="0.25">
      <c r="A1326" t="s">
        <v>2825</v>
      </c>
      <c r="B1326" t="s">
        <v>2825</v>
      </c>
    </row>
    <row r="1327" spans="1:2" x14ac:dyDescent="0.25">
      <c r="A1327" t="s">
        <v>2826</v>
      </c>
      <c r="B1327" t="s">
        <v>2826</v>
      </c>
    </row>
    <row r="1328" spans="1:2" x14ac:dyDescent="0.25">
      <c r="A1328" t="s">
        <v>2827</v>
      </c>
      <c r="B1328" t="s">
        <v>2827</v>
      </c>
    </row>
    <row r="1329" spans="1:2" x14ac:dyDescent="0.25">
      <c r="A1329" t="s">
        <v>2828</v>
      </c>
      <c r="B1329" t="s">
        <v>2828</v>
      </c>
    </row>
    <row r="1330" spans="1:2" x14ac:dyDescent="0.25">
      <c r="A1330" t="s">
        <v>2829</v>
      </c>
      <c r="B1330" t="s">
        <v>2829</v>
      </c>
    </row>
    <row r="1331" spans="1:2" x14ac:dyDescent="0.25">
      <c r="A1331" t="s">
        <v>2830</v>
      </c>
      <c r="B1331" t="s">
        <v>2830</v>
      </c>
    </row>
    <row r="1332" spans="1:2" x14ac:dyDescent="0.25">
      <c r="A1332" t="s">
        <v>2831</v>
      </c>
      <c r="B1332" t="s">
        <v>2831</v>
      </c>
    </row>
    <row r="1333" spans="1:2" x14ac:dyDescent="0.25">
      <c r="A1333" t="s">
        <v>2832</v>
      </c>
      <c r="B1333" t="s">
        <v>2832</v>
      </c>
    </row>
    <row r="1334" spans="1:2" x14ac:dyDescent="0.25">
      <c r="A1334" t="s">
        <v>2833</v>
      </c>
      <c r="B1334" t="s">
        <v>2833</v>
      </c>
    </row>
    <row r="1335" spans="1:2" x14ac:dyDescent="0.25">
      <c r="A1335" t="s">
        <v>2834</v>
      </c>
      <c r="B1335" t="s">
        <v>2834</v>
      </c>
    </row>
    <row r="1336" spans="1:2" x14ac:dyDescent="0.25">
      <c r="A1336" t="s">
        <v>2835</v>
      </c>
      <c r="B1336" t="s">
        <v>2835</v>
      </c>
    </row>
    <row r="1337" spans="1:2" x14ac:dyDescent="0.25">
      <c r="A1337" t="s">
        <v>2836</v>
      </c>
      <c r="B1337" t="s">
        <v>2836</v>
      </c>
    </row>
    <row r="1338" spans="1:2" x14ac:dyDescent="0.25">
      <c r="A1338" t="s">
        <v>2837</v>
      </c>
      <c r="B1338" t="s">
        <v>2837</v>
      </c>
    </row>
    <row r="1339" spans="1:2" x14ac:dyDescent="0.25">
      <c r="A1339" t="s">
        <v>2838</v>
      </c>
      <c r="B1339" t="s">
        <v>2838</v>
      </c>
    </row>
    <row r="1340" spans="1:2" x14ac:dyDescent="0.25">
      <c r="A1340" t="s">
        <v>2839</v>
      </c>
      <c r="B1340" t="s">
        <v>2839</v>
      </c>
    </row>
    <row r="1341" spans="1:2" x14ac:dyDescent="0.25">
      <c r="A1341" t="s">
        <v>2840</v>
      </c>
      <c r="B1341" t="s">
        <v>2840</v>
      </c>
    </row>
    <row r="1342" spans="1:2" x14ac:dyDescent="0.25">
      <c r="A1342" t="s">
        <v>2841</v>
      </c>
      <c r="B1342" t="s">
        <v>2841</v>
      </c>
    </row>
    <row r="1343" spans="1:2" x14ac:dyDescent="0.25">
      <c r="A1343" t="s">
        <v>2842</v>
      </c>
      <c r="B1343" t="s">
        <v>2842</v>
      </c>
    </row>
    <row r="1344" spans="1:2" x14ac:dyDescent="0.25">
      <c r="A1344" t="s">
        <v>2843</v>
      </c>
      <c r="B1344" t="s">
        <v>2843</v>
      </c>
    </row>
    <row r="1345" spans="1:2" x14ac:dyDescent="0.25">
      <c r="A1345" t="s">
        <v>2844</v>
      </c>
      <c r="B1345" t="s">
        <v>2844</v>
      </c>
    </row>
    <row r="1346" spans="1:2" x14ac:dyDescent="0.25">
      <c r="A1346" t="s">
        <v>2845</v>
      </c>
      <c r="B1346" t="s">
        <v>2845</v>
      </c>
    </row>
    <row r="1347" spans="1:2" x14ac:dyDescent="0.25">
      <c r="A1347" t="s">
        <v>2846</v>
      </c>
      <c r="B1347" t="s">
        <v>2846</v>
      </c>
    </row>
    <row r="1348" spans="1:2" x14ac:dyDescent="0.25">
      <c r="A1348" t="s">
        <v>2847</v>
      </c>
      <c r="B1348" t="s">
        <v>2847</v>
      </c>
    </row>
    <row r="1349" spans="1:2" x14ac:dyDescent="0.25">
      <c r="A1349" t="s">
        <v>2848</v>
      </c>
      <c r="B1349" t="s">
        <v>2848</v>
      </c>
    </row>
    <row r="1350" spans="1:2" x14ac:dyDescent="0.25">
      <c r="A1350" t="s">
        <v>2849</v>
      </c>
      <c r="B1350" t="s">
        <v>2849</v>
      </c>
    </row>
    <row r="1351" spans="1:2" x14ac:dyDescent="0.25">
      <c r="A1351" t="s">
        <v>2850</v>
      </c>
      <c r="B1351" t="s">
        <v>2850</v>
      </c>
    </row>
    <row r="1352" spans="1:2" x14ac:dyDescent="0.25">
      <c r="A1352" t="s">
        <v>2851</v>
      </c>
      <c r="B1352" t="s">
        <v>2851</v>
      </c>
    </row>
    <row r="1353" spans="1:2" x14ac:dyDescent="0.25">
      <c r="A1353" t="s">
        <v>2852</v>
      </c>
      <c r="B1353" t="s">
        <v>2852</v>
      </c>
    </row>
    <row r="1354" spans="1:2" x14ac:dyDescent="0.25">
      <c r="A1354" t="s">
        <v>2853</v>
      </c>
      <c r="B1354" t="s">
        <v>2853</v>
      </c>
    </row>
    <row r="1355" spans="1:2" x14ac:dyDescent="0.25">
      <c r="A1355" t="s">
        <v>2854</v>
      </c>
      <c r="B1355" t="s">
        <v>2854</v>
      </c>
    </row>
    <row r="1356" spans="1:2" x14ac:dyDescent="0.25">
      <c r="A1356" t="s">
        <v>2855</v>
      </c>
      <c r="B1356" t="s">
        <v>2855</v>
      </c>
    </row>
    <row r="1357" spans="1:2" x14ac:dyDescent="0.25">
      <c r="A1357" t="s">
        <v>2856</v>
      </c>
      <c r="B1357" t="s">
        <v>2856</v>
      </c>
    </row>
    <row r="1358" spans="1:2" x14ac:dyDescent="0.25">
      <c r="A1358" t="s">
        <v>2857</v>
      </c>
      <c r="B1358" t="s">
        <v>2857</v>
      </c>
    </row>
    <row r="1359" spans="1:2" x14ac:dyDescent="0.25">
      <c r="A1359" t="s">
        <v>2858</v>
      </c>
      <c r="B1359" t="s">
        <v>2858</v>
      </c>
    </row>
    <row r="1360" spans="1:2" x14ac:dyDescent="0.25">
      <c r="A1360" t="s">
        <v>2859</v>
      </c>
      <c r="B1360" t="s">
        <v>2859</v>
      </c>
    </row>
    <row r="1361" spans="1:2" x14ac:dyDescent="0.25">
      <c r="A1361" t="s">
        <v>2860</v>
      </c>
      <c r="B1361" t="s">
        <v>2860</v>
      </c>
    </row>
    <row r="1362" spans="1:2" x14ac:dyDescent="0.25">
      <c r="A1362" t="s">
        <v>2861</v>
      </c>
      <c r="B1362" t="s">
        <v>2861</v>
      </c>
    </row>
    <row r="1363" spans="1:2" x14ac:dyDescent="0.25">
      <c r="A1363" t="s">
        <v>2862</v>
      </c>
      <c r="B1363" t="s">
        <v>2862</v>
      </c>
    </row>
    <row r="1364" spans="1:2" x14ac:dyDescent="0.25">
      <c r="A1364" t="s">
        <v>2863</v>
      </c>
      <c r="B1364" t="s">
        <v>2863</v>
      </c>
    </row>
    <row r="1365" spans="1:2" x14ac:dyDescent="0.25">
      <c r="A1365" t="s">
        <v>2864</v>
      </c>
      <c r="B1365" t="s">
        <v>2864</v>
      </c>
    </row>
    <row r="1366" spans="1:2" x14ac:dyDescent="0.25">
      <c r="A1366" t="s">
        <v>2865</v>
      </c>
      <c r="B1366" t="s">
        <v>2865</v>
      </c>
    </row>
    <row r="1367" spans="1:2" x14ac:dyDescent="0.25">
      <c r="A1367" t="s">
        <v>2866</v>
      </c>
      <c r="B1367" t="s">
        <v>2866</v>
      </c>
    </row>
    <row r="1368" spans="1:2" x14ac:dyDescent="0.25">
      <c r="A1368" t="s">
        <v>2867</v>
      </c>
      <c r="B1368" t="s">
        <v>2867</v>
      </c>
    </row>
    <row r="1369" spans="1:2" x14ac:dyDescent="0.25">
      <c r="A1369" t="s">
        <v>2868</v>
      </c>
      <c r="B1369" t="s">
        <v>2868</v>
      </c>
    </row>
    <row r="1370" spans="1:2" x14ac:dyDescent="0.25">
      <c r="A1370" t="s">
        <v>2869</v>
      </c>
      <c r="B1370" t="s">
        <v>2869</v>
      </c>
    </row>
    <row r="1371" spans="1:2" x14ac:dyDescent="0.25">
      <c r="A1371" t="s">
        <v>2870</v>
      </c>
      <c r="B1371" t="s">
        <v>2870</v>
      </c>
    </row>
    <row r="1372" spans="1:2" x14ac:dyDescent="0.25">
      <c r="A1372" t="s">
        <v>2871</v>
      </c>
      <c r="B1372" t="s">
        <v>2871</v>
      </c>
    </row>
    <row r="1373" spans="1:2" x14ac:dyDescent="0.25">
      <c r="A1373" t="s">
        <v>2872</v>
      </c>
      <c r="B1373" t="s">
        <v>2872</v>
      </c>
    </row>
    <row r="1374" spans="1:2" x14ac:dyDescent="0.25">
      <c r="A1374" t="s">
        <v>2873</v>
      </c>
      <c r="B1374" t="s">
        <v>2873</v>
      </c>
    </row>
    <row r="1375" spans="1:2" x14ac:dyDescent="0.25">
      <c r="A1375" t="s">
        <v>2874</v>
      </c>
      <c r="B1375" t="s">
        <v>2874</v>
      </c>
    </row>
    <row r="1376" spans="1:2" x14ac:dyDescent="0.25">
      <c r="A1376" t="s">
        <v>2875</v>
      </c>
      <c r="B1376" t="s">
        <v>2875</v>
      </c>
    </row>
    <row r="1377" spans="1:2" x14ac:dyDescent="0.25">
      <c r="A1377" t="s">
        <v>2876</v>
      </c>
      <c r="B1377" t="s">
        <v>2876</v>
      </c>
    </row>
    <row r="1378" spans="1:2" x14ac:dyDescent="0.25">
      <c r="A1378" t="s">
        <v>2877</v>
      </c>
      <c r="B1378" t="s">
        <v>2877</v>
      </c>
    </row>
    <row r="1379" spans="1:2" x14ac:dyDescent="0.25">
      <c r="A1379" t="s">
        <v>2878</v>
      </c>
      <c r="B1379" t="s">
        <v>2878</v>
      </c>
    </row>
    <row r="1380" spans="1:2" x14ac:dyDescent="0.25">
      <c r="A1380" t="s">
        <v>2879</v>
      </c>
      <c r="B1380" t="s">
        <v>2879</v>
      </c>
    </row>
    <row r="1381" spans="1:2" x14ac:dyDescent="0.25">
      <c r="A1381" t="s">
        <v>2880</v>
      </c>
      <c r="B1381" t="s">
        <v>2880</v>
      </c>
    </row>
    <row r="1382" spans="1:2" x14ac:dyDescent="0.25">
      <c r="A1382" t="s">
        <v>2881</v>
      </c>
      <c r="B1382" t="s">
        <v>2881</v>
      </c>
    </row>
    <row r="1383" spans="1:2" x14ac:dyDescent="0.25">
      <c r="A1383" t="s">
        <v>2882</v>
      </c>
      <c r="B1383" t="s">
        <v>2882</v>
      </c>
    </row>
    <row r="1384" spans="1:2" x14ac:dyDescent="0.25">
      <c r="A1384" t="s">
        <v>2883</v>
      </c>
      <c r="B1384" t="s">
        <v>2883</v>
      </c>
    </row>
    <row r="1385" spans="1:2" x14ac:dyDescent="0.25">
      <c r="A1385" t="s">
        <v>2884</v>
      </c>
      <c r="B1385" t="s">
        <v>2884</v>
      </c>
    </row>
    <row r="1386" spans="1:2" x14ac:dyDescent="0.25">
      <c r="A1386" t="s">
        <v>2885</v>
      </c>
      <c r="B1386" t="s">
        <v>2885</v>
      </c>
    </row>
    <row r="1387" spans="1:2" x14ac:dyDescent="0.25">
      <c r="A1387" t="s">
        <v>2886</v>
      </c>
      <c r="B1387" t="s">
        <v>2886</v>
      </c>
    </row>
    <row r="1388" spans="1:2" x14ac:dyDescent="0.25">
      <c r="A1388" t="s">
        <v>2887</v>
      </c>
      <c r="B1388" t="s">
        <v>2887</v>
      </c>
    </row>
    <row r="1389" spans="1:2" x14ac:dyDescent="0.25">
      <c r="A1389" t="s">
        <v>2888</v>
      </c>
      <c r="B1389" t="s">
        <v>2888</v>
      </c>
    </row>
    <row r="1390" spans="1:2" x14ac:dyDescent="0.25">
      <c r="A1390" t="s">
        <v>2889</v>
      </c>
      <c r="B1390" t="s">
        <v>2889</v>
      </c>
    </row>
    <row r="1391" spans="1:2" x14ac:dyDescent="0.25">
      <c r="A1391" t="s">
        <v>2890</v>
      </c>
      <c r="B1391" t="s">
        <v>2890</v>
      </c>
    </row>
    <row r="1392" spans="1:2" x14ac:dyDescent="0.25">
      <c r="A1392" t="s">
        <v>2891</v>
      </c>
      <c r="B1392" t="s">
        <v>2891</v>
      </c>
    </row>
    <row r="1393" spans="1:2" x14ac:dyDescent="0.25">
      <c r="A1393" t="s">
        <v>2892</v>
      </c>
      <c r="B1393" t="s">
        <v>2892</v>
      </c>
    </row>
    <row r="1394" spans="1:2" x14ac:dyDescent="0.25">
      <c r="A1394" t="s">
        <v>2893</v>
      </c>
      <c r="B1394" t="s">
        <v>2893</v>
      </c>
    </row>
    <row r="1395" spans="1:2" x14ac:dyDescent="0.25">
      <c r="A1395" t="s">
        <v>2894</v>
      </c>
      <c r="B1395" t="s">
        <v>2894</v>
      </c>
    </row>
    <row r="1396" spans="1:2" x14ac:dyDescent="0.25">
      <c r="A1396" t="s">
        <v>2895</v>
      </c>
      <c r="B1396" t="s">
        <v>2895</v>
      </c>
    </row>
    <row r="1397" spans="1:2" x14ac:dyDescent="0.25">
      <c r="A1397" t="s">
        <v>2896</v>
      </c>
      <c r="B1397" t="s">
        <v>2896</v>
      </c>
    </row>
    <row r="1398" spans="1:2" x14ac:dyDescent="0.25">
      <c r="A1398" t="s">
        <v>2897</v>
      </c>
      <c r="B1398" t="s">
        <v>2897</v>
      </c>
    </row>
    <row r="1399" spans="1:2" x14ac:dyDescent="0.25">
      <c r="A1399" t="s">
        <v>2898</v>
      </c>
      <c r="B1399" t="s">
        <v>2898</v>
      </c>
    </row>
    <row r="1400" spans="1:2" x14ac:dyDescent="0.25">
      <c r="A1400" t="s">
        <v>2899</v>
      </c>
      <c r="B1400" t="s">
        <v>2899</v>
      </c>
    </row>
    <row r="1401" spans="1:2" x14ac:dyDescent="0.25">
      <c r="A1401" t="s">
        <v>2900</v>
      </c>
      <c r="B1401" t="s">
        <v>2900</v>
      </c>
    </row>
    <row r="1402" spans="1:2" x14ac:dyDescent="0.25">
      <c r="A1402" t="s">
        <v>2901</v>
      </c>
      <c r="B1402" t="s">
        <v>2901</v>
      </c>
    </row>
    <row r="1403" spans="1:2" x14ac:dyDescent="0.25">
      <c r="A1403" t="s">
        <v>2902</v>
      </c>
      <c r="B1403" t="s">
        <v>2902</v>
      </c>
    </row>
    <row r="1404" spans="1:2" x14ac:dyDescent="0.25">
      <c r="A1404" t="s">
        <v>2903</v>
      </c>
      <c r="B1404" t="s">
        <v>2903</v>
      </c>
    </row>
    <row r="1405" spans="1:2" x14ac:dyDescent="0.25">
      <c r="A1405" t="s">
        <v>2904</v>
      </c>
      <c r="B1405" t="s">
        <v>2904</v>
      </c>
    </row>
    <row r="1406" spans="1:2" x14ac:dyDescent="0.25">
      <c r="A1406" t="s">
        <v>2905</v>
      </c>
      <c r="B1406" t="s">
        <v>2905</v>
      </c>
    </row>
    <row r="1407" spans="1:2" x14ac:dyDescent="0.25">
      <c r="A1407" t="s">
        <v>2906</v>
      </c>
      <c r="B1407" t="s">
        <v>2906</v>
      </c>
    </row>
    <row r="1408" spans="1:2" x14ac:dyDescent="0.25">
      <c r="A1408" t="s">
        <v>2907</v>
      </c>
      <c r="B1408" t="s">
        <v>2907</v>
      </c>
    </row>
    <row r="1409" spans="1:2" x14ac:dyDescent="0.25">
      <c r="A1409" t="s">
        <v>2908</v>
      </c>
      <c r="B1409" t="s">
        <v>2908</v>
      </c>
    </row>
    <row r="1410" spans="1:2" x14ac:dyDescent="0.25">
      <c r="A1410" t="s">
        <v>2909</v>
      </c>
      <c r="B1410" t="s">
        <v>2909</v>
      </c>
    </row>
    <row r="1411" spans="1:2" x14ac:dyDescent="0.25">
      <c r="A1411" t="s">
        <v>2910</v>
      </c>
      <c r="B1411" t="s">
        <v>2910</v>
      </c>
    </row>
    <row r="1412" spans="1:2" x14ac:dyDescent="0.25">
      <c r="A1412" t="s">
        <v>2911</v>
      </c>
      <c r="B1412" t="s">
        <v>2911</v>
      </c>
    </row>
    <row r="1413" spans="1:2" x14ac:dyDescent="0.25">
      <c r="A1413" t="s">
        <v>2912</v>
      </c>
      <c r="B1413" t="s">
        <v>2912</v>
      </c>
    </row>
    <row r="1414" spans="1:2" x14ac:dyDescent="0.25">
      <c r="A1414" t="s">
        <v>2913</v>
      </c>
      <c r="B1414" t="s">
        <v>2913</v>
      </c>
    </row>
    <row r="1415" spans="1:2" x14ac:dyDescent="0.25">
      <c r="A1415" t="s">
        <v>2914</v>
      </c>
      <c r="B1415" t="s">
        <v>2914</v>
      </c>
    </row>
    <row r="1416" spans="1:2" x14ac:dyDescent="0.25">
      <c r="A1416" t="s">
        <v>2915</v>
      </c>
      <c r="B1416" t="s">
        <v>2915</v>
      </c>
    </row>
    <row r="1417" spans="1:2" x14ac:dyDescent="0.25">
      <c r="A1417" t="s">
        <v>2916</v>
      </c>
      <c r="B1417" t="s">
        <v>2916</v>
      </c>
    </row>
    <row r="1418" spans="1:2" x14ac:dyDescent="0.25">
      <c r="A1418" t="s">
        <v>2917</v>
      </c>
      <c r="B1418" t="s">
        <v>2917</v>
      </c>
    </row>
    <row r="1419" spans="1:2" x14ac:dyDescent="0.25">
      <c r="A1419" t="s">
        <v>2918</v>
      </c>
      <c r="B1419" t="s">
        <v>2918</v>
      </c>
    </row>
    <row r="1420" spans="1:2" x14ac:dyDescent="0.25">
      <c r="A1420" t="s">
        <v>2919</v>
      </c>
      <c r="B1420" t="s">
        <v>2919</v>
      </c>
    </row>
    <row r="1421" spans="1:2" x14ac:dyDescent="0.25">
      <c r="A1421" t="s">
        <v>2920</v>
      </c>
      <c r="B1421" t="s">
        <v>2920</v>
      </c>
    </row>
    <row r="1422" spans="1:2" x14ac:dyDescent="0.25">
      <c r="A1422" t="s">
        <v>2921</v>
      </c>
      <c r="B1422" t="s">
        <v>2921</v>
      </c>
    </row>
    <row r="1423" spans="1:2" x14ac:dyDescent="0.25">
      <c r="A1423" t="s">
        <v>2922</v>
      </c>
      <c r="B1423" t="s">
        <v>2922</v>
      </c>
    </row>
    <row r="1424" spans="1:2" x14ac:dyDescent="0.25">
      <c r="A1424" t="s">
        <v>2923</v>
      </c>
      <c r="B1424" t="s">
        <v>2923</v>
      </c>
    </row>
    <row r="1425" spans="1:2" x14ac:dyDescent="0.25">
      <c r="A1425" t="s">
        <v>2924</v>
      </c>
      <c r="B1425" t="s">
        <v>2924</v>
      </c>
    </row>
    <row r="1426" spans="1:2" x14ac:dyDescent="0.25">
      <c r="A1426" t="s">
        <v>2925</v>
      </c>
      <c r="B1426" t="s">
        <v>2925</v>
      </c>
    </row>
    <row r="1427" spans="1:2" x14ac:dyDescent="0.25">
      <c r="A1427" t="s">
        <v>2926</v>
      </c>
      <c r="B1427" t="s">
        <v>2926</v>
      </c>
    </row>
    <row r="1428" spans="1:2" x14ac:dyDescent="0.25">
      <c r="A1428" t="s">
        <v>2927</v>
      </c>
      <c r="B1428" t="s">
        <v>2927</v>
      </c>
    </row>
    <row r="1429" spans="1:2" x14ac:dyDescent="0.25">
      <c r="A1429" t="s">
        <v>2928</v>
      </c>
      <c r="B1429" t="s">
        <v>2928</v>
      </c>
    </row>
    <row r="1430" spans="1:2" x14ac:dyDescent="0.25">
      <c r="A1430" t="s">
        <v>2929</v>
      </c>
      <c r="B1430" t="s">
        <v>2929</v>
      </c>
    </row>
    <row r="1431" spans="1:2" x14ac:dyDescent="0.25">
      <c r="A1431" t="s">
        <v>2930</v>
      </c>
      <c r="B1431" t="s">
        <v>2930</v>
      </c>
    </row>
    <row r="1432" spans="1:2" x14ac:dyDescent="0.25">
      <c r="A1432" t="s">
        <v>2931</v>
      </c>
      <c r="B1432" t="s">
        <v>2931</v>
      </c>
    </row>
    <row r="1433" spans="1:2" x14ac:dyDescent="0.25">
      <c r="A1433" t="s">
        <v>2932</v>
      </c>
      <c r="B1433" t="s">
        <v>2932</v>
      </c>
    </row>
    <row r="1434" spans="1:2" x14ac:dyDescent="0.25">
      <c r="A1434" t="s">
        <v>2933</v>
      </c>
      <c r="B1434" t="s">
        <v>2933</v>
      </c>
    </row>
    <row r="1435" spans="1:2" x14ac:dyDescent="0.25">
      <c r="A1435" t="s">
        <v>2934</v>
      </c>
      <c r="B1435" t="s">
        <v>2934</v>
      </c>
    </row>
    <row r="1436" spans="1:2" x14ac:dyDescent="0.25">
      <c r="A1436" t="s">
        <v>2935</v>
      </c>
      <c r="B1436" t="s">
        <v>2935</v>
      </c>
    </row>
    <row r="1437" spans="1:2" x14ac:dyDescent="0.25">
      <c r="A1437" t="s">
        <v>2936</v>
      </c>
      <c r="B1437" t="s">
        <v>2936</v>
      </c>
    </row>
    <row r="1438" spans="1:2" x14ac:dyDescent="0.25">
      <c r="A1438" t="s">
        <v>2937</v>
      </c>
      <c r="B1438" t="s">
        <v>2937</v>
      </c>
    </row>
    <row r="1439" spans="1:2" x14ac:dyDescent="0.25">
      <c r="A1439" t="s">
        <v>2938</v>
      </c>
      <c r="B1439" t="s">
        <v>2938</v>
      </c>
    </row>
    <row r="1440" spans="1:2" x14ac:dyDescent="0.25">
      <c r="A1440" t="s">
        <v>2939</v>
      </c>
      <c r="B1440" t="s">
        <v>2939</v>
      </c>
    </row>
    <row r="1441" spans="1:2" x14ac:dyDescent="0.25">
      <c r="A1441" t="s">
        <v>2940</v>
      </c>
      <c r="B1441" t="s">
        <v>2940</v>
      </c>
    </row>
    <row r="1442" spans="1:2" x14ac:dyDescent="0.25">
      <c r="A1442" t="s">
        <v>2941</v>
      </c>
      <c r="B1442" t="s">
        <v>2941</v>
      </c>
    </row>
    <row r="1443" spans="1:2" x14ac:dyDescent="0.25">
      <c r="A1443" t="s">
        <v>2942</v>
      </c>
      <c r="B1443" t="s">
        <v>2942</v>
      </c>
    </row>
    <row r="1444" spans="1:2" x14ac:dyDescent="0.25">
      <c r="A1444" t="s">
        <v>2943</v>
      </c>
      <c r="B1444" t="s">
        <v>2943</v>
      </c>
    </row>
    <row r="1445" spans="1:2" x14ac:dyDescent="0.25">
      <c r="A1445" t="s">
        <v>2944</v>
      </c>
      <c r="B1445" t="s">
        <v>2944</v>
      </c>
    </row>
    <row r="1446" spans="1:2" x14ac:dyDescent="0.25">
      <c r="A1446" t="s">
        <v>2945</v>
      </c>
      <c r="B1446" t="s">
        <v>2945</v>
      </c>
    </row>
    <row r="1447" spans="1:2" x14ac:dyDescent="0.25">
      <c r="A1447" t="s">
        <v>2946</v>
      </c>
      <c r="B1447" t="s">
        <v>2946</v>
      </c>
    </row>
    <row r="1448" spans="1:2" x14ac:dyDescent="0.25">
      <c r="A1448" t="s">
        <v>2947</v>
      </c>
      <c r="B1448" t="s">
        <v>2947</v>
      </c>
    </row>
    <row r="1449" spans="1:2" x14ac:dyDescent="0.25">
      <c r="A1449" t="s">
        <v>2948</v>
      </c>
      <c r="B1449" t="s">
        <v>2948</v>
      </c>
    </row>
    <row r="1450" spans="1:2" x14ac:dyDescent="0.25">
      <c r="A1450" t="s">
        <v>2949</v>
      </c>
      <c r="B1450" t="s">
        <v>2949</v>
      </c>
    </row>
    <row r="1451" spans="1:2" x14ac:dyDescent="0.25">
      <c r="A1451" t="s">
        <v>2950</v>
      </c>
      <c r="B1451" t="s">
        <v>2950</v>
      </c>
    </row>
    <row r="1452" spans="1:2" x14ac:dyDescent="0.25">
      <c r="A1452" t="s">
        <v>2951</v>
      </c>
      <c r="B1452" t="s">
        <v>2951</v>
      </c>
    </row>
    <row r="1453" spans="1:2" x14ac:dyDescent="0.25">
      <c r="A1453" t="s">
        <v>2952</v>
      </c>
      <c r="B1453" t="s">
        <v>2952</v>
      </c>
    </row>
    <row r="1454" spans="1:2" x14ac:dyDescent="0.25">
      <c r="A1454" t="s">
        <v>2953</v>
      </c>
      <c r="B1454" t="s">
        <v>2953</v>
      </c>
    </row>
    <row r="1455" spans="1:2" x14ac:dyDescent="0.25">
      <c r="A1455" t="s">
        <v>2954</v>
      </c>
      <c r="B1455" t="s">
        <v>2954</v>
      </c>
    </row>
    <row r="1456" spans="1:2" x14ac:dyDescent="0.25">
      <c r="A1456" t="s">
        <v>2955</v>
      </c>
      <c r="B1456" t="s">
        <v>2955</v>
      </c>
    </row>
    <row r="1457" spans="1:2" x14ac:dyDescent="0.25">
      <c r="A1457" t="s">
        <v>2956</v>
      </c>
      <c r="B1457" t="s">
        <v>2956</v>
      </c>
    </row>
    <row r="1458" spans="1:2" x14ac:dyDescent="0.25">
      <c r="A1458" t="s">
        <v>2957</v>
      </c>
      <c r="B1458" t="s">
        <v>2957</v>
      </c>
    </row>
    <row r="1459" spans="1:2" x14ac:dyDescent="0.25">
      <c r="A1459" t="s">
        <v>2958</v>
      </c>
      <c r="B1459" t="s">
        <v>2958</v>
      </c>
    </row>
    <row r="1460" spans="1:2" x14ac:dyDescent="0.25">
      <c r="A1460" t="s">
        <v>2959</v>
      </c>
      <c r="B1460" t="s">
        <v>2959</v>
      </c>
    </row>
    <row r="1461" spans="1:2" x14ac:dyDescent="0.25">
      <c r="A1461" t="s">
        <v>2960</v>
      </c>
      <c r="B1461" t="s">
        <v>2960</v>
      </c>
    </row>
    <row r="1462" spans="1:2" x14ac:dyDescent="0.25">
      <c r="A1462" t="s">
        <v>2961</v>
      </c>
      <c r="B1462" t="s">
        <v>2961</v>
      </c>
    </row>
    <row r="1463" spans="1:2" x14ac:dyDescent="0.25">
      <c r="A1463" t="s">
        <v>2962</v>
      </c>
      <c r="B1463" t="s">
        <v>2962</v>
      </c>
    </row>
    <row r="1464" spans="1:2" x14ac:dyDescent="0.25">
      <c r="A1464" t="s">
        <v>2963</v>
      </c>
      <c r="B1464" t="s">
        <v>2963</v>
      </c>
    </row>
    <row r="1465" spans="1:2" x14ac:dyDescent="0.25">
      <c r="A1465" t="s">
        <v>2964</v>
      </c>
      <c r="B1465" t="s">
        <v>2964</v>
      </c>
    </row>
    <row r="1466" spans="1:2" x14ac:dyDescent="0.25">
      <c r="A1466" t="s">
        <v>2965</v>
      </c>
      <c r="B1466" t="s">
        <v>2965</v>
      </c>
    </row>
    <row r="1467" spans="1:2" x14ac:dyDescent="0.25">
      <c r="A1467" t="s">
        <v>2966</v>
      </c>
      <c r="B1467" t="s">
        <v>2966</v>
      </c>
    </row>
    <row r="1468" spans="1:2" x14ac:dyDescent="0.25">
      <c r="A1468" t="s">
        <v>2967</v>
      </c>
      <c r="B1468" t="s">
        <v>2967</v>
      </c>
    </row>
    <row r="1469" spans="1:2" x14ac:dyDescent="0.25">
      <c r="A1469" t="s">
        <v>2968</v>
      </c>
      <c r="B1469" t="s">
        <v>2968</v>
      </c>
    </row>
    <row r="1470" spans="1:2" x14ac:dyDescent="0.25">
      <c r="A1470" t="s">
        <v>2969</v>
      </c>
      <c r="B1470" t="s">
        <v>2969</v>
      </c>
    </row>
    <row r="1471" spans="1:2" x14ac:dyDescent="0.25">
      <c r="A1471" t="s">
        <v>2970</v>
      </c>
      <c r="B1471" t="s">
        <v>2970</v>
      </c>
    </row>
    <row r="1472" spans="1:2" x14ac:dyDescent="0.25">
      <c r="A1472" t="s">
        <v>2971</v>
      </c>
      <c r="B1472" t="s">
        <v>2971</v>
      </c>
    </row>
    <row r="1473" spans="1:2" x14ac:dyDescent="0.25">
      <c r="A1473" t="s">
        <v>2972</v>
      </c>
      <c r="B1473" t="s">
        <v>2972</v>
      </c>
    </row>
    <row r="1474" spans="1:2" x14ac:dyDescent="0.25">
      <c r="A1474" t="s">
        <v>2973</v>
      </c>
      <c r="B1474" t="s">
        <v>2973</v>
      </c>
    </row>
    <row r="1475" spans="1:2" x14ac:dyDescent="0.25">
      <c r="A1475" t="s">
        <v>2974</v>
      </c>
      <c r="B1475" t="s">
        <v>2974</v>
      </c>
    </row>
    <row r="1476" spans="1:2" x14ac:dyDescent="0.25">
      <c r="A1476" t="s">
        <v>2975</v>
      </c>
      <c r="B1476" t="s">
        <v>2975</v>
      </c>
    </row>
    <row r="1477" spans="1:2" x14ac:dyDescent="0.25">
      <c r="A1477" t="s">
        <v>2976</v>
      </c>
      <c r="B1477" t="s">
        <v>2976</v>
      </c>
    </row>
    <row r="1478" spans="1:2" x14ac:dyDescent="0.25">
      <c r="A1478" t="s">
        <v>2977</v>
      </c>
      <c r="B1478" t="s">
        <v>2977</v>
      </c>
    </row>
    <row r="1479" spans="1:2" x14ac:dyDescent="0.25">
      <c r="A1479" t="s">
        <v>2978</v>
      </c>
      <c r="B1479" t="s">
        <v>2978</v>
      </c>
    </row>
    <row r="1480" spans="1:2" x14ac:dyDescent="0.25">
      <c r="A1480" t="s">
        <v>2979</v>
      </c>
      <c r="B1480" t="s">
        <v>2979</v>
      </c>
    </row>
    <row r="1481" spans="1:2" x14ac:dyDescent="0.25">
      <c r="A1481" t="s">
        <v>2980</v>
      </c>
      <c r="B1481" t="s">
        <v>2980</v>
      </c>
    </row>
    <row r="1482" spans="1:2" x14ac:dyDescent="0.25">
      <c r="A1482" t="s">
        <v>2981</v>
      </c>
      <c r="B1482" t="s">
        <v>2981</v>
      </c>
    </row>
    <row r="1483" spans="1:2" x14ac:dyDescent="0.25">
      <c r="A1483" t="s">
        <v>2982</v>
      </c>
      <c r="B1483" t="s">
        <v>2982</v>
      </c>
    </row>
    <row r="1484" spans="1:2" x14ac:dyDescent="0.25">
      <c r="A1484" t="s">
        <v>2983</v>
      </c>
      <c r="B1484" t="s">
        <v>2983</v>
      </c>
    </row>
    <row r="1485" spans="1:2" x14ac:dyDescent="0.25">
      <c r="A1485" t="s">
        <v>2984</v>
      </c>
      <c r="B1485" t="s">
        <v>2984</v>
      </c>
    </row>
    <row r="1486" spans="1:2" x14ac:dyDescent="0.25">
      <c r="A1486" t="s">
        <v>2985</v>
      </c>
      <c r="B1486" t="s">
        <v>2985</v>
      </c>
    </row>
    <row r="1487" spans="1:2" x14ac:dyDescent="0.25">
      <c r="A1487" t="s">
        <v>2986</v>
      </c>
      <c r="B1487" t="s">
        <v>2986</v>
      </c>
    </row>
    <row r="1488" spans="1:2" x14ac:dyDescent="0.25">
      <c r="A1488" t="s">
        <v>2987</v>
      </c>
      <c r="B1488" t="s">
        <v>2987</v>
      </c>
    </row>
    <row r="1489" spans="1:2" x14ac:dyDescent="0.25">
      <c r="A1489" t="s">
        <v>2988</v>
      </c>
      <c r="B1489" t="s">
        <v>2988</v>
      </c>
    </row>
    <row r="1490" spans="1:2" x14ac:dyDescent="0.25">
      <c r="A1490" t="s">
        <v>2989</v>
      </c>
      <c r="B1490" t="s">
        <v>2989</v>
      </c>
    </row>
    <row r="1491" spans="1:2" x14ac:dyDescent="0.25">
      <c r="A1491" t="s">
        <v>2990</v>
      </c>
      <c r="B1491" t="s">
        <v>2990</v>
      </c>
    </row>
    <row r="1492" spans="1:2" x14ac:dyDescent="0.25">
      <c r="A1492" t="s">
        <v>2991</v>
      </c>
      <c r="B1492" t="s">
        <v>2991</v>
      </c>
    </row>
    <row r="1493" spans="1:2" x14ac:dyDescent="0.25">
      <c r="A1493" t="s">
        <v>2992</v>
      </c>
      <c r="B1493" t="s">
        <v>2992</v>
      </c>
    </row>
    <row r="1494" spans="1:2" x14ac:dyDescent="0.25">
      <c r="A1494" t="s">
        <v>2993</v>
      </c>
      <c r="B1494" t="s">
        <v>2993</v>
      </c>
    </row>
    <row r="1495" spans="1:2" x14ac:dyDescent="0.25">
      <c r="A1495" t="s">
        <v>2994</v>
      </c>
      <c r="B1495" t="s">
        <v>2994</v>
      </c>
    </row>
    <row r="1496" spans="1:2" x14ac:dyDescent="0.25">
      <c r="A1496" t="s">
        <v>2995</v>
      </c>
      <c r="B1496" t="s">
        <v>2995</v>
      </c>
    </row>
    <row r="1497" spans="1:2" x14ac:dyDescent="0.25">
      <c r="A1497" t="s">
        <v>2996</v>
      </c>
      <c r="B1497" t="s">
        <v>2996</v>
      </c>
    </row>
    <row r="1498" spans="1:2" x14ac:dyDescent="0.25">
      <c r="A1498" t="s">
        <v>2997</v>
      </c>
      <c r="B1498" t="s">
        <v>2997</v>
      </c>
    </row>
    <row r="1499" spans="1:2" x14ac:dyDescent="0.25">
      <c r="A1499" t="s">
        <v>2998</v>
      </c>
      <c r="B1499" t="s">
        <v>2998</v>
      </c>
    </row>
    <row r="1500" spans="1:2" x14ac:dyDescent="0.25">
      <c r="A1500" t="s">
        <v>2999</v>
      </c>
      <c r="B1500" t="s">
        <v>2999</v>
      </c>
    </row>
    <row r="1501" spans="1:2" x14ac:dyDescent="0.25">
      <c r="A1501" t="s">
        <v>3000</v>
      </c>
      <c r="B1501" t="s">
        <v>3000</v>
      </c>
    </row>
    <row r="1502" spans="1:2" x14ac:dyDescent="0.25">
      <c r="A1502" t="s">
        <v>3001</v>
      </c>
      <c r="B1502" t="s">
        <v>3001</v>
      </c>
    </row>
    <row r="1503" spans="1:2" x14ac:dyDescent="0.25">
      <c r="A1503" t="s">
        <v>3002</v>
      </c>
      <c r="B1503" t="s">
        <v>3002</v>
      </c>
    </row>
    <row r="1504" spans="1:2" x14ac:dyDescent="0.25">
      <c r="A1504" t="s">
        <v>3003</v>
      </c>
      <c r="B1504" t="s">
        <v>3003</v>
      </c>
    </row>
    <row r="1505" spans="1:2" x14ac:dyDescent="0.25">
      <c r="A1505" t="s">
        <v>3004</v>
      </c>
      <c r="B1505" t="s">
        <v>3004</v>
      </c>
    </row>
    <row r="1506" spans="1:2" x14ac:dyDescent="0.25">
      <c r="A1506" t="s">
        <v>3005</v>
      </c>
      <c r="B1506" t="s">
        <v>3005</v>
      </c>
    </row>
    <row r="1507" spans="1:2" x14ac:dyDescent="0.25">
      <c r="A1507" t="s">
        <v>3006</v>
      </c>
      <c r="B1507" t="s">
        <v>3006</v>
      </c>
    </row>
    <row r="1508" spans="1:2" x14ac:dyDescent="0.25">
      <c r="A1508" t="s">
        <v>3007</v>
      </c>
      <c r="B1508" t="s">
        <v>3007</v>
      </c>
    </row>
    <row r="1509" spans="1:2" x14ac:dyDescent="0.25">
      <c r="A1509" t="s">
        <v>3008</v>
      </c>
      <c r="B1509" t="s">
        <v>3008</v>
      </c>
    </row>
    <row r="1510" spans="1:2" x14ac:dyDescent="0.25">
      <c r="A1510" t="s">
        <v>3009</v>
      </c>
      <c r="B1510" t="s">
        <v>3009</v>
      </c>
    </row>
    <row r="1511" spans="1:2" x14ac:dyDescent="0.25">
      <c r="A1511" t="s">
        <v>3010</v>
      </c>
      <c r="B1511" t="s">
        <v>3010</v>
      </c>
    </row>
    <row r="1512" spans="1:2" x14ac:dyDescent="0.25">
      <c r="A1512" t="s">
        <v>3011</v>
      </c>
      <c r="B1512" t="s">
        <v>3011</v>
      </c>
    </row>
    <row r="1513" spans="1:2" x14ac:dyDescent="0.25">
      <c r="A1513" t="s">
        <v>3012</v>
      </c>
      <c r="B1513" t="s">
        <v>3012</v>
      </c>
    </row>
    <row r="1514" spans="1:2" x14ac:dyDescent="0.25">
      <c r="A1514" t="s">
        <v>3013</v>
      </c>
      <c r="B1514" t="s">
        <v>3013</v>
      </c>
    </row>
    <row r="1515" spans="1:2" x14ac:dyDescent="0.25">
      <c r="A1515" t="s">
        <v>3014</v>
      </c>
      <c r="B1515" t="s">
        <v>3014</v>
      </c>
    </row>
    <row r="1516" spans="1:2" x14ac:dyDescent="0.25">
      <c r="A1516" t="s">
        <v>3015</v>
      </c>
      <c r="B1516" t="s">
        <v>3015</v>
      </c>
    </row>
    <row r="1517" spans="1:2" x14ac:dyDescent="0.25">
      <c r="A1517" t="s">
        <v>3016</v>
      </c>
      <c r="B1517" t="s">
        <v>3016</v>
      </c>
    </row>
    <row r="1518" spans="1:2" x14ac:dyDescent="0.25">
      <c r="A1518" t="s">
        <v>3017</v>
      </c>
      <c r="B1518" t="s">
        <v>3017</v>
      </c>
    </row>
    <row r="1519" spans="1:2" x14ac:dyDescent="0.25">
      <c r="A1519" t="s">
        <v>3018</v>
      </c>
      <c r="B1519" t="s">
        <v>3018</v>
      </c>
    </row>
    <row r="1520" spans="1:2" x14ac:dyDescent="0.25">
      <c r="A1520" t="s">
        <v>3019</v>
      </c>
      <c r="B1520" t="s">
        <v>3019</v>
      </c>
    </row>
    <row r="1521" spans="1:2" x14ac:dyDescent="0.25">
      <c r="A1521" t="s">
        <v>3020</v>
      </c>
      <c r="B1521" t="s">
        <v>3020</v>
      </c>
    </row>
    <row r="1522" spans="1:2" x14ac:dyDescent="0.25">
      <c r="A1522" t="s">
        <v>3021</v>
      </c>
      <c r="B1522" t="s">
        <v>3021</v>
      </c>
    </row>
    <row r="1523" spans="1:2" x14ac:dyDescent="0.25">
      <c r="A1523" t="s">
        <v>3022</v>
      </c>
      <c r="B1523" t="s">
        <v>3022</v>
      </c>
    </row>
    <row r="1524" spans="1:2" x14ac:dyDescent="0.25">
      <c r="A1524" t="s">
        <v>3023</v>
      </c>
      <c r="B1524" t="s">
        <v>3023</v>
      </c>
    </row>
    <row r="1525" spans="1:2" x14ac:dyDescent="0.25">
      <c r="A1525" t="s">
        <v>3024</v>
      </c>
      <c r="B1525" t="s">
        <v>3024</v>
      </c>
    </row>
    <row r="1526" spans="1:2" x14ac:dyDescent="0.25">
      <c r="A1526" t="s">
        <v>3025</v>
      </c>
      <c r="B1526" t="s">
        <v>3025</v>
      </c>
    </row>
    <row r="1527" spans="1:2" x14ac:dyDescent="0.25">
      <c r="A1527" t="s">
        <v>3026</v>
      </c>
      <c r="B1527" t="s">
        <v>3026</v>
      </c>
    </row>
    <row r="1528" spans="1:2" x14ac:dyDescent="0.25">
      <c r="A1528" t="s">
        <v>3027</v>
      </c>
      <c r="B1528" t="s">
        <v>3027</v>
      </c>
    </row>
    <row r="1529" spans="1:2" x14ac:dyDescent="0.25">
      <c r="A1529" t="s">
        <v>3028</v>
      </c>
      <c r="B1529" t="s">
        <v>3028</v>
      </c>
    </row>
    <row r="1530" spans="1:2" x14ac:dyDescent="0.25">
      <c r="A1530" t="s">
        <v>3029</v>
      </c>
      <c r="B1530" t="s">
        <v>3029</v>
      </c>
    </row>
    <row r="1531" spans="1:2" x14ac:dyDescent="0.25">
      <c r="A1531" t="s">
        <v>3030</v>
      </c>
      <c r="B1531" t="s">
        <v>3030</v>
      </c>
    </row>
    <row r="1532" spans="1:2" x14ac:dyDescent="0.25">
      <c r="A1532" t="s">
        <v>3031</v>
      </c>
      <c r="B1532" t="s">
        <v>3031</v>
      </c>
    </row>
    <row r="1533" spans="1:2" x14ac:dyDescent="0.25">
      <c r="A1533" t="s">
        <v>3032</v>
      </c>
      <c r="B1533" t="s">
        <v>3032</v>
      </c>
    </row>
    <row r="1534" spans="1:2" x14ac:dyDescent="0.25">
      <c r="A1534" t="s">
        <v>3033</v>
      </c>
      <c r="B1534" t="s">
        <v>3033</v>
      </c>
    </row>
    <row r="1535" spans="1:2" x14ac:dyDescent="0.25">
      <c r="A1535" t="s">
        <v>3034</v>
      </c>
      <c r="B1535" t="s">
        <v>3034</v>
      </c>
    </row>
    <row r="1536" spans="1:2" x14ac:dyDescent="0.25">
      <c r="A1536" t="s">
        <v>3035</v>
      </c>
      <c r="B1536" t="s">
        <v>3035</v>
      </c>
    </row>
    <row r="1537" spans="1:2" x14ac:dyDescent="0.25">
      <c r="A1537" t="s">
        <v>3036</v>
      </c>
      <c r="B1537" t="s">
        <v>3036</v>
      </c>
    </row>
    <row r="1538" spans="1:2" x14ac:dyDescent="0.25">
      <c r="A1538" t="s">
        <v>3037</v>
      </c>
      <c r="B1538" t="s">
        <v>3037</v>
      </c>
    </row>
    <row r="1539" spans="1:2" x14ac:dyDescent="0.25">
      <c r="A1539" t="s">
        <v>3038</v>
      </c>
      <c r="B1539" t="s">
        <v>3038</v>
      </c>
    </row>
    <row r="1540" spans="1:2" x14ac:dyDescent="0.25">
      <c r="A1540" t="s">
        <v>3039</v>
      </c>
      <c r="B1540" t="s">
        <v>3039</v>
      </c>
    </row>
    <row r="1541" spans="1:2" x14ac:dyDescent="0.25">
      <c r="A1541" t="s">
        <v>3040</v>
      </c>
      <c r="B1541" t="s">
        <v>3040</v>
      </c>
    </row>
    <row r="1542" spans="1:2" x14ac:dyDescent="0.25">
      <c r="A1542" t="s">
        <v>3041</v>
      </c>
      <c r="B1542" t="s">
        <v>3041</v>
      </c>
    </row>
    <row r="1543" spans="1:2" x14ac:dyDescent="0.25">
      <c r="A1543" t="s">
        <v>3042</v>
      </c>
      <c r="B1543" t="s">
        <v>3042</v>
      </c>
    </row>
    <row r="1544" spans="1:2" x14ac:dyDescent="0.25">
      <c r="A1544" t="s">
        <v>3043</v>
      </c>
      <c r="B1544" t="s">
        <v>3043</v>
      </c>
    </row>
    <row r="1545" spans="1:2" x14ac:dyDescent="0.25">
      <c r="A1545" t="s">
        <v>3044</v>
      </c>
      <c r="B1545" t="s">
        <v>3044</v>
      </c>
    </row>
    <row r="1546" spans="1:2" x14ac:dyDescent="0.25">
      <c r="A1546" t="s">
        <v>3045</v>
      </c>
      <c r="B1546" t="s">
        <v>3045</v>
      </c>
    </row>
    <row r="1547" spans="1:2" x14ac:dyDescent="0.25">
      <c r="A1547" t="s">
        <v>3046</v>
      </c>
      <c r="B1547" t="s">
        <v>3046</v>
      </c>
    </row>
    <row r="1548" spans="1:2" x14ac:dyDescent="0.25">
      <c r="A1548" t="s">
        <v>3047</v>
      </c>
      <c r="B1548" t="s">
        <v>3047</v>
      </c>
    </row>
    <row r="1549" spans="1:2" x14ac:dyDescent="0.25">
      <c r="A1549" t="s">
        <v>3048</v>
      </c>
      <c r="B1549" t="s">
        <v>3048</v>
      </c>
    </row>
    <row r="1550" spans="1:2" x14ac:dyDescent="0.25">
      <c r="A1550" t="s">
        <v>3049</v>
      </c>
      <c r="B1550" t="s">
        <v>3049</v>
      </c>
    </row>
    <row r="1551" spans="1:2" x14ac:dyDescent="0.25">
      <c r="A1551" t="s">
        <v>3050</v>
      </c>
      <c r="B1551" t="s">
        <v>3050</v>
      </c>
    </row>
    <row r="1552" spans="1:2" x14ac:dyDescent="0.25">
      <c r="A1552" t="s">
        <v>3051</v>
      </c>
      <c r="B1552" t="s">
        <v>3051</v>
      </c>
    </row>
    <row r="1553" spans="1:2" x14ac:dyDescent="0.25">
      <c r="A1553" t="s">
        <v>3052</v>
      </c>
      <c r="B1553" t="s">
        <v>3052</v>
      </c>
    </row>
    <row r="1554" spans="1:2" x14ac:dyDescent="0.25">
      <c r="A1554" t="s">
        <v>3053</v>
      </c>
      <c r="B1554" t="s">
        <v>3053</v>
      </c>
    </row>
    <row r="1555" spans="1:2" x14ac:dyDescent="0.25">
      <c r="A1555" t="s">
        <v>3054</v>
      </c>
      <c r="B1555" t="s">
        <v>3054</v>
      </c>
    </row>
    <row r="1556" spans="1:2" x14ac:dyDescent="0.25">
      <c r="A1556" t="s">
        <v>3055</v>
      </c>
      <c r="B1556" t="s">
        <v>3055</v>
      </c>
    </row>
    <row r="1557" spans="1:2" x14ac:dyDescent="0.25">
      <c r="A1557" t="s">
        <v>3056</v>
      </c>
      <c r="B1557" t="s">
        <v>3056</v>
      </c>
    </row>
    <row r="1558" spans="1:2" x14ac:dyDescent="0.25">
      <c r="A1558" t="s">
        <v>3057</v>
      </c>
      <c r="B1558" t="s">
        <v>3057</v>
      </c>
    </row>
    <row r="1559" spans="1:2" x14ac:dyDescent="0.25">
      <c r="A1559" t="s">
        <v>3058</v>
      </c>
      <c r="B1559" t="s">
        <v>3058</v>
      </c>
    </row>
    <row r="1560" spans="1:2" x14ac:dyDescent="0.25">
      <c r="A1560" t="s">
        <v>3059</v>
      </c>
      <c r="B1560" t="s">
        <v>3059</v>
      </c>
    </row>
    <row r="1561" spans="1:2" x14ac:dyDescent="0.25">
      <c r="A1561" t="s">
        <v>3060</v>
      </c>
      <c r="B1561" t="s">
        <v>3060</v>
      </c>
    </row>
    <row r="1562" spans="1:2" x14ac:dyDescent="0.25">
      <c r="A1562" t="s">
        <v>3061</v>
      </c>
      <c r="B1562" t="s">
        <v>3061</v>
      </c>
    </row>
    <row r="1563" spans="1:2" x14ac:dyDescent="0.25">
      <c r="A1563" t="s">
        <v>3062</v>
      </c>
      <c r="B1563" t="s">
        <v>3062</v>
      </c>
    </row>
    <row r="1564" spans="1:2" x14ac:dyDescent="0.25">
      <c r="A1564" t="s">
        <v>3063</v>
      </c>
      <c r="B1564" t="s">
        <v>3063</v>
      </c>
    </row>
    <row r="1565" spans="1:2" x14ac:dyDescent="0.25">
      <c r="A1565" t="s">
        <v>3064</v>
      </c>
      <c r="B1565" t="s">
        <v>3064</v>
      </c>
    </row>
    <row r="1566" spans="1:2" x14ac:dyDescent="0.25">
      <c r="A1566" t="s">
        <v>3065</v>
      </c>
      <c r="B1566" t="s">
        <v>3065</v>
      </c>
    </row>
    <row r="1567" spans="1:2" x14ac:dyDescent="0.25">
      <c r="A1567" t="s">
        <v>3066</v>
      </c>
      <c r="B1567" t="s">
        <v>3066</v>
      </c>
    </row>
    <row r="1568" spans="1:2" x14ac:dyDescent="0.25">
      <c r="A1568" t="s">
        <v>3067</v>
      </c>
      <c r="B1568" t="s">
        <v>3067</v>
      </c>
    </row>
    <row r="1569" spans="1:2" x14ac:dyDescent="0.25">
      <c r="A1569" t="s">
        <v>3068</v>
      </c>
      <c r="B1569" t="s">
        <v>3068</v>
      </c>
    </row>
    <row r="1570" spans="1:2" x14ac:dyDescent="0.25">
      <c r="A1570" t="s">
        <v>3069</v>
      </c>
      <c r="B1570" t="s">
        <v>3069</v>
      </c>
    </row>
    <row r="1571" spans="1:2" x14ac:dyDescent="0.25">
      <c r="A1571" t="s">
        <v>3070</v>
      </c>
      <c r="B1571" t="s">
        <v>3070</v>
      </c>
    </row>
    <row r="1572" spans="1:2" x14ac:dyDescent="0.25">
      <c r="A1572" t="s">
        <v>3071</v>
      </c>
      <c r="B1572" t="s">
        <v>3071</v>
      </c>
    </row>
    <row r="1573" spans="1:2" x14ac:dyDescent="0.25">
      <c r="A1573" t="s">
        <v>3072</v>
      </c>
      <c r="B1573" t="s">
        <v>3072</v>
      </c>
    </row>
    <row r="1574" spans="1:2" x14ac:dyDescent="0.25">
      <c r="A1574" t="s">
        <v>3073</v>
      </c>
      <c r="B1574" t="s">
        <v>3073</v>
      </c>
    </row>
    <row r="1575" spans="1:2" x14ac:dyDescent="0.25">
      <c r="A1575" t="s">
        <v>3074</v>
      </c>
      <c r="B1575" t="s">
        <v>3074</v>
      </c>
    </row>
    <row r="1576" spans="1:2" x14ac:dyDescent="0.25">
      <c r="A1576" t="s">
        <v>3075</v>
      </c>
      <c r="B1576" t="s">
        <v>3075</v>
      </c>
    </row>
    <row r="1577" spans="1:2" x14ac:dyDescent="0.25">
      <c r="A1577" t="s">
        <v>3076</v>
      </c>
      <c r="B1577" t="s">
        <v>3076</v>
      </c>
    </row>
    <row r="1578" spans="1:2" x14ac:dyDescent="0.25">
      <c r="A1578" t="s">
        <v>3077</v>
      </c>
      <c r="B1578" t="s">
        <v>3077</v>
      </c>
    </row>
    <row r="1579" spans="1:2" x14ac:dyDescent="0.25">
      <c r="A1579" t="s">
        <v>3078</v>
      </c>
      <c r="B1579" t="s">
        <v>3078</v>
      </c>
    </row>
    <row r="1580" spans="1:2" x14ac:dyDescent="0.25">
      <c r="A1580" t="s">
        <v>3079</v>
      </c>
      <c r="B1580" t="s">
        <v>3079</v>
      </c>
    </row>
    <row r="1581" spans="1:2" x14ac:dyDescent="0.25">
      <c r="A1581" t="s">
        <v>3080</v>
      </c>
      <c r="B1581" t="s">
        <v>3080</v>
      </c>
    </row>
    <row r="1582" spans="1:2" x14ac:dyDescent="0.25">
      <c r="A1582" t="s">
        <v>3081</v>
      </c>
      <c r="B1582" t="s">
        <v>3081</v>
      </c>
    </row>
    <row r="1583" spans="1:2" x14ac:dyDescent="0.25">
      <c r="A1583" t="s">
        <v>3082</v>
      </c>
      <c r="B1583" t="s">
        <v>3082</v>
      </c>
    </row>
    <row r="1584" spans="1:2" x14ac:dyDescent="0.25">
      <c r="A1584" t="s">
        <v>3083</v>
      </c>
      <c r="B1584" t="s">
        <v>3083</v>
      </c>
    </row>
    <row r="1585" spans="1:2" x14ac:dyDescent="0.25">
      <c r="A1585" t="s">
        <v>3084</v>
      </c>
      <c r="B1585" t="s">
        <v>3084</v>
      </c>
    </row>
    <row r="1586" spans="1:2" x14ac:dyDescent="0.25">
      <c r="A1586" t="s">
        <v>3085</v>
      </c>
      <c r="B1586" t="s">
        <v>3085</v>
      </c>
    </row>
    <row r="1587" spans="1:2" x14ac:dyDescent="0.25">
      <c r="A1587" t="s">
        <v>3086</v>
      </c>
      <c r="B1587" t="s">
        <v>3086</v>
      </c>
    </row>
    <row r="1588" spans="1:2" x14ac:dyDescent="0.25">
      <c r="A1588" t="s">
        <v>3087</v>
      </c>
      <c r="B1588" t="s">
        <v>3087</v>
      </c>
    </row>
    <row r="1589" spans="1:2" x14ac:dyDescent="0.25">
      <c r="A1589" t="s">
        <v>3088</v>
      </c>
      <c r="B1589" t="s">
        <v>3088</v>
      </c>
    </row>
    <row r="1590" spans="1:2" x14ac:dyDescent="0.25">
      <c r="A1590" t="s">
        <v>3089</v>
      </c>
      <c r="B1590" t="s">
        <v>3089</v>
      </c>
    </row>
    <row r="1591" spans="1:2" x14ac:dyDescent="0.25">
      <c r="A1591" t="s">
        <v>3090</v>
      </c>
      <c r="B1591" t="s">
        <v>3090</v>
      </c>
    </row>
    <row r="1592" spans="1:2" x14ac:dyDescent="0.25">
      <c r="A1592" t="s">
        <v>3091</v>
      </c>
      <c r="B1592" t="s">
        <v>3091</v>
      </c>
    </row>
    <row r="1593" spans="1:2" x14ac:dyDescent="0.25">
      <c r="A1593" t="s">
        <v>3092</v>
      </c>
      <c r="B1593" t="s">
        <v>3092</v>
      </c>
    </row>
    <row r="1594" spans="1:2" x14ac:dyDescent="0.25">
      <c r="A1594" t="s">
        <v>3093</v>
      </c>
      <c r="B1594" t="s">
        <v>3093</v>
      </c>
    </row>
    <row r="1595" spans="1:2" x14ac:dyDescent="0.25">
      <c r="A1595" t="s">
        <v>3094</v>
      </c>
      <c r="B1595" t="s">
        <v>3094</v>
      </c>
    </row>
    <row r="1596" spans="1:2" x14ac:dyDescent="0.25">
      <c r="A1596" t="s">
        <v>3095</v>
      </c>
      <c r="B1596" t="s">
        <v>3095</v>
      </c>
    </row>
    <row r="1597" spans="1:2" x14ac:dyDescent="0.25">
      <c r="A1597" t="s">
        <v>3096</v>
      </c>
      <c r="B1597" t="s">
        <v>3096</v>
      </c>
    </row>
    <row r="1598" spans="1:2" x14ac:dyDescent="0.25">
      <c r="A1598" t="s">
        <v>3097</v>
      </c>
      <c r="B1598" t="s">
        <v>3097</v>
      </c>
    </row>
    <row r="1599" spans="1:2" x14ac:dyDescent="0.25">
      <c r="A1599" t="s">
        <v>3098</v>
      </c>
      <c r="B1599" t="s">
        <v>3098</v>
      </c>
    </row>
    <row r="1600" spans="1:2" x14ac:dyDescent="0.25">
      <c r="A1600" t="s">
        <v>3099</v>
      </c>
      <c r="B1600" t="s">
        <v>3099</v>
      </c>
    </row>
    <row r="1601" spans="1:2" x14ac:dyDescent="0.25">
      <c r="A1601" t="s">
        <v>3100</v>
      </c>
      <c r="B1601" t="s">
        <v>3100</v>
      </c>
    </row>
    <row r="1602" spans="1:2" x14ac:dyDescent="0.25">
      <c r="A1602" t="s">
        <v>3101</v>
      </c>
      <c r="B1602" t="s">
        <v>3101</v>
      </c>
    </row>
    <row r="1603" spans="1:2" x14ac:dyDescent="0.25">
      <c r="A1603" t="s">
        <v>3102</v>
      </c>
      <c r="B1603" t="s">
        <v>3102</v>
      </c>
    </row>
    <row r="1604" spans="1:2" x14ac:dyDescent="0.25">
      <c r="A1604" t="s">
        <v>3103</v>
      </c>
      <c r="B1604" t="s">
        <v>3103</v>
      </c>
    </row>
    <row r="1605" spans="1:2" x14ac:dyDescent="0.25">
      <c r="A1605" t="s">
        <v>3104</v>
      </c>
      <c r="B1605" t="s">
        <v>3104</v>
      </c>
    </row>
    <row r="1606" spans="1:2" x14ac:dyDescent="0.25">
      <c r="A1606" t="s">
        <v>3105</v>
      </c>
      <c r="B1606" t="s">
        <v>3105</v>
      </c>
    </row>
    <row r="1607" spans="1:2" x14ac:dyDescent="0.25">
      <c r="A1607" t="s">
        <v>3106</v>
      </c>
      <c r="B1607" t="s">
        <v>3106</v>
      </c>
    </row>
    <row r="1608" spans="1:2" x14ac:dyDescent="0.25">
      <c r="A1608" t="s">
        <v>3107</v>
      </c>
      <c r="B1608" t="s">
        <v>3107</v>
      </c>
    </row>
    <row r="1609" spans="1:2" x14ac:dyDescent="0.25">
      <c r="A1609" t="s">
        <v>3108</v>
      </c>
      <c r="B1609" t="s">
        <v>3108</v>
      </c>
    </row>
    <row r="1610" spans="1:2" x14ac:dyDescent="0.25">
      <c r="A1610" t="s">
        <v>3109</v>
      </c>
      <c r="B1610" t="s">
        <v>3109</v>
      </c>
    </row>
    <row r="1611" spans="1:2" x14ac:dyDescent="0.25">
      <c r="A1611" t="s">
        <v>3110</v>
      </c>
      <c r="B1611" t="s">
        <v>3110</v>
      </c>
    </row>
    <row r="1612" spans="1:2" x14ac:dyDescent="0.25">
      <c r="A1612" t="s">
        <v>3111</v>
      </c>
      <c r="B1612" t="s">
        <v>3111</v>
      </c>
    </row>
    <row r="1613" spans="1:2" x14ac:dyDescent="0.25">
      <c r="A1613" t="s">
        <v>3112</v>
      </c>
      <c r="B1613" t="s">
        <v>3112</v>
      </c>
    </row>
    <row r="1614" spans="1:2" x14ac:dyDescent="0.25">
      <c r="A1614" t="s">
        <v>3113</v>
      </c>
      <c r="B1614" t="s">
        <v>3113</v>
      </c>
    </row>
    <row r="1615" spans="1:2" x14ac:dyDescent="0.25">
      <c r="A1615" t="s">
        <v>3114</v>
      </c>
      <c r="B1615" t="s">
        <v>3114</v>
      </c>
    </row>
    <row r="1616" spans="1:2" x14ac:dyDescent="0.25">
      <c r="A1616" t="s">
        <v>3115</v>
      </c>
      <c r="B1616" t="s">
        <v>3115</v>
      </c>
    </row>
    <row r="1617" spans="1:2" x14ac:dyDescent="0.25">
      <c r="A1617" t="s">
        <v>3116</v>
      </c>
      <c r="B1617" t="s">
        <v>3116</v>
      </c>
    </row>
    <row r="1618" spans="1:2" x14ac:dyDescent="0.25">
      <c r="A1618" t="s">
        <v>3117</v>
      </c>
      <c r="B1618" t="s">
        <v>3117</v>
      </c>
    </row>
    <row r="1619" spans="1:2" x14ac:dyDescent="0.25">
      <c r="A1619" t="s">
        <v>3118</v>
      </c>
      <c r="B1619" t="s">
        <v>3118</v>
      </c>
    </row>
    <row r="1620" spans="1:2" x14ac:dyDescent="0.25">
      <c r="A1620" t="s">
        <v>3119</v>
      </c>
      <c r="B1620" t="s">
        <v>3119</v>
      </c>
    </row>
    <row r="1621" spans="1:2" x14ac:dyDescent="0.25">
      <c r="A1621" t="s">
        <v>3120</v>
      </c>
      <c r="B1621" t="s">
        <v>3120</v>
      </c>
    </row>
    <row r="1622" spans="1:2" x14ac:dyDescent="0.25">
      <c r="A1622" t="s">
        <v>3121</v>
      </c>
      <c r="B1622" t="s">
        <v>3121</v>
      </c>
    </row>
    <row r="1623" spans="1:2" x14ac:dyDescent="0.25">
      <c r="A1623" t="s">
        <v>3122</v>
      </c>
      <c r="B1623" t="s">
        <v>3122</v>
      </c>
    </row>
    <row r="1624" spans="1:2" x14ac:dyDescent="0.25">
      <c r="A1624" t="s">
        <v>3123</v>
      </c>
      <c r="B1624" t="s">
        <v>3123</v>
      </c>
    </row>
    <row r="1625" spans="1:2" x14ac:dyDescent="0.25">
      <c r="A1625" t="s">
        <v>3124</v>
      </c>
      <c r="B1625" t="s">
        <v>3124</v>
      </c>
    </row>
    <row r="1626" spans="1:2" x14ac:dyDescent="0.25">
      <c r="A1626" t="s">
        <v>3125</v>
      </c>
      <c r="B1626" t="s">
        <v>3125</v>
      </c>
    </row>
    <row r="1627" spans="1:2" x14ac:dyDescent="0.25">
      <c r="A1627" t="s">
        <v>3126</v>
      </c>
      <c r="B1627" t="s">
        <v>3126</v>
      </c>
    </row>
    <row r="1628" spans="1:2" x14ac:dyDescent="0.25">
      <c r="A1628" t="s">
        <v>3127</v>
      </c>
      <c r="B1628" t="s">
        <v>3127</v>
      </c>
    </row>
    <row r="1629" spans="1:2" x14ac:dyDescent="0.25">
      <c r="A1629" t="s">
        <v>3128</v>
      </c>
      <c r="B1629" t="s">
        <v>3128</v>
      </c>
    </row>
    <row r="1630" spans="1:2" x14ac:dyDescent="0.25">
      <c r="A1630" t="s">
        <v>3129</v>
      </c>
      <c r="B1630" t="s">
        <v>3129</v>
      </c>
    </row>
    <row r="1631" spans="1:2" x14ac:dyDescent="0.25">
      <c r="A1631" t="s">
        <v>3130</v>
      </c>
      <c r="B1631" t="s">
        <v>3130</v>
      </c>
    </row>
    <row r="1632" spans="1:2" x14ac:dyDescent="0.25">
      <c r="A1632" t="s">
        <v>3131</v>
      </c>
      <c r="B1632" t="s">
        <v>3131</v>
      </c>
    </row>
    <row r="1633" spans="1:2" x14ac:dyDescent="0.25">
      <c r="A1633" t="s">
        <v>3132</v>
      </c>
      <c r="B1633" t="s">
        <v>3132</v>
      </c>
    </row>
    <row r="1634" spans="1:2" x14ac:dyDescent="0.25">
      <c r="A1634" t="s">
        <v>3133</v>
      </c>
      <c r="B1634" t="s">
        <v>3133</v>
      </c>
    </row>
    <row r="1635" spans="1:2" x14ac:dyDescent="0.25">
      <c r="A1635" t="s">
        <v>3134</v>
      </c>
      <c r="B1635" t="s">
        <v>3134</v>
      </c>
    </row>
    <row r="1636" spans="1:2" x14ac:dyDescent="0.25">
      <c r="A1636" t="s">
        <v>3135</v>
      </c>
      <c r="B1636" t="s">
        <v>3135</v>
      </c>
    </row>
    <row r="1637" spans="1:2" x14ac:dyDescent="0.25">
      <c r="A1637" t="s">
        <v>3136</v>
      </c>
      <c r="B1637" t="s">
        <v>3136</v>
      </c>
    </row>
    <row r="1638" spans="1:2" x14ac:dyDescent="0.25">
      <c r="A1638" t="s">
        <v>3137</v>
      </c>
      <c r="B1638" t="s">
        <v>3137</v>
      </c>
    </row>
    <row r="1639" spans="1:2" x14ac:dyDescent="0.25">
      <c r="A1639" t="s">
        <v>3138</v>
      </c>
      <c r="B1639" t="s">
        <v>3138</v>
      </c>
    </row>
    <row r="1640" spans="1:2" x14ac:dyDescent="0.25">
      <c r="A1640" t="s">
        <v>3139</v>
      </c>
      <c r="B1640" t="s">
        <v>3139</v>
      </c>
    </row>
    <row r="1641" spans="1:2" x14ac:dyDescent="0.25">
      <c r="A1641" t="s">
        <v>3140</v>
      </c>
      <c r="B1641" t="s">
        <v>3140</v>
      </c>
    </row>
    <row r="1642" spans="1:2" x14ac:dyDescent="0.25">
      <c r="A1642" t="s">
        <v>3141</v>
      </c>
      <c r="B1642" t="s">
        <v>3141</v>
      </c>
    </row>
    <row r="1643" spans="1:2" x14ac:dyDescent="0.25">
      <c r="A1643" t="s">
        <v>3142</v>
      </c>
      <c r="B1643" t="s">
        <v>3142</v>
      </c>
    </row>
    <row r="1644" spans="1:2" x14ac:dyDescent="0.25">
      <c r="A1644" t="s">
        <v>3143</v>
      </c>
      <c r="B1644" t="s">
        <v>3143</v>
      </c>
    </row>
    <row r="1645" spans="1:2" x14ac:dyDescent="0.25">
      <c r="A1645" t="s">
        <v>3144</v>
      </c>
      <c r="B1645" t="s">
        <v>3144</v>
      </c>
    </row>
    <row r="1646" spans="1:2" x14ac:dyDescent="0.25">
      <c r="A1646" t="s">
        <v>3145</v>
      </c>
      <c r="B1646" t="s">
        <v>3145</v>
      </c>
    </row>
    <row r="1647" spans="1:2" x14ac:dyDescent="0.25">
      <c r="A1647" t="s">
        <v>3146</v>
      </c>
      <c r="B1647" t="s">
        <v>3146</v>
      </c>
    </row>
    <row r="1648" spans="1:2" x14ac:dyDescent="0.25">
      <c r="A1648" t="s">
        <v>3147</v>
      </c>
      <c r="B1648" t="s">
        <v>3147</v>
      </c>
    </row>
    <row r="1649" spans="1:2" x14ac:dyDescent="0.25">
      <c r="A1649" t="s">
        <v>3148</v>
      </c>
      <c r="B1649" t="s">
        <v>3148</v>
      </c>
    </row>
    <row r="1650" spans="1:2" x14ac:dyDescent="0.25">
      <c r="A1650" t="s">
        <v>3149</v>
      </c>
      <c r="B1650" t="s">
        <v>3149</v>
      </c>
    </row>
    <row r="1651" spans="1:2" x14ac:dyDescent="0.25">
      <c r="A1651" t="s">
        <v>3150</v>
      </c>
      <c r="B1651" t="s">
        <v>3150</v>
      </c>
    </row>
    <row r="1652" spans="1:2" x14ac:dyDescent="0.25">
      <c r="A1652" t="s">
        <v>3151</v>
      </c>
      <c r="B1652" t="s">
        <v>3151</v>
      </c>
    </row>
    <row r="1653" spans="1:2" x14ac:dyDescent="0.25">
      <c r="A1653" t="s">
        <v>3152</v>
      </c>
      <c r="B1653" t="s">
        <v>3152</v>
      </c>
    </row>
    <row r="1654" spans="1:2" x14ac:dyDescent="0.25">
      <c r="A1654" t="s">
        <v>3153</v>
      </c>
      <c r="B1654" t="s">
        <v>3153</v>
      </c>
    </row>
    <row r="1655" spans="1:2" x14ac:dyDescent="0.25">
      <c r="A1655" t="s">
        <v>3154</v>
      </c>
      <c r="B1655" t="s">
        <v>3154</v>
      </c>
    </row>
    <row r="1656" spans="1:2" x14ac:dyDescent="0.25">
      <c r="A1656" t="s">
        <v>3155</v>
      </c>
      <c r="B1656" t="s">
        <v>3155</v>
      </c>
    </row>
    <row r="1657" spans="1:2" x14ac:dyDescent="0.25">
      <c r="A1657" t="s">
        <v>3156</v>
      </c>
      <c r="B1657" t="s">
        <v>3156</v>
      </c>
    </row>
    <row r="1658" spans="1:2" x14ac:dyDescent="0.25">
      <c r="A1658" t="s">
        <v>3157</v>
      </c>
      <c r="B1658" t="s">
        <v>3157</v>
      </c>
    </row>
    <row r="1659" spans="1:2" x14ac:dyDescent="0.25">
      <c r="A1659" t="s">
        <v>3158</v>
      </c>
      <c r="B1659" t="s">
        <v>3158</v>
      </c>
    </row>
    <row r="1660" spans="1:2" x14ac:dyDescent="0.25">
      <c r="A1660" t="s">
        <v>3159</v>
      </c>
      <c r="B1660" t="s">
        <v>3159</v>
      </c>
    </row>
    <row r="1661" spans="1:2" x14ac:dyDescent="0.25">
      <c r="A1661" t="s">
        <v>3160</v>
      </c>
      <c r="B1661" t="s">
        <v>3160</v>
      </c>
    </row>
    <row r="1662" spans="1:2" x14ac:dyDescent="0.25">
      <c r="A1662" t="s">
        <v>3161</v>
      </c>
      <c r="B1662" t="s">
        <v>3161</v>
      </c>
    </row>
    <row r="1663" spans="1:2" x14ac:dyDescent="0.25">
      <c r="A1663" t="s">
        <v>3162</v>
      </c>
      <c r="B1663" t="s">
        <v>3162</v>
      </c>
    </row>
    <row r="1664" spans="1:2" x14ac:dyDescent="0.25">
      <c r="A1664" t="s">
        <v>3163</v>
      </c>
      <c r="B1664" t="s">
        <v>3163</v>
      </c>
    </row>
    <row r="1665" spans="1:2" x14ac:dyDescent="0.25">
      <c r="A1665" t="s">
        <v>3164</v>
      </c>
      <c r="B1665" t="s">
        <v>3164</v>
      </c>
    </row>
    <row r="1666" spans="1:2" x14ac:dyDescent="0.25">
      <c r="A1666" t="s">
        <v>3165</v>
      </c>
      <c r="B1666" t="s">
        <v>3165</v>
      </c>
    </row>
    <row r="1667" spans="1:2" x14ac:dyDescent="0.25">
      <c r="A1667" t="s">
        <v>3166</v>
      </c>
      <c r="B1667" t="s">
        <v>3166</v>
      </c>
    </row>
    <row r="1668" spans="1:2" x14ac:dyDescent="0.25">
      <c r="A1668" t="s">
        <v>3167</v>
      </c>
      <c r="B1668" t="s">
        <v>3167</v>
      </c>
    </row>
    <row r="1669" spans="1:2" x14ac:dyDescent="0.25">
      <c r="A1669" t="s">
        <v>3168</v>
      </c>
      <c r="B1669" t="s">
        <v>3168</v>
      </c>
    </row>
    <row r="1670" spans="1:2" x14ac:dyDescent="0.25">
      <c r="A1670" t="s">
        <v>3169</v>
      </c>
      <c r="B1670" t="s">
        <v>3169</v>
      </c>
    </row>
    <row r="1671" spans="1:2" x14ac:dyDescent="0.25">
      <c r="A1671" t="s">
        <v>3170</v>
      </c>
      <c r="B1671" t="s">
        <v>3170</v>
      </c>
    </row>
    <row r="1672" spans="1:2" x14ac:dyDescent="0.25">
      <c r="A1672" t="s">
        <v>3171</v>
      </c>
      <c r="B1672" t="s">
        <v>3171</v>
      </c>
    </row>
    <row r="1673" spans="1:2" x14ac:dyDescent="0.25">
      <c r="A1673" t="s">
        <v>3172</v>
      </c>
      <c r="B1673" t="s">
        <v>3172</v>
      </c>
    </row>
    <row r="1674" spans="1:2" x14ac:dyDescent="0.25">
      <c r="A1674" t="s">
        <v>3173</v>
      </c>
      <c r="B1674" t="s">
        <v>3173</v>
      </c>
    </row>
    <row r="1675" spans="1:2" x14ac:dyDescent="0.25">
      <c r="A1675" t="s">
        <v>3174</v>
      </c>
      <c r="B1675" t="s">
        <v>3174</v>
      </c>
    </row>
    <row r="1676" spans="1:2" x14ac:dyDescent="0.25">
      <c r="A1676" t="s">
        <v>3175</v>
      </c>
      <c r="B1676" t="s">
        <v>3175</v>
      </c>
    </row>
    <row r="1677" spans="1:2" x14ac:dyDescent="0.25">
      <c r="A1677" t="s">
        <v>3176</v>
      </c>
      <c r="B1677" t="s">
        <v>3176</v>
      </c>
    </row>
    <row r="1678" spans="1:2" x14ac:dyDescent="0.25">
      <c r="A1678" t="s">
        <v>3177</v>
      </c>
      <c r="B1678" t="s">
        <v>3177</v>
      </c>
    </row>
    <row r="1679" spans="1:2" x14ac:dyDescent="0.25">
      <c r="A1679" t="s">
        <v>3178</v>
      </c>
      <c r="B1679" t="s">
        <v>3178</v>
      </c>
    </row>
    <row r="1680" spans="1:2" x14ac:dyDescent="0.25">
      <c r="A1680" t="s">
        <v>3179</v>
      </c>
      <c r="B1680" t="s">
        <v>3179</v>
      </c>
    </row>
    <row r="1681" spans="1:2" x14ac:dyDescent="0.25">
      <c r="A1681" t="s">
        <v>3180</v>
      </c>
      <c r="B1681" t="s">
        <v>3180</v>
      </c>
    </row>
    <row r="1682" spans="1:2" x14ac:dyDescent="0.25">
      <c r="A1682" t="s">
        <v>3181</v>
      </c>
      <c r="B1682" t="s">
        <v>3181</v>
      </c>
    </row>
    <row r="1683" spans="1:2" x14ac:dyDescent="0.25">
      <c r="A1683" t="s">
        <v>3182</v>
      </c>
      <c r="B1683" t="s">
        <v>3182</v>
      </c>
    </row>
    <row r="1684" spans="1:2" x14ac:dyDescent="0.25">
      <c r="A1684" t="s">
        <v>3183</v>
      </c>
      <c r="B1684" t="s">
        <v>3183</v>
      </c>
    </row>
    <row r="1685" spans="1:2" x14ac:dyDescent="0.25">
      <c r="A1685" t="s">
        <v>3184</v>
      </c>
      <c r="B1685" t="s">
        <v>3184</v>
      </c>
    </row>
    <row r="1686" spans="1:2" x14ac:dyDescent="0.25">
      <c r="A1686" t="s">
        <v>3185</v>
      </c>
      <c r="B1686" t="s">
        <v>3185</v>
      </c>
    </row>
    <row r="1687" spans="1:2" x14ac:dyDescent="0.25">
      <c r="A1687" t="s">
        <v>3186</v>
      </c>
      <c r="B1687" t="s">
        <v>3186</v>
      </c>
    </row>
    <row r="1688" spans="1:2" x14ac:dyDescent="0.25">
      <c r="A1688" t="s">
        <v>3187</v>
      </c>
      <c r="B1688" t="s">
        <v>3187</v>
      </c>
    </row>
    <row r="1689" spans="1:2" x14ac:dyDescent="0.25">
      <c r="A1689" t="s">
        <v>3188</v>
      </c>
      <c r="B1689" t="s">
        <v>3188</v>
      </c>
    </row>
    <row r="1690" spans="1:2" x14ac:dyDescent="0.25">
      <c r="A1690" t="s">
        <v>3189</v>
      </c>
      <c r="B1690" t="s">
        <v>3189</v>
      </c>
    </row>
    <row r="1691" spans="1:2" x14ac:dyDescent="0.25">
      <c r="A1691" t="s">
        <v>3190</v>
      </c>
      <c r="B1691" t="s">
        <v>3190</v>
      </c>
    </row>
    <row r="1692" spans="1:2" x14ac:dyDescent="0.25">
      <c r="A1692" t="s">
        <v>3191</v>
      </c>
      <c r="B1692" t="s">
        <v>3191</v>
      </c>
    </row>
    <row r="1693" spans="1:2" x14ac:dyDescent="0.25">
      <c r="A1693" t="s">
        <v>3192</v>
      </c>
      <c r="B1693" t="s">
        <v>3192</v>
      </c>
    </row>
    <row r="1694" spans="1:2" x14ac:dyDescent="0.25">
      <c r="A1694" t="s">
        <v>3193</v>
      </c>
      <c r="B1694" t="s">
        <v>3193</v>
      </c>
    </row>
    <row r="1695" spans="1:2" x14ac:dyDescent="0.25">
      <c r="A1695" t="s">
        <v>3194</v>
      </c>
      <c r="B1695" t="s">
        <v>3194</v>
      </c>
    </row>
    <row r="1696" spans="1:2" x14ac:dyDescent="0.25">
      <c r="A1696" t="s">
        <v>3195</v>
      </c>
      <c r="B1696" t="s">
        <v>3195</v>
      </c>
    </row>
    <row r="1697" spans="1:2" x14ac:dyDescent="0.25">
      <c r="A1697" t="s">
        <v>3196</v>
      </c>
      <c r="B1697" t="s">
        <v>3196</v>
      </c>
    </row>
    <row r="1698" spans="1:2" x14ac:dyDescent="0.25">
      <c r="A1698" t="s">
        <v>3197</v>
      </c>
      <c r="B1698" t="s">
        <v>3197</v>
      </c>
    </row>
    <row r="1699" spans="1:2" x14ac:dyDescent="0.25">
      <c r="A1699" t="s">
        <v>3198</v>
      </c>
      <c r="B1699" t="s">
        <v>3198</v>
      </c>
    </row>
    <row r="1700" spans="1:2" x14ac:dyDescent="0.25">
      <c r="A1700" t="s">
        <v>3199</v>
      </c>
      <c r="B1700" t="s">
        <v>3199</v>
      </c>
    </row>
    <row r="1701" spans="1:2" x14ac:dyDescent="0.25">
      <c r="A1701" t="s">
        <v>3200</v>
      </c>
      <c r="B1701" t="s">
        <v>3200</v>
      </c>
    </row>
    <row r="1702" spans="1:2" x14ac:dyDescent="0.25">
      <c r="A1702" t="s">
        <v>3201</v>
      </c>
      <c r="B1702" t="s">
        <v>3201</v>
      </c>
    </row>
    <row r="1703" spans="1:2" x14ac:dyDescent="0.25">
      <c r="A1703" t="s">
        <v>3202</v>
      </c>
      <c r="B1703" t="s">
        <v>3202</v>
      </c>
    </row>
    <row r="1704" spans="1:2" x14ac:dyDescent="0.25">
      <c r="A1704" t="s">
        <v>3203</v>
      </c>
      <c r="B1704" t="s">
        <v>3203</v>
      </c>
    </row>
    <row r="1705" spans="1:2" x14ac:dyDescent="0.25">
      <c r="A1705" t="s">
        <v>3204</v>
      </c>
      <c r="B1705" t="s">
        <v>3204</v>
      </c>
    </row>
    <row r="1706" spans="1:2" x14ac:dyDescent="0.25">
      <c r="A1706" t="s">
        <v>3205</v>
      </c>
      <c r="B1706" t="s">
        <v>3205</v>
      </c>
    </row>
    <row r="1707" spans="1:2" x14ac:dyDescent="0.25">
      <c r="A1707" t="s">
        <v>3206</v>
      </c>
      <c r="B1707" t="s">
        <v>3206</v>
      </c>
    </row>
    <row r="1708" spans="1:2" x14ac:dyDescent="0.25">
      <c r="A1708" t="s">
        <v>3207</v>
      </c>
      <c r="B1708" t="s">
        <v>3207</v>
      </c>
    </row>
    <row r="1709" spans="1:2" x14ac:dyDescent="0.25">
      <c r="A1709" t="s">
        <v>3208</v>
      </c>
      <c r="B1709" t="s">
        <v>3208</v>
      </c>
    </row>
    <row r="1710" spans="1:2" x14ac:dyDescent="0.25">
      <c r="A1710" t="s">
        <v>3209</v>
      </c>
      <c r="B1710" t="s">
        <v>3209</v>
      </c>
    </row>
    <row r="1711" spans="1:2" x14ac:dyDescent="0.25">
      <c r="A1711" t="s">
        <v>3210</v>
      </c>
      <c r="B1711" t="s">
        <v>3210</v>
      </c>
    </row>
    <row r="1712" spans="1:2" x14ac:dyDescent="0.25">
      <c r="A1712" t="s">
        <v>3211</v>
      </c>
      <c r="B1712" t="s">
        <v>3211</v>
      </c>
    </row>
    <row r="1713" spans="1:2" x14ac:dyDescent="0.25">
      <c r="A1713" t="s">
        <v>3212</v>
      </c>
      <c r="B1713" t="s">
        <v>3212</v>
      </c>
    </row>
    <row r="1714" spans="1:2" x14ac:dyDescent="0.25">
      <c r="A1714" t="s">
        <v>3213</v>
      </c>
      <c r="B1714" t="s">
        <v>3213</v>
      </c>
    </row>
    <row r="1715" spans="1:2" x14ac:dyDescent="0.25">
      <c r="A1715" t="s">
        <v>3214</v>
      </c>
      <c r="B1715" t="s">
        <v>3214</v>
      </c>
    </row>
    <row r="1716" spans="1:2" x14ac:dyDescent="0.25">
      <c r="A1716" t="s">
        <v>3215</v>
      </c>
      <c r="B1716" t="s">
        <v>3215</v>
      </c>
    </row>
    <row r="1717" spans="1:2" x14ac:dyDescent="0.25">
      <c r="A1717" t="s">
        <v>3216</v>
      </c>
      <c r="B1717" t="s">
        <v>3216</v>
      </c>
    </row>
    <row r="1718" spans="1:2" x14ac:dyDescent="0.25">
      <c r="A1718" t="s">
        <v>3217</v>
      </c>
      <c r="B1718" t="s">
        <v>3217</v>
      </c>
    </row>
    <row r="1719" spans="1:2" x14ac:dyDescent="0.25">
      <c r="A1719" t="s">
        <v>3218</v>
      </c>
      <c r="B1719" t="s">
        <v>3218</v>
      </c>
    </row>
    <row r="1720" spans="1:2" x14ac:dyDescent="0.25">
      <c r="A1720" t="s">
        <v>3219</v>
      </c>
      <c r="B1720" t="s">
        <v>3219</v>
      </c>
    </row>
    <row r="1721" spans="1:2" x14ac:dyDescent="0.25">
      <c r="A1721" t="s">
        <v>3220</v>
      </c>
      <c r="B1721" t="s">
        <v>3220</v>
      </c>
    </row>
    <row r="1722" spans="1:2" x14ac:dyDescent="0.25">
      <c r="A1722" t="s">
        <v>3221</v>
      </c>
      <c r="B1722" t="s">
        <v>3221</v>
      </c>
    </row>
    <row r="1723" spans="1:2" x14ac:dyDescent="0.25">
      <c r="A1723" t="s">
        <v>3222</v>
      </c>
      <c r="B1723" t="s">
        <v>3222</v>
      </c>
    </row>
    <row r="1724" spans="1:2" x14ac:dyDescent="0.25">
      <c r="A1724" t="s">
        <v>3223</v>
      </c>
      <c r="B1724" t="s">
        <v>3223</v>
      </c>
    </row>
    <row r="1725" spans="1:2" x14ac:dyDescent="0.25">
      <c r="A1725" t="s">
        <v>3224</v>
      </c>
      <c r="B1725" t="s">
        <v>3224</v>
      </c>
    </row>
    <row r="1726" spans="1:2" x14ac:dyDescent="0.25">
      <c r="A1726" t="s">
        <v>3225</v>
      </c>
      <c r="B1726" t="s">
        <v>3225</v>
      </c>
    </row>
    <row r="1727" spans="1:2" x14ac:dyDescent="0.25">
      <c r="A1727" t="s">
        <v>3226</v>
      </c>
      <c r="B1727" t="s">
        <v>3226</v>
      </c>
    </row>
    <row r="1728" spans="1:2" x14ac:dyDescent="0.25">
      <c r="A1728" t="s">
        <v>3227</v>
      </c>
      <c r="B1728" t="s">
        <v>3227</v>
      </c>
    </row>
    <row r="1729" spans="1:2" x14ac:dyDescent="0.25">
      <c r="A1729" t="s">
        <v>3228</v>
      </c>
      <c r="B1729" t="s">
        <v>3228</v>
      </c>
    </row>
    <row r="1730" spans="1:2" x14ac:dyDescent="0.25">
      <c r="A1730" t="s">
        <v>3229</v>
      </c>
      <c r="B1730" t="s">
        <v>3229</v>
      </c>
    </row>
    <row r="1731" spans="1:2" x14ac:dyDescent="0.25">
      <c r="A1731" t="s">
        <v>3230</v>
      </c>
      <c r="B1731" t="s">
        <v>3230</v>
      </c>
    </row>
    <row r="1732" spans="1:2" x14ac:dyDescent="0.25">
      <c r="A1732" t="s">
        <v>3231</v>
      </c>
      <c r="B1732" t="s">
        <v>3231</v>
      </c>
    </row>
    <row r="1733" spans="1:2" x14ac:dyDescent="0.25">
      <c r="A1733" t="s">
        <v>3232</v>
      </c>
      <c r="B1733" t="s">
        <v>3232</v>
      </c>
    </row>
    <row r="1734" spans="1:2" x14ac:dyDescent="0.25">
      <c r="A1734" t="s">
        <v>3233</v>
      </c>
      <c r="B1734" t="s">
        <v>3233</v>
      </c>
    </row>
    <row r="1735" spans="1:2" x14ac:dyDescent="0.25">
      <c r="A1735" t="s">
        <v>3234</v>
      </c>
      <c r="B1735" t="s">
        <v>3234</v>
      </c>
    </row>
    <row r="1736" spans="1:2" x14ac:dyDescent="0.25">
      <c r="A1736" t="s">
        <v>3235</v>
      </c>
      <c r="B1736" t="s">
        <v>3235</v>
      </c>
    </row>
    <row r="1737" spans="1:2" x14ac:dyDescent="0.25">
      <c r="A1737" t="s">
        <v>3236</v>
      </c>
      <c r="B1737" t="s">
        <v>3236</v>
      </c>
    </row>
    <row r="1738" spans="1:2" x14ac:dyDescent="0.25">
      <c r="A1738" t="s">
        <v>3237</v>
      </c>
      <c r="B1738" t="s">
        <v>3237</v>
      </c>
    </row>
    <row r="1739" spans="1:2" x14ac:dyDescent="0.25">
      <c r="A1739" t="s">
        <v>3238</v>
      </c>
      <c r="B1739" t="s">
        <v>3238</v>
      </c>
    </row>
    <row r="1740" spans="1:2" x14ac:dyDescent="0.25">
      <c r="A1740" t="s">
        <v>3239</v>
      </c>
      <c r="B1740" t="s">
        <v>3239</v>
      </c>
    </row>
    <row r="1741" spans="1:2" x14ac:dyDescent="0.25">
      <c r="A1741" t="s">
        <v>3240</v>
      </c>
      <c r="B1741" t="s">
        <v>3240</v>
      </c>
    </row>
    <row r="1742" spans="1:2" x14ac:dyDescent="0.25">
      <c r="A1742" t="s">
        <v>3241</v>
      </c>
      <c r="B1742" t="s">
        <v>3241</v>
      </c>
    </row>
    <row r="1743" spans="1:2" x14ac:dyDescent="0.25">
      <c r="A1743" t="s">
        <v>3242</v>
      </c>
      <c r="B1743" t="s">
        <v>3242</v>
      </c>
    </row>
    <row r="1744" spans="1:2" x14ac:dyDescent="0.25">
      <c r="A1744" t="s">
        <v>3243</v>
      </c>
      <c r="B1744" t="s">
        <v>3243</v>
      </c>
    </row>
    <row r="1745" spans="1:2" x14ac:dyDescent="0.25">
      <c r="A1745" t="s">
        <v>3244</v>
      </c>
      <c r="B1745" t="s">
        <v>3244</v>
      </c>
    </row>
    <row r="1746" spans="1:2" x14ac:dyDescent="0.25">
      <c r="A1746" t="s">
        <v>3245</v>
      </c>
      <c r="B1746" t="s">
        <v>3245</v>
      </c>
    </row>
    <row r="1747" spans="1:2" x14ac:dyDescent="0.25">
      <c r="A1747" t="s">
        <v>3246</v>
      </c>
      <c r="B1747" t="s">
        <v>3246</v>
      </c>
    </row>
    <row r="1748" spans="1:2" x14ac:dyDescent="0.25">
      <c r="A1748" t="s">
        <v>3247</v>
      </c>
      <c r="B1748" t="s">
        <v>3247</v>
      </c>
    </row>
    <row r="1749" spans="1:2" x14ac:dyDescent="0.25">
      <c r="A1749" t="s">
        <v>3248</v>
      </c>
      <c r="B1749" t="s">
        <v>3248</v>
      </c>
    </row>
    <row r="1750" spans="1:2" x14ac:dyDescent="0.25">
      <c r="A1750" t="s">
        <v>3249</v>
      </c>
      <c r="B1750" t="s">
        <v>3249</v>
      </c>
    </row>
    <row r="1751" spans="1:2" x14ac:dyDescent="0.25">
      <c r="A1751" t="s">
        <v>3250</v>
      </c>
      <c r="B1751" t="s">
        <v>3250</v>
      </c>
    </row>
    <row r="1752" spans="1:2" x14ac:dyDescent="0.25">
      <c r="A1752" t="s">
        <v>3251</v>
      </c>
      <c r="B1752" t="s">
        <v>3251</v>
      </c>
    </row>
    <row r="1753" spans="1:2" x14ac:dyDescent="0.25">
      <c r="A1753" t="s">
        <v>3252</v>
      </c>
      <c r="B1753" t="s">
        <v>3252</v>
      </c>
    </row>
    <row r="1754" spans="1:2" x14ac:dyDescent="0.25">
      <c r="A1754" t="s">
        <v>3253</v>
      </c>
      <c r="B1754" t="s">
        <v>3253</v>
      </c>
    </row>
    <row r="1755" spans="1:2" x14ac:dyDescent="0.25">
      <c r="A1755" t="s">
        <v>3254</v>
      </c>
      <c r="B1755" t="s">
        <v>3254</v>
      </c>
    </row>
    <row r="1756" spans="1:2" x14ac:dyDescent="0.25">
      <c r="A1756" t="s">
        <v>3255</v>
      </c>
      <c r="B1756" t="s">
        <v>3255</v>
      </c>
    </row>
    <row r="1757" spans="1:2" x14ac:dyDescent="0.25">
      <c r="A1757" t="s">
        <v>3256</v>
      </c>
      <c r="B1757" t="s">
        <v>3256</v>
      </c>
    </row>
    <row r="1758" spans="1:2" x14ac:dyDescent="0.25">
      <c r="A1758" t="s">
        <v>3257</v>
      </c>
      <c r="B1758" t="s">
        <v>3257</v>
      </c>
    </row>
    <row r="1759" spans="1:2" x14ac:dyDescent="0.25">
      <c r="A1759" t="s">
        <v>3258</v>
      </c>
      <c r="B1759" t="s">
        <v>3258</v>
      </c>
    </row>
    <row r="1760" spans="1:2" x14ac:dyDescent="0.25">
      <c r="A1760" t="s">
        <v>3259</v>
      </c>
      <c r="B1760" t="s">
        <v>3259</v>
      </c>
    </row>
    <row r="1761" spans="1:2" x14ac:dyDescent="0.25">
      <c r="A1761" t="s">
        <v>3260</v>
      </c>
      <c r="B1761" t="s">
        <v>3260</v>
      </c>
    </row>
    <row r="1762" spans="1:2" x14ac:dyDescent="0.25">
      <c r="A1762" t="s">
        <v>3261</v>
      </c>
      <c r="B1762" t="s">
        <v>3261</v>
      </c>
    </row>
    <row r="1763" spans="1:2" x14ac:dyDescent="0.25">
      <c r="A1763" t="s">
        <v>3262</v>
      </c>
      <c r="B1763" t="s">
        <v>3262</v>
      </c>
    </row>
    <row r="1764" spans="1:2" x14ac:dyDescent="0.25">
      <c r="A1764" t="s">
        <v>3263</v>
      </c>
      <c r="B1764" t="s">
        <v>3263</v>
      </c>
    </row>
    <row r="1765" spans="1:2" x14ac:dyDescent="0.25">
      <c r="A1765" t="s">
        <v>3264</v>
      </c>
      <c r="B1765" t="s">
        <v>3264</v>
      </c>
    </row>
    <row r="1766" spans="1:2" x14ac:dyDescent="0.25">
      <c r="A1766" t="s">
        <v>3265</v>
      </c>
      <c r="B1766" t="s">
        <v>3265</v>
      </c>
    </row>
    <row r="1767" spans="1:2" x14ac:dyDescent="0.25">
      <c r="A1767" t="s">
        <v>3266</v>
      </c>
      <c r="B1767" t="s">
        <v>3266</v>
      </c>
    </row>
    <row r="1768" spans="1:2" x14ac:dyDescent="0.25">
      <c r="A1768" t="s">
        <v>3267</v>
      </c>
      <c r="B1768" t="s">
        <v>3267</v>
      </c>
    </row>
    <row r="1769" spans="1:2" x14ac:dyDescent="0.25">
      <c r="A1769" t="s">
        <v>3268</v>
      </c>
      <c r="B1769" t="s">
        <v>3268</v>
      </c>
    </row>
    <row r="1770" spans="1:2" x14ac:dyDescent="0.25">
      <c r="A1770" t="s">
        <v>3269</v>
      </c>
      <c r="B1770" t="s">
        <v>3269</v>
      </c>
    </row>
    <row r="1771" spans="1:2" x14ac:dyDescent="0.25">
      <c r="A1771" t="s">
        <v>3270</v>
      </c>
      <c r="B1771" t="s">
        <v>3270</v>
      </c>
    </row>
    <row r="1772" spans="1:2" x14ac:dyDescent="0.25">
      <c r="A1772" t="s">
        <v>3271</v>
      </c>
      <c r="B1772" t="s">
        <v>3271</v>
      </c>
    </row>
    <row r="1773" spans="1:2" x14ac:dyDescent="0.25">
      <c r="A1773" t="s">
        <v>3272</v>
      </c>
      <c r="B1773" t="s">
        <v>3272</v>
      </c>
    </row>
    <row r="1774" spans="1:2" x14ac:dyDescent="0.25">
      <c r="A1774" t="s">
        <v>3273</v>
      </c>
      <c r="B1774" t="s">
        <v>3273</v>
      </c>
    </row>
    <row r="1775" spans="1:2" x14ac:dyDescent="0.25">
      <c r="A1775" t="s">
        <v>3274</v>
      </c>
      <c r="B1775" t="s">
        <v>3274</v>
      </c>
    </row>
    <row r="1776" spans="1:2" x14ac:dyDescent="0.25">
      <c r="A1776" t="s">
        <v>3275</v>
      </c>
      <c r="B1776" t="s">
        <v>3275</v>
      </c>
    </row>
    <row r="1777" spans="1:2" x14ac:dyDescent="0.25">
      <c r="A1777" t="s">
        <v>3276</v>
      </c>
      <c r="B1777" t="s">
        <v>3276</v>
      </c>
    </row>
    <row r="1778" spans="1:2" x14ac:dyDescent="0.25">
      <c r="A1778" t="s">
        <v>3277</v>
      </c>
      <c r="B1778" t="s">
        <v>3277</v>
      </c>
    </row>
    <row r="1779" spans="1:2" x14ac:dyDescent="0.25">
      <c r="A1779" t="s">
        <v>3278</v>
      </c>
      <c r="B1779" t="s">
        <v>3278</v>
      </c>
    </row>
    <row r="1780" spans="1:2" x14ac:dyDescent="0.25">
      <c r="A1780" t="s">
        <v>3279</v>
      </c>
      <c r="B1780" t="s">
        <v>3279</v>
      </c>
    </row>
    <row r="1781" spans="1:2" x14ac:dyDescent="0.25">
      <c r="A1781" t="s">
        <v>3280</v>
      </c>
      <c r="B1781" t="s">
        <v>3280</v>
      </c>
    </row>
    <row r="1782" spans="1:2" x14ac:dyDescent="0.25">
      <c r="A1782" t="s">
        <v>3281</v>
      </c>
      <c r="B1782" t="s">
        <v>3281</v>
      </c>
    </row>
    <row r="1783" spans="1:2" x14ac:dyDescent="0.25">
      <c r="A1783" t="s">
        <v>3282</v>
      </c>
      <c r="B1783" t="s">
        <v>3282</v>
      </c>
    </row>
    <row r="1784" spans="1:2" x14ac:dyDescent="0.25">
      <c r="A1784" t="s">
        <v>3283</v>
      </c>
      <c r="B1784" t="s">
        <v>3283</v>
      </c>
    </row>
    <row r="1785" spans="1:2" x14ac:dyDescent="0.25">
      <c r="A1785" t="s">
        <v>3284</v>
      </c>
      <c r="B1785" t="s">
        <v>3284</v>
      </c>
    </row>
    <row r="1786" spans="1:2" x14ac:dyDescent="0.25">
      <c r="A1786" t="s">
        <v>3285</v>
      </c>
      <c r="B1786" t="s">
        <v>3285</v>
      </c>
    </row>
    <row r="1787" spans="1:2" x14ac:dyDescent="0.25">
      <c r="A1787" t="s">
        <v>3286</v>
      </c>
      <c r="B1787" t="s">
        <v>3286</v>
      </c>
    </row>
    <row r="1788" spans="1:2" x14ac:dyDescent="0.25">
      <c r="A1788" t="s">
        <v>3287</v>
      </c>
      <c r="B1788" t="s">
        <v>3287</v>
      </c>
    </row>
    <row r="1789" spans="1:2" x14ac:dyDescent="0.25">
      <c r="A1789" t="s">
        <v>3288</v>
      </c>
      <c r="B1789" t="s">
        <v>3288</v>
      </c>
    </row>
    <row r="1790" spans="1:2" x14ac:dyDescent="0.25">
      <c r="A1790" t="s">
        <v>3289</v>
      </c>
      <c r="B1790" t="s">
        <v>3289</v>
      </c>
    </row>
    <row r="1791" spans="1:2" x14ac:dyDescent="0.25">
      <c r="A1791" t="s">
        <v>3290</v>
      </c>
      <c r="B1791" t="s">
        <v>3290</v>
      </c>
    </row>
    <row r="1792" spans="1:2" x14ac:dyDescent="0.25">
      <c r="A1792" t="s">
        <v>3291</v>
      </c>
      <c r="B1792" t="s">
        <v>3291</v>
      </c>
    </row>
    <row r="1793" spans="1:2" x14ac:dyDescent="0.25">
      <c r="A1793" t="s">
        <v>3292</v>
      </c>
      <c r="B1793" t="s">
        <v>3292</v>
      </c>
    </row>
    <row r="1794" spans="1:2" x14ac:dyDescent="0.25">
      <c r="A1794" t="s">
        <v>3293</v>
      </c>
      <c r="B1794" t="s">
        <v>3293</v>
      </c>
    </row>
    <row r="1795" spans="1:2" x14ac:dyDescent="0.25">
      <c r="A1795" t="s">
        <v>3294</v>
      </c>
      <c r="B1795" t="s">
        <v>3294</v>
      </c>
    </row>
    <row r="1796" spans="1:2" x14ac:dyDescent="0.25">
      <c r="A1796" t="s">
        <v>3295</v>
      </c>
      <c r="B1796" t="s">
        <v>3295</v>
      </c>
    </row>
    <row r="1797" spans="1:2" x14ac:dyDescent="0.25">
      <c r="A1797" t="s">
        <v>3296</v>
      </c>
      <c r="B1797" t="s">
        <v>3296</v>
      </c>
    </row>
    <row r="1798" spans="1:2" x14ac:dyDescent="0.25">
      <c r="A1798" t="s">
        <v>3297</v>
      </c>
      <c r="B1798" t="s">
        <v>3297</v>
      </c>
    </row>
    <row r="1799" spans="1:2" x14ac:dyDescent="0.25">
      <c r="A1799" t="s">
        <v>3298</v>
      </c>
      <c r="B1799" t="s">
        <v>3298</v>
      </c>
    </row>
    <row r="1800" spans="1:2" x14ac:dyDescent="0.25">
      <c r="A1800" t="s">
        <v>3299</v>
      </c>
      <c r="B1800" t="s">
        <v>3299</v>
      </c>
    </row>
    <row r="1801" spans="1:2" x14ac:dyDescent="0.25">
      <c r="A1801" t="s">
        <v>3300</v>
      </c>
      <c r="B1801" t="s">
        <v>3300</v>
      </c>
    </row>
    <row r="1802" spans="1:2" x14ac:dyDescent="0.25">
      <c r="A1802" t="s">
        <v>3301</v>
      </c>
      <c r="B1802" t="s">
        <v>3301</v>
      </c>
    </row>
    <row r="1803" spans="1:2" x14ac:dyDescent="0.25">
      <c r="A1803" t="s">
        <v>3302</v>
      </c>
      <c r="B1803" t="s">
        <v>3302</v>
      </c>
    </row>
    <row r="1804" spans="1:2" x14ac:dyDescent="0.25">
      <c r="A1804" t="s">
        <v>3303</v>
      </c>
      <c r="B1804" t="s">
        <v>3303</v>
      </c>
    </row>
    <row r="1805" spans="1:2" x14ac:dyDescent="0.25">
      <c r="A1805" t="s">
        <v>3304</v>
      </c>
      <c r="B1805" t="s">
        <v>3304</v>
      </c>
    </row>
    <row r="1806" spans="1:2" x14ac:dyDescent="0.25">
      <c r="A1806" t="s">
        <v>3305</v>
      </c>
      <c r="B1806" t="s">
        <v>3305</v>
      </c>
    </row>
    <row r="1807" spans="1:2" x14ac:dyDescent="0.25">
      <c r="A1807" t="s">
        <v>3306</v>
      </c>
      <c r="B1807" t="s">
        <v>3306</v>
      </c>
    </row>
    <row r="1808" spans="1:2" x14ac:dyDescent="0.25">
      <c r="A1808" t="s">
        <v>3307</v>
      </c>
      <c r="B1808" t="s">
        <v>3307</v>
      </c>
    </row>
    <row r="1809" spans="1:2" x14ac:dyDescent="0.25">
      <c r="A1809" t="s">
        <v>3308</v>
      </c>
      <c r="B1809" t="s">
        <v>3308</v>
      </c>
    </row>
    <row r="1810" spans="1:2" x14ac:dyDescent="0.25">
      <c r="A1810" t="s">
        <v>3309</v>
      </c>
      <c r="B1810" t="s">
        <v>3309</v>
      </c>
    </row>
    <row r="1811" spans="1:2" x14ac:dyDescent="0.25">
      <c r="A1811" t="s">
        <v>3310</v>
      </c>
      <c r="B1811" t="s">
        <v>3310</v>
      </c>
    </row>
    <row r="1812" spans="1:2" x14ac:dyDescent="0.25">
      <c r="A1812" t="s">
        <v>3311</v>
      </c>
      <c r="B1812" t="s">
        <v>3311</v>
      </c>
    </row>
    <row r="1813" spans="1:2" x14ac:dyDescent="0.25">
      <c r="A1813" t="s">
        <v>3312</v>
      </c>
      <c r="B1813" t="s">
        <v>3312</v>
      </c>
    </row>
    <row r="1814" spans="1:2" x14ac:dyDescent="0.25">
      <c r="A1814" t="s">
        <v>3313</v>
      </c>
      <c r="B1814" t="s">
        <v>3313</v>
      </c>
    </row>
    <row r="1815" spans="1:2" x14ac:dyDescent="0.25">
      <c r="A1815" t="s">
        <v>3314</v>
      </c>
      <c r="B1815" t="s">
        <v>3314</v>
      </c>
    </row>
    <row r="1816" spans="1:2" x14ac:dyDescent="0.25">
      <c r="A1816" t="s">
        <v>3315</v>
      </c>
      <c r="B1816" t="s">
        <v>3315</v>
      </c>
    </row>
    <row r="1817" spans="1:2" x14ac:dyDescent="0.25">
      <c r="A1817" t="s">
        <v>3316</v>
      </c>
      <c r="B1817" t="s">
        <v>3316</v>
      </c>
    </row>
    <row r="1818" spans="1:2" x14ac:dyDescent="0.25">
      <c r="A1818" t="s">
        <v>3317</v>
      </c>
      <c r="B1818" t="s">
        <v>3317</v>
      </c>
    </row>
    <row r="1819" spans="1:2" x14ac:dyDescent="0.25">
      <c r="A1819" t="s">
        <v>3318</v>
      </c>
      <c r="B1819" t="s">
        <v>3318</v>
      </c>
    </row>
    <row r="1820" spans="1:2" x14ac:dyDescent="0.25">
      <c r="A1820" t="s">
        <v>3319</v>
      </c>
      <c r="B1820" t="s">
        <v>3319</v>
      </c>
    </row>
    <row r="1821" spans="1:2" x14ac:dyDescent="0.25">
      <c r="A1821" t="s">
        <v>3320</v>
      </c>
      <c r="B1821" t="s">
        <v>3320</v>
      </c>
    </row>
    <row r="1822" spans="1:2" x14ac:dyDescent="0.25">
      <c r="A1822" t="s">
        <v>3321</v>
      </c>
      <c r="B1822" t="s">
        <v>3321</v>
      </c>
    </row>
    <row r="1823" spans="1:2" x14ac:dyDescent="0.25">
      <c r="A1823" t="s">
        <v>3322</v>
      </c>
      <c r="B1823" t="s">
        <v>3322</v>
      </c>
    </row>
    <row r="1824" spans="1:2" x14ac:dyDescent="0.25">
      <c r="A1824" t="s">
        <v>3323</v>
      </c>
      <c r="B1824" t="s">
        <v>3323</v>
      </c>
    </row>
    <row r="1825" spans="1:2" x14ac:dyDescent="0.25">
      <c r="A1825" t="s">
        <v>3324</v>
      </c>
      <c r="B1825" t="s">
        <v>3324</v>
      </c>
    </row>
    <row r="1826" spans="1:2" x14ac:dyDescent="0.25">
      <c r="A1826" t="s">
        <v>3325</v>
      </c>
      <c r="B1826" t="s">
        <v>3325</v>
      </c>
    </row>
    <row r="1827" spans="1:2" x14ac:dyDescent="0.25">
      <c r="A1827" t="s">
        <v>3326</v>
      </c>
      <c r="B1827" t="s">
        <v>3326</v>
      </c>
    </row>
    <row r="1828" spans="1:2" x14ac:dyDescent="0.25">
      <c r="A1828" t="s">
        <v>3327</v>
      </c>
      <c r="B1828" t="s">
        <v>3327</v>
      </c>
    </row>
    <row r="1829" spans="1:2" x14ac:dyDescent="0.25">
      <c r="A1829" t="s">
        <v>3328</v>
      </c>
      <c r="B1829" t="s">
        <v>3328</v>
      </c>
    </row>
    <row r="1830" spans="1:2" x14ac:dyDescent="0.25">
      <c r="A1830" t="s">
        <v>3329</v>
      </c>
      <c r="B1830" t="s">
        <v>3329</v>
      </c>
    </row>
    <row r="1831" spans="1:2" x14ac:dyDescent="0.25">
      <c r="A1831" t="s">
        <v>3330</v>
      </c>
      <c r="B1831" t="s">
        <v>3330</v>
      </c>
    </row>
    <row r="1832" spans="1:2" x14ac:dyDescent="0.25">
      <c r="A1832" t="s">
        <v>3331</v>
      </c>
      <c r="B1832" t="s">
        <v>3331</v>
      </c>
    </row>
    <row r="1833" spans="1:2" x14ac:dyDescent="0.25">
      <c r="A1833" t="s">
        <v>3332</v>
      </c>
      <c r="B1833" t="s">
        <v>3332</v>
      </c>
    </row>
    <row r="1834" spans="1:2" x14ac:dyDescent="0.25">
      <c r="A1834" t="s">
        <v>3333</v>
      </c>
      <c r="B1834" t="s">
        <v>3333</v>
      </c>
    </row>
    <row r="1835" spans="1:2" x14ac:dyDescent="0.25">
      <c r="A1835" t="s">
        <v>3334</v>
      </c>
      <c r="B1835" t="s">
        <v>3334</v>
      </c>
    </row>
    <row r="1836" spans="1:2" x14ac:dyDescent="0.25">
      <c r="A1836" t="s">
        <v>3335</v>
      </c>
      <c r="B1836" t="s">
        <v>3335</v>
      </c>
    </row>
    <row r="1837" spans="1:2" x14ac:dyDescent="0.25">
      <c r="A1837" t="s">
        <v>3336</v>
      </c>
      <c r="B1837" t="s">
        <v>3336</v>
      </c>
    </row>
    <row r="1838" spans="1:2" x14ac:dyDescent="0.25">
      <c r="A1838" t="s">
        <v>3337</v>
      </c>
      <c r="B1838" t="s">
        <v>3337</v>
      </c>
    </row>
    <row r="1839" spans="1:2" x14ac:dyDescent="0.25">
      <c r="A1839" t="s">
        <v>3338</v>
      </c>
      <c r="B1839" t="s">
        <v>3338</v>
      </c>
    </row>
    <row r="1840" spans="1:2" x14ac:dyDescent="0.25">
      <c r="A1840" t="s">
        <v>3339</v>
      </c>
      <c r="B1840" t="s">
        <v>3339</v>
      </c>
    </row>
    <row r="1841" spans="1:2" x14ac:dyDescent="0.25">
      <c r="A1841" t="s">
        <v>3340</v>
      </c>
      <c r="B1841" t="s">
        <v>3340</v>
      </c>
    </row>
    <row r="1842" spans="1:2" x14ac:dyDescent="0.25">
      <c r="A1842" t="s">
        <v>3341</v>
      </c>
      <c r="B1842" t="s">
        <v>3341</v>
      </c>
    </row>
    <row r="1843" spans="1:2" x14ac:dyDescent="0.25">
      <c r="A1843" t="s">
        <v>3342</v>
      </c>
      <c r="B1843" t="s">
        <v>3342</v>
      </c>
    </row>
    <row r="1844" spans="1:2" x14ac:dyDescent="0.25">
      <c r="A1844" t="s">
        <v>3343</v>
      </c>
      <c r="B1844" t="s">
        <v>3343</v>
      </c>
    </row>
    <row r="1845" spans="1:2" x14ac:dyDescent="0.25">
      <c r="A1845" t="s">
        <v>3344</v>
      </c>
      <c r="B1845" t="s">
        <v>3344</v>
      </c>
    </row>
    <row r="1846" spans="1:2" x14ac:dyDescent="0.25">
      <c r="A1846" t="s">
        <v>3345</v>
      </c>
      <c r="B1846" t="s">
        <v>3345</v>
      </c>
    </row>
    <row r="1847" spans="1:2" x14ac:dyDescent="0.25">
      <c r="A1847" t="s">
        <v>3346</v>
      </c>
      <c r="B1847" t="s">
        <v>3346</v>
      </c>
    </row>
    <row r="1848" spans="1:2" x14ac:dyDescent="0.25">
      <c r="A1848" t="s">
        <v>3347</v>
      </c>
      <c r="B1848" t="s">
        <v>3347</v>
      </c>
    </row>
    <row r="1849" spans="1:2" x14ac:dyDescent="0.25">
      <c r="A1849" t="s">
        <v>3348</v>
      </c>
      <c r="B1849" t="s">
        <v>3348</v>
      </c>
    </row>
    <row r="1850" spans="1:2" x14ac:dyDescent="0.25">
      <c r="A1850" t="s">
        <v>3349</v>
      </c>
      <c r="B1850" t="s">
        <v>3349</v>
      </c>
    </row>
    <row r="1851" spans="1:2" x14ac:dyDescent="0.25">
      <c r="A1851" t="s">
        <v>3350</v>
      </c>
      <c r="B1851" t="s">
        <v>3350</v>
      </c>
    </row>
    <row r="1852" spans="1:2" x14ac:dyDescent="0.25">
      <c r="A1852" t="s">
        <v>3351</v>
      </c>
      <c r="B1852" t="s">
        <v>3351</v>
      </c>
    </row>
    <row r="1853" spans="1:2" x14ac:dyDescent="0.25">
      <c r="A1853" t="s">
        <v>3352</v>
      </c>
      <c r="B1853" t="s">
        <v>3352</v>
      </c>
    </row>
    <row r="1854" spans="1:2" x14ac:dyDescent="0.25">
      <c r="A1854" t="s">
        <v>3353</v>
      </c>
      <c r="B1854" t="s">
        <v>3353</v>
      </c>
    </row>
    <row r="1855" spans="1:2" x14ac:dyDescent="0.25">
      <c r="A1855" t="s">
        <v>3354</v>
      </c>
      <c r="B1855" t="s">
        <v>3354</v>
      </c>
    </row>
    <row r="1856" spans="1:2" x14ac:dyDescent="0.25">
      <c r="A1856" t="s">
        <v>3355</v>
      </c>
      <c r="B1856" t="s">
        <v>3355</v>
      </c>
    </row>
    <row r="1857" spans="1:2" x14ac:dyDescent="0.25">
      <c r="A1857" t="s">
        <v>3356</v>
      </c>
      <c r="B1857" t="s">
        <v>3356</v>
      </c>
    </row>
    <row r="1858" spans="1:2" x14ac:dyDescent="0.25">
      <c r="A1858" t="s">
        <v>3357</v>
      </c>
      <c r="B1858" t="s">
        <v>3357</v>
      </c>
    </row>
    <row r="1859" spans="1:2" x14ac:dyDescent="0.25">
      <c r="A1859" t="s">
        <v>3358</v>
      </c>
      <c r="B1859" t="s">
        <v>3358</v>
      </c>
    </row>
    <row r="1860" spans="1:2" x14ac:dyDescent="0.25">
      <c r="A1860" t="s">
        <v>3359</v>
      </c>
      <c r="B1860" t="s">
        <v>3359</v>
      </c>
    </row>
    <row r="1861" spans="1:2" x14ac:dyDescent="0.25">
      <c r="A1861" t="s">
        <v>3360</v>
      </c>
      <c r="B1861" t="s">
        <v>3360</v>
      </c>
    </row>
    <row r="1862" spans="1:2" x14ac:dyDescent="0.25">
      <c r="A1862" t="s">
        <v>3361</v>
      </c>
      <c r="B1862" t="s">
        <v>3361</v>
      </c>
    </row>
    <row r="1863" spans="1:2" x14ac:dyDescent="0.25">
      <c r="A1863" t="s">
        <v>3362</v>
      </c>
      <c r="B1863" t="s">
        <v>3362</v>
      </c>
    </row>
    <row r="1864" spans="1:2" x14ac:dyDescent="0.25">
      <c r="A1864" t="s">
        <v>3363</v>
      </c>
      <c r="B1864" t="s">
        <v>3363</v>
      </c>
    </row>
    <row r="1865" spans="1:2" x14ac:dyDescent="0.25">
      <c r="A1865" t="s">
        <v>3364</v>
      </c>
      <c r="B1865" t="s">
        <v>3364</v>
      </c>
    </row>
    <row r="1866" spans="1:2" x14ac:dyDescent="0.25">
      <c r="A1866" t="s">
        <v>3365</v>
      </c>
      <c r="B1866" t="s">
        <v>3365</v>
      </c>
    </row>
    <row r="1867" spans="1:2" x14ac:dyDescent="0.25">
      <c r="A1867" t="s">
        <v>3366</v>
      </c>
      <c r="B1867" t="s">
        <v>3366</v>
      </c>
    </row>
    <row r="1868" spans="1:2" x14ac:dyDescent="0.25">
      <c r="A1868" t="s">
        <v>3367</v>
      </c>
      <c r="B1868" t="s">
        <v>3367</v>
      </c>
    </row>
    <row r="1869" spans="1:2" x14ac:dyDescent="0.25">
      <c r="A1869" t="s">
        <v>3368</v>
      </c>
      <c r="B1869" t="s">
        <v>3368</v>
      </c>
    </row>
    <row r="1870" spans="1:2" x14ac:dyDescent="0.25">
      <c r="A1870" t="s">
        <v>3369</v>
      </c>
      <c r="B1870" t="s">
        <v>3369</v>
      </c>
    </row>
    <row r="1871" spans="1:2" x14ac:dyDescent="0.25">
      <c r="A1871" t="s">
        <v>3370</v>
      </c>
      <c r="B1871" t="s">
        <v>3370</v>
      </c>
    </row>
    <row r="1872" spans="1:2" x14ac:dyDescent="0.25">
      <c r="A1872" t="s">
        <v>3371</v>
      </c>
      <c r="B1872" t="s">
        <v>3371</v>
      </c>
    </row>
    <row r="1873" spans="1:2" x14ac:dyDescent="0.25">
      <c r="A1873" t="s">
        <v>3372</v>
      </c>
      <c r="B1873" t="s">
        <v>3372</v>
      </c>
    </row>
    <row r="1874" spans="1:2" x14ac:dyDescent="0.25">
      <c r="A1874" t="s">
        <v>3373</v>
      </c>
      <c r="B1874" t="s">
        <v>3373</v>
      </c>
    </row>
    <row r="1875" spans="1:2" x14ac:dyDescent="0.25">
      <c r="A1875" t="s">
        <v>3374</v>
      </c>
      <c r="B1875" t="s">
        <v>3374</v>
      </c>
    </row>
    <row r="1876" spans="1:2" x14ac:dyDescent="0.25">
      <c r="A1876" t="s">
        <v>3375</v>
      </c>
      <c r="B1876" t="s">
        <v>3375</v>
      </c>
    </row>
    <row r="1877" spans="1:2" x14ac:dyDescent="0.25">
      <c r="A1877" t="s">
        <v>3376</v>
      </c>
      <c r="B1877" t="s">
        <v>3376</v>
      </c>
    </row>
    <row r="1878" spans="1:2" x14ac:dyDescent="0.25">
      <c r="A1878" t="s">
        <v>3377</v>
      </c>
      <c r="B1878" t="s">
        <v>3377</v>
      </c>
    </row>
    <row r="1879" spans="1:2" x14ac:dyDescent="0.25">
      <c r="A1879" t="s">
        <v>3378</v>
      </c>
      <c r="B1879" t="s">
        <v>3378</v>
      </c>
    </row>
    <row r="1880" spans="1:2" x14ac:dyDescent="0.25">
      <c r="A1880" t="s">
        <v>3379</v>
      </c>
      <c r="B1880" t="s">
        <v>3379</v>
      </c>
    </row>
    <row r="1881" spans="1:2" x14ac:dyDescent="0.25">
      <c r="A1881" t="s">
        <v>3380</v>
      </c>
      <c r="B1881" t="s">
        <v>3380</v>
      </c>
    </row>
    <row r="1882" spans="1:2" x14ac:dyDescent="0.25">
      <c r="A1882" t="s">
        <v>3381</v>
      </c>
      <c r="B1882" t="s">
        <v>3381</v>
      </c>
    </row>
    <row r="1883" spans="1:2" x14ac:dyDescent="0.25">
      <c r="A1883" t="s">
        <v>3382</v>
      </c>
      <c r="B1883" t="s">
        <v>3382</v>
      </c>
    </row>
    <row r="1884" spans="1:2" x14ac:dyDescent="0.25">
      <c r="A1884" t="s">
        <v>3383</v>
      </c>
      <c r="B1884" t="s">
        <v>3383</v>
      </c>
    </row>
    <row r="1885" spans="1:2" x14ac:dyDescent="0.25">
      <c r="A1885" t="s">
        <v>3384</v>
      </c>
      <c r="B1885" t="s">
        <v>3384</v>
      </c>
    </row>
    <row r="1886" spans="1:2" x14ac:dyDescent="0.25">
      <c r="A1886" t="s">
        <v>3385</v>
      </c>
      <c r="B1886" t="s">
        <v>3385</v>
      </c>
    </row>
    <row r="1887" spans="1:2" x14ac:dyDescent="0.25">
      <c r="A1887" t="s">
        <v>3386</v>
      </c>
      <c r="B1887" t="s">
        <v>3386</v>
      </c>
    </row>
    <row r="1888" spans="1:2" x14ac:dyDescent="0.25">
      <c r="A1888" t="s">
        <v>3387</v>
      </c>
      <c r="B1888" t="s">
        <v>3387</v>
      </c>
    </row>
    <row r="1889" spans="1:2" x14ac:dyDescent="0.25">
      <c r="A1889" t="s">
        <v>3388</v>
      </c>
      <c r="B1889" t="s">
        <v>3388</v>
      </c>
    </row>
    <row r="1890" spans="1:2" x14ac:dyDescent="0.25">
      <c r="A1890" t="s">
        <v>3389</v>
      </c>
      <c r="B1890" t="s">
        <v>3389</v>
      </c>
    </row>
    <row r="1891" spans="1:2" x14ac:dyDescent="0.25">
      <c r="A1891" t="s">
        <v>3390</v>
      </c>
      <c r="B1891" t="s">
        <v>3390</v>
      </c>
    </row>
    <row r="1892" spans="1:2" x14ac:dyDescent="0.25">
      <c r="A1892" t="s">
        <v>3391</v>
      </c>
      <c r="B1892" t="s">
        <v>3391</v>
      </c>
    </row>
    <row r="1893" spans="1:2" x14ac:dyDescent="0.25">
      <c r="A1893" t="s">
        <v>3392</v>
      </c>
      <c r="B1893" t="s">
        <v>3392</v>
      </c>
    </row>
    <row r="1894" spans="1:2" x14ac:dyDescent="0.25">
      <c r="A1894" t="s">
        <v>3393</v>
      </c>
      <c r="B1894" t="s">
        <v>3393</v>
      </c>
    </row>
    <row r="1895" spans="1:2" x14ac:dyDescent="0.25">
      <c r="A1895" t="s">
        <v>3394</v>
      </c>
      <c r="B1895" t="s">
        <v>3394</v>
      </c>
    </row>
    <row r="1896" spans="1:2" x14ac:dyDescent="0.25">
      <c r="A1896" t="s">
        <v>3395</v>
      </c>
      <c r="B1896" t="s">
        <v>3395</v>
      </c>
    </row>
    <row r="1897" spans="1:2" x14ac:dyDescent="0.25">
      <c r="A1897" t="s">
        <v>3396</v>
      </c>
      <c r="B1897" t="s">
        <v>3396</v>
      </c>
    </row>
    <row r="1898" spans="1:2" x14ac:dyDescent="0.25">
      <c r="A1898" t="s">
        <v>3397</v>
      </c>
      <c r="B1898" t="s">
        <v>3397</v>
      </c>
    </row>
    <row r="1899" spans="1:2" x14ac:dyDescent="0.25">
      <c r="A1899" t="s">
        <v>3398</v>
      </c>
      <c r="B1899" t="s">
        <v>3398</v>
      </c>
    </row>
    <row r="1900" spans="1:2" x14ac:dyDescent="0.25">
      <c r="A1900" t="s">
        <v>3399</v>
      </c>
      <c r="B1900" t="s">
        <v>3399</v>
      </c>
    </row>
    <row r="1901" spans="1:2" x14ac:dyDescent="0.25">
      <c r="A1901" t="s">
        <v>3400</v>
      </c>
      <c r="B1901" t="s">
        <v>3400</v>
      </c>
    </row>
    <row r="1902" spans="1:2" x14ac:dyDescent="0.25">
      <c r="A1902" t="s">
        <v>3401</v>
      </c>
      <c r="B1902" t="s">
        <v>3401</v>
      </c>
    </row>
    <row r="1903" spans="1:2" x14ac:dyDescent="0.25">
      <c r="A1903" t="s">
        <v>3402</v>
      </c>
      <c r="B1903" t="s">
        <v>3402</v>
      </c>
    </row>
    <row r="1904" spans="1:2" x14ac:dyDescent="0.25">
      <c r="A1904" t="s">
        <v>3403</v>
      </c>
      <c r="B1904" t="s">
        <v>3403</v>
      </c>
    </row>
    <row r="1905" spans="1:2" x14ac:dyDescent="0.25">
      <c r="A1905" t="s">
        <v>3404</v>
      </c>
      <c r="B1905" t="s">
        <v>3404</v>
      </c>
    </row>
    <row r="1906" spans="1:2" x14ac:dyDescent="0.25">
      <c r="A1906" t="s">
        <v>3405</v>
      </c>
      <c r="B1906" t="s">
        <v>3405</v>
      </c>
    </row>
    <row r="1907" spans="1:2" x14ac:dyDescent="0.25">
      <c r="A1907" t="s">
        <v>3406</v>
      </c>
      <c r="B1907" t="s">
        <v>3406</v>
      </c>
    </row>
    <row r="1908" spans="1:2" x14ac:dyDescent="0.25">
      <c r="A1908" t="s">
        <v>3407</v>
      </c>
      <c r="B1908" t="s">
        <v>3407</v>
      </c>
    </row>
    <row r="1909" spans="1:2" x14ac:dyDescent="0.25">
      <c r="A1909" t="s">
        <v>3408</v>
      </c>
      <c r="B1909" t="s">
        <v>3408</v>
      </c>
    </row>
    <row r="1910" spans="1:2" x14ac:dyDescent="0.25">
      <c r="A1910" t="s">
        <v>3409</v>
      </c>
      <c r="B1910" t="s">
        <v>3409</v>
      </c>
    </row>
    <row r="1911" spans="1:2" x14ac:dyDescent="0.25">
      <c r="A1911" t="s">
        <v>3410</v>
      </c>
      <c r="B1911" t="s">
        <v>3410</v>
      </c>
    </row>
    <row r="1912" spans="1:2" x14ac:dyDescent="0.25">
      <c r="A1912" t="s">
        <v>3411</v>
      </c>
      <c r="B1912" t="s">
        <v>3411</v>
      </c>
    </row>
    <row r="1913" spans="1:2" x14ac:dyDescent="0.25">
      <c r="A1913" t="s">
        <v>3412</v>
      </c>
      <c r="B1913" t="s">
        <v>3412</v>
      </c>
    </row>
    <row r="1914" spans="1:2" x14ac:dyDescent="0.25">
      <c r="A1914" t="s">
        <v>3413</v>
      </c>
      <c r="B1914" t="s">
        <v>3413</v>
      </c>
    </row>
    <row r="1915" spans="1:2" x14ac:dyDescent="0.25">
      <c r="A1915" t="s">
        <v>3414</v>
      </c>
      <c r="B1915" t="s">
        <v>3414</v>
      </c>
    </row>
    <row r="1916" spans="1:2" x14ac:dyDescent="0.25">
      <c r="A1916" t="s">
        <v>3415</v>
      </c>
      <c r="B1916" t="s">
        <v>3415</v>
      </c>
    </row>
    <row r="1917" spans="1:2" x14ac:dyDescent="0.25">
      <c r="A1917" t="s">
        <v>3416</v>
      </c>
      <c r="B1917" t="s">
        <v>3416</v>
      </c>
    </row>
    <row r="1918" spans="1:2" x14ac:dyDescent="0.25">
      <c r="A1918" t="s">
        <v>3417</v>
      </c>
      <c r="B1918" t="s">
        <v>3417</v>
      </c>
    </row>
    <row r="1919" spans="1:2" x14ac:dyDescent="0.25">
      <c r="A1919" t="s">
        <v>3418</v>
      </c>
      <c r="B1919" t="s">
        <v>3418</v>
      </c>
    </row>
    <row r="1920" spans="1:2" x14ac:dyDescent="0.25">
      <c r="A1920" t="s">
        <v>3419</v>
      </c>
      <c r="B1920" t="s">
        <v>3419</v>
      </c>
    </row>
    <row r="1921" spans="1:2" x14ac:dyDescent="0.25">
      <c r="A1921" t="s">
        <v>3420</v>
      </c>
      <c r="B1921" t="s">
        <v>3420</v>
      </c>
    </row>
    <row r="1922" spans="1:2" x14ac:dyDescent="0.25">
      <c r="A1922" t="s">
        <v>3421</v>
      </c>
      <c r="B1922" t="s">
        <v>3421</v>
      </c>
    </row>
    <row r="1923" spans="1:2" x14ac:dyDescent="0.25">
      <c r="A1923" t="s">
        <v>3422</v>
      </c>
      <c r="B1923" t="s">
        <v>3422</v>
      </c>
    </row>
    <row r="1924" spans="1:2" x14ac:dyDescent="0.25">
      <c r="A1924" t="s">
        <v>3423</v>
      </c>
      <c r="B1924" t="s">
        <v>3423</v>
      </c>
    </row>
    <row r="1925" spans="1:2" x14ac:dyDescent="0.25">
      <c r="A1925" t="s">
        <v>3424</v>
      </c>
      <c r="B1925" t="s">
        <v>3424</v>
      </c>
    </row>
    <row r="1926" spans="1:2" x14ac:dyDescent="0.25">
      <c r="A1926" t="s">
        <v>3425</v>
      </c>
      <c r="B1926" t="s">
        <v>3425</v>
      </c>
    </row>
    <row r="1927" spans="1:2" x14ac:dyDescent="0.25">
      <c r="A1927" t="s">
        <v>3426</v>
      </c>
      <c r="B1927" t="s">
        <v>3426</v>
      </c>
    </row>
    <row r="1928" spans="1:2" x14ac:dyDescent="0.25">
      <c r="A1928" t="s">
        <v>3427</v>
      </c>
      <c r="B1928" t="s">
        <v>3427</v>
      </c>
    </row>
    <row r="1929" spans="1:2" x14ac:dyDescent="0.25">
      <c r="A1929" t="s">
        <v>3428</v>
      </c>
      <c r="B1929" t="s">
        <v>3428</v>
      </c>
    </row>
    <row r="1930" spans="1:2" x14ac:dyDescent="0.25">
      <c r="A1930" t="s">
        <v>3429</v>
      </c>
      <c r="B1930" t="s">
        <v>3429</v>
      </c>
    </row>
    <row r="1931" spans="1:2" x14ac:dyDescent="0.25">
      <c r="A1931" t="s">
        <v>3430</v>
      </c>
      <c r="B1931" t="s">
        <v>3430</v>
      </c>
    </row>
    <row r="1932" spans="1:2" x14ac:dyDescent="0.25">
      <c r="A1932" t="s">
        <v>3431</v>
      </c>
      <c r="B1932" t="s">
        <v>3431</v>
      </c>
    </row>
    <row r="1933" spans="1:2" x14ac:dyDescent="0.25">
      <c r="A1933" t="s">
        <v>3432</v>
      </c>
      <c r="B1933" t="s">
        <v>3432</v>
      </c>
    </row>
    <row r="1934" spans="1:2" x14ac:dyDescent="0.25">
      <c r="A1934" t="s">
        <v>3433</v>
      </c>
      <c r="B1934" t="s">
        <v>3433</v>
      </c>
    </row>
    <row r="1935" spans="1:2" x14ac:dyDescent="0.25">
      <c r="A1935" t="s">
        <v>3434</v>
      </c>
      <c r="B1935" t="s">
        <v>3434</v>
      </c>
    </row>
    <row r="1936" spans="1:2" x14ac:dyDescent="0.25">
      <c r="A1936" t="s">
        <v>3435</v>
      </c>
      <c r="B1936" t="s">
        <v>3435</v>
      </c>
    </row>
    <row r="1937" spans="1:2" x14ac:dyDescent="0.25">
      <c r="A1937" t="s">
        <v>3436</v>
      </c>
      <c r="B1937" t="s">
        <v>3436</v>
      </c>
    </row>
    <row r="1938" spans="1:2" x14ac:dyDescent="0.25">
      <c r="A1938" t="s">
        <v>3437</v>
      </c>
      <c r="B1938" t="s">
        <v>3437</v>
      </c>
    </row>
    <row r="1939" spans="1:2" x14ac:dyDescent="0.25">
      <c r="A1939" t="s">
        <v>3438</v>
      </c>
      <c r="B1939" t="s">
        <v>3438</v>
      </c>
    </row>
    <row r="1940" spans="1:2" x14ac:dyDescent="0.25">
      <c r="A1940" t="s">
        <v>3439</v>
      </c>
      <c r="B1940" t="s">
        <v>3439</v>
      </c>
    </row>
    <row r="1941" spans="1:2" x14ac:dyDescent="0.25">
      <c r="A1941" t="s">
        <v>3440</v>
      </c>
      <c r="B1941" t="s">
        <v>3440</v>
      </c>
    </row>
    <row r="1942" spans="1:2" x14ac:dyDescent="0.25">
      <c r="A1942" t="s">
        <v>3441</v>
      </c>
      <c r="B1942" t="s">
        <v>3441</v>
      </c>
    </row>
    <row r="1943" spans="1:2" x14ac:dyDescent="0.25">
      <c r="A1943" t="s">
        <v>3442</v>
      </c>
      <c r="B1943" t="s">
        <v>3442</v>
      </c>
    </row>
    <row r="1944" spans="1:2" x14ac:dyDescent="0.25">
      <c r="A1944" t="s">
        <v>3443</v>
      </c>
      <c r="B1944" t="s">
        <v>3443</v>
      </c>
    </row>
    <row r="1945" spans="1:2" x14ac:dyDescent="0.25">
      <c r="A1945" t="s">
        <v>3444</v>
      </c>
      <c r="B1945" t="s">
        <v>3444</v>
      </c>
    </row>
    <row r="1946" spans="1:2" x14ac:dyDescent="0.25">
      <c r="A1946" t="s">
        <v>3445</v>
      </c>
      <c r="B1946" t="s">
        <v>3445</v>
      </c>
    </row>
    <row r="1947" spans="1:2" x14ac:dyDescent="0.25">
      <c r="A1947" t="s">
        <v>3446</v>
      </c>
      <c r="B1947" t="s">
        <v>3446</v>
      </c>
    </row>
    <row r="1948" spans="1:2" x14ac:dyDescent="0.25">
      <c r="A1948" t="s">
        <v>3447</v>
      </c>
      <c r="B1948" t="s">
        <v>3447</v>
      </c>
    </row>
    <row r="1949" spans="1:2" x14ac:dyDescent="0.25">
      <c r="A1949" t="s">
        <v>3448</v>
      </c>
      <c r="B1949" t="s">
        <v>3448</v>
      </c>
    </row>
    <row r="1950" spans="1:2" x14ac:dyDescent="0.25">
      <c r="A1950" t="s">
        <v>3449</v>
      </c>
      <c r="B1950" t="s">
        <v>3449</v>
      </c>
    </row>
    <row r="1951" spans="1:2" x14ac:dyDescent="0.25">
      <c r="A1951" t="s">
        <v>3450</v>
      </c>
      <c r="B1951" t="s">
        <v>3450</v>
      </c>
    </row>
    <row r="1952" spans="1:2" x14ac:dyDescent="0.25">
      <c r="A1952" t="s">
        <v>3451</v>
      </c>
      <c r="B1952" t="s">
        <v>3451</v>
      </c>
    </row>
    <row r="1953" spans="1:2" x14ac:dyDescent="0.25">
      <c r="A1953" t="s">
        <v>3452</v>
      </c>
      <c r="B1953" t="s">
        <v>3452</v>
      </c>
    </row>
    <row r="1954" spans="1:2" x14ac:dyDescent="0.25">
      <c r="A1954" t="s">
        <v>3453</v>
      </c>
      <c r="B1954" t="s">
        <v>3453</v>
      </c>
    </row>
    <row r="1955" spans="1:2" x14ac:dyDescent="0.25">
      <c r="A1955" t="s">
        <v>3454</v>
      </c>
      <c r="B1955" t="s">
        <v>3454</v>
      </c>
    </row>
    <row r="1956" spans="1:2" x14ac:dyDescent="0.25">
      <c r="A1956" t="s">
        <v>3455</v>
      </c>
      <c r="B1956" t="s">
        <v>3455</v>
      </c>
    </row>
    <row r="1957" spans="1:2" x14ac:dyDescent="0.25">
      <c r="A1957" t="s">
        <v>3456</v>
      </c>
      <c r="B1957" t="s">
        <v>3456</v>
      </c>
    </row>
    <row r="1958" spans="1:2" x14ac:dyDescent="0.25">
      <c r="A1958" t="s">
        <v>3457</v>
      </c>
      <c r="B1958" t="s">
        <v>3457</v>
      </c>
    </row>
    <row r="1959" spans="1:2" x14ac:dyDescent="0.25">
      <c r="A1959" t="s">
        <v>3458</v>
      </c>
      <c r="B1959" t="s">
        <v>3458</v>
      </c>
    </row>
    <row r="1960" spans="1:2" x14ac:dyDescent="0.25">
      <c r="A1960" t="s">
        <v>3459</v>
      </c>
      <c r="B1960" t="s">
        <v>3459</v>
      </c>
    </row>
    <row r="1961" spans="1:2" x14ac:dyDescent="0.25">
      <c r="A1961" t="s">
        <v>3460</v>
      </c>
      <c r="B1961" t="s">
        <v>3460</v>
      </c>
    </row>
    <row r="1962" spans="1:2" x14ac:dyDescent="0.25">
      <c r="A1962" t="s">
        <v>3461</v>
      </c>
      <c r="B1962" t="s">
        <v>3461</v>
      </c>
    </row>
    <row r="1963" spans="1:2" x14ac:dyDescent="0.25">
      <c r="A1963" t="s">
        <v>3462</v>
      </c>
      <c r="B1963" t="s">
        <v>3462</v>
      </c>
    </row>
    <row r="1964" spans="1:2" x14ac:dyDescent="0.25">
      <c r="A1964" t="s">
        <v>3463</v>
      </c>
      <c r="B1964" t="s">
        <v>3463</v>
      </c>
    </row>
    <row r="1965" spans="1:2" x14ac:dyDescent="0.25">
      <c r="A1965" t="s">
        <v>3464</v>
      </c>
      <c r="B1965" t="s">
        <v>3464</v>
      </c>
    </row>
    <row r="1966" spans="1:2" x14ac:dyDescent="0.25">
      <c r="A1966" t="s">
        <v>3465</v>
      </c>
      <c r="B1966" t="s">
        <v>3465</v>
      </c>
    </row>
    <row r="1967" spans="1:2" x14ac:dyDescent="0.25">
      <c r="A1967" t="s">
        <v>3466</v>
      </c>
      <c r="B1967" t="s">
        <v>3466</v>
      </c>
    </row>
    <row r="1968" spans="1:2" x14ac:dyDescent="0.25">
      <c r="A1968" t="s">
        <v>3467</v>
      </c>
      <c r="B1968" t="s">
        <v>3467</v>
      </c>
    </row>
    <row r="1969" spans="1:2" x14ac:dyDescent="0.25">
      <c r="A1969" t="s">
        <v>3468</v>
      </c>
      <c r="B1969" t="s">
        <v>3468</v>
      </c>
    </row>
    <row r="1970" spans="1:2" x14ac:dyDescent="0.25">
      <c r="A1970" t="s">
        <v>3469</v>
      </c>
      <c r="B1970" t="s">
        <v>3469</v>
      </c>
    </row>
    <row r="1971" spans="1:2" x14ac:dyDescent="0.25">
      <c r="A1971" t="s">
        <v>3470</v>
      </c>
      <c r="B1971" t="s">
        <v>3470</v>
      </c>
    </row>
    <row r="1972" spans="1:2" x14ac:dyDescent="0.25">
      <c r="A1972" t="s">
        <v>3471</v>
      </c>
      <c r="B1972" t="s">
        <v>3471</v>
      </c>
    </row>
    <row r="1973" spans="1:2" x14ac:dyDescent="0.25">
      <c r="A1973" t="s">
        <v>3472</v>
      </c>
      <c r="B1973" t="s">
        <v>3472</v>
      </c>
    </row>
    <row r="1974" spans="1:2" x14ac:dyDescent="0.25">
      <c r="A1974" t="s">
        <v>3473</v>
      </c>
      <c r="B1974" t="s">
        <v>3473</v>
      </c>
    </row>
    <row r="1975" spans="1:2" x14ac:dyDescent="0.25">
      <c r="A1975" t="s">
        <v>3474</v>
      </c>
      <c r="B1975" t="s">
        <v>3474</v>
      </c>
    </row>
    <row r="1976" spans="1:2" x14ac:dyDescent="0.25">
      <c r="A1976" t="s">
        <v>3475</v>
      </c>
      <c r="B1976" t="s">
        <v>3475</v>
      </c>
    </row>
    <row r="1977" spans="1:2" x14ac:dyDescent="0.25">
      <c r="A1977" t="s">
        <v>3476</v>
      </c>
      <c r="B1977" t="s">
        <v>3476</v>
      </c>
    </row>
    <row r="1978" spans="1:2" x14ac:dyDescent="0.25">
      <c r="A1978" t="s">
        <v>3477</v>
      </c>
      <c r="B1978" t="s">
        <v>3477</v>
      </c>
    </row>
    <row r="1979" spans="1:2" x14ac:dyDescent="0.25">
      <c r="A1979" t="s">
        <v>3478</v>
      </c>
      <c r="B1979" t="s">
        <v>3478</v>
      </c>
    </row>
    <row r="1980" spans="1:2" x14ac:dyDescent="0.25">
      <c r="A1980" t="s">
        <v>3479</v>
      </c>
      <c r="B1980" t="s">
        <v>3479</v>
      </c>
    </row>
    <row r="1981" spans="1:2" x14ac:dyDescent="0.25">
      <c r="A1981" t="s">
        <v>3480</v>
      </c>
      <c r="B1981" t="s">
        <v>3480</v>
      </c>
    </row>
    <row r="1982" spans="1:2" x14ac:dyDescent="0.25">
      <c r="A1982" t="s">
        <v>3481</v>
      </c>
      <c r="B1982" t="s">
        <v>3481</v>
      </c>
    </row>
    <row r="1983" spans="1:2" x14ac:dyDescent="0.25">
      <c r="A1983" t="s">
        <v>3482</v>
      </c>
      <c r="B1983" t="s">
        <v>3482</v>
      </c>
    </row>
    <row r="1984" spans="1:2" x14ac:dyDescent="0.25">
      <c r="A1984" t="s">
        <v>3483</v>
      </c>
      <c r="B1984" t="s">
        <v>3483</v>
      </c>
    </row>
    <row r="1985" spans="1:2" x14ac:dyDescent="0.25">
      <c r="A1985" t="s">
        <v>3484</v>
      </c>
      <c r="B1985" t="s">
        <v>3484</v>
      </c>
    </row>
    <row r="1986" spans="1:2" x14ac:dyDescent="0.25">
      <c r="A1986" t="s">
        <v>3485</v>
      </c>
      <c r="B1986" t="s">
        <v>3485</v>
      </c>
    </row>
    <row r="1987" spans="1:2" x14ac:dyDescent="0.25">
      <c r="A1987" t="s">
        <v>3486</v>
      </c>
      <c r="B1987" t="s">
        <v>3486</v>
      </c>
    </row>
    <row r="1988" spans="1:2" x14ac:dyDescent="0.25">
      <c r="A1988" t="s">
        <v>3487</v>
      </c>
      <c r="B1988" t="s">
        <v>3487</v>
      </c>
    </row>
    <row r="1989" spans="1:2" x14ac:dyDescent="0.25">
      <c r="A1989" t="s">
        <v>3488</v>
      </c>
      <c r="B1989" t="s">
        <v>3488</v>
      </c>
    </row>
    <row r="1990" spans="1:2" x14ac:dyDescent="0.25">
      <c r="A1990" t="s">
        <v>3489</v>
      </c>
      <c r="B1990" t="s">
        <v>3489</v>
      </c>
    </row>
    <row r="1991" spans="1:2" x14ac:dyDescent="0.25">
      <c r="A1991" t="s">
        <v>3490</v>
      </c>
      <c r="B1991" t="s">
        <v>3490</v>
      </c>
    </row>
    <row r="1992" spans="1:2" x14ac:dyDescent="0.25">
      <c r="A1992" t="s">
        <v>3491</v>
      </c>
      <c r="B1992" t="s">
        <v>3491</v>
      </c>
    </row>
    <row r="1993" spans="1:2" x14ac:dyDescent="0.25">
      <c r="A1993" t="s">
        <v>3492</v>
      </c>
      <c r="B1993" t="s">
        <v>3492</v>
      </c>
    </row>
    <row r="1994" spans="1:2" x14ac:dyDescent="0.25">
      <c r="A1994" t="s">
        <v>3493</v>
      </c>
      <c r="B1994" t="s">
        <v>3493</v>
      </c>
    </row>
    <row r="1995" spans="1:2" x14ac:dyDescent="0.25">
      <c r="A1995" t="s">
        <v>3494</v>
      </c>
      <c r="B1995" t="s">
        <v>3494</v>
      </c>
    </row>
    <row r="1996" spans="1:2" x14ac:dyDescent="0.25">
      <c r="A1996" t="s">
        <v>3495</v>
      </c>
      <c r="B1996" t="s">
        <v>3495</v>
      </c>
    </row>
    <row r="1997" spans="1:2" x14ac:dyDescent="0.25">
      <c r="A1997" t="s">
        <v>3496</v>
      </c>
      <c r="B1997" t="s">
        <v>3496</v>
      </c>
    </row>
    <row r="1998" spans="1:2" x14ac:dyDescent="0.25">
      <c r="A1998" t="s">
        <v>3497</v>
      </c>
      <c r="B1998" t="s">
        <v>3497</v>
      </c>
    </row>
    <row r="1999" spans="1:2" x14ac:dyDescent="0.25">
      <c r="A1999" t="s">
        <v>3498</v>
      </c>
      <c r="B1999" t="s">
        <v>3498</v>
      </c>
    </row>
    <row r="2000" spans="1:2" x14ac:dyDescent="0.25">
      <c r="A2000" t="s">
        <v>3499</v>
      </c>
      <c r="B2000" t="s">
        <v>3499</v>
      </c>
    </row>
    <row r="2001" spans="1:2" x14ac:dyDescent="0.25">
      <c r="A2001" t="s">
        <v>3500</v>
      </c>
      <c r="B2001" t="s">
        <v>3500</v>
      </c>
    </row>
    <row r="2002" spans="1:2" x14ac:dyDescent="0.25">
      <c r="A2002" t="s">
        <v>3501</v>
      </c>
      <c r="B2002" t="s">
        <v>3501</v>
      </c>
    </row>
    <row r="2003" spans="1:2" x14ac:dyDescent="0.25">
      <c r="A2003" t="s">
        <v>3502</v>
      </c>
      <c r="B2003" t="s">
        <v>3502</v>
      </c>
    </row>
    <row r="2004" spans="1:2" x14ac:dyDescent="0.25">
      <c r="A2004" t="s">
        <v>3503</v>
      </c>
      <c r="B2004" t="s">
        <v>3503</v>
      </c>
    </row>
    <row r="2005" spans="1:2" x14ac:dyDescent="0.25">
      <c r="A2005" t="s">
        <v>3504</v>
      </c>
      <c r="B2005" t="s">
        <v>3504</v>
      </c>
    </row>
    <row r="2006" spans="1:2" x14ac:dyDescent="0.25">
      <c r="A2006" t="s">
        <v>3505</v>
      </c>
      <c r="B2006" t="s">
        <v>3505</v>
      </c>
    </row>
    <row r="2007" spans="1:2" x14ac:dyDescent="0.25">
      <c r="A2007" t="s">
        <v>3506</v>
      </c>
      <c r="B2007" t="s">
        <v>3506</v>
      </c>
    </row>
    <row r="2008" spans="1:2" x14ac:dyDescent="0.25">
      <c r="A2008" t="s">
        <v>3507</v>
      </c>
      <c r="B2008" t="s">
        <v>3507</v>
      </c>
    </row>
    <row r="2009" spans="1:2" x14ac:dyDescent="0.25">
      <c r="A2009" t="s">
        <v>3508</v>
      </c>
      <c r="B2009" t="s">
        <v>3508</v>
      </c>
    </row>
    <row r="2010" spans="1:2" x14ac:dyDescent="0.25">
      <c r="A2010" t="s">
        <v>3509</v>
      </c>
      <c r="B2010" t="s">
        <v>3509</v>
      </c>
    </row>
    <row r="2011" spans="1:2" x14ac:dyDescent="0.25">
      <c r="A2011" t="s">
        <v>3510</v>
      </c>
      <c r="B2011" t="s">
        <v>3510</v>
      </c>
    </row>
    <row r="2012" spans="1:2" x14ac:dyDescent="0.25">
      <c r="A2012" t="s">
        <v>3511</v>
      </c>
      <c r="B2012" t="s">
        <v>3511</v>
      </c>
    </row>
    <row r="2013" spans="1:2" x14ac:dyDescent="0.25">
      <c r="A2013" t="s">
        <v>3512</v>
      </c>
      <c r="B2013" t="s">
        <v>3512</v>
      </c>
    </row>
    <row r="2014" spans="1:2" x14ac:dyDescent="0.25">
      <c r="A2014" t="s">
        <v>3513</v>
      </c>
      <c r="B2014" t="s">
        <v>3513</v>
      </c>
    </row>
    <row r="2015" spans="1:2" x14ac:dyDescent="0.25">
      <c r="A2015" t="s">
        <v>3514</v>
      </c>
      <c r="B2015" t="s">
        <v>3514</v>
      </c>
    </row>
    <row r="2016" spans="1:2" x14ac:dyDescent="0.25">
      <c r="A2016" t="s">
        <v>3515</v>
      </c>
      <c r="B2016" t="s">
        <v>3515</v>
      </c>
    </row>
    <row r="2017" spans="1:2" x14ac:dyDescent="0.25">
      <c r="A2017" t="s">
        <v>3516</v>
      </c>
      <c r="B2017" t="s">
        <v>3516</v>
      </c>
    </row>
    <row r="2018" spans="1:2" x14ac:dyDescent="0.25">
      <c r="A2018" t="s">
        <v>3517</v>
      </c>
      <c r="B2018" t="s">
        <v>3517</v>
      </c>
    </row>
    <row r="2019" spans="1:2" x14ac:dyDescent="0.25">
      <c r="A2019" t="s">
        <v>3518</v>
      </c>
      <c r="B2019" t="s">
        <v>3518</v>
      </c>
    </row>
    <row r="2020" spans="1:2" x14ac:dyDescent="0.25">
      <c r="A2020" t="s">
        <v>3519</v>
      </c>
      <c r="B2020" t="s">
        <v>3519</v>
      </c>
    </row>
    <row r="2021" spans="1:2" x14ac:dyDescent="0.25">
      <c r="A2021" t="s">
        <v>3520</v>
      </c>
      <c r="B2021" t="s">
        <v>3520</v>
      </c>
    </row>
    <row r="2022" spans="1:2" x14ac:dyDescent="0.25">
      <c r="A2022" t="s">
        <v>3521</v>
      </c>
      <c r="B2022" t="s">
        <v>3521</v>
      </c>
    </row>
    <row r="2023" spans="1:2" x14ac:dyDescent="0.25">
      <c r="A2023" t="s">
        <v>3522</v>
      </c>
      <c r="B2023" t="s">
        <v>3522</v>
      </c>
    </row>
    <row r="2024" spans="1:2" x14ac:dyDescent="0.25">
      <c r="A2024" t="s">
        <v>3523</v>
      </c>
      <c r="B2024" t="s">
        <v>3523</v>
      </c>
    </row>
    <row r="2025" spans="1:2" x14ac:dyDescent="0.25">
      <c r="A2025" t="s">
        <v>3524</v>
      </c>
      <c r="B2025" t="s">
        <v>3524</v>
      </c>
    </row>
    <row r="2026" spans="1:2" x14ac:dyDescent="0.25">
      <c r="A2026" t="s">
        <v>3525</v>
      </c>
      <c r="B2026" t="s">
        <v>3525</v>
      </c>
    </row>
    <row r="2027" spans="1:2" x14ac:dyDescent="0.25">
      <c r="A2027" t="s">
        <v>3526</v>
      </c>
      <c r="B2027" t="s">
        <v>3526</v>
      </c>
    </row>
    <row r="2028" spans="1:2" x14ac:dyDescent="0.25">
      <c r="A2028" t="s">
        <v>3527</v>
      </c>
      <c r="B2028" t="s">
        <v>3527</v>
      </c>
    </row>
    <row r="2029" spans="1:2" x14ac:dyDescent="0.25">
      <c r="A2029" t="s">
        <v>3528</v>
      </c>
      <c r="B2029" t="s">
        <v>3528</v>
      </c>
    </row>
    <row r="2030" spans="1:2" x14ac:dyDescent="0.25">
      <c r="A2030" t="s">
        <v>3529</v>
      </c>
      <c r="B2030" t="s">
        <v>3529</v>
      </c>
    </row>
    <row r="2031" spans="1:2" x14ac:dyDescent="0.25">
      <c r="A2031" t="s">
        <v>3530</v>
      </c>
      <c r="B2031" t="s">
        <v>3530</v>
      </c>
    </row>
    <row r="2032" spans="1:2" x14ac:dyDescent="0.25">
      <c r="A2032" t="s">
        <v>3531</v>
      </c>
      <c r="B2032" t="s">
        <v>3531</v>
      </c>
    </row>
    <row r="2033" spans="1:2" x14ac:dyDescent="0.25">
      <c r="A2033" t="s">
        <v>3532</v>
      </c>
      <c r="B2033" t="s">
        <v>3532</v>
      </c>
    </row>
    <row r="2034" spans="1:2" x14ac:dyDescent="0.25">
      <c r="A2034" t="s">
        <v>3533</v>
      </c>
      <c r="B2034" t="s">
        <v>3533</v>
      </c>
    </row>
    <row r="2035" spans="1:2" x14ac:dyDescent="0.25">
      <c r="A2035" t="s">
        <v>3534</v>
      </c>
      <c r="B2035" t="s">
        <v>3534</v>
      </c>
    </row>
    <row r="2036" spans="1:2" x14ac:dyDescent="0.25">
      <c r="A2036" t="s">
        <v>3535</v>
      </c>
      <c r="B2036" t="s">
        <v>3535</v>
      </c>
    </row>
    <row r="2037" spans="1:2" x14ac:dyDescent="0.25">
      <c r="A2037" t="s">
        <v>3536</v>
      </c>
      <c r="B2037" t="s">
        <v>3536</v>
      </c>
    </row>
    <row r="2038" spans="1:2" x14ac:dyDescent="0.25">
      <c r="A2038" t="s">
        <v>3537</v>
      </c>
      <c r="B2038" t="s">
        <v>3537</v>
      </c>
    </row>
    <row r="2039" spans="1:2" x14ac:dyDescent="0.25">
      <c r="A2039" t="s">
        <v>3538</v>
      </c>
      <c r="B2039" t="s">
        <v>3538</v>
      </c>
    </row>
    <row r="2040" spans="1:2" x14ac:dyDescent="0.25">
      <c r="A2040" t="s">
        <v>3539</v>
      </c>
      <c r="B2040" t="s">
        <v>3539</v>
      </c>
    </row>
    <row r="2041" spans="1:2" x14ac:dyDescent="0.25">
      <c r="A2041" t="s">
        <v>3540</v>
      </c>
      <c r="B2041" t="s">
        <v>3540</v>
      </c>
    </row>
    <row r="2042" spans="1:2" x14ac:dyDescent="0.25">
      <c r="A2042" t="s">
        <v>3541</v>
      </c>
      <c r="B2042" t="s">
        <v>3541</v>
      </c>
    </row>
    <row r="2043" spans="1:2" x14ac:dyDescent="0.25">
      <c r="A2043" t="s">
        <v>3542</v>
      </c>
      <c r="B2043" t="s">
        <v>3542</v>
      </c>
    </row>
    <row r="2044" spans="1:2" x14ac:dyDescent="0.25">
      <c r="A2044" t="s">
        <v>3543</v>
      </c>
      <c r="B2044" t="s">
        <v>3543</v>
      </c>
    </row>
    <row r="2045" spans="1:2" x14ac:dyDescent="0.25">
      <c r="A2045" t="s">
        <v>3544</v>
      </c>
      <c r="B2045" t="s">
        <v>3544</v>
      </c>
    </row>
    <row r="2046" spans="1:2" x14ac:dyDescent="0.25">
      <c r="A2046" t="s">
        <v>3545</v>
      </c>
      <c r="B2046" t="s">
        <v>3545</v>
      </c>
    </row>
    <row r="2047" spans="1:2" x14ac:dyDescent="0.25">
      <c r="A2047" t="s">
        <v>3546</v>
      </c>
      <c r="B2047" t="s">
        <v>3546</v>
      </c>
    </row>
    <row r="2048" spans="1:2" x14ac:dyDescent="0.25">
      <c r="A2048" t="s">
        <v>3547</v>
      </c>
      <c r="B2048" t="s">
        <v>3547</v>
      </c>
    </row>
    <row r="2049" spans="1:2" x14ac:dyDescent="0.25">
      <c r="A2049" t="s">
        <v>3548</v>
      </c>
      <c r="B2049" t="s">
        <v>3548</v>
      </c>
    </row>
    <row r="2050" spans="1:2" x14ac:dyDescent="0.25">
      <c r="A2050" t="s">
        <v>3549</v>
      </c>
      <c r="B2050" t="s">
        <v>3549</v>
      </c>
    </row>
    <row r="2051" spans="1:2" x14ac:dyDescent="0.25">
      <c r="A2051" t="s">
        <v>3550</v>
      </c>
      <c r="B2051" t="s">
        <v>3550</v>
      </c>
    </row>
    <row r="2052" spans="1:2" x14ac:dyDescent="0.25">
      <c r="A2052" t="s">
        <v>3551</v>
      </c>
      <c r="B2052" t="s">
        <v>3551</v>
      </c>
    </row>
    <row r="2053" spans="1:2" x14ac:dyDescent="0.25">
      <c r="A2053" t="s">
        <v>3552</v>
      </c>
      <c r="B2053" t="s">
        <v>3552</v>
      </c>
    </row>
    <row r="2054" spans="1:2" x14ac:dyDescent="0.25">
      <c r="A2054" t="s">
        <v>3553</v>
      </c>
      <c r="B2054" t="s">
        <v>3553</v>
      </c>
    </row>
    <row r="2055" spans="1:2" x14ac:dyDescent="0.25">
      <c r="A2055" t="s">
        <v>3554</v>
      </c>
      <c r="B2055" t="s">
        <v>3554</v>
      </c>
    </row>
    <row r="2056" spans="1:2" x14ac:dyDescent="0.25">
      <c r="A2056" t="s">
        <v>3555</v>
      </c>
      <c r="B2056" t="s">
        <v>3555</v>
      </c>
    </row>
    <row r="2057" spans="1:2" x14ac:dyDescent="0.25">
      <c r="A2057" t="s">
        <v>3556</v>
      </c>
      <c r="B2057" t="s">
        <v>3556</v>
      </c>
    </row>
    <row r="2058" spans="1:2" x14ac:dyDescent="0.25">
      <c r="A2058" t="s">
        <v>3557</v>
      </c>
      <c r="B2058" t="s">
        <v>3557</v>
      </c>
    </row>
    <row r="2059" spans="1:2" x14ac:dyDescent="0.25">
      <c r="A2059" t="s">
        <v>3558</v>
      </c>
      <c r="B2059" t="s">
        <v>3558</v>
      </c>
    </row>
    <row r="2060" spans="1:2" x14ac:dyDescent="0.25">
      <c r="A2060" t="s">
        <v>3559</v>
      </c>
      <c r="B2060" t="s">
        <v>3559</v>
      </c>
    </row>
    <row r="2061" spans="1:2" x14ac:dyDescent="0.25">
      <c r="A2061" t="s">
        <v>3560</v>
      </c>
      <c r="B2061" t="s">
        <v>3560</v>
      </c>
    </row>
    <row r="2062" spans="1:2" x14ac:dyDescent="0.25">
      <c r="A2062" t="s">
        <v>3561</v>
      </c>
      <c r="B2062" t="s">
        <v>3561</v>
      </c>
    </row>
    <row r="2063" spans="1:2" x14ac:dyDescent="0.25">
      <c r="A2063" t="s">
        <v>3562</v>
      </c>
      <c r="B2063" t="s">
        <v>3562</v>
      </c>
    </row>
    <row r="2064" spans="1:2" x14ac:dyDescent="0.25">
      <c r="A2064" t="s">
        <v>3563</v>
      </c>
      <c r="B2064" t="s">
        <v>3563</v>
      </c>
    </row>
    <row r="2065" spans="1:2" x14ac:dyDescent="0.25">
      <c r="A2065" t="s">
        <v>3564</v>
      </c>
      <c r="B2065" t="s">
        <v>3564</v>
      </c>
    </row>
    <row r="2066" spans="1:2" x14ac:dyDescent="0.25">
      <c r="A2066" t="s">
        <v>3565</v>
      </c>
      <c r="B2066" t="s">
        <v>3565</v>
      </c>
    </row>
    <row r="2067" spans="1:2" x14ac:dyDescent="0.25">
      <c r="A2067" t="s">
        <v>3566</v>
      </c>
      <c r="B2067" t="s">
        <v>3566</v>
      </c>
    </row>
    <row r="2068" spans="1:2" x14ac:dyDescent="0.25">
      <c r="A2068" t="s">
        <v>3567</v>
      </c>
      <c r="B2068" t="s">
        <v>3567</v>
      </c>
    </row>
    <row r="2069" spans="1:2" x14ac:dyDescent="0.25">
      <c r="A2069" t="s">
        <v>3568</v>
      </c>
      <c r="B2069" t="s">
        <v>3568</v>
      </c>
    </row>
    <row r="2070" spans="1:2" x14ac:dyDescent="0.25">
      <c r="A2070" t="s">
        <v>3569</v>
      </c>
      <c r="B2070" t="s">
        <v>3569</v>
      </c>
    </row>
    <row r="2071" spans="1:2" x14ac:dyDescent="0.25">
      <c r="A2071" t="s">
        <v>3570</v>
      </c>
      <c r="B2071" t="s">
        <v>3570</v>
      </c>
    </row>
    <row r="2072" spans="1:2" x14ac:dyDescent="0.25">
      <c r="A2072" t="s">
        <v>3571</v>
      </c>
      <c r="B2072" t="s">
        <v>3571</v>
      </c>
    </row>
    <row r="2073" spans="1:2" x14ac:dyDescent="0.25">
      <c r="A2073" t="s">
        <v>3572</v>
      </c>
      <c r="B2073" t="s">
        <v>3572</v>
      </c>
    </row>
    <row r="2074" spans="1:2" x14ac:dyDescent="0.25">
      <c r="A2074" t="s">
        <v>3573</v>
      </c>
      <c r="B2074" t="s">
        <v>3573</v>
      </c>
    </row>
    <row r="2075" spans="1:2" x14ac:dyDescent="0.25">
      <c r="A2075" t="s">
        <v>3574</v>
      </c>
      <c r="B2075" t="s">
        <v>3574</v>
      </c>
    </row>
    <row r="2076" spans="1:2" x14ac:dyDescent="0.25">
      <c r="A2076" t="s">
        <v>3575</v>
      </c>
      <c r="B2076" t="s">
        <v>3575</v>
      </c>
    </row>
    <row r="2077" spans="1:2" x14ac:dyDescent="0.25">
      <c r="A2077" t="s">
        <v>3576</v>
      </c>
      <c r="B2077" t="s">
        <v>3576</v>
      </c>
    </row>
    <row r="2078" spans="1:2" x14ac:dyDescent="0.25">
      <c r="A2078" t="s">
        <v>3577</v>
      </c>
      <c r="B2078" t="s">
        <v>3577</v>
      </c>
    </row>
    <row r="2079" spans="1:2" x14ac:dyDescent="0.25">
      <c r="A2079" t="s">
        <v>3578</v>
      </c>
      <c r="B2079" t="s">
        <v>3578</v>
      </c>
    </row>
    <row r="2080" spans="1:2" x14ac:dyDescent="0.25">
      <c r="A2080" t="s">
        <v>3579</v>
      </c>
      <c r="B2080" t="s">
        <v>3579</v>
      </c>
    </row>
    <row r="2081" spans="1:2" x14ac:dyDescent="0.25">
      <c r="A2081" t="s">
        <v>3580</v>
      </c>
      <c r="B2081" t="s">
        <v>3580</v>
      </c>
    </row>
    <row r="2082" spans="1:2" x14ac:dyDescent="0.25">
      <c r="A2082" t="s">
        <v>3581</v>
      </c>
      <c r="B2082" t="s">
        <v>3581</v>
      </c>
    </row>
    <row r="2083" spans="1:2" x14ac:dyDescent="0.25">
      <c r="A2083" t="s">
        <v>3582</v>
      </c>
      <c r="B2083" t="s">
        <v>3582</v>
      </c>
    </row>
    <row r="2084" spans="1:2" x14ac:dyDescent="0.25">
      <c r="A2084" t="s">
        <v>3583</v>
      </c>
      <c r="B2084" t="s">
        <v>3583</v>
      </c>
    </row>
    <row r="2085" spans="1:2" x14ac:dyDescent="0.25">
      <c r="A2085" t="s">
        <v>3584</v>
      </c>
      <c r="B2085" t="s">
        <v>3584</v>
      </c>
    </row>
    <row r="2086" spans="1:2" x14ac:dyDescent="0.25">
      <c r="A2086" t="s">
        <v>3585</v>
      </c>
      <c r="B2086" t="s">
        <v>3585</v>
      </c>
    </row>
    <row r="2087" spans="1:2" x14ac:dyDescent="0.25">
      <c r="A2087" t="s">
        <v>3586</v>
      </c>
      <c r="B2087" t="s">
        <v>3586</v>
      </c>
    </row>
    <row r="2088" spans="1:2" x14ac:dyDescent="0.25">
      <c r="A2088" t="s">
        <v>3587</v>
      </c>
      <c r="B2088" t="s">
        <v>3587</v>
      </c>
    </row>
    <row r="2089" spans="1:2" x14ac:dyDescent="0.25">
      <c r="A2089" t="s">
        <v>3588</v>
      </c>
      <c r="B2089" t="s">
        <v>3588</v>
      </c>
    </row>
    <row r="2090" spans="1:2" x14ac:dyDescent="0.25">
      <c r="A2090" t="s">
        <v>3589</v>
      </c>
      <c r="B2090" t="s">
        <v>3589</v>
      </c>
    </row>
    <row r="2091" spans="1:2" x14ac:dyDescent="0.25">
      <c r="A2091" t="s">
        <v>3590</v>
      </c>
      <c r="B2091" t="s">
        <v>3590</v>
      </c>
    </row>
    <row r="2092" spans="1:2" x14ac:dyDescent="0.25">
      <c r="A2092" t="s">
        <v>3591</v>
      </c>
      <c r="B2092" t="s">
        <v>3591</v>
      </c>
    </row>
    <row r="2093" spans="1:2" x14ac:dyDescent="0.25">
      <c r="A2093" t="s">
        <v>3592</v>
      </c>
      <c r="B2093" t="s">
        <v>3592</v>
      </c>
    </row>
    <row r="2094" spans="1:2" x14ac:dyDescent="0.25">
      <c r="A2094" t="s">
        <v>3593</v>
      </c>
      <c r="B2094" t="s">
        <v>3593</v>
      </c>
    </row>
    <row r="2095" spans="1:2" x14ac:dyDescent="0.25">
      <c r="A2095" t="s">
        <v>3594</v>
      </c>
      <c r="B2095" t="s">
        <v>3594</v>
      </c>
    </row>
    <row r="2096" spans="1:2" x14ac:dyDescent="0.25">
      <c r="A2096" t="s">
        <v>3595</v>
      </c>
      <c r="B2096" t="s">
        <v>3595</v>
      </c>
    </row>
    <row r="2097" spans="1:2" x14ac:dyDescent="0.25">
      <c r="A2097" t="s">
        <v>3596</v>
      </c>
      <c r="B2097" t="s">
        <v>3596</v>
      </c>
    </row>
    <row r="2098" spans="1:2" x14ac:dyDescent="0.25">
      <c r="A2098" t="s">
        <v>3597</v>
      </c>
      <c r="B2098" t="s">
        <v>3597</v>
      </c>
    </row>
    <row r="2099" spans="1:2" x14ac:dyDescent="0.25">
      <c r="A2099" t="s">
        <v>3598</v>
      </c>
      <c r="B2099" t="s">
        <v>3598</v>
      </c>
    </row>
    <row r="2100" spans="1:2" x14ac:dyDescent="0.25">
      <c r="A2100" t="s">
        <v>3599</v>
      </c>
      <c r="B2100" t="s">
        <v>3599</v>
      </c>
    </row>
    <row r="2101" spans="1:2" x14ac:dyDescent="0.25">
      <c r="A2101" t="s">
        <v>3600</v>
      </c>
      <c r="B2101" t="s">
        <v>3600</v>
      </c>
    </row>
    <row r="2102" spans="1:2" x14ac:dyDescent="0.25">
      <c r="A2102" t="s">
        <v>3601</v>
      </c>
      <c r="B2102" t="s">
        <v>3601</v>
      </c>
    </row>
    <row r="2103" spans="1:2" x14ac:dyDescent="0.25">
      <c r="A2103" t="s">
        <v>3602</v>
      </c>
      <c r="B2103" t="s">
        <v>3602</v>
      </c>
    </row>
    <row r="2104" spans="1:2" x14ac:dyDescent="0.25">
      <c r="A2104" t="s">
        <v>3603</v>
      </c>
      <c r="B2104" t="s">
        <v>3603</v>
      </c>
    </row>
    <row r="2105" spans="1:2" x14ac:dyDescent="0.25">
      <c r="A2105" t="s">
        <v>3604</v>
      </c>
      <c r="B2105" t="s">
        <v>3604</v>
      </c>
    </row>
    <row r="2106" spans="1:2" x14ac:dyDescent="0.25">
      <c r="A2106" t="s">
        <v>3605</v>
      </c>
      <c r="B2106" t="s">
        <v>3605</v>
      </c>
    </row>
    <row r="2107" spans="1:2" x14ac:dyDescent="0.25">
      <c r="A2107" t="s">
        <v>3606</v>
      </c>
      <c r="B2107" t="s">
        <v>3606</v>
      </c>
    </row>
    <row r="2108" spans="1:2" x14ac:dyDescent="0.25">
      <c r="A2108" t="s">
        <v>3607</v>
      </c>
      <c r="B2108" t="s">
        <v>3607</v>
      </c>
    </row>
    <row r="2109" spans="1:2" x14ac:dyDescent="0.25">
      <c r="A2109" t="s">
        <v>3608</v>
      </c>
      <c r="B2109" t="s">
        <v>3608</v>
      </c>
    </row>
    <row r="2110" spans="1:2" x14ac:dyDescent="0.25">
      <c r="A2110" t="s">
        <v>3609</v>
      </c>
      <c r="B2110" t="s">
        <v>3609</v>
      </c>
    </row>
    <row r="2111" spans="1:2" x14ac:dyDescent="0.25">
      <c r="A2111" t="s">
        <v>3610</v>
      </c>
      <c r="B2111" t="s">
        <v>3610</v>
      </c>
    </row>
    <row r="2112" spans="1:2" x14ac:dyDescent="0.25">
      <c r="A2112" t="s">
        <v>3611</v>
      </c>
      <c r="B2112" t="s">
        <v>3611</v>
      </c>
    </row>
    <row r="2113" spans="1:2" x14ac:dyDescent="0.25">
      <c r="A2113" t="s">
        <v>3612</v>
      </c>
      <c r="B2113" t="s">
        <v>3612</v>
      </c>
    </row>
    <row r="2114" spans="1:2" x14ac:dyDescent="0.25">
      <c r="A2114" t="s">
        <v>3613</v>
      </c>
      <c r="B2114" t="s">
        <v>3613</v>
      </c>
    </row>
    <row r="2115" spans="1:2" x14ac:dyDescent="0.25">
      <c r="A2115" t="s">
        <v>3614</v>
      </c>
      <c r="B2115" t="s">
        <v>3614</v>
      </c>
    </row>
    <row r="2116" spans="1:2" x14ac:dyDescent="0.25">
      <c r="A2116" t="s">
        <v>3615</v>
      </c>
      <c r="B2116" t="s">
        <v>3615</v>
      </c>
    </row>
    <row r="2117" spans="1:2" x14ac:dyDescent="0.25">
      <c r="A2117" t="s">
        <v>3616</v>
      </c>
      <c r="B2117" t="s">
        <v>3616</v>
      </c>
    </row>
    <row r="2118" spans="1:2" x14ac:dyDescent="0.25">
      <c r="A2118" t="s">
        <v>3617</v>
      </c>
      <c r="B2118" t="s">
        <v>3617</v>
      </c>
    </row>
    <row r="2119" spans="1:2" x14ac:dyDescent="0.25">
      <c r="A2119" t="s">
        <v>3618</v>
      </c>
      <c r="B2119" t="s">
        <v>3618</v>
      </c>
    </row>
    <row r="2120" spans="1:2" x14ac:dyDescent="0.25">
      <c r="A2120" t="s">
        <v>3619</v>
      </c>
      <c r="B2120" t="s">
        <v>3619</v>
      </c>
    </row>
    <row r="2121" spans="1:2" x14ac:dyDescent="0.25">
      <c r="A2121" t="s">
        <v>3620</v>
      </c>
      <c r="B2121" t="s">
        <v>3620</v>
      </c>
    </row>
    <row r="2122" spans="1:2" x14ac:dyDescent="0.25">
      <c r="A2122" t="s">
        <v>3621</v>
      </c>
      <c r="B2122" t="s">
        <v>3621</v>
      </c>
    </row>
    <row r="2123" spans="1:2" x14ac:dyDescent="0.25">
      <c r="A2123" t="s">
        <v>3622</v>
      </c>
      <c r="B2123" t="s">
        <v>3622</v>
      </c>
    </row>
    <row r="2124" spans="1:2" x14ac:dyDescent="0.25">
      <c r="A2124" t="s">
        <v>3623</v>
      </c>
      <c r="B2124" t="s">
        <v>3623</v>
      </c>
    </row>
    <row r="2125" spans="1:2" x14ac:dyDescent="0.25">
      <c r="A2125" t="s">
        <v>3624</v>
      </c>
      <c r="B2125" t="s">
        <v>3624</v>
      </c>
    </row>
    <row r="2126" spans="1:2" x14ac:dyDescent="0.25">
      <c r="A2126" t="s">
        <v>3625</v>
      </c>
      <c r="B2126" t="s">
        <v>3625</v>
      </c>
    </row>
    <row r="2127" spans="1:2" x14ac:dyDescent="0.25">
      <c r="A2127" t="s">
        <v>3626</v>
      </c>
      <c r="B2127" t="s">
        <v>3626</v>
      </c>
    </row>
    <row r="2128" spans="1:2" x14ac:dyDescent="0.25">
      <c r="A2128" t="s">
        <v>3627</v>
      </c>
      <c r="B2128" t="s">
        <v>3627</v>
      </c>
    </row>
    <row r="2129" spans="1:2" x14ac:dyDescent="0.25">
      <c r="A2129" t="s">
        <v>3628</v>
      </c>
      <c r="B2129" t="s">
        <v>3628</v>
      </c>
    </row>
    <row r="2130" spans="1:2" x14ac:dyDescent="0.25">
      <c r="A2130" t="s">
        <v>3629</v>
      </c>
      <c r="B2130" t="s">
        <v>3629</v>
      </c>
    </row>
    <row r="2131" spans="1:2" x14ac:dyDescent="0.25">
      <c r="A2131" t="s">
        <v>3630</v>
      </c>
      <c r="B2131" t="s">
        <v>3630</v>
      </c>
    </row>
    <row r="2132" spans="1:2" x14ac:dyDescent="0.25">
      <c r="A2132" t="s">
        <v>3631</v>
      </c>
      <c r="B2132" t="s">
        <v>3631</v>
      </c>
    </row>
    <row r="2133" spans="1:2" x14ac:dyDescent="0.25">
      <c r="A2133" t="s">
        <v>3632</v>
      </c>
      <c r="B2133" t="s">
        <v>3632</v>
      </c>
    </row>
    <row r="2134" spans="1:2" x14ac:dyDescent="0.25">
      <c r="A2134" t="s">
        <v>3633</v>
      </c>
      <c r="B2134" t="s">
        <v>3633</v>
      </c>
    </row>
    <row r="2135" spans="1:2" x14ac:dyDescent="0.25">
      <c r="A2135" t="s">
        <v>3634</v>
      </c>
      <c r="B2135" t="s">
        <v>3634</v>
      </c>
    </row>
    <row r="2136" spans="1:2" x14ac:dyDescent="0.25">
      <c r="A2136" t="s">
        <v>3635</v>
      </c>
      <c r="B2136" t="s">
        <v>3635</v>
      </c>
    </row>
    <row r="2137" spans="1:2" x14ac:dyDescent="0.25">
      <c r="A2137" t="s">
        <v>3636</v>
      </c>
      <c r="B2137" t="s">
        <v>3636</v>
      </c>
    </row>
    <row r="2138" spans="1:2" x14ac:dyDescent="0.25">
      <c r="A2138" t="s">
        <v>3637</v>
      </c>
      <c r="B2138" t="s">
        <v>3637</v>
      </c>
    </row>
    <row r="2139" spans="1:2" x14ac:dyDescent="0.25">
      <c r="A2139" t="s">
        <v>3638</v>
      </c>
      <c r="B2139" t="s">
        <v>3638</v>
      </c>
    </row>
    <row r="2140" spans="1:2" x14ac:dyDescent="0.25">
      <c r="A2140" t="s">
        <v>3639</v>
      </c>
      <c r="B2140" t="s">
        <v>3639</v>
      </c>
    </row>
    <row r="2141" spans="1:2" x14ac:dyDescent="0.25">
      <c r="A2141" t="s">
        <v>3640</v>
      </c>
      <c r="B2141" t="s">
        <v>3640</v>
      </c>
    </row>
    <row r="2142" spans="1:2" x14ac:dyDescent="0.25">
      <c r="A2142" t="s">
        <v>3641</v>
      </c>
      <c r="B2142" t="s">
        <v>3641</v>
      </c>
    </row>
    <row r="2143" spans="1:2" x14ac:dyDescent="0.25">
      <c r="A2143" t="s">
        <v>3642</v>
      </c>
      <c r="B2143" t="s">
        <v>3642</v>
      </c>
    </row>
    <row r="2144" spans="1:2" x14ac:dyDescent="0.25">
      <c r="A2144" t="s">
        <v>3643</v>
      </c>
      <c r="B2144" t="s">
        <v>3643</v>
      </c>
    </row>
    <row r="2145" spans="1:2" x14ac:dyDescent="0.25">
      <c r="A2145" t="s">
        <v>3644</v>
      </c>
      <c r="B2145" t="s">
        <v>3644</v>
      </c>
    </row>
    <row r="2146" spans="1:2" x14ac:dyDescent="0.25">
      <c r="A2146" t="s">
        <v>3645</v>
      </c>
      <c r="B2146" t="s">
        <v>3645</v>
      </c>
    </row>
    <row r="2147" spans="1:2" x14ac:dyDescent="0.25">
      <c r="A2147" t="s">
        <v>3646</v>
      </c>
      <c r="B2147" t="s">
        <v>3646</v>
      </c>
    </row>
    <row r="2148" spans="1:2" x14ac:dyDescent="0.25">
      <c r="A2148" t="s">
        <v>3647</v>
      </c>
      <c r="B2148" t="s">
        <v>3647</v>
      </c>
    </row>
    <row r="2149" spans="1:2" x14ac:dyDescent="0.25">
      <c r="A2149" t="s">
        <v>3648</v>
      </c>
      <c r="B2149" t="s">
        <v>3648</v>
      </c>
    </row>
    <row r="2150" spans="1:2" x14ac:dyDescent="0.25">
      <c r="A2150" t="s">
        <v>3649</v>
      </c>
      <c r="B2150" t="s">
        <v>3649</v>
      </c>
    </row>
    <row r="2151" spans="1:2" x14ac:dyDescent="0.25">
      <c r="A2151" t="s">
        <v>3650</v>
      </c>
      <c r="B2151" t="s">
        <v>3650</v>
      </c>
    </row>
    <row r="2152" spans="1:2" x14ac:dyDescent="0.25">
      <c r="A2152" t="s">
        <v>3651</v>
      </c>
      <c r="B2152" t="s">
        <v>3651</v>
      </c>
    </row>
    <row r="2153" spans="1:2" x14ac:dyDescent="0.25">
      <c r="A2153" t="s">
        <v>3652</v>
      </c>
      <c r="B2153" t="s">
        <v>3652</v>
      </c>
    </row>
    <row r="2154" spans="1:2" x14ac:dyDescent="0.25">
      <c r="A2154" t="s">
        <v>3653</v>
      </c>
      <c r="B2154" t="s">
        <v>3653</v>
      </c>
    </row>
    <row r="2155" spans="1:2" x14ac:dyDescent="0.25">
      <c r="A2155" t="s">
        <v>3654</v>
      </c>
      <c r="B2155" t="s">
        <v>3654</v>
      </c>
    </row>
    <row r="2156" spans="1:2" x14ac:dyDescent="0.25">
      <c r="A2156" t="s">
        <v>3655</v>
      </c>
      <c r="B2156" t="s">
        <v>3655</v>
      </c>
    </row>
    <row r="2157" spans="1:2" x14ac:dyDescent="0.25">
      <c r="A2157" t="s">
        <v>3656</v>
      </c>
      <c r="B2157" t="s">
        <v>3656</v>
      </c>
    </row>
    <row r="2158" spans="1:2" x14ac:dyDescent="0.25">
      <c r="A2158" t="s">
        <v>3657</v>
      </c>
      <c r="B2158" t="s">
        <v>3657</v>
      </c>
    </row>
    <row r="2159" spans="1:2" x14ac:dyDescent="0.25">
      <c r="A2159" t="s">
        <v>3658</v>
      </c>
      <c r="B2159" t="s">
        <v>3658</v>
      </c>
    </row>
    <row r="2160" spans="1:2" x14ac:dyDescent="0.25">
      <c r="A2160" t="s">
        <v>3659</v>
      </c>
      <c r="B2160" t="s">
        <v>3659</v>
      </c>
    </row>
    <row r="2161" spans="1:2" x14ac:dyDescent="0.25">
      <c r="A2161" t="s">
        <v>3660</v>
      </c>
      <c r="B2161" t="s">
        <v>3660</v>
      </c>
    </row>
    <row r="2162" spans="1:2" x14ac:dyDescent="0.25">
      <c r="A2162" t="s">
        <v>3661</v>
      </c>
      <c r="B2162" t="s">
        <v>3661</v>
      </c>
    </row>
    <row r="2163" spans="1:2" x14ac:dyDescent="0.25">
      <c r="A2163" t="s">
        <v>3662</v>
      </c>
      <c r="B2163" t="s">
        <v>3662</v>
      </c>
    </row>
    <row r="2164" spans="1:2" x14ac:dyDescent="0.25">
      <c r="A2164" t="s">
        <v>3663</v>
      </c>
      <c r="B2164" t="s">
        <v>3663</v>
      </c>
    </row>
    <row r="2165" spans="1:2" x14ac:dyDescent="0.25">
      <c r="A2165" t="s">
        <v>3664</v>
      </c>
      <c r="B2165" t="s">
        <v>3664</v>
      </c>
    </row>
    <row r="2166" spans="1:2" x14ac:dyDescent="0.25">
      <c r="A2166" t="s">
        <v>3665</v>
      </c>
      <c r="B2166" t="s">
        <v>3665</v>
      </c>
    </row>
    <row r="2167" spans="1:2" x14ac:dyDescent="0.25">
      <c r="A2167" t="s">
        <v>3666</v>
      </c>
      <c r="B2167" t="s">
        <v>3666</v>
      </c>
    </row>
    <row r="2168" spans="1:2" x14ac:dyDescent="0.25">
      <c r="A2168" t="s">
        <v>3667</v>
      </c>
      <c r="B2168" t="s">
        <v>3667</v>
      </c>
    </row>
    <row r="2169" spans="1:2" x14ac:dyDescent="0.25">
      <c r="A2169" t="s">
        <v>3668</v>
      </c>
      <c r="B2169" t="s">
        <v>3668</v>
      </c>
    </row>
    <row r="2170" spans="1:2" x14ac:dyDescent="0.25">
      <c r="A2170" t="s">
        <v>3669</v>
      </c>
      <c r="B2170" t="s">
        <v>3669</v>
      </c>
    </row>
    <row r="2171" spans="1:2" x14ac:dyDescent="0.25">
      <c r="A2171" t="s">
        <v>3670</v>
      </c>
      <c r="B2171" t="s">
        <v>3670</v>
      </c>
    </row>
    <row r="2172" spans="1:2" x14ac:dyDescent="0.25">
      <c r="A2172" t="s">
        <v>3671</v>
      </c>
      <c r="B2172" t="s">
        <v>3671</v>
      </c>
    </row>
    <row r="2173" spans="1:2" x14ac:dyDescent="0.25">
      <c r="A2173" t="s">
        <v>3672</v>
      </c>
      <c r="B2173" t="s">
        <v>3672</v>
      </c>
    </row>
    <row r="2174" spans="1:2" x14ac:dyDescent="0.25">
      <c r="A2174" t="s">
        <v>3673</v>
      </c>
      <c r="B2174" t="s">
        <v>3673</v>
      </c>
    </row>
    <row r="2175" spans="1:2" x14ac:dyDescent="0.25">
      <c r="A2175" t="s">
        <v>3674</v>
      </c>
      <c r="B2175" t="s">
        <v>3674</v>
      </c>
    </row>
    <row r="2176" spans="1:2" x14ac:dyDescent="0.25">
      <c r="A2176" t="s">
        <v>3675</v>
      </c>
      <c r="B2176" t="s">
        <v>3675</v>
      </c>
    </row>
    <row r="2177" spans="1:2" x14ac:dyDescent="0.25">
      <c r="A2177" t="s">
        <v>3676</v>
      </c>
      <c r="B2177" t="s">
        <v>3676</v>
      </c>
    </row>
    <row r="2178" spans="1:2" x14ac:dyDescent="0.25">
      <c r="A2178" t="s">
        <v>3677</v>
      </c>
      <c r="B2178" t="s">
        <v>3677</v>
      </c>
    </row>
    <row r="2179" spans="1:2" x14ac:dyDescent="0.25">
      <c r="A2179" t="s">
        <v>3678</v>
      </c>
      <c r="B2179" t="s">
        <v>3678</v>
      </c>
    </row>
    <row r="2180" spans="1:2" x14ac:dyDescent="0.25">
      <c r="A2180" t="s">
        <v>3679</v>
      </c>
      <c r="B2180" t="s">
        <v>3679</v>
      </c>
    </row>
    <row r="2181" spans="1:2" x14ac:dyDescent="0.25">
      <c r="A2181" t="s">
        <v>3680</v>
      </c>
      <c r="B2181" t="s">
        <v>3680</v>
      </c>
    </row>
    <row r="2182" spans="1:2" x14ac:dyDescent="0.25">
      <c r="A2182" t="s">
        <v>3681</v>
      </c>
      <c r="B2182" t="s">
        <v>3681</v>
      </c>
    </row>
    <row r="2183" spans="1:2" x14ac:dyDescent="0.25">
      <c r="A2183" t="s">
        <v>3682</v>
      </c>
      <c r="B2183" t="s">
        <v>3682</v>
      </c>
    </row>
    <row r="2184" spans="1:2" x14ac:dyDescent="0.25">
      <c r="A2184" t="s">
        <v>3683</v>
      </c>
      <c r="B2184" t="s">
        <v>3683</v>
      </c>
    </row>
    <row r="2185" spans="1:2" x14ac:dyDescent="0.25">
      <c r="A2185" t="s">
        <v>3684</v>
      </c>
      <c r="B2185" t="s">
        <v>3684</v>
      </c>
    </row>
    <row r="2186" spans="1:2" x14ac:dyDescent="0.25">
      <c r="A2186" t="s">
        <v>3685</v>
      </c>
      <c r="B2186" t="s">
        <v>3685</v>
      </c>
    </row>
    <row r="2187" spans="1:2" x14ac:dyDescent="0.25">
      <c r="A2187" t="s">
        <v>3686</v>
      </c>
      <c r="B2187" t="s">
        <v>3686</v>
      </c>
    </row>
    <row r="2188" spans="1:2" x14ac:dyDescent="0.25">
      <c r="A2188" t="s">
        <v>3687</v>
      </c>
      <c r="B2188" t="s">
        <v>3687</v>
      </c>
    </row>
    <row r="2189" spans="1:2" x14ac:dyDescent="0.25">
      <c r="A2189" t="s">
        <v>3688</v>
      </c>
      <c r="B2189" t="s">
        <v>3688</v>
      </c>
    </row>
    <row r="2190" spans="1:2" x14ac:dyDescent="0.25">
      <c r="A2190" t="s">
        <v>3689</v>
      </c>
      <c r="B2190" t="s">
        <v>3689</v>
      </c>
    </row>
    <row r="2191" spans="1:2" x14ac:dyDescent="0.25">
      <c r="A2191" t="s">
        <v>3690</v>
      </c>
      <c r="B2191" t="s">
        <v>3690</v>
      </c>
    </row>
    <row r="2192" spans="1:2" x14ac:dyDescent="0.25">
      <c r="A2192" t="s">
        <v>3691</v>
      </c>
      <c r="B2192" t="s">
        <v>3691</v>
      </c>
    </row>
    <row r="2193" spans="1:2" x14ac:dyDescent="0.25">
      <c r="A2193" t="s">
        <v>3692</v>
      </c>
      <c r="B2193" t="s">
        <v>3692</v>
      </c>
    </row>
    <row r="2194" spans="1:2" x14ac:dyDescent="0.25">
      <c r="A2194" t="s">
        <v>3693</v>
      </c>
      <c r="B2194" t="s">
        <v>3693</v>
      </c>
    </row>
    <row r="2195" spans="1:2" x14ac:dyDescent="0.25">
      <c r="A2195" t="s">
        <v>3694</v>
      </c>
      <c r="B2195" t="s">
        <v>3694</v>
      </c>
    </row>
    <row r="2196" spans="1:2" x14ac:dyDescent="0.25">
      <c r="A2196" t="s">
        <v>3695</v>
      </c>
      <c r="B2196" t="s">
        <v>3695</v>
      </c>
    </row>
    <row r="2197" spans="1:2" x14ac:dyDescent="0.25">
      <c r="A2197" t="s">
        <v>3696</v>
      </c>
      <c r="B2197" t="s">
        <v>3696</v>
      </c>
    </row>
    <row r="2198" spans="1:2" x14ac:dyDescent="0.25">
      <c r="A2198" t="s">
        <v>3697</v>
      </c>
      <c r="B2198" t="s">
        <v>3697</v>
      </c>
    </row>
    <row r="2199" spans="1:2" x14ac:dyDescent="0.25">
      <c r="A2199" t="s">
        <v>3698</v>
      </c>
      <c r="B2199" t="s">
        <v>3698</v>
      </c>
    </row>
    <row r="2200" spans="1:2" x14ac:dyDescent="0.25">
      <c r="A2200" t="s">
        <v>3699</v>
      </c>
      <c r="B2200" t="s">
        <v>3699</v>
      </c>
    </row>
    <row r="2201" spans="1:2" x14ac:dyDescent="0.25">
      <c r="A2201" t="s">
        <v>3700</v>
      </c>
      <c r="B2201" t="s">
        <v>3700</v>
      </c>
    </row>
    <row r="2202" spans="1:2" x14ac:dyDescent="0.25">
      <c r="A2202" t="s">
        <v>3701</v>
      </c>
      <c r="B2202" t="s">
        <v>3701</v>
      </c>
    </row>
    <row r="2203" spans="1:2" x14ac:dyDescent="0.25">
      <c r="A2203" t="s">
        <v>3702</v>
      </c>
      <c r="B2203" t="s">
        <v>3702</v>
      </c>
    </row>
    <row r="2204" spans="1:2" x14ac:dyDescent="0.25">
      <c r="A2204" t="s">
        <v>3703</v>
      </c>
      <c r="B2204" t="s">
        <v>3703</v>
      </c>
    </row>
    <row r="2205" spans="1:2" x14ac:dyDescent="0.25">
      <c r="A2205" t="s">
        <v>3704</v>
      </c>
      <c r="B2205" t="s">
        <v>3704</v>
      </c>
    </row>
    <row r="2206" spans="1:2" x14ac:dyDescent="0.25">
      <c r="A2206" t="s">
        <v>3705</v>
      </c>
      <c r="B2206" t="s">
        <v>3705</v>
      </c>
    </row>
    <row r="2207" spans="1:2" x14ac:dyDescent="0.25">
      <c r="A2207" t="s">
        <v>3706</v>
      </c>
      <c r="B2207" t="s">
        <v>3706</v>
      </c>
    </row>
    <row r="2208" spans="1:2" x14ac:dyDescent="0.25">
      <c r="A2208" t="s">
        <v>3707</v>
      </c>
      <c r="B2208" t="s">
        <v>3707</v>
      </c>
    </row>
    <row r="2209" spans="1:2" x14ac:dyDescent="0.25">
      <c r="A2209" t="s">
        <v>3708</v>
      </c>
      <c r="B2209" t="s">
        <v>3708</v>
      </c>
    </row>
    <row r="2210" spans="1:2" x14ac:dyDescent="0.25">
      <c r="A2210" t="s">
        <v>3709</v>
      </c>
      <c r="B2210" t="s">
        <v>3709</v>
      </c>
    </row>
    <row r="2211" spans="1:2" x14ac:dyDescent="0.25">
      <c r="A2211" t="s">
        <v>3710</v>
      </c>
      <c r="B2211" t="s">
        <v>3710</v>
      </c>
    </row>
    <row r="2212" spans="1:2" x14ac:dyDescent="0.25">
      <c r="A2212" t="s">
        <v>3711</v>
      </c>
      <c r="B2212" t="s">
        <v>3711</v>
      </c>
    </row>
    <row r="2213" spans="1:2" x14ac:dyDescent="0.25">
      <c r="A2213" t="s">
        <v>3712</v>
      </c>
      <c r="B2213" t="s">
        <v>3712</v>
      </c>
    </row>
    <row r="2214" spans="1:2" x14ac:dyDescent="0.25">
      <c r="A2214" t="s">
        <v>3713</v>
      </c>
      <c r="B2214" t="s">
        <v>3713</v>
      </c>
    </row>
    <row r="2215" spans="1:2" x14ac:dyDescent="0.25">
      <c r="A2215" t="s">
        <v>3714</v>
      </c>
      <c r="B2215" t="s">
        <v>3714</v>
      </c>
    </row>
    <row r="2216" spans="1:2" x14ac:dyDescent="0.25">
      <c r="A2216" t="s">
        <v>3715</v>
      </c>
      <c r="B2216" t="s">
        <v>3715</v>
      </c>
    </row>
    <row r="2217" spans="1:2" x14ac:dyDescent="0.25">
      <c r="A2217" t="s">
        <v>3716</v>
      </c>
      <c r="B2217" t="s">
        <v>3716</v>
      </c>
    </row>
    <row r="2218" spans="1:2" x14ac:dyDescent="0.25">
      <c r="A2218" t="s">
        <v>3717</v>
      </c>
      <c r="B2218" t="s">
        <v>3717</v>
      </c>
    </row>
    <row r="2219" spans="1:2" x14ac:dyDescent="0.25">
      <c r="A2219" t="s">
        <v>3718</v>
      </c>
      <c r="B2219" t="s">
        <v>3718</v>
      </c>
    </row>
    <row r="2220" spans="1:2" x14ac:dyDescent="0.25">
      <c r="A2220" t="s">
        <v>3719</v>
      </c>
      <c r="B2220" t="s">
        <v>3719</v>
      </c>
    </row>
    <row r="2221" spans="1:2" x14ac:dyDescent="0.25">
      <c r="A2221" t="s">
        <v>3720</v>
      </c>
      <c r="B2221" t="s">
        <v>3720</v>
      </c>
    </row>
    <row r="2222" spans="1:2" x14ac:dyDescent="0.25">
      <c r="A2222" t="s">
        <v>3721</v>
      </c>
      <c r="B2222" t="s">
        <v>3721</v>
      </c>
    </row>
    <row r="2223" spans="1:2" x14ac:dyDescent="0.25">
      <c r="A2223" t="s">
        <v>3722</v>
      </c>
      <c r="B2223" t="s">
        <v>3722</v>
      </c>
    </row>
    <row r="2224" spans="1:2" x14ac:dyDescent="0.25">
      <c r="A2224" t="s">
        <v>3723</v>
      </c>
      <c r="B2224" t="s">
        <v>3723</v>
      </c>
    </row>
    <row r="2225" spans="1:2" x14ac:dyDescent="0.25">
      <c r="A2225" t="s">
        <v>3724</v>
      </c>
      <c r="B2225" t="s">
        <v>3724</v>
      </c>
    </row>
    <row r="2226" spans="1:2" x14ac:dyDescent="0.25">
      <c r="A2226" t="s">
        <v>3725</v>
      </c>
      <c r="B2226" t="s">
        <v>3725</v>
      </c>
    </row>
    <row r="2227" spans="1:2" x14ac:dyDescent="0.25">
      <c r="A2227" t="s">
        <v>3726</v>
      </c>
      <c r="B2227" t="s">
        <v>3726</v>
      </c>
    </row>
    <row r="2228" spans="1:2" x14ac:dyDescent="0.25">
      <c r="A2228" t="s">
        <v>3727</v>
      </c>
      <c r="B2228" t="s">
        <v>3727</v>
      </c>
    </row>
    <row r="2229" spans="1:2" x14ac:dyDescent="0.25">
      <c r="A2229" t="s">
        <v>3728</v>
      </c>
      <c r="B2229" t="s">
        <v>3728</v>
      </c>
    </row>
    <row r="2230" spans="1:2" x14ac:dyDescent="0.25">
      <c r="A2230" t="s">
        <v>3729</v>
      </c>
      <c r="B2230" t="s">
        <v>3729</v>
      </c>
    </row>
    <row r="2231" spans="1:2" x14ac:dyDescent="0.25">
      <c r="A2231" t="s">
        <v>3730</v>
      </c>
      <c r="B2231" t="s">
        <v>3730</v>
      </c>
    </row>
    <row r="2232" spans="1:2" x14ac:dyDescent="0.25">
      <c r="A2232" t="s">
        <v>3731</v>
      </c>
      <c r="B2232" t="s">
        <v>3731</v>
      </c>
    </row>
    <row r="2233" spans="1:2" x14ac:dyDescent="0.25">
      <c r="A2233" t="s">
        <v>3732</v>
      </c>
      <c r="B2233" t="s">
        <v>3732</v>
      </c>
    </row>
    <row r="2234" spans="1:2" x14ac:dyDescent="0.25">
      <c r="A2234" t="s">
        <v>3733</v>
      </c>
      <c r="B2234" t="s">
        <v>3733</v>
      </c>
    </row>
    <row r="2235" spans="1:2" x14ac:dyDescent="0.25">
      <c r="A2235" t="s">
        <v>3734</v>
      </c>
      <c r="B2235" t="s">
        <v>3734</v>
      </c>
    </row>
    <row r="2236" spans="1:2" x14ac:dyDescent="0.25">
      <c r="A2236" t="s">
        <v>3735</v>
      </c>
      <c r="B2236" t="s">
        <v>3735</v>
      </c>
    </row>
    <row r="2237" spans="1:2" x14ac:dyDescent="0.25">
      <c r="A2237" t="s">
        <v>3736</v>
      </c>
      <c r="B2237" t="s">
        <v>3736</v>
      </c>
    </row>
    <row r="2238" spans="1:2" x14ac:dyDescent="0.25">
      <c r="A2238" t="s">
        <v>3737</v>
      </c>
      <c r="B2238" t="s">
        <v>3737</v>
      </c>
    </row>
    <row r="2239" spans="1:2" x14ac:dyDescent="0.25">
      <c r="A2239" t="s">
        <v>3738</v>
      </c>
      <c r="B2239" t="s">
        <v>3738</v>
      </c>
    </row>
    <row r="2240" spans="1:2" x14ac:dyDescent="0.25">
      <c r="A2240" t="s">
        <v>3739</v>
      </c>
      <c r="B2240" t="s">
        <v>3739</v>
      </c>
    </row>
    <row r="2241" spans="1:2" x14ac:dyDescent="0.25">
      <c r="A2241" t="s">
        <v>3740</v>
      </c>
      <c r="B2241" t="s">
        <v>3740</v>
      </c>
    </row>
    <row r="2242" spans="1:2" x14ac:dyDescent="0.25">
      <c r="A2242" t="s">
        <v>3741</v>
      </c>
      <c r="B2242" t="s">
        <v>3741</v>
      </c>
    </row>
    <row r="2243" spans="1:2" x14ac:dyDescent="0.25">
      <c r="A2243" t="s">
        <v>3742</v>
      </c>
      <c r="B2243" t="s">
        <v>3742</v>
      </c>
    </row>
    <row r="2244" spans="1:2" x14ac:dyDescent="0.25">
      <c r="A2244" t="s">
        <v>3743</v>
      </c>
      <c r="B2244" t="s">
        <v>3743</v>
      </c>
    </row>
    <row r="2245" spans="1:2" x14ac:dyDescent="0.25">
      <c r="A2245" t="s">
        <v>3744</v>
      </c>
      <c r="B2245" t="s">
        <v>3744</v>
      </c>
    </row>
    <row r="2246" spans="1:2" x14ac:dyDescent="0.25">
      <c r="A2246" t="s">
        <v>3745</v>
      </c>
      <c r="B2246" t="s">
        <v>3745</v>
      </c>
    </row>
    <row r="2247" spans="1:2" x14ac:dyDescent="0.25">
      <c r="A2247" t="s">
        <v>3746</v>
      </c>
      <c r="B2247" t="s">
        <v>3746</v>
      </c>
    </row>
    <row r="2248" spans="1:2" x14ac:dyDescent="0.25">
      <c r="A2248" t="s">
        <v>3747</v>
      </c>
      <c r="B2248" t="s">
        <v>3747</v>
      </c>
    </row>
    <row r="2249" spans="1:2" x14ac:dyDescent="0.25">
      <c r="A2249" t="s">
        <v>3748</v>
      </c>
      <c r="B2249" t="s">
        <v>3748</v>
      </c>
    </row>
    <row r="2250" spans="1:2" x14ac:dyDescent="0.25">
      <c r="A2250" t="s">
        <v>3749</v>
      </c>
      <c r="B2250" t="s">
        <v>3749</v>
      </c>
    </row>
    <row r="2251" spans="1:2" x14ac:dyDescent="0.25">
      <c r="A2251" t="s">
        <v>3750</v>
      </c>
      <c r="B2251" t="s">
        <v>3750</v>
      </c>
    </row>
    <row r="2252" spans="1:2" x14ac:dyDescent="0.25">
      <c r="A2252" t="s">
        <v>3751</v>
      </c>
      <c r="B2252" t="s">
        <v>3751</v>
      </c>
    </row>
    <row r="2253" spans="1:2" x14ac:dyDescent="0.25">
      <c r="A2253" t="s">
        <v>3752</v>
      </c>
      <c r="B2253" t="s">
        <v>3752</v>
      </c>
    </row>
    <row r="2254" spans="1:2" x14ac:dyDescent="0.25">
      <c r="A2254" t="s">
        <v>3753</v>
      </c>
      <c r="B2254" t="s">
        <v>3753</v>
      </c>
    </row>
    <row r="2255" spans="1:2" x14ac:dyDescent="0.25">
      <c r="A2255" t="s">
        <v>3754</v>
      </c>
      <c r="B2255" t="s">
        <v>3754</v>
      </c>
    </row>
    <row r="2256" spans="1:2" x14ac:dyDescent="0.25">
      <c r="A2256" t="s">
        <v>3755</v>
      </c>
      <c r="B2256" t="s">
        <v>3755</v>
      </c>
    </row>
    <row r="2257" spans="1:2" x14ac:dyDescent="0.25">
      <c r="A2257" t="s">
        <v>3756</v>
      </c>
      <c r="B2257" t="s">
        <v>3756</v>
      </c>
    </row>
    <row r="2258" spans="1:2" x14ac:dyDescent="0.25">
      <c r="A2258" t="s">
        <v>3757</v>
      </c>
      <c r="B2258" t="s">
        <v>3757</v>
      </c>
    </row>
    <row r="2259" spans="1:2" x14ac:dyDescent="0.25">
      <c r="A2259" t="s">
        <v>3758</v>
      </c>
      <c r="B2259" t="s">
        <v>3758</v>
      </c>
    </row>
    <row r="2260" spans="1:2" x14ac:dyDescent="0.25">
      <c r="A2260" t="s">
        <v>3759</v>
      </c>
      <c r="B2260" t="s">
        <v>3759</v>
      </c>
    </row>
    <row r="2261" spans="1:2" x14ac:dyDescent="0.25">
      <c r="A2261" t="s">
        <v>3760</v>
      </c>
      <c r="B2261" t="s">
        <v>3760</v>
      </c>
    </row>
    <row r="2262" spans="1:2" x14ac:dyDescent="0.25">
      <c r="A2262" t="s">
        <v>3761</v>
      </c>
      <c r="B2262" t="s">
        <v>3761</v>
      </c>
    </row>
    <row r="2263" spans="1:2" x14ac:dyDescent="0.25">
      <c r="A2263" t="s">
        <v>3762</v>
      </c>
      <c r="B2263" t="s">
        <v>3762</v>
      </c>
    </row>
    <row r="2264" spans="1:2" x14ac:dyDescent="0.25">
      <c r="A2264" t="s">
        <v>3763</v>
      </c>
      <c r="B2264" t="s">
        <v>3763</v>
      </c>
    </row>
    <row r="2265" spans="1:2" x14ac:dyDescent="0.25">
      <c r="A2265" t="s">
        <v>3764</v>
      </c>
      <c r="B2265" t="s">
        <v>3764</v>
      </c>
    </row>
    <row r="2266" spans="1:2" x14ac:dyDescent="0.25">
      <c r="A2266" t="s">
        <v>3765</v>
      </c>
      <c r="B2266" t="s">
        <v>3765</v>
      </c>
    </row>
    <row r="2267" spans="1:2" x14ac:dyDescent="0.25">
      <c r="A2267" t="s">
        <v>3766</v>
      </c>
      <c r="B2267" t="s">
        <v>3766</v>
      </c>
    </row>
    <row r="2268" spans="1:2" x14ac:dyDescent="0.25">
      <c r="A2268" t="s">
        <v>3767</v>
      </c>
      <c r="B2268" t="s">
        <v>3767</v>
      </c>
    </row>
    <row r="2269" spans="1:2" x14ac:dyDescent="0.25">
      <c r="A2269" t="s">
        <v>3768</v>
      </c>
      <c r="B2269" t="s">
        <v>3768</v>
      </c>
    </row>
    <row r="2270" spans="1:2" x14ac:dyDescent="0.25">
      <c r="A2270" t="s">
        <v>3769</v>
      </c>
      <c r="B2270" t="s">
        <v>3769</v>
      </c>
    </row>
    <row r="2271" spans="1:2" x14ac:dyDescent="0.25">
      <c r="A2271" t="s">
        <v>3770</v>
      </c>
      <c r="B2271" t="s">
        <v>3770</v>
      </c>
    </row>
    <row r="2272" spans="1:2" x14ac:dyDescent="0.25">
      <c r="A2272" t="s">
        <v>3771</v>
      </c>
      <c r="B2272" t="s">
        <v>3771</v>
      </c>
    </row>
    <row r="2273" spans="1:2" x14ac:dyDescent="0.25">
      <c r="A2273" t="s">
        <v>3772</v>
      </c>
      <c r="B2273" t="s">
        <v>3772</v>
      </c>
    </row>
    <row r="2274" spans="1:2" x14ac:dyDescent="0.25">
      <c r="A2274" t="s">
        <v>3773</v>
      </c>
      <c r="B2274" t="s">
        <v>3773</v>
      </c>
    </row>
    <row r="2275" spans="1:2" x14ac:dyDescent="0.25">
      <c r="A2275" t="s">
        <v>3774</v>
      </c>
      <c r="B2275" t="s">
        <v>3774</v>
      </c>
    </row>
    <row r="2276" spans="1:2" x14ac:dyDescent="0.25">
      <c r="A2276" t="s">
        <v>3775</v>
      </c>
      <c r="B2276" t="s">
        <v>3775</v>
      </c>
    </row>
    <row r="2277" spans="1:2" x14ac:dyDescent="0.25">
      <c r="A2277" t="s">
        <v>3776</v>
      </c>
      <c r="B2277" t="s">
        <v>3776</v>
      </c>
    </row>
    <row r="2278" spans="1:2" x14ac:dyDescent="0.25">
      <c r="A2278" t="s">
        <v>3777</v>
      </c>
      <c r="B2278" t="s">
        <v>3777</v>
      </c>
    </row>
    <row r="2279" spans="1:2" x14ac:dyDescent="0.25">
      <c r="A2279" t="s">
        <v>3778</v>
      </c>
      <c r="B2279" t="s">
        <v>3778</v>
      </c>
    </row>
    <row r="2280" spans="1:2" x14ac:dyDescent="0.25">
      <c r="A2280" t="s">
        <v>3779</v>
      </c>
      <c r="B2280" t="s">
        <v>3779</v>
      </c>
    </row>
    <row r="2281" spans="1:2" x14ac:dyDescent="0.25">
      <c r="A2281" t="s">
        <v>3780</v>
      </c>
      <c r="B2281" t="s">
        <v>3780</v>
      </c>
    </row>
    <row r="2282" spans="1:2" x14ac:dyDescent="0.25">
      <c r="A2282" t="s">
        <v>3781</v>
      </c>
      <c r="B2282" t="s">
        <v>3781</v>
      </c>
    </row>
    <row r="2283" spans="1:2" x14ac:dyDescent="0.25">
      <c r="A2283" t="s">
        <v>3782</v>
      </c>
      <c r="B2283" t="s">
        <v>3782</v>
      </c>
    </row>
    <row r="2284" spans="1:2" x14ac:dyDescent="0.25">
      <c r="A2284" t="s">
        <v>3783</v>
      </c>
      <c r="B2284" t="s">
        <v>3783</v>
      </c>
    </row>
    <row r="2285" spans="1:2" x14ac:dyDescent="0.25">
      <c r="A2285" t="s">
        <v>3784</v>
      </c>
      <c r="B2285" t="s">
        <v>3784</v>
      </c>
    </row>
    <row r="2286" spans="1:2" x14ac:dyDescent="0.25">
      <c r="A2286" t="s">
        <v>3785</v>
      </c>
      <c r="B2286" t="s">
        <v>3785</v>
      </c>
    </row>
    <row r="2287" spans="1:2" x14ac:dyDescent="0.25">
      <c r="A2287" t="s">
        <v>3786</v>
      </c>
      <c r="B2287" t="s">
        <v>3786</v>
      </c>
    </row>
    <row r="2288" spans="1:2" x14ac:dyDescent="0.25">
      <c r="A2288" t="s">
        <v>3787</v>
      </c>
      <c r="B2288" t="s">
        <v>3787</v>
      </c>
    </row>
    <row r="2289" spans="1:2" x14ac:dyDescent="0.25">
      <c r="A2289" t="s">
        <v>3788</v>
      </c>
      <c r="B2289" t="s">
        <v>3788</v>
      </c>
    </row>
    <row r="2290" spans="1:2" x14ac:dyDescent="0.25">
      <c r="A2290" t="s">
        <v>3789</v>
      </c>
      <c r="B2290" t="s">
        <v>3789</v>
      </c>
    </row>
    <row r="2291" spans="1:2" x14ac:dyDescent="0.25">
      <c r="A2291" t="s">
        <v>3790</v>
      </c>
      <c r="B2291" t="s">
        <v>3790</v>
      </c>
    </row>
    <row r="2292" spans="1:2" x14ac:dyDescent="0.25">
      <c r="A2292" t="s">
        <v>3791</v>
      </c>
      <c r="B2292" t="s">
        <v>3791</v>
      </c>
    </row>
    <row r="2293" spans="1:2" x14ac:dyDescent="0.25">
      <c r="A2293" t="s">
        <v>3792</v>
      </c>
      <c r="B2293" t="s">
        <v>3792</v>
      </c>
    </row>
    <row r="2294" spans="1:2" x14ac:dyDescent="0.25">
      <c r="A2294" t="s">
        <v>3793</v>
      </c>
      <c r="B2294" t="s">
        <v>3793</v>
      </c>
    </row>
    <row r="2295" spans="1:2" x14ac:dyDescent="0.25">
      <c r="A2295" t="s">
        <v>3794</v>
      </c>
      <c r="B2295" t="s">
        <v>3794</v>
      </c>
    </row>
    <row r="2296" spans="1:2" x14ac:dyDescent="0.25">
      <c r="A2296" t="s">
        <v>3795</v>
      </c>
      <c r="B2296" t="s">
        <v>3795</v>
      </c>
    </row>
    <row r="2297" spans="1:2" x14ac:dyDescent="0.25">
      <c r="A2297" t="s">
        <v>3796</v>
      </c>
      <c r="B2297" t="s">
        <v>3796</v>
      </c>
    </row>
    <row r="2298" spans="1:2" x14ac:dyDescent="0.25">
      <c r="A2298" t="s">
        <v>3797</v>
      </c>
      <c r="B2298" t="s">
        <v>3797</v>
      </c>
    </row>
    <row r="2299" spans="1:2" x14ac:dyDescent="0.25">
      <c r="A2299" t="s">
        <v>3798</v>
      </c>
      <c r="B2299" t="s">
        <v>3798</v>
      </c>
    </row>
    <row r="2300" spans="1:2" x14ac:dyDescent="0.25">
      <c r="A2300" t="s">
        <v>3799</v>
      </c>
      <c r="B2300" t="s">
        <v>3799</v>
      </c>
    </row>
    <row r="2301" spans="1:2" x14ac:dyDescent="0.25">
      <c r="A2301" t="s">
        <v>3800</v>
      </c>
      <c r="B2301" t="s">
        <v>3800</v>
      </c>
    </row>
    <row r="2302" spans="1:2" x14ac:dyDescent="0.25">
      <c r="A2302" t="s">
        <v>3801</v>
      </c>
      <c r="B2302" t="s">
        <v>3801</v>
      </c>
    </row>
    <row r="2303" spans="1:2" x14ac:dyDescent="0.25">
      <c r="A2303" t="s">
        <v>3802</v>
      </c>
      <c r="B2303" t="s">
        <v>3802</v>
      </c>
    </row>
    <row r="2304" spans="1:2" x14ac:dyDescent="0.25">
      <c r="A2304" t="s">
        <v>3803</v>
      </c>
      <c r="B2304" t="s">
        <v>3803</v>
      </c>
    </row>
    <row r="2305" spans="1:2" x14ac:dyDescent="0.25">
      <c r="A2305" t="s">
        <v>3804</v>
      </c>
      <c r="B2305" t="s">
        <v>3804</v>
      </c>
    </row>
    <row r="2306" spans="1:2" x14ac:dyDescent="0.25">
      <c r="A2306" t="s">
        <v>3805</v>
      </c>
      <c r="B2306" t="s">
        <v>3805</v>
      </c>
    </row>
    <row r="2307" spans="1:2" x14ac:dyDescent="0.25">
      <c r="A2307" t="s">
        <v>3806</v>
      </c>
      <c r="B2307" t="s">
        <v>3806</v>
      </c>
    </row>
    <row r="2308" spans="1:2" x14ac:dyDescent="0.25">
      <c r="A2308" t="s">
        <v>3807</v>
      </c>
      <c r="B2308" t="s">
        <v>3807</v>
      </c>
    </row>
    <row r="2309" spans="1:2" x14ac:dyDescent="0.25">
      <c r="A2309" t="s">
        <v>3808</v>
      </c>
      <c r="B2309" t="s">
        <v>3808</v>
      </c>
    </row>
    <row r="2310" spans="1:2" x14ac:dyDescent="0.25">
      <c r="A2310" t="s">
        <v>3809</v>
      </c>
      <c r="B2310" t="s">
        <v>3809</v>
      </c>
    </row>
    <row r="2311" spans="1:2" x14ac:dyDescent="0.25">
      <c r="A2311" t="s">
        <v>3810</v>
      </c>
      <c r="B2311" t="s">
        <v>3810</v>
      </c>
    </row>
    <row r="2312" spans="1:2" x14ac:dyDescent="0.25">
      <c r="A2312" t="s">
        <v>3811</v>
      </c>
      <c r="B2312" t="s">
        <v>3811</v>
      </c>
    </row>
    <row r="2313" spans="1:2" x14ac:dyDescent="0.25">
      <c r="A2313" t="s">
        <v>3812</v>
      </c>
      <c r="B2313" t="s">
        <v>3812</v>
      </c>
    </row>
    <row r="2314" spans="1:2" x14ac:dyDescent="0.25">
      <c r="A2314" t="s">
        <v>3813</v>
      </c>
      <c r="B2314" t="s">
        <v>3813</v>
      </c>
    </row>
    <row r="2315" spans="1:2" x14ac:dyDescent="0.25">
      <c r="A2315" t="s">
        <v>3814</v>
      </c>
      <c r="B2315" t="s">
        <v>3814</v>
      </c>
    </row>
    <row r="2316" spans="1:2" x14ac:dyDescent="0.25">
      <c r="A2316" t="s">
        <v>3815</v>
      </c>
      <c r="B2316" t="s">
        <v>3815</v>
      </c>
    </row>
    <row r="2317" spans="1:2" x14ac:dyDescent="0.25">
      <c r="A2317" t="s">
        <v>3816</v>
      </c>
      <c r="B2317" t="s">
        <v>3816</v>
      </c>
    </row>
    <row r="2318" spans="1:2" x14ac:dyDescent="0.25">
      <c r="A2318" t="s">
        <v>3817</v>
      </c>
      <c r="B2318" t="s">
        <v>3817</v>
      </c>
    </row>
    <row r="2319" spans="1:2" x14ac:dyDescent="0.25">
      <c r="A2319" t="s">
        <v>3818</v>
      </c>
      <c r="B2319" t="s">
        <v>3818</v>
      </c>
    </row>
    <row r="2320" spans="1:2" x14ac:dyDescent="0.25">
      <c r="A2320" t="s">
        <v>3819</v>
      </c>
      <c r="B2320" t="s">
        <v>3819</v>
      </c>
    </row>
    <row r="2321" spans="1:2" x14ac:dyDescent="0.25">
      <c r="A2321" t="s">
        <v>3820</v>
      </c>
      <c r="B2321" t="s">
        <v>3820</v>
      </c>
    </row>
    <row r="2322" spans="1:2" x14ac:dyDescent="0.25">
      <c r="A2322" t="s">
        <v>3821</v>
      </c>
      <c r="B2322" t="s">
        <v>3821</v>
      </c>
    </row>
    <row r="2323" spans="1:2" x14ac:dyDescent="0.25">
      <c r="A2323" t="s">
        <v>3822</v>
      </c>
      <c r="B2323" t="s">
        <v>3822</v>
      </c>
    </row>
    <row r="2324" spans="1:2" x14ac:dyDescent="0.25">
      <c r="A2324" t="s">
        <v>3823</v>
      </c>
      <c r="B2324" t="s">
        <v>3823</v>
      </c>
    </row>
    <row r="2325" spans="1:2" x14ac:dyDescent="0.25">
      <c r="A2325" t="s">
        <v>3824</v>
      </c>
      <c r="B2325" t="s">
        <v>3824</v>
      </c>
    </row>
    <row r="2326" spans="1:2" x14ac:dyDescent="0.25">
      <c r="A2326" t="s">
        <v>3825</v>
      </c>
      <c r="B2326" t="s">
        <v>3825</v>
      </c>
    </row>
    <row r="2327" spans="1:2" x14ac:dyDescent="0.25">
      <c r="A2327" t="s">
        <v>3826</v>
      </c>
      <c r="B2327" t="s">
        <v>3826</v>
      </c>
    </row>
    <row r="2328" spans="1:2" x14ac:dyDescent="0.25">
      <c r="A2328" t="s">
        <v>3827</v>
      </c>
      <c r="B2328" t="s">
        <v>3827</v>
      </c>
    </row>
    <row r="2329" spans="1:2" x14ac:dyDescent="0.25">
      <c r="A2329" t="s">
        <v>3828</v>
      </c>
      <c r="B2329" t="s">
        <v>3828</v>
      </c>
    </row>
    <row r="2330" spans="1:2" x14ac:dyDescent="0.25">
      <c r="A2330" t="s">
        <v>3829</v>
      </c>
      <c r="B2330" t="s">
        <v>3829</v>
      </c>
    </row>
    <row r="2331" spans="1:2" x14ac:dyDescent="0.25">
      <c r="A2331" t="s">
        <v>3830</v>
      </c>
      <c r="B2331" t="s">
        <v>3830</v>
      </c>
    </row>
    <row r="2332" spans="1:2" x14ac:dyDescent="0.25">
      <c r="A2332" t="s">
        <v>3831</v>
      </c>
      <c r="B2332" t="s">
        <v>3831</v>
      </c>
    </row>
    <row r="2333" spans="1:2" x14ac:dyDescent="0.25">
      <c r="A2333" t="s">
        <v>3832</v>
      </c>
      <c r="B2333" t="s">
        <v>3832</v>
      </c>
    </row>
    <row r="2334" spans="1:2" x14ac:dyDescent="0.25">
      <c r="A2334" t="s">
        <v>3833</v>
      </c>
      <c r="B2334" t="s">
        <v>3833</v>
      </c>
    </row>
    <row r="2335" spans="1:2" x14ac:dyDescent="0.25">
      <c r="A2335" t="s">
        <v>3834</v>
      </c>
      <c r="B2335" t="s">
        <v>3834</v>
      </c>
    </row>
    <row r="2336" spans="1:2" x14ac:dyDescent="0.25">
      <c r="A2336" t="s">
        <v>3835</v>
      </c>
      <c r="B2336" t="s">
        <v>3835</v>
      </c>
    </row>
    <row r="2337" spans="1:2" x14ac:dyDescent="0.25">
      <c r="A2337" t="s">
        <v>3836</v>
      </c>
      <c r="B2337" t="s">
        <v>3836</v>
      </c>
    </row>
    <row r="2338" spans="1:2" x14ac:dyDescent="0.25">
      <c r="A2338" t="s">
        <v>3837</v>
      </c>
      <c r="B2338" t="s">
        <v>3837</v>
      </c>
    </row>
    <row r="2339" spans="1:2" x14ac:dyDescent="0.25">
      <c r="A2339" t="s">
        <v>3838</v>
      </c>
      <c r="B2339" t="s">
        <v>3838</v>
      </c>
    </row>
    <row r="2340" spans="1:2" x14ac:dyDescent="0.25">
      <c r="A2340" t="s">
        <v>3839</v>
      </c>
      <c r="B2340" t="s">
        <v>3839</v>
      </c>
    </row>
    <row r="2341" spans="1:2" x14ac:dyDescent="0.25">
      <c r="A2341" t="s">
        <v>3840</v>
      </c>
      <c r="B2341" t="s">
        <v>3840</v>
      </c>
    </row>
    <row r="2342" spans="1:2" x14ac:dyDescent="0.25">
      <c r="A2342" t="s">
        <v>3841</v>
      </c>
      <c r="B2342" t="s">
        <v>3841</v>
      </c>
    </row>
    <row r="2343" spans="1:2" x14ac:dyDescent="0.25">
      <c r="A2343" t="s">
        <v>3842</v>
      </c>
      <c r="B2343" t="s">
        <v>3842</v>
      </c>
    </row>
    <row r="2344" spans="1:2" x14ac:dyDescent="0.25">
      <c r="A2344" t="s">
        <v>3843</v>
      </c>
      <c r="B2344" t="s">
        <v>3843</v>
      </c>
    </row>
    <row r="2345" spans="1:2" x14ac:dyDescent="0.25">
      <c r="A2345" t="s">
        <v>3844</v>
      </c>
      <c r="B2345" t="s">
        <v>3844</v>
      </c>
    </row>
    <row r="2346" spans="1:2" x14ac:dyDescent="0.25">
      <c r="A2346" t="s">
        <v>3845</v>
      </c>
      <c r="B2346" t="s">
        <v>3845</v>
      </c>
    </row>
    <row r="2347" spans="1:2" x14ac:dyDescent="0.25">
      <c r="A2347" t="s">
        <v>3846</v>
      </c>
      <c r="B2347" t="s">
        <v>3846</v>
      </c>
    </row>
    <row r="2348" spans="1:2" x14ac:dyDescent="0.25">
      <c r="A2348" t="s">
        <v>3847</v>
      </c>
      <c r="B2348" t="s">
        <v>3847</v>
      </c>
    </row>
    <row r="2349" spans="1:2" x14ac:dyDescent="0.25">
      <c r="A2349" t="s">
        <v>3848</v>
      </c>
      <c r="B2349" t="s">
        <v>3848</v>
      </c>
    </row>
    <row r="2350" spans="1:2" x14ac:dyDescent="0.25">
      <c r="A2350" t="s">
        <v>3849</v>
      </c>
      <c r="B2350" t="s">
        <v>3849</v>
      </c>
    </row>
    <row r="2351" spans="1:2" x14ac:dyDescent="0.25">
      <c r="A2351" t="s">
        <v>3850</v>
      </c>
      <c r="B2351" t="s">
        <v>3850</v>
      </c>
    </row>
    <row r="2352" spans="1:2" x14ac:dyDescent="0.25">
      <c r="A2352" t="s">
        <v>3851</v>
      </c>
      <c r="B2352" t="s">
        <v>3851</v>
      </c>
    </row>
    <row r="2353" spans="1:2" x14ac:dyDescent="0.25">
      <c r="A2353" t="s">
        <v>3852</v>
      </c>
      <c r="B2353" t="s">
        <v>3852</v>
      </c>
    </row>
    <row r="2354" spans="1:2" x14ac:dyDescent="0.25">
      <c r="A2354" t="s">
        <v>3853</v>
      </c>
      <c r="B2354" t="s">
        <v>3853</v>
      </c>
    </row>
    <row r="2355" spans="1:2" x14ac:dyDescent="0.25">
      <c r="A2355" t="s">
        <v>3854</v>
      </c>
      <c r="B2355" t="s">
        <v>3854</v>
      </c>
    </row>
    <row r="2356" spans="1:2" x14ac:dyDescent="0.25">
      <c r="A2356" t="s">
        <v>3855</v>
      </c>
      <c r="B2356" t="s">
        <v>3855</v>
      </c>
    </row>
    <row r="2357" spans="1:2" x14ac:dyDescent="0.25">
      <c r="A2357" t="s">
        <v>3856</v>
      </c>
      <c r="B2357" t="s">
        <v>3856</v>
      </c>
    </row>
    <row r="2358" spans="1:2" x14ac:dyDescent="0.25">
      <c r="A2358" t="s">
        <v>3857</v>
      </c>
      <c r="B2358" t="s">
        <v>3857</v>
      </c>
    </row>
    <row r="2359" spans="1:2" x14ac:dyDescent="0.25">
      <c r="A2359" t="s">
        <v>3858</v>
      </c>
      <c r="B2359" t="s">
        <v>3858</v>
      </c>
    </row>
    <row r="2360" spans="1:2" x14ac:dyDescent="0.25">
      <c r="A2360" t="s">
        <v>3859</v>
      </c>
      <c r="B2360" t="s">
        <v>3859</v>
      </c>
    </row>
    <row r="2361" spans="1:2" x14ac:dyDescent="0.25">
      <c r="A2361" t="s">
        <v>3860</v>
      </c>
      <c r="B2361" t="s">
        <v>3860</v>
      </c>
    </row>
    <row r="2362" spans="1:2" x14ac:dyDescent="0.25">
      <c r="A2362" t="s">
        <v>3861</v>
      </c>
      <c r="B2362" t="s">
        <v>3861</v>
      </c>
    </row>
    <row r="2363" spans="1:2" x14ac:dyDescent="0.25">
      <c r="A2363" t="s">
        <v>3862</v>
      </c>
      <c r="B2363" t="s">
        <v>3862</v>
      </c>
    </row>
    <row r="2364" spans="1:2" x14ac:dyDescent="0.25">
      <c r="A2364" t="s">
        <v>3863</v>
      </c>
      <c r="B2364" t="s">
        <v>3863</v>
      </c>
    </row>
    <row r="2365" spans="1:2" x14ac:dyDescent="0.25">
      <c r="A2365" t="s">
        <v>3864</v>
      </c>
      <c r="B2365" t="s">
        <v>3864</v>
      </c>
    </row>
    <row r="2366" spans="1:2" x14ac:dyDescent="0.25">
      <c r="A2366" t="s">
        <v>3865</v>
      </c>
      <c r="B2366" t="s">
        <v>3865</v>
      </c>
    </row>
    <row r="2367" spans="1:2" x14ac:dyDescent="0.25">
      <c r="A2367" t="s">
        <v>3866</v>
      </c>
      <c r="B2367" t="s">
        <v>3866</v>
      </c>
    </row>
    <row r="2368" spans="1:2" x14ac:dyDescent="0.25">
      <c r="A2368" t="s">
        <v>3867</v>
      </c>
      <c r="B2368" t="s">
        <v>3867</v>
      </c>
    </row>
    <row r="2369" spans="1:2" x14ac:dyDescent="0.25">
      <c r="A2369" t="s">
        <v>3868</v>
      </c>
      <c r="B2369" t="s">
        <v>3868</v>
      </c>
    </row>
    <row r="2370" spans="1:2" x14ac:dyDescent="0.25">
      <c r="A2370" t="s">
        <v>3869</v>
      </c>
      <c r="B2370" t="s">
        <v>3869</v>
      </c>
    </row>
    <row r="2371" spans="1:2" x14ac:dyDescent="0.25">
      <c r="A2371" t="s">
        <v>3870</v>
      </c>
      <c r="B2371" t="s">
        <v>3870</v>
      </c>
    </row>
    <row r="2372" spans="1:2" x14ac:dyDescent="0.25">
      <c r="A2372" t="s">
        <v>3871</v>
      </c>
      <c r="B2372" t="s">
        <v>3871</v>
      </c>
    </row>
    <row r="2373" spans="1:2" x14ac:dyDescent="0.25">
      <c r="A2373" t="s">
        <v>3872</v>
      </c>
      <c r="B2373" t="s">
        <v>3872</v>
      </c>
    </row>
    <row r="2374" spans="1:2" x14ac:dyDescent="0.25">
      <c r="A2374" t="s">
        <v>3873</v>
      </c>
      <c r="B2374" t="s">
        <v>3873</v>
      </c>
    </row>
    <row r="2375" spans="1:2" x14ac:dyDescent="0.25">
      <c r="A2375" t="s">
        <v>3874</v>
      </c>
      <c r="B2375" t="s">
        <v>3874</v>
      </c>
    </row>
    <row r="2376" spans="1:2" x14ac:dyDescent="0.25">
      <c r="A2376" t="s">
        <v>3875</v>
      </c>
      <c r="B2376" t="s">
        <v>3875</v>
      </c>
    </row>
    <row r="2377" spans="1:2" x14ac:dyDescent="0.25">
      <c r="A2377" t="s">
        <v>3876</v>
      </c>
      <c r="B2377" t="s">
        <v>3876</v>
      </c>
    </row>
    <row r="2378" spans="1:2" x14ac:dyDescent="0.25">
      <c r="A2378" t="s">
        <v>3877</v>
      </c>
      <c r="B2378" t="s">
        <v>3877</v>
      </c>
    </row>
    <row r="2379" spans="1:2" x14ac:dyDescent="0.25">
      <c r="A2379" t="s">
        <v>3878</v>
      </c>
      <c r="B2379" t="s">
        <v>3878</v>
      </c>
    </row>
    <row r="2380" spans="1:2" x14ac:dyDescent="0.25">
      <c r="A2380" t="s">
        <v>3879</v>
      </c>
      <c r="B2380" t="s">
        <v>3879</v>
      </c>
    </row>
    <row r="2381" spans="1:2" x14ac:dyDescent="0.25">
      <c r="A2381" t="s">
        <v>3880</v>
      </c>
      <c r="B2381" t="s">
        <v>3880</v>
      </c>
    </row>
    <row r="2382" spans="1:2" x14ac:dyDescent="0.25">
      <c r="A2382" t="s">
        <v>3881</v>
      </c>
      <c r="B2382" t="s">
        <v>3881</v>
      </c>
    </row>
    <row r="2383" spans="1:2" x14ac:dyDescent="0.25">
      <c r="A2383" t="s">
        <v>3882</v>
      </c>
      <c r="B2383" t="s">
        <v>3882</v>
      </c>
    </row>
    <row r="2384" spans="1:2" x14ac:dyDescent="0.25">
      <c r="A2384" t="s">
        <v>3883</v>
      </c>
      <c r="B2384" t="s">
        <v>3883</v>
      </c>
    </row>
    <row r="2385" spans="1:2" x14ac:dyDescent="0.25">
      <c r="A2385" t="s">
        <v>3884</v>
      </c>
      <c r="B2385" t="s">
        <v>3884</v>
      </c>
    </row>
    <row r="2386" spans="1:2" x14ac:dyDescent="0.25">
      <c r="A2386" t="s">
        <v>3885</v>
      </c>
      <c r="B2386" t="s">
        <v>3885</v>
      </c>
    </row>
    <row r="2387" spans="1:2" x14ac:dyDescent="0.25">
      <c r="A2387" t="s">
        <v>3886</v>
      </c>
      <c r="B2387" t="s">
        <v>3886</v>
      </c>
    </row>
    <row r="2388" spans="1:2" x14ac:dyDescent="0.25">
      <c r="A2388" t="s">
        <v>3887</v>
      </c>
      <c r="B2388" t="s">
        <v>3887</v>
      </c>
    </row>
    <row r="2389" spans="1:2" x14ac:dyDescent="0.25">
      <c r="A2389" t="s">
        <v>3888</v>
      </c>
      <c r="B2389" t="s">
        <v>3888</v>
      </c>
    </row>
    <row r="2390" spans="1:2" x14ac:dyDescent="0.25">
      <c r="A2390" t="s">
        <v>3889</v>
      </c>
      <c r="B2390" t="s">
        <v>3889</v>
      </c>
    </row>
    <row r="2391" spans="1:2" x14ac:dyDescent="0.25">
      <c r="A2391" t="s">
        <v>3890</v>
      </c>
      <c r="B2391" t="s">
        <v>3890</v>
      </c>
    </row>
    <row r="2392" spans="1:2" x14ac:dyDescent="0.25">
      <c r="A2392" t="s">
        <v>3891</v>
      </c>
      <c r="B2392" t="s">
        <v>3891</v>
      </c>
    </row>
    <row r="2393" spans="1:2" x14ac:dyDescent="0.25">
      <c r="A2393" t="s">
        <v>3892</v>
      </c>
      <c r="B2393" t="s">
        <v>3892</v>
      </c>
    </row>
    <row r="2394" spans="1:2" x14ac:dyDescent="0.25">
      <c r="A2394" t="s">
        <v>3893</v>
      </c>
      <c r="B2394" t="s">
        <v>3893</v>
      </c>
    </row>
    <row r="2395" spans="1:2" x14ac:dyDescent="0.25">
      <c r="A2395" t="s">
        <v>3894</v>
      </c>
      <c r="B2395" t="s">
        <v>3894</v>
      </c>
    </row>
    <row r="2396" spans="1:2" x14ac:dyDescent="0.25">
      <c r="A2396" t="s">
        <v>3895</v>
      </c>
      <c r="B2396" t="s">
        <v>3895</v>
      </c>
    </row>
    <row r="2397" spans="1:2" x14ac:dyDescent="0.25">
      <c r="A2397" t="s">
        <v>3896</v>
      </c>
      <c r="B2397" t="s">
        <v>3896</v>
      </c>
    </row>
    <row r="2398" spans="1:2" x14ac:dyDescent="0.25">
      <c r="A2398" t="s">
        <v>3897</v>
      </c>
      <c r="B2398" t="s">
        <v>3897</v>
      </c>
    </row>
    <row r="2399" spans="1:2" x14ac:dyDescent="0.25">
      <c r="A2399" t="s">
        <v>3898</v>
      </c>
      <c r="B2399" t="s">
        <v>3898</v>
      </c>
    </row>
    <row r="2400" spans="1:2" x14ac:dyDescent="0.25">
      <c r="A2400" t="s">
        <v>3899</v>
      </c>
      <c r="B2400" t="s">
        <v>3899</v>
      </c>
    </row>
    <row r="2401" spans="1:2" x14ac:dyDescent="0.25">
      <c r="A2401" t="s">
        <v>3900</v>
      </c>
      <c r="B2401" t="s">
        <v>3900</v>
      </c>
    </row>
    <row r="2402" spans="1:2" x14ac:dyDescent="0.25">
      <c r="A2402" t="s">
        <v>3901</v>
      </c>
      <c r="B2402" t="s">
        <v>3901</v>
      </c>
    </row>
    <row r="2403" spans="1:2" x14ac:dyDescent="0.25">
      <c r="A2403" t="s">
        <v>3902</v>
      </c>
      <c r="B2403" t="s">
        <v>3902</v>
      </c>
    </row>
    <row r="2404" spans="1:2" x14ac:dyDescent="0.25">
      <c r="A2404" t="s">
        <v>3903</v>
      </c>
      <c r="B2404" t="s">
        <v>3903</v>
      </c>
    </row>
    <row r="2405" spans="1:2" x14ac:dyDescent="0.25">
      <c r="A2405" t="s">
        <v>3904</v>
      </c>
      <c r="B2405" t="s">
        <v>3904</v>
      </c>
    </row>
    <row r="2406" spans="1:2" x14ac:dyDescent="0.25">
      <c r="A2406" t="s">
        <v>3905</v>
      </c>
      <c r="B2406" t="s">
        <v>3905</v>
      </c>
    </row>
    <row r="2407" spans="1:2" x14ac:dyDescent="0.25">
      <c r="A2407" t="s">
        <v>3906</v>
      </c>
      <c r="B2407" t="s">
        <v>3906</v>
      </c>
    </row>
    <row r="2408" spans="1:2" x14ac:dyDescent="0.25">
      <c r="A2408" t="s">
        <v>3907</v>
      </c>
      <c r="B2408" t="s">
        <v>3907</v>
      </c>
    </row>
    <row r="2409" spans="1:2" x14ac:dyDescent="0.25">
      <c r="A2409" t="s">
        <v>3908</v>
      </c>
      <c r="B2409" t="s">
        <v>3908</v>
      </c>
    </row>
    <row r="2410" spans="1:2" x14ac:dyDescent="0.25">
      <c r="A2410" t="s">
        <v>3909</v>
      </c>
      <c r="B2410" t="s">
        <v>3909</v>
      </c>
    </row>
    <row r="2411" spans="1:2" x14ac:dyDescent="0.25">
      <c r="A2411" t="s">
        <v>3910</v>
      </c>
      <c r="B2411" t="s">
        <v>3910</v>
      </c>
    </row>
    <row r="2412" spans="1:2" x14ac:dyDescent="0.25">
      <c r="A2412" t="s">
        <v>3911</v>
      </c>
      <c r="B2412" t="s">
        <v>3911</v>
      </c>
    </row>
    <row r="2413" spans="1:2" x14ac:dyDescent="0.25">
      <c r="A2413" t="s">
        <v>3912</v>
      </c>
      <c r="B2413" t="s">
        <v>3912</v>
      </c>
    </row>
    <row r="2414" spans="1:2" x14ac:dyDescent="0.25">
      <c r="A2414" t="s">
        <v>3913</v>
      </c>
      <c r="B2414" t="s">
        <v>3913</v>
      </c>
    </row>
    <row r="2415" spans="1:2" x14ac:dyDescent="0.25">
      <c r="A2415" t="s">
        <v>3914</v>
      </c>
      <c r="B2415" t="s">
        <v>3914</v>
      </c>
    </row>
    <row r="2416" spans="1:2" x14ac:dyDescent="0.25">
      <c r="A2416" t="s">
        <v>3915</v>
      </c>
      <c r="B2416" t="s">
        <v>3915</v>
      </c>
    </row>
    <row r="2417" spans="1:2" x14ac:dyDescent="0.25">
      <c r="A2417" t="s">
        <v>3916</v>
      </c>
      <c r="B2417" t="s">
        <v>3916</v>
      </c>
    </row>
    <row r="2418" spans="1:2" x14ac:dyDescent="0.25">
      <c r="A2418" t="s">
        <v>3917</v>
      </c>
      <c r="B2418" t="s">
        <v>3917</v>
      </c>
    </row>
    <row r="2419" spans="1:2" x14ac:dyDescent="0.25">
      <c r="A2419" t="s">
        <v>3918</v>
      </c>
      <c r="B2419" t="s">
        <v>3918</v>
      </c>
    </row>
    <row r="2420" spans="1:2" x14ac:dyDescent="0.25">
      <c r="A2420" t="s">
        <v>3919</v>
      </c>
      <c r="B2420" t="s">
        <v>3919</v>
      </c>
    </row>
    <row r="2421" spans="1:2" x14ac:dyDescent="0.25">
      <c r="A2421" t="s">
        <v>3920</v>
      </c>
      <c r="B2421" t="s">
        <v>3920</v>
      </c>
    </row>
    <row r="2422" spans="1:2" x14ac:dyDescent="0.25">
      <c r="A2422" t="s">
        <v>3921</v>
      </c>
      <c r="B2422" t="s">
        <v>3921</v>
      </c>
    </row>
    <row r="2423" spans="1:2" x14ac:dyDescent="0.25">
      <c r="A2423" t="s">
        <v>3922</v>
      </c>
      <c r="B2423" t="s">
        <v>3922</v>
      </c>
    </row>
    <row r="2424" spans="1:2" x14ac:dyDescent="0.25">
      <c r="A2424" t="s">
        <v>3923</v>
      </c>
      <c r="B2424" t="s">
        <v>3923</v>
      </c>
    </row>
    <row r="2425" spans="1:2" x14ac:dyDescent="0.25">
      <c r="A2425" t="s">
        <v>3924</v>
      </c>
      <c r="B2425" t="s">
        <v>3924</v>
      </c>
    </row>
    <row r="2426" spans="1:2" x14ac:dyDescent="0.25">
      <c r="A2426" t="s">
        <v>3925</v>
      </c>
      <c r="B2426" t="s">
        <v>3925</v>
      </c>
    </row>
    <row r="2427" spans="1:2" x14ac:dyDescent="0.25">
      <c r="A2427" t="s">
        <v>3926</v>
      </c>
      <c r="B2427" t="s">
        <v>3926</v>
      </c>
    </row>
    <row r="2428" spans="1:2" x14ac:dyDescent="0.25">
      <c r="A2428" t="s">
        <v>3927</v>
      </c>
      <c r="B2428" t="s">
        <v>3927</v>
      </c>
    </row>
    <row r="2429" spans="1:2" x14ac:dyDescent="0.25">
      <c r="A2429" t="s">
        <v>3928</v>
      </c>
      <c r="B2429" t="s">
        <v>3928</v>
      </c>
    </row>
    <row r="2430" spans="1:2" x14ac:dyDescent="0.25">
      <c r="A2430" t="s">
        <v>3929</v>
      </c>
      <c r="B2430" t="s">
        <v>3929</v>
      </c>
    </row>
    <row r="2431" spans="1:2" x14ac:dyDescent="0.25">
      <c r="A2431" t="s">
        <v>3930</v>
      </c>
      <c r="B2431" t="s">
        <v>3930</v>
      </c>
    </row>
    <row r="2432" spans="1:2" x14ac:dyDescent="0.25">
      <c r="A2432" t="s">
        <v>3931</v>
      </c>
      <c r="B2432" t="s">
        <v>3931</v>
      </c>
    </row>
    <row r="2433" spans="1:2" x14ac:dyDescent="0.25">
      <c r="A2433" t="s">
        <v>3932</v>
      </c>
      <c r="B2433" t="s">
        <v>3932</v>
      </c>
    </row>
    <row r="2434" spans="1:2" x14ac:dyDescent="0.25">
      <c r="A2434" t="s">
        <v>3933</v>
      </c>
      <c r="B2434" t="s">
        <v>3933</v>
      </c>
    </row>
    <row r="2435" spans="1:2" x14ac:dyDescent="0.25">
      <c r="A2435" t="s">
        <v>3934</v>
      </c>
      <c r="B2435" t="s">
        <v>3934</v>
      </c>
    </row>
    <row r="2436" spans="1:2" x14ac:dyDescent="0.25">
      <c r="A2436" t="s">
        <v>3935</v>
      </c>
      <c r="B2436" t="s">
        <v>3935</v>
      </c>
    </row>
    <row r="2437" spans="1:2" x14ac:dyDescent="0.25">
      <c r="A2437" t="s">
        <v>3936</v>
      </c>
      <c r="B2437" t="s">
        <v>3936</v>
      </c>
    </row>
    <row r="2438" spans="1:2" x14ac:dyDescent="0.25">
      <c r="A2438" t="s">
        <v>3937</v>
      </c>
      <c r="B2438" t="s">
        <v>3937</v>
      </c>
    </row>
    <row r="2439" spans="1:2" x14ac:dyDescent="0.25">
      <c r="A2439" t="s">
        <v>3938</v>
      </c>
      <c r="B2439" t="s">
        <v>3938</v>
      </c>
    </row>
    <row r="2440" spans="1:2" x14ac:dyDescent="0.25">
      <c r="A2440" t="s">
        <v>3939</v>
      </c>
      <c r="B2440" t="s">
        <v>3939</v>
      </c>
    </row>
    <row r="2441" spans="1:2" x14ac:dyDescent="0.25">
      <c r="A2441" t="s">
        <v>3940</v>
      </c>
      <c r="B2441" t="s">
        <v>3940</v>
      </c>
    </row>
    <row r="2442" spans="1:2" x14ac:dyDescent="0.25">
      <c r="A2442" t="s">
        <v>3941</v>
      </c>
      <c r="B2442" t="s">
        <v>3941</v>
      </c>
    </row>
    <row r="2443" spans="1:2" x14ac:dyDescent="0.25">
      <c r="A2443" t="s">
        <v>3942</v>
      </c>
      <c r="B2443" t="s">
        <v>3942</v>
      </c>
    </row>
    <row r="2444" spans="1:2" x14ac:dyDescent="0.25">
      <c r="A2444" t="s">
        <v>3943</v>
      </c>
      <c r="B2444" t="s">
        <v>3943</v>
      </c>
    </row>
    <row r="2445" spans="1:2" x14ac:dyDescent="0.25">
      <c r="A2445" t="s">
        <v>3944</v>
      </c>
      <c r="B2445" t="s">
        <v>3944</v>
      </c>
    </row>
    <row r="2446" spans="1:2" x14ac:dyDescent="0.25">
      <c r="A2446" t="s">
        <v>3945</v>
      </c>
      <c r="B2446" t="s">
        <v>3945</v>
      </c>
    </row>
    <row r="2447" spans="1:2" x14ac:dyDescent="0.25">
      <c r="A2447" t="s">
        <v>3946</v>
      </c>
      <c r="B2447" t="s">
        <v>3946</v>
      </c>
    </row>
    <row r="2448" spans="1:2" x14ac:dyDescent="0.25">
      <c r="A2448" t="s">
        <v>3947</v>
      </c>
      <c r="B2448" t="s">
        <v>3947</v>
      </c>
    </row>
    <row r="2449" spans="1:2" x14ac:dyDescent="0.25">
      <c r="A2449" t="s">
        <v>3948</v>
      </c>
      <c r="B2449" t="s">
        <v>3948</v>
      </c>
    </row>
    <row r="2450" spans="1:2" x14ac:dyDescent="0.25">
      <c r="A2450" t="s">
        <v>3949</v>
      </c>
      <c r="B2450" t="s">
        <v>3949</v>
      </c>
    </row>
    <row r="2451" spans="1:2" x14ac:dyDescent="0.25">
      <c r="A2451" t="s">
        <v>3950</v>
      </c>
      <c r="B2451" t="s">
        <v>3950</v>
      </c>
    </row>
    <row r="2452" spans="1:2" x14ac:dyDescent="0.25">
      <c r="A2452" t="s">
        <v>3951</v>
      </c>
      <c r="B2452" t="s">
        <v>3951</v>
      </c>
    </row>
    <row r="2453" spans="1:2" x14ac:dyDescent="0.25">
      <c r="A2453" t="s">
        <v>3952</v>
      </c>
      <c r="B2453" t="s">
        <v>3952</v>
      </c>
    </row>
    <row r="2454" spans="1:2" x14ac:dyDescent="0.25">
      <c r="A2454" t="s">
        <v>3953</v>
      </c>
      <c r="B2454" t="s">
        <v>3953</v>
      </c>
    </row>
    <row r="2455" spans="1:2" x14ac:dyDescent="0.25">
      <c r="A2455" t="s">
        <v>3954</v>
      </c>
      <c r="B2455" t="s">
        <v>3954</v>
      </c>
    </row>
    <row r="2456" spans="1:2" x14ac:dyDescent="0.25">
      <c r="A2456" t="s">
        <v>3955</v>
      </c>
      <c r="B2456" t="s">
        <v>3955</v>
      </c>
    </row>
    <row r="2457" spans="1:2" x14ac:dyDescent="0.25">
      <c r="A2457" t="s">
        <v>3956</v>
      </c>
      <c r="B2457" t="s">
        <v>3956</v>
      </c>
    </row>
    <row r="2458" spans="1:2" x14ac:dyDescent="0.25">
      <c r="A2458" t="s">
        <v>3957</v>
      </c>
      <c r="B2458" t="s">
        <v>3957</v>
      </c>
    </row>
    <row r="2459" spans="1:2" x14ac:dyDescent="0.25">
      <c r="A2459" t="s">
        <v>3958</v>
      </c>
      <c r="B2459" t="s">
        <v>3958</v>
      </c>
    </row>
    <row r="2460" spans="1:2" x14ac:dyDescent="0.25">
      <c r="A2460" t="s">
        <v>3959</v>
      </c>
      <c r="B2460" t="s">
        <v>3959</v>
      </c>
    </row>
    <row r="2461" spans="1:2" x14ac:dyDescent="0.25">
      <c r="A2461" t="s">
        <v>3960</v>
      </c>
      <c r="B2461" t="s">
        <v>3960</v>
      </c>
    </row>
    <row r="2462" spans="1:2" x14ac:dyDescent="0.25">
      <c r="A2462" t="s">
        <v>3961</v>
      </c>
      <c r="B2462" t="s">
        <v>3961</v>
      </c>
    </row>
    <row r="2463" spans="1:2" x14ac:dyDescent="0.25">
      <c r="A2463" t="s">
        <v>3962</v>
      </c>
      <c r="B2463" t="s">
        <v>3962</v>
      </c>
    </row>
    <row r="2464" spans="1:2" x14ac:dyDescent="0.25">
      <c r="A2464" t="s">
        <v>3963</v>
      </c>
      <c r="B2464" t="s">
        <v>3963</v>
      </c>
    </row>
    <row r="2465" spans="1:2" x14ac:dyDescent="0.25">
      <c r="A2465" t="s">
        <v>3964</v>
      </c>
      <c r="B2465" t="s">
        <v>3964</v>
      </c>
    </row>
    <row r="2466" spans="1:2" x14ac:dyDescent="0.25">
      <c r="A2466" t="s">
        <v>3965</v>
      </c>
      <c r="B2466" t="s">
        <v>3965</v>
      </c>
    </row>
    <row r="2467" spans="1:2" x14ac:dyDescent="0.25">
      <c r="A2467" t="s">
        <v>3966</v>
      </c>
      <c r="B2467" t="s">
        <v>3966</v>
      </c>
    </row>
    <row r="2468" spans="1:2" x14ac:dyDescent="0.25">
      <c r="A2468" t="s">
        <v>3967</v>
      </c>
      <c r="B2468" t="s">
        <v>3967</v>
      </c>
    </row>
    <row r="2469" spans="1:2" x14ac:dyDescent="0.25">
      <c r="A2469" t="s">
        <v>3968</v>
      </c>
      <c r="B2469" t="s">
        <v>3968</v>
      </c>
    </row>
    <row r="2470" spans="1:2" x14ac:dyDescent="0.25">
      <c r="A2470" t="s">
        <v>3969</v>
      </c>
      <c r="B2470" t="s">
        <v>3969</v>
      </c>
    </row>
    <row r="2471" spans="1:2" x14ac:dyDescent="0.25">
      <c r="A2471" t="s">
        <v>3970</v>
      </c>
      <c r="B2471" t="s">
        <v>3970</v>
      </c>
    </row>
    <row r="2472" spans="1:2" x14ac:dyDescent="0.25">
      <c r="A2472" t="s">
        <v>3971</v>
      </c>
      <c r="B2472" t="s">
        <v>3971</v>
      </c>
    </row>
    <row r="2473" spans="1:2" x14ac:dyDescent="0.25">
      <c r="A2473" t="s">
        <v>3972</v>
      </c>
      <c r="B2473" t="s">
        <v>3972</v>
      </c>
    </row>
    <row r="2474" spans="1:2" x14ac:dyDescent="0.25">
      <c r="A2474" t="s">
        <v>3973</v>
      </c>
      <c r="B2474" t="s">
        <v>3973</v>
      </c>
    </row>
    <row r="2475" spans="1:2" x14ac:dyDescent="0.25">
      <c r="A2475" t="s">
        <v>3974</v>
      </c>
      <c r="B2475" t="s">
        <v>3974</v>
      </c>
    </row>
    <row r="2476" spans="1:2" x14ac:dyDescent="0.25">
      <c r="A2476" t="s">
        <v>3975</v>
      </c>
      <c r="B2476" t="s">
        <v>3975</v>
      </c>
    </row>
    <row r="2477" spans="1:2" x14ac:dyDescent="0.25">
      <c r="A2477" t="s">
        <v>3976</v>
      </c>
      <c r="B2477" t="s">
        <v>3976</v>
      </c>
    </row>
    <row r="2478" spans="1:2" x14ac:dyDescent="0.25">
      <c r="A2478" t="s">
        <v>3977</v>
      </c>
      <c r="B2478" t="s">
        <v>3977</v>
      </c>
    </row>
    <row r="2479" spans="1:2" x14ac:dyDescent="0.25">
      <c r="A2479" t="s">
        <v>3978</v>
      </c>
      <c r="B2479" t="s">
        <v>3978</v>
      </c>
    </row>
    <row r="2480" spans="1:2" x14ac:dyDescent="0.25">
      <c r="A2480" t="s">
        <v>3979</v>
      </c>
      <c r="B2480" t="s">
        <v>3979</v>
      </c>
    </row>
    <row r="2481" spans="1:2" x14ac:dyDescent="0.25">
      <c r="A2481" t="s">
        <v>3980</v>
      </c>
      <c r="B2481" t="s">
        <v>3980</v>
      </c>
    </row>
    <row r="2482" spans="1:2" x14ac:dyDescent="0.25">
      <c r="A2482" t="s">
        <v>3981</v>
      </c>
      <c r="B2482" t="s">
        <v>3981</v>
      </c>
    </row>
    <row r="2483" spans="1:2" x14ac:dyDescent="0.25">
      <c r="A2483" t="s">
        <v>3982</v>
      </c>
      <c r="B2483" t="s">
        <v>3982</v>
      </c>
    </row>
    <row r="2484" spans="1:2" x14ac:dyDescent="0.25">
      <c r="A2484" t="s">
        <v>3983</v>
      </c>
      <c r="B2484" t="s">
        <v>3983</v>
      </c>
    </row>
    <row r="2485" spans="1:2" x14ac:dyDescent="0.25">
      <c r="A2485" t="s">
        <v>3984</v>
      </c>
      <c r="B2485" t="s">
        <v>3984</v>
      </c>
    </row>
    <row r="2486" spans="1:2" x14ac:dyDescent="0.25">
      <c r="A2486" t="s">
        <v>3985</v>
      </c>
      <c r="B2486" t="s">
        <v>3985</v>
      </c>
    </row>
    <row r="2487" spans="1:2" x14ac:dyDescent="0.25">
      <c r="A2487" t="s">
        <v>3986</v>
      </c>
      <c r="B2487" t="s">
        <v>3986</v>
      </c>
    </row>
    <row r="2488" spans="1:2" x14ac:dyDescent="0.25">
      <c r="A2488" t="s">
        <v>3987</v>
      </c>
      <c r="B2488" t="s">
        <v>3987</v>
      </c>
    </row>
    <row r="2489" spans="1:2" x14ac:dyDescent="0.25">
      <c r="A2489" t="s">
        <v>3988</v>
      </c>
      <c r="B2489" t="s">
        <v>3988</v>
      </c>
    </row>
    <row r="2490" spans="1:2" x14ac:dyDescent="0.25">
      <c r="A2490" t="s">
        <v>3989</v>
      </c>
      <c r="B2490" t="s">
        <v>3989</v>
      </c>
    </row>
    <row r="2491" spans="1:2" x14ac:dyDescent="0.25">
      <c r="A2491" t="s">
        <v>3990</v>
      </c>
      <c r="B2491" t="s">
        <v>3990</v>
      </c>
    </row>
    <row r="2492" spans="1:2" x14ac:dyDescent="0.25">
      <c r="A2492" t="s">
        <v>3991</v>
      </c>
      <c r="B2492" t="s">
        <v>3991</v>
      </c>
    </row>
    <row r="2493" spans="1:2" x14ac:dyDescent="0.25">
      <c r="A2493" t="s">
        <v>3992</v>
      </c>
      <c r="B2493" t="s">
        <v>3992</v>
      </c>
    </row>
    <row r="2494" spans="1:2" x14ac:dyDescent="0.25">
      <c r="A2494" t="s">
        <v>3993</v>
      </c>
      <c r="B2494" t="s">
        <v>3993</v>
      </c>
    </row>
    <row r="2495" spans="1:2" x14ac:dyDescent="0.25">
      <c r="A2495" t="s">
        <v>3994</v>
      </c>
      <c r="B2495" t="s">
        <v>3994</v>
      </c>
    </row>
    <row r="2496" spans="1:2" x14ac:dyDescent="0.25">
      <c r="A2496" t="s">
        <v>3995</v>
      </c>
      <c r="B2496" t="s">
        <v>3995</v>
      </c>
    </row>
    <row r="2497" spans="1:2" x14ac:dyDescent="0.25">
      <c r="A2497" t="s">
        <v>3996</v>
      </c>
      <c r="B2497" t="s">
        <v>3996</v>
      </c>
    </row>
    <row r="2498" spans="1:2" x14ac:dyDescent="0.25">
      <c r="A2498" t="s">
        <v>3997</v>
      </c>
      <c r="B2498" t="s">
        <v>3997</v>
      </c>
    </row>
    <row r="2499" spans="1:2" x14ac:dyDescent="0.25">
      <c r="A2499" t="s">
        <v>3998</v>
      </c>
      <c r="B2499" t="s">
        <v>3998</v>
      </c>
    </row>
    <row r="2500" spans="1:2" x14ac:dyDescent="0.25">
      <c r="A2500" t="s">
        <v>3999</v>
      </c>
      <c r="B2500" t="s">
        <v>3999</v>
      </c>
    </row>
    <row r="2501" spans="1:2" x14ac:dyDescent="0.25">
      <c r="A2501" t="s">
        <v>4000</v>
      </c>
      <c r="B2501" t="s">
        <v>4000</v>
      </c>
    </row>
    <row r="2502" spans="1:2" x14ac:dyDescent="0.25">
      <c r="A2502" t="s">
        <v>4001</v>
      </c>
      <c r="B2502" t="s">
        <v>4001</v>
      </c>
    </row>
    <row r="2503" spans="1:2" x14ac:dyDescent="0.25">
      <c r="A2503" t="s">
        <v>4002</v>
      </c>
      <c r="B2503" t="s">
        <v>4002</v>
      </c>
    </row>
    <row r="2504" spans="1:2" x14ac:dyDescent="0.25">
      <c r="A2504" t="s">
        <v>4003</v>
      </c>
      <c r="B2504" t="s">
        <v>4003</v>
      </c>
    </row>
    <row r="2505" spans="1:2" x14ac:dyDescent="0.25">
      <c r="A2505" t="s">
        <v>4004</v>
      </c>
      <c r="B2505" t="s">
        <v>4004</v>
      </c>
    </row>
    <row r="2506" spans="1:2" x14ac:dyDescent="0.25">
      <c r="A2506" t="s">
        <v>4005</v>
      </c>
      <c r="B2506" t="s">
        <v>4005</v>
      </c>
    </row>
    <row r="2507" spans="1:2" x14ac:dyDescent="0.25">
      <c r="A2507" t="s">
        <v>4006</v>
      </c>
      <c r="B2507" t="s">
        <v>4006</v>
      </c>
    </row>
    <row r="2508" spans="1:2" x14ac:dyDescent="0.25">
      <c r="A2508" t="s">
        <v>4007</v>
      </c>
      <c r="B2508" t="s">
        <v>4007</v>
      </c>
    </row>
    <row r="2509" spans="1:2" x14ac:dyDescent="0.25">
      <c r="A2509" t="s">
        <v>4008</v>
      </c>
      <c r="B2509" t="s">
        <v>4008</v>
      </c>
    </row>
    <row r="2510" spans="1:2" x14ac:dyDescent="0.25">
      <c r="A2510" t="s">
        <v>4009</v>
      </c>
      <c r="B2510" t="s">
        <v>4009</v>
      </c>
    </row>
    <row r="2511" spans="1:2" x14ac:dyDescent="0.25">
      <c r="A2511" t="s">
        <v>4010</v>
      </c>
      <c r="B2511" t="s">
        <v>4010</v>
      </c>
    </row>
    <row r="2512" spans="1:2" x14ac:dyDescent="0.25">
      <c r="A2512" t="s">
        <v>4011</v>
      </c>
      <c r="B2512" t="s">
        <v>4011</v>
      </c>
    </row>
    <row r="2513" spans="1:2" x14ac:dyDescent="0.25">
      <c r="A2513" t="s">
        <v>4012</v>
      </c>
      <c r="B2513" t="s">
        <v>4012</v>
      </c>
    </row>
    <row r="2514" spans="1:2" x14ac:dyDescent="0.25">
      <c r="A2514" t="s">
        <v>4013</v>
      </c>
      <c r="B2514" t="s">
        <v>4013</v>
      </c>
    </row>
    <row r="2515" spans="1:2" x14ac:dyDescent="0.25">
      <c r="A2515" t="s">
        <v>4014</v>
      </c>
      <c r="B2515" t="s">
        <v>4014</v>
      </c>
    </row>
    <row r="2516" spans="1:2" x14ac:dyDescent="0.25">
      <c r="A2516" t="s">
        <v>4015</v>
      </c>
      <c r="B2516" t="s">
        <v>4015</v>
      </c>
    </row>
    <row r="2517" spans="1:2" x14ac:dyDescent="0.25">
      <c r="A2517" t="s">
        <v>4016</v>
      </c>
      <c r="B2517" t="s">
        <v>4016</v>
      </c>
    </row>
    <row r="2518" spans="1:2" x14ac:dyDescent="0.25">
      <c r="A2518" t="s">
        <v>4017</v>
      </c>
      <c r="B2518" t="s">
        <v>4017</v>
      </c>
    </row>
    <row r="2519" spans="1:2" x14ac:dyDescent="0.25">
      <c r="A2519" t="s">
        <v>4018</v>
      </c>
      <c r="B2519" t="s">
        <v>4018</v>
      </c>
    </row>
    <row r="2520" spans="1:2" x14ac:dyDescent="0.25">
      <c r="A2520" t="s">
        <v>4019</v>
      </c>
      <c r="B2520" t="s">
        <v>4019</v>
      </c>
    </row>
    <row r="2521" spans="1:2" x14ac:dyDescent="0.25">
      <c r="A2521" t="s">
        <v>4020</v>
      </c>
      <c r="B2521" t="s">
        <v>4020</v>
      </c>
    </row>
    <row r="2522" spans="1:2" x14ac:dyDescent="0.25">
      <c r="A2522" t="s">
        <v>4021</v>
      </c>
      <c r="B2522" t="s">
        <v>4021</v>
      </c>
    </row>
    <row r="2523" spans="1:2" x14ac:dyDescent="0.25">
      <c r="A2523" t="s">
        <v>4022</v>
      </c>
      <c r="B2523" t="s">
        <v>4022</v>
      </c>
    </row>
    <row r="2524" spans="1:2" x14ac:dyDescent="0.25">
      <c r="A2524" t="s">
        <v>4023</v>
      </c>
      <c r="B2524" t="s">
        <v>4023</v>
      </c>
    </row>
    <row r="2525" spans="1:2" x14ac:dyDescent="0.25">
      <c r="A2525" t="s">
        <v>4024</v>
      </c>
      <c r="B2525" t="s">
        <v>4024</v>
      </c>
    </row>
    <row r="2526" spans="1:2" x14ac:dyDescent="0.25">
      <c r="A2526" t="s">
        <v>4025</v>
      </c>
      <c r="B2526" t="s">
        <v>4025</v>
      </c>
    </row>
    <row r="2527" spans="1:2" x14ac:dyDescent="0.25">
      <c r="A2527" t="s">
        <v>4026</v>
      </c>
      <c r="B2527" t="s">
        <v>4026</v>
      </c>
    </row>
    <row r="2528" spans="1:2" x14ac:dyDescent="0.25">
      <c r="A2528" t="s">
        <v>4027</v>
      </c>
      <c r="B2528" t="s">
        <v>4027</v>
      </c>
    </row>
    <row r="2529" spans="1:2" x14ac:dyDescent="0.25">
      <c r="A2529" t="s">
        <v>4028</v>
      </c>
      <c r="B2529" t="s">
        <v>4028</v>
      </c>
    </row>
    <row r="2530" spans="1:2" x14ac:dyDescent="0.25">
      <c r="A2530" t="s">
        <v>4029</v>
      </c>
      <c r="B2530" t="s">
        <v>4029</v>
      </c>
    </row>
    <row r="2531" spans="1:2" x14ac:dyDescent="0.25">
      <c r="A2531" t="s">
        <v>4030</v>
      </c>
      <c r="B2531" t="s">
        <v>4030</v>
      </c>
    </row>
    <row r="2532" spans="1:2" x14ac:dyDescent="0.25">
      <c r="A2532" t="s">
        <v>4031</v>
      </c>
      <c r="B2532" t="s">
        <v>4031</v>
      </c>
    </row>
    <row r="2533" spans="1:2" x14ac:dyDescent="0.25">
      <c r="A2533" t="s">
        <v>4032</v>
      </c>
      <c r="B2533" t="s">
        <v>4032</v>
      </c>
    </row>
    <row r="2534" spans="1:2" x14ac:dyDescent="0.25">
      <c r="A2534" t="s">
        <v>4033</v>
      </c>
      <c r="B2534" t="s">
        <v>4033</v>
      </c>
    </row>
    <row r="2535" spans="1:2" x14ac:dyDescent="0.25">
      <c r="A2535" t="s">
        <v>4034</v>
      </c>
      <c r="B2535" t="s">
        <v>4034</v>
      </c>
    </row>
    <row r="2536" spans="1:2" x14ac:dyDescent="0.25">
      <c r="A2536" t="s">
        <v>4035</v>
      </c>
      <c r="B2536" t="s">
        <v>4035</v>
      </c>
    </row>
    <row r="2537" spans="1:2" x14ac:dyDescent="0.25">
      <c r="A2537" t="s">
        <v>4036</v>
      </c>
      <c r="B2537" t="s">
        <v>4036</v>
      </c>
    </row>
    <row r="2538" spans="1:2" x14ac:dyDescent="0.25">
      <c r="A2538" t="s">
        <v>4037</v>
      </c>
      <c r="B2538" t="s">
        <v>4037</v>
      </c>
    </row>
    <row r="2539" spans="1:2" x14ac:dyDescent="0.25">
      <c r="A2539" t="s">
        <v>4038</v>
      </c>
      <c r="B2539" t="s">
        <v>4038</v>
      </c>
    </row>
    <row r="2540" spans="1:2" x14ac:dyDescent="0.25">
      <c r="A2540" t="s">
        <v>4039</v>
      </c>
      <c r="B2540" t="s">
        <v>4039</v>
      </c>
    </row>
    <row r="2541" spans="1:2" x14ac:dyDescent="0.25">
      <c r="A2541" t="s">
        <v>4040</v>
      </c>
      <c r="B2541" t="s">
        <v>4040</v>
      </c>
    </row>
    <row r="2542" spans="1:2" x14ac:dyDescent="0.25">
      <c r="A2542" t="s">
        <v>4041</v>
      </c>
      <c r="B2542" t="s">
        <v>4041</v>
      </c>
    </row>
    <row r="2543" spans="1:2" x14ac:dyDescent="0.25">
      <c r="A2543" t="s">
        <v>4042</v>
      </c>
      <c r="B2543" t="s">
        <v>4042</v>
      </c>
    </row>
    <row r="2544" spans="1:2" x14ac:dyDescent="0.25">
      <c r="A2544" t="s">
        <v>4043</v>
      </c>
      <c r="B2544" t="s">
        <v>4043</v>
      </c>
    </row>
    <row r="2545" spans="1:2" x14ac:dyDescent="0.25">
      <c r="A2545" t="s">
        <v>4044</v>
      </c>
      <c r="B2545" t="s">
        <v>4044</v>
      </c>
    </row>
    <row r="2546" spans="1:2" x14ac:dyDescent="0.25">
      <c r="A2546" t="s">
        <v>4045</v>
      </c>
      <c r="B2546" t="s">
        <v>4045</v>
      </c>
    </row>
    <row r="2547" spans="1:2" x14ac:dyDescent="0.25">
      <c r="A2547" t="s">
        <v>4046</v>
      </c>
      <c r="B2547" t="s">
        <v>4046</v>
      </c>
    </row>
    <row r="2548" spans="1:2" x14ac:dyDescent="0.25">
      <c r="A2548" t="s">
        <v>4047</v>
      </c>
      <c r="B2548" t="s">
        <v>4047</v>
      </c>
    </row>
    <row r="2549" spans="1:2" x14ac:dyDescent="0.25">
      <c r="A2549" t="s">
        <v>4048</v>
      </c>
      <c r="B2549" t="s">
        <v>4048</v>
      </c>
    </row>
    <row r="2550" spans="1:2" x14ac:dyDescent="0.25">
      <c r="A2550" t="s">
        <v>4049</v>
      </c>
      <c r="B2550" t="s">
        <v>4049</v>
      </c>
    </row>
    <row r="2551" spans="1:2" x14ac:dyDescent="0.25">
      <c r="A2551" t="s">
        <v>4050</v>
      </c>
      <c r="B2551" t="s">
        <v>4050</v>
      </c>
    </row>
    <row r="2552" spans="1:2" x14ac:dyDescent="0.25">
      <c r="A2552" t="s">
        <v>4051</v>
      </c>
      <c r="B2552" t="s">
        <v>4051</v>
      </c>
    </row>
    <row r="2553" spans="1:2" x14ac:dyDescent="0.25">
      <c r="A2553" t="s">
        <v>4052</v>
      </c>
      <c r="B2553" t="s">
        <v>4052</v>
      </c>
    </row>
    <row r="2554" spans="1:2" x14ac:dyDescent="0.25">
      <c r="A2554" t="s">
        <v>4053</v>
      </c>
      <c r="B2554" t="s">
        <v>4053</v>
      </c>
    </row>
    <row r="2555" spans="1:2" x14ac:dyDescent="0.25">
      <c r="A2555" t="s">
        <v>4054</v>
      </c>
      <c r="B2555" t="s">
        <v>4054</v>
      </c>
    </row>
    <row r="2556" spans="1:2" x14ac:dyDescent="0.25">
      <c r="A2556" t="s">
        <v>4055</v>
      </c>
      <c r="B2556" t="s">
        <v>4055</v>
      </c>
    </row>
    <row r="2557" spans="1:2" x14ac:dyDescent="0.25">
      <c r="A2557" t="s">
        <v>4056</v>
      </c>
      <c r="B2557" t="s">
        <v>4056</v>
      </c>
    </row>
    <row r="2558" spans="1:2" x14ac:dyDescent="0.25">
      <c r="A2558" t="s">
        <v>4057</v>
      </c>
      <c r="B2558" t="s">
        <v>4057</v>
      </c>
    </row>
    <row r="2559" spans="1:2" x14ac:dyDescent="0.25">
      <c r="A2559" t="s">
        <v>4058</v>
      </c>
      <c r="B2559" t="s">
        <v>4058</v>
      </c>
    </row>
    <row r="2560" spans="1:2" x14ac:dyDescent="0.25">
      <c r="A2560" t="s">
        <v>4059</v>
      </c>
      <c r="B2560" t="s">
        <v>4059</v>
      </c>
    </row>
    <row r="2561" spans="1:2" x14ac:dyDescent="0.25">
      <c r="A2561" t="s">
        <v>4060</v>
      </c>
      <c r="B2561" t="s">
        <v>4060</v>
      </c>
    </row>
    <row r="2562" spans="1:2" x14ac:dyDescent="0.25">
      <c r="A2562" t="s">
        <v>4061</v>
      </c>
      <c r="B2562" t="s">
        <v>4061</v>
      </c>
    </row>
    <row r="2563" spans="1:2" x14ac:dyDescent="0.25">
      <c r="A2563" t="s">
        <v>4062</v>
      </c>
      <c r="B2563" t="s">
        <v>4062</v>
      </c>
    </row>
    <row r="2564" spans="1:2" x14ac:dyDescent="0.25">
      <c r="A2564" t="s">
        <v>4063</v>
      </c>
      <c r="B2564" t="s">
        <v>4063</v>
      </c>
    </row>
    <row r="2565" spans="1:2" x14ac:dyDescent="0.25">
      <c r="A2565" t="s">
        <v>4064</v>
      </c>
      <c r="B2565" t="s">
        <v>4064</v>
      </c>
    </row>
    <row r="2566" spans="1:2" x14ac:dyDescent="0.25">
      <c r="A2566" t="s">
        <v>4065</v>
      </c>
      <c r="B2566" t="s">
        <v>4065</v>
      </c>
    </row>
    <row r="2567" spans="1:2" x14ac:dyDescent="0.25">
      <c r="A2567" t="s">
        <v>4066</v>
      </c>
      <c r="B2567" t="s">
        <v>4066</v>
      </c>
    </row>
    <row r="2568" spans="1:2" x14ac:dyDescent="0.25">
      <c r="A2568" t="s">
        <v>4067</v>
      </c>
      <c r="B2568" t="s">
        <v>4067</v>
      </c>
    </row>
    <row r="2569" spans="1:2" x14ac:dyDescent="0.25">
      <c r="A2569" t="s">
        <v>4068</v>
      </c>
      <c r="B2569" t="s">
        <v>4068</v>
      </c>
    </row>
    <row r="2570" spans="1:2" x14ac:dyDescent="0.25">
      <c r="A2570" t="s">
        <v>4069</v>
      </c>
      <c r="B2570" t="s">
        <v>4069</v>
      </c>
    </row>
    <row r="2571" spans="1:2" x14ac:dyDescent="0.25">
      <c r="A2571" t="s">
        <v>4070</v>
      </c>
      <c r="B2571" t="s">
        <v>4070</v>
      </c>
    </row>
    <row r="2572" spans="1:2" x14ac:dyDescent="0.25">
      <c r="A2572" t="s">
        <v>4071</v>
      </c>
      <c r="B2572" t="s">
        <v>4071</v>
      </c>
    </row>
    <row r="2573" spans="1:2" x14ac:dyDescent="0.25">
      <c r="A2573" t="s">
        <v>4072</v>
      </c>
      <c r="B2573" t="s">
        <v>4072</v>
      </c>
    </row>
    <row r="2574" spans="1:2" x14ac:dyDescent="0.25">
      <c r="A2574" t="s">
        <v>4073</v>
      </c>
      <c r="B2574" t="s">
        <v>4073</v>
      </c>
    </row>
    <row r="2575" spans="1:2" x14ac:dyDescent="0.25">
      <c r="A2575" t="s">
        <v>4074</v>
      </c>
      <c r="B2575" t="s">
        <v>4074</v>
      </c>
    </row>
    <row r="2576" spans="1:2" x14ac:dyDescent="0.25">
      <c r="A2576" t="s">
        <v>4075</v>
      </c>
      <c r="B2576" t="s">
        <v>4075</v>
      </c>
    </row>
    <row r="2577" spans="1:2" x14ac:dyDescent="0.25">
      <c r="A2577" t="s">
        <v>4076</v>
      </c>
      <c r="B2577" t="s">
        <v>4076</v>
      </c>
    </row>
    <row r="2578" spans="1:2" x14ac:dyDescent="0.25">
      <c r="A2578" t="s">
        <v>4077</v>
      </c>
      <c r="B2578" t="s">
        <v>4077</v>
      </c>
    </row>
    <row r="2579" spans="1:2" x14ac:dyDescent="0.25">
      <c r="A2579" t="s">
        <v>4078</v>
      </c>
      <c r="B2579" t="s">
        <v>4078</v>
      </c>
    </row>
    <row r="2580" spans="1:2" x14ac:dyDescent="0.25">
      <c r="A2580" t="s">
        <v>4079</v>
      </c>
      <c r="B2580" t="s">
        <v>4079</v>
      </c>
    </row>
    <row r="2581" spans="1:2" x14ac:dyDescent="0.25">
      <c r="A2581" t="s">
        <v>4080</v>
      </c>
      <c r="B2581" t="s">
        <v>4080</v>
      </c>
    </row>
    <row r="2582" spans="1:2" x14ac:dyDescent="0.25">
      <c r="A2582" t="s">
        <v>4081</v>
      </c>
      <c r="B2582" t="s">
        <v>4081</v>
      </c>
    </row>
    <row r="2583" spans="1:2" x14ac:dyDescent="0.25">
      <c r="A2583" t="s">
        <v>4082</v>
      </c>
      <c r="B2583" t="s">
        <v>4082</v>
      </c>
    </row>
    <row r="2584" spans="1:2" x14ac:dyDescent="0.25">
      <c r="A2584" t="s">
        <v>4083</v>
      </c>
      <c r="B2584" t="s">
        <v>4083</v>
      </c>
    </row>
    <row r="2585" spans="1:2" x14ac:dyDescent="0.25">
      <c r="A2585" t="s">
        <v>4084</v>
      </c>
      <c r="B2585" t="s">
        <v>4084</v>
      </c>
    </row>
    <row r="2586" spans="1:2" x14ac:dyDescent="0.25">
      <c r="A2586" t="s">
        <v>4085</v>
      </c>
      <c r="B2586" t="s">
        <v>4085</v>
      </c>
    </row>
    <row r="2587" spans="1:2" x14ac:dyDescent="0.25">
      <c r="A2587" t="s">
        <v>4086</v>
      </c>
      <c r="B2587" t="s">
        <v>4086</v>
      </c>
    </row>
    <row r="2588" spans="1:2" x14ac:dyDescent="0.25">
      <c r="A2588" t="s">
        <v>4087</v>
      </c>
      <c r="B2588" t="s">
        <v>4087</v>
      </c>
    </row>
    <row r="2589" spans="1:2" x14ac:dyDescent="0.25">
      <c r="A2589" t="s">
        <v>4088</v>
      </c>
      <c r="B2589" t="s">
        <v>4088</v>
      </c>
    </row>
    <row r="2590" spans="1:2" x14ac:dyDescent="0.25">
      <c r="A2590" t="s">
        <v>4089</v>
      </c>
      <c r="B2590" t="s">
        <v>4089</v>
      </c>
    </row>
    <row r="2591" spans="1:2" x14ac:dyDescent="0.25">
      <c r="A2591" t="s">
        <v>4090</v>
      </c>
      <c r="B2591" t="s">
        <v>4090</v>
      </c>
    </row>
    <row r="2592" spans="1:2" x14ac:dyDescent="0.25">
      <c r="A2592" t="s">
        <v>4091</v>
      </c>
      <c r="B2592" t="s">
        <v>4091</v>
      </c>
    </row>
    <row r="2593" spans="1:2" x14ac:dyDescent="0.25">
      <c r="A2593" t="s">
        <v>4092</v>
      </c>
      <c r="B2593" t="s">
        <v>4092</v>
      </c>
    </row>
    <row r="2594" spans="1:2" x14ac:dyDescent="0.25">
      <c r="A2594" t="s">
        <v>4093</v>
      </c>
      <c r="B2594" t="s">
        <v>4093</v>
      </c>
    </row>
    <row r="2595" spans="1:2" x14ac:dyDescent="0.25">
      <c r="A2595" t="s">
        <v>4094</v>
      </c>
      <c r="B2595" t="s">
        <v>4094</v>
      </c>
    </row>
    <row r="2596" spans="1:2" x14ac:dyDescent="0.25">
      <c r="A2596" t="s">
        <v>4095</v>
      </c>
      <c r="B2596" t="s">
        <v>4095</v>
      </c>
    </row>
    <row r="2597" spans="1:2" x14ac:dyDescent="0.25">
      <c r="A2597" t="s">
        <v>4096</v>
      </c>
      <c r="B2597" t="s">
        <v>4096</v>
      </c>
    </row>
    <row r="2598" spans="1:2" x14ac:dyDescent="0.25">
      <c r="A2598" t="s">
        <v>4097</v>
      </c>
      <c r="B2598" t="s">
        <v>4097</v>
      </c>
    </row>
    <row r="2599" spans="1:2" x14ac:dyDescent="0.25">
      <c r="A2599" t="s">
        <v>4098</v>
      </c>
      <c r="B2599" t="s">
        <v>4098</v>
      </c>
    </row>
    <row r="2600" spans="1:2" x14ac:dyDescent="0.25">
      <c r="A2600" t="s">
        <v>4099</v>
      </c>
      <c r="B2600" t="s">
        <v>4099</v>
      </c>
    </row>
    <row r="2601" spans="1:2" x14ac:dyDescent="0.25">
      <c r="A2601" t="s">
        <v>4100</v>
      </c>
      <c r="B2601" t="s">
        <v>4100</v>
      </c>
    </row>
    <row r="2602" spans="1:2" x14ac:dyDescent="0.25">
      <c r="A2602" t="s">
        <v>4101</v>
      </c>
      <c r="B2602" t="s">
        <v>4101</v>
      </c>
    </row>
    <row r="2603" spans="1:2" x14ac:dyDescent="0.25">
      <c r="A2603" t="s">
        <v>4102</v>
      </c>
      <c r="B2603" t="s">
        <v>4102</v>
      </c>
    </row>
    <row r="2604" spans="1:2" x14ac:dyDescent="0.25">
      <c r="A2604" t="s">
        <v>4103</v>
      </c>
      <c r="B2604" t="s">
        <v>4103</v>
      </c>
    </row>
    <row r="2605" spans="1:2" x14ac:dyDescent="0.25">
      <c r="A2605" t="s">
        <v>4104</v>
      </c>
      <c r="B2605" t="s">
        <v>4104</v>
      </c>
    </row>
    <row r="2606" spans="1:2" x14ac:dyDescent="0.25">
      <c r="A2606" t="s">
        <v>4105</v>
      </c>
      <c r="B2606" t="s">
        <v>4105</v>
      </c>
    </row>
    <row r="2607" spans="1:2" x14ac:dyDescent="0.25">
      <c r="A2607" t="s">
        <v>4106</v>
      </c>
      <c r="B2607" t="s">
        <v>4106</v>
      </c>
    </row>
    <row r="2608" spans="1:2" x14ac:dyDescent="0.25">
      <c r="A2608" t="s">
        <v>4107</v>
      </c>
      <c r="B2608" t="s">
        <v>4107</v>
      </c>
    </row>
    <row r="2609" spans="1:2" x14ac:dyDescent="0.25">
      <c r="A2609" t="s">
        <v>4108</v>
      </c>
      <c r="B2609" t="s">
        <v>4108</v>
      </c>
    </row>
    <row r="2610" spans="1:2" x14ac:dyDescent="0.25">
      <c r="A2610" t="s">
        <v>4109</v>
      </c>
      <c r="B2610" t="s">
        <v>4109</v>
      </c>
    </row>
    <row r="2611" spans="1:2" x14ac:dyDescent="0.25">
      <c r="A2611" t="s">
        <v>4110</v>
      </c>
      <c r="B2611" t="s">
        <v>4110</v>
      </c>
    </row>
    <row r="2612" spans="1:2" x14ac:dyDescent="0.25">
      <c r="A2612" t="s">
        <v>4111</v>
      </c>
      <c r="B2612" t="s">
        <v>4111</v>
      </c>
    </row>
    <row r="2613" spans="1:2" x14ac:dyDescent="0.25">
      <c r="A2613" t="s">
        <v>4112</v>
      </c>
      <c r="B2613" t="s">
        <v>4112</v>
      </c>
    </row>
    <row r="2614" spans="1:2" x14ac:dyDescent="0.25">
      <c r="A2614" t="s">
        <v>4113</v>
      </c>
      <c r="B2614" t="s">
        <v>4113</v>
      </c>
    </row>
    <row r="2615" spans="1:2" x14ac:dyDescent="0.25">
      <c r="A2615" t="s">
        <v>4114</v>
      </c>
      <c r="B2615" t="s">
        <v>4114</v>
      </c>
    </row>
    <row r="2616" spans="1:2" x14ac:dyDescent="0.25">
      <c r="A2616" t="s">
        <v>4115</v>
      </c>
      <c r="B2616" t="s">
        <v>4115</v>
      </c>
    </row>
    <row r="2617" spans="1:2" x14ac:dyDescent="0.25">
      <c r="A2617" t="s">
        <v>4116</v>
      </c>
      <c r="B2617" t="s">
        <v>4116</v>
      </c>
    </row>
    <row r="2618" spans="1:2" x14ac:dyDescent="0.25">
      <c r="A2618" t="s">
        <v>4117</v>
      </c>
      <c r="B2618" t="s">
        <v>4117</v>
      </c>
    </row>
    <row r="2619" spans="1:2" x14ac:dyDescent="0.25">
      <c r="A2619" t="s">
        <v>4118</v>
      </c>
      <c r="B2619" t="s">
        <v>4118</v>
      </c>
    </row>
    <row r="2620" spans="1:2" x14ac:dyDescent="0.25">
      <c r="A2620" t="s">
        <v>4119</v>
      </c>
      <c r="B2620" t="s">
        <v>4119</v>
      </c>
    </row>
    <row r="2621" spans="1:2" x14ac:dyDescent="0.25">
      <c r="A2621" t="s">
        <v>4120</v>
      </c>
      <c r="B2621" t="s">
        <v>4120</v>
      </c>
    </row>
    <row r="2622" spans="1:2" x14ac:dyDescent="0.25">
      <c r="A2622" t="s">
        <v>4121</v>
      </c>
      <c r="B2622" t="s">
        <v>4121</v>
      </c>
    </row>
    <row r="2623" spans="1:2" x14ac:dyDescent="0.25">
      <c r="A2623" t="s">
        <v>4122</v>
      </c>
      <c r="B2623" t="s">
        <v>4122</v>
      </c>
    </row>
    <row r="2624" spans="1:2" x14ac:dyDescent="0.25">
      <c r="A2624" t="s">
        <v>4123</v>
      </c>
      <c r="B2624" t="s">
        <v>4123</v>
      </c>
    </row>
    <row r="2625" spans="1:2" x14ac:dyDescent="0.25">
      <c r="A2625" t="s">
        <v>4124</v>
      </c>
      <c r="B2625" t="s">
        <v>4124</v>
      </c>
    </row>
    <row r="2626" spans="1:2" x14ac:dyDescent="0.25">
      <c r="A2626" t="s">
        <v>4125</v>
      </c>
      <c r="B2626" t="s">
        <v>4125</v>
      </c>
    </row>
    <row r="2627" spans="1:2" x14ac:dyDescent="0.25">
      <c r="A2627" t="s">
        <v>4126</v>
      </c>
      <c r="B2627" t="s">
        <v>4126</v>
      </c>
    </row>
    <row r="2628" spans="1:2" x14ac:dyDescent="0.25">
      <c r="A2628" t="s">
        <v>4127</v>
      </c>
      <c r="B2628" t="s">
        <v>4127</v>
      </c>
    </row>
    <row r="2629" spans="1:2" x14ac:dyDescent="0.25">
      <c r="A2629" t="s">
        <v>4128</v>
      </c>
      <c r="B2629" t="s">
        <v>4128</v>
      </c>
    </row>
    <row r="2630" spans="1:2" x14ac:dyDescent="0.25">
      <c r="A2630" t="s">
        <v>4129</v>
      </c>
      <c r="B2630" t="s">
        <v>4129</v>
      </c>
    </row>
    <row r="2631" spans="1:2" x14ac:dyDescent="0.25">
      <c r="A2631" t="s">
        <v>4130</v>
      </c>
      <c r="B2631" t="s">
        <v>4130</v>
      </c>
    </row>
    <row r="2632" spans="1:2" x14ac:dyDescent="0.25">
      <c r="A2632" t="s">
        <v>4131</v>
      </c>
      <c r="B2632" t="s">
        <v>4131</v>
      </c>
    </row>
    <row r="2633" spans="1:2" x14ac:dyDescent="0.25">
      <c r="A2633" t="s">
        <v>4132</v>
      </c>
      <c r="B2633" t="s">
        <v>4132</v>
      </c>
    </row>
    <row r="2634" spans="1:2" x14ac:dyDescent="0.25">
      <c r="A2634" t="s">
        <v>4133</v>
      </c>
      <c r="B2634" t="s">
        <v>4133</v>
      </c>
    </row>
    <row r="2635" spans="1:2" x14ac:dyDescent="0.25">
      <c r="A2635" t="s">
        <v>4134</v>
      </c>
      <c r="B2635" t="s">
        <v>4134</v>
      </c>
    </row>
    <row r="2636" spans="1:2" x14ac:dyDescent="0.25">
      <c r="A2636" t="s">
        <v>4135</v>
      </c>
      <c r="B2636" t="s">
        <v>4135</v>
      </c>
    </row>
    <row r="2637" spans="1:2" x14ac:dyDescent="0.25">
      <c r="A2637" t="s">
        <v>4136</v>
      </c>
      <c r="B2637" t="s">
        <v>4136</v>
      </c>
    </row>
    <row r="2638" spans="1:2" x14ac:dyDescent="0.25">
      <c r="A2638" t="s">
        <v>4137</v>
      </c>
      <c r="B2638" t="s">
        <v>4137</v>
      </c>
    </row>
    <row r="2639" spans="1:2" x14ac:dyDescent="0.25">
      <c r="A2639" t="s">
        <v>4138</v>
      </c>
      <c r="B2639" t="s">
        <v>4138</v>
      </c>
    </row>
    <row r="2640" spans="1:2" x14ac:dyDescent="0.25">
      <c r="A2640" t="s">
        <v>4139</v>
      </c>
      <c r="B2640" t="s">
        <v>4139</v>
      </c>
    </row>
    <row r="2641" spans="1:2" x14ac:dyDescent="0.25">
      <c r="A2641" t="s">
        <v>4140</v>
      </c>
      <c r="B2641" t="s">
        <v>4140</v>
      </c>
    </row>
    <row r="2642" spans="1:2" x14ac:dyDescent="0.25">
      <c r="A2642" t="s">
        <v>4141</v>
      </c>
      <c r="B2642" t="s">
        <v>4141</v>
      </c>
    </row>
    <row r="2643" spans="1:2" x14ac:dyDescent="0.25">
      <c r="A2643" t="s">
        <v>4142</v>
      </c>
      <c r="B2643" t="s">
        <v>4142</v>
      </c>
    </row>
    <row r="2644" spans="1:2" x14ac:dyDescent="0.25">
      <c r="A2644" t="s">
        <v>4143</v>
      </c>
      <c r="B2644" t="s">
        <v>4143</v>
      </c>
    </row>
    <row r="2645" spans="1:2" x14ac:dyDescent="0.25">
      <c r="A2645" t="s">
        <v>4144</v>
      </c>
      <c r="B2645" t="s">
        <v>4144</v>
      </c>
    </row>
    <row r="2646" spans="1:2" x14ac:dyDescent="0.25">
      <c r="A2646" t="s">
        <v>4145</v>
      </c>
      <c r="B2646" t="s">
        <v>4145</v>
      </c>
    </row>
    <row r="2647" spans="1:2" x14ac:dyDescent="0.25">
      <c r="A2647" t="s">
        <v>4146</v>
      </c>
      <c r="B2647" t="s">
        <v>4146</v>
      </c>
    </row>
    <row r="2648" spans="1:2" x14ac:dyDescent="0.25">
      <c r="A2648" t="s">
        <v>4147</v>
      </c>
      <c r="B2648" t="s">
        <v>4147</v>
      </c>
    </row>
    <row r="2649" spans="1:2" x14ac:dyDescent="0.25">
      <c r="A2649" t="s">
        <v>4148</v>
      </c>
      <c r="B2649" t="s">
        <v>4148</v>
      </c>
    </row>
    <row r="2650" spans="1:2" x14ac:dyDescent="0.25">
      <c r="A2650" t="s">
        <v>4149</v>
      </c>
      <c r="B2650" t="s">
        <v>4149</v>
      </c>
    </row>
    <row r="2651" spans="1:2" x14ac:dyDescent="0.25">
      <c r="A2651" t="s">
        <v>4150</v>
      </c>
      <c r="B2651" t="s">
        <v>4150</v>
      </c>
    </row>
    <row r="2652" spans="1:2" x14ac:dyDescent="0.25">
      <c r="A2652" t="s">
        <v>4151</v>
      </c>
      <c r="B2652" t="s">
        <v>4151</v>
      </c>
    </row>
    <row r="2653" spans="1:2" x14ac:dyDescent="0.25">
      <c r="A2653" t="s">
        <v>4152</v>
      </c>
      <c r="B2653" t="s">
        <v>4152</v>
      </c>
    </row>
    <row r="2654" spans="1:2" x14ac:dyDescent="0.25">
      <c r="A2654" t="s">
        <v>4153</v>
      </c>
      <c r="B2654" t="s">
        <v>4153</v>
      </c>
    </row>
    <row r="2655" spans="1:2" x14ac:dyDescent="0.25">
      <c r="A2655" t="s">
        <v>4154</v>
      </c>
      <c r="B2655" t="s">
        <v>4154</v>
      </c>
    </row>
    <row r="2656" spans="1:2" x14ac:dyDescent="0.25">
      <c r="A2656" t="s">
        <v>4155</v>
      </c>
      <c r="B2656" t="s">
        <v>4155</v>
      </c>
    </row>
    <row r="2657" spans="1:2" x14ac:dyDescent="0.25">
      <c r="A2657" t="s">
        <v>4156</v>
      </c>
      <c r="B2657" t="s">
        <v>4156</v>
      </c>
    </row>
    <row r="2658" spans="1:2" x14ac:dyDescent="0.25">
      <c r="A2658" t="s">
        <v>4157</v>
      </c>
      <c r="B2658" t="s">
        <v>4157</v>
      </c>
    </row>
    <row r="2659" spans="1:2" x14ac:dyDescent="0.25">
      <c r="A2659" t="s">
        <v>4158</v>
      </c>
      <c r="B2659" t="s">
        <v>4158</v>
      </c>
    </row>
    <row r="2660" spans="1:2" x14ac:dyDescent="0.25">
      <c r="A2660" t="s">
        <v>4159</v>
      </c>
      <c r="B2660" t="s">
        <v>4159</v>
      </c>
    </row>
    <row r="2661" spans="1:2" x14ac:dyDescent="0.25">
      <c r="A2661" t="s">
        <v>4160</v>
      </c>
      <c r="B2661" t="s">
        <v>4160</v>
      </c>
    </row>
    <row r="2662" spans="1:2" x14ac:dyDescent="0.25">
      <c r="A2662" t="s">
        <v>4161</v>
      </c>
      <c r="B2662" t="s">
        <v>4161</v>
      </c>
    </row>
    <row r="2663" spans="1:2" x14ac:dyDescent="0.25">
      <c r="A2663" t="s">
        <v>4162</v>
      </c>
      <c r="B2663" t="s">
        <v>4162</v>
      </c>
    </row>
    <row r="2664" spans="1:2" x14ac:dyDescent="0.25">
      <c r="A2664" t="s">
        <v>4163</v>
      </c>
      <c r="B2664" t="s">
        <v>4163</v>
      </c>
    </row>
    <row r="2665" spans="1:2" x14ac:dyDescent="0.25">
      <c r="A2665" t="s">
        <v>4164</v>
      </c>
      <c r="B2665" t="s">
        <v>4164</v>
      </c>
    </row>
    <row r="2666" spans="1:2" x14ac:dyDescent="0.25">
      <c r="A2666" t="s">
        <v>4165</v>
      </c>
      <c r="B2666" t="s">
        <v>4165</v>
      </c>
    </row>
    <row r="2667" spans="1:2" x14ac:dyDescent="0.25">
      <c r="A2667" t="s">
        <v>4166</v>
      </c>
      <c r="B2667" t="s">
        <v>4166</v>
      </c>
    </row>
    <row r="2668" spans="1:2" x14ac:dyDescent="0.25">
      <c r="A2668" t="s">
        <v>4167</v>
      </c>
      <c r="B2668" t="s">
        <v>4167</v>
      </c>
    </row>
    <row r="2669" spans="1:2" x14ac:dyDescent="0.25">
      <c r="A2669" t="s">
        <v>4168</v>
      </c>
      <c r="B2669" t="s">
        <v>4168</v>
      </c>
    </row>
    <row r="2670" spans="1:2" x14ac:dyDescent="0.25">
      <c r="A2670" t="s">
        <v>4169</v>
      </c>
      <c r="B2670" t="s">
        <v>4169</v>
      </c>
    </row>
    <row r="2671" spans="1:2" x14ac:dyDescent="0.25">
      <c r="A2671" t="s">
        <v>4170</v>
      </c>
      <c r="B2671" t="s">
        <v>4170</v>
      </c>
    </row>
    <row r="2672" spans="1:2" x14ac:dyDescent="0.25">
      <c r="A2672" t="s">
        <v>4171</v>
      </c>
      <c r="B2672" t="s">
        <v>4171</v>
      </c>
    </row>
    <row r="2673" spans="1:2" x14ac:dyDescent="0.25">
      <c r="A2673" t="s">
        <v>4172</v>
      </c>
      <c r="B2673" t="s">
        <v>4172</v>
      </c>
    </row>
    <row r="2674" spans="1:2" x14ac:dyDescent="0.25">
      <c r="A2674" t="s">
        <v>4173</v>
      </c>
      <c r="B2674" t="s">
        <v>4173</v>
      </c>
    </row>
    <row r="2675" spans="1:2" x14ac:dyDescent="0.25">
      <c r="A2675" t="s">
        <v>4174</v>
      </c>
      <c r="B2675" t="s">
        <v>4174</v>
      </c>
    </row>
    <row r="2676" spans="1:2" x14ac:dyDescent="0.25">
      <c r="A2676" t="s">
        <v>4175</v>
      </c>
      <c r="B2676" t="s">
        <v>4175</v>
      </c>
    </row>
    <row r="2677" spans="1:2" x14ac:dyDescent="0.25">
      <c r="A2677" t="s">
        <v>4176</v>
      </c>
      <c r="B2677" t="s">
        <v>4176</v>
      </c>
    </row>
    <row r="2678" spans="1:2" x14ac:dyDescent="0.25">
      <c r="A2678" t="s">
        <v>4177</v>
      </c>
      <c r="B2678" t="s">
        <v>4177</v>
      </c>
    </row>
    <row r="2679" spans="1:2" x14ac:dyDescent="0.25">
      <c r="A2679" t="s">
        <v>4178</v>
      </c>
      <c r="B2679" t="s">
        <v>4178</v>
      </c>
    </row>
    <row r="2680" spans="1:2" x14ac:dyDescent="0.25">
      <c r="A2680" t="s">
        <v>4179</v>
      </c>
      <c r="B2680" t="s">
        <v>4179</v>
      </c>
    </row>
    <row r="2681" spans="1:2" x14ac:dyDescent="0.25">
      <c r="A2681" t="s">
        <v>4180</v>
      </c>
      <c r="B2681" t="s">
        <v>4180</v>
      </c>
    </row>
    <row r="2682" spans="1:2" x14ac:dyDescent="0.25">
      <c r="A2682" t="s">
        <v>4181</v>
      </c>
      <c r="B2682" t="s">
        <v>4181</v>
      </c>
    </row>
    <row r="2683" spans="1:2" x14ac:dyDescent="0.25">
      <c r="A2683" t="s">
        <v>4182</v>
      </c>
      <c r="B2683" t="s">
        <v>4182</v>
      </c>
    </row>
    <row r="2684" spans="1:2" x14ac:dyDescent="0.25">
      <c r="A2684" t="s">
        <v>4183</v>
      </c>
      <c r="B2684" t="s">
        <v>4183</v>
      </c>
    </row>
    <row r="2685" spans="1:2" x14ac:dyDescent="0.25">
      <c r="A2685" t="s">
        <v>4184</v>
      </c>
      <c r="B2685" t="s">
        <v>4184</v>
      </c>
    </row>
    <row r="2686" spans="1:2" x14ac:dyDescent="0.25">
      <c r="A2686" t="s">
        <v>4185</v>
      </c>
      <c r="B2686" t="s">
        <v>4185</v>
      </c>
    </row>
    <row r="2687" spans="1:2" x14ac:dyDescent="0.25">
      <c r="A2687" t="s">
        <v>4186</v>
      </c>
      <c r="B2687" t="s">
        <v>4186</v>
      </c>
    </row>
    <row r="2688" spans="1:2" x14ac:dyDescent="0.25">
      <c r="A2688" t="s">
        <v>4187</v>
      </c>
      <c r="B2688" t="s">
        <v>4187</v>
      </c>
    </row>
    <row r="2689" spans="1:2" x14ac:dyDescent="0.25">
      <c r="A2689" t="s">
        <v>4188</v>
      </c>
      <c r="B2689" t="s">
        <v>4188</v>
      </c>
    </row>
    <row r="2690" spans="1:2" x14ac:dyDescent="0.25">
      <c r="A2690" t="s">
        <v>4189</v>
      </c>
      <c r="B2690" t="s">
        <v>4189</v>
      </c>
    </row>
    <row r="2691" spans="1:2" x14ac:dyDescent="0.25">
      <c r="A2691" t="s">
        <v>4190</v>
      </c>
      <c r="B2691" t="s">
        <v>4190</v>
      </c>
    </row>
    <row r="2692" spans="1:2" x14ac:dyDescent="0.25">
      <c r="A2692" t="s">
        <v>4191</v>
      </c>
      <c r="B2692" t="s">
        <v>4191</v>
      </c>
    </row>
    <row r="2693" spans="1:2" x14ac:dyDescent="0.25">
      <c r="A2693" t="s">
        <v>4192</v>
      </c>
      <c r="B2693" t="s">
        <v>4192</v>
      </c>
    </row>
    <row r="2694" spans="1:2" x14ac:dyDescent="0.25">
      <c r="A2694" t="s">
        <v>4193</v>
      </c>
      <c r="B2694" t="s">
        <v>4193</v>
      </c>
    </row>
    <row r="2695" spans="1:2" x14ac:dyDescent="0.25">
      <c r="A2695" t="s">
        <v>4194</v>
      </c>
      <c r="B2695" t="s">
        <v>4194</v>
      </c>
    </row>
    <row r="2696" spans="1:2" x14ac:dyDescent="0.25">
      <c r="A2696" t="s">
        <v>4195</v>
      </c>
      <c r="B2696" t="s">
        <v>4195</v>
      </c>
    </row>
    <row r="2697" spans="1:2" x14ac:dyDescent="0.25">
      <c r="A2697" t="s">
        <v>4196</v>
      </c>
      <c r="B2697" t="s">
        <v>4196</v>
      </c>
    </row>
    <row r="2698" spans="1:2" x14ac:dyDescent="0.25">
      <c r="A2698" t="s">
        <v>4197</v>
      </c>
      <c r="B2698" t="s">
        <v>4197</v>
      </c>
    </row>
    <row r="2699" spans="1:2" x14ac:dyDescent="0.25">
      <c r="A2699" t="s">
        <v>4198</v>
      </c>
      <c r="B2699" t="s">
        <v>4198</v>
      </c>
    </row>
    <row r="2700" spans="1:2" x14ac:dyDescent="0.25">
      <c r="A2700" t="s">
        <v>4199</v>
      </c>
      <c r="B2700" t="s">
        <v>4199</v>
      </c>
    </row>
    <row r="2701" spans="1:2" x14ac:dyDescent="0.25">
      <c r="A2701" t="s">
        <v>4200</v>
      </c>
      <c r="B2701" t="s">
        <v>4200</v>
      </c>
    </row>
    <row r="2702" spans="1:2" x14ac:dyDescent="0.25">
      <c r="A2702" t="s">
        <v>4201</v>
      </c>
      <c r="B2702" t="s">
        <v>4201</v>
      </c>
    </row>
    <row r="2703" spans="1:2" x14ac:dyDescent="0.25">
      <c r="A2703" t="s">
        <v>4202</v>
      </c>
      <c r="B2703" t="s">
        <v>4202</v>
      </c>
    </row>
    <row r="2704" spans="1:2" x14ac:dyDescent="0.25">
      <c r="A2704" t="s">
        <v>4203</v>
      </c>
      <c r="B2704" t="s">
        <v>4203</v>
      </c>
    </row>
    <row r="2705" spans="1:2" x14ac:dyDescent="0.25">
      <c r="A2705" t="s">
        <v>4204</v>
      </c>
      <c r="B2705" t="s">
        <v>4204</v>
      </c>
    </row>
    <row r="2706" spans="1:2" x14ac:dyDescent="0.25">
      <c r="A2706" t="s">
        <v>4205</v>
      </c>
      <c r="B2706" t="s">
        <v>4205</v>
      </c>
    </row>
    <row r="2707" spans="1:2" x14ac:dyDescent="0.25">
      <c r="A2707" t="s">
        <v>4206</v>
      </c>
      <c r="B2707" t="s">
        <v>4206</v>
      </c>
    </row>
    <row r="2708" spans="1:2" x14ac:dyDescent="0.25">
      <c r="A2708" t="s">
        <v>4207</v>
      </c>
      <c r="B2708" t="s">
        <v>4207</v>
      </c>
    </row>
    <row r="2709" spans="1:2" x14ac:dyDescent="0.25">
      <c r="A2709" t="s">
        <v>4208</v>
      </c>
      <c r="B2709" t="s">
        <v>4208</v>
      </c>
    </row>
    <row r="2710" spans="1:2" x14ac:dyDescent="0.25">
      <c r="A2710" t="s">
        <v>4209</v>
      </c>
      <c r="B2710" t="s">
        <v>4209</v>
      </c>
    </row>
    <row r="2711" spans="1:2" x14ac:dyDescent="0.25">
      <c r="A2711" t="s">
        <v>4210</v>
      </c>
      <c r="B2711" t="s">
        <v>4210</v>
      </c>
    </row>
    <row r="2712" spans="1:2" x14ac:dyDescent="0.25">
      <c r="A2712" t="s">
        <v>4211</v>
      </c>
      <c r="B2712" t="s">
        <v>4211</v>
      </c>
    </row>
    <row r="2713" spans="1:2" x14ac:dyDescent="0.25">
      <c r="A2713" t="s">
        <v>4212</v>
      </c>
      <c r="B2713" t="s">
        <v>4212</v>
      </c>
    </row>
    <row r="2714" spans="1:2" x14ac:dyDescent="0.25">
      <c r="A2714" t="s">
        <v>4213</v>
      </c>
      <c r="B2714" t="s">
        <v>4213</v>
      </c>
    </row>
    <row r="2715" spans="1:2" x14ac:dyDescent="0.25">
      <c r="A2715" t="s">
        <v>4214</v>
      </c>
      <c r="B2715" t="s">
        <v>4214</v>
      </c>
    </row>
    <row r="2716" spans="1:2" x14ac:dyDescent="0.25">
      <c r="A2716" t="s">
        <v>4215</v>
      </c>
      <c r="B2716" t="s">
        <v>4215</v>
      </c>
    </row>
    <row r="2717" spans="1:2" x14ac:dyDescent="0.25">
      <c r="A2717" t="s">
        <v>4216</v>
      </c>
      <c r="B2717" t="s">
        <v>4216</v>
      </c>
    </row>
    <row r="2718" spans="1:2" x14ac:dyDescent="0.25">
      <c r="A2718" t="s">
        <v>4217</v>
      </c>
      <c r="B2718" t="s">
        <v>4217</v>
      </c>
    </row>
    <row r="2719" spans="1:2" x14ac:dyDescent="0.25">
      <c r="A2719" t="s">
        <v>4218</v>
      </c>
      <c r="B2719" t="s">
        <v>4218</v>
      </c>
    </row>
    <row r="2720" spans="1:2" x14ac:dyDescent="0.25">
      <c r="A2720" t="s">
        <v>4219</v>
      </c>
      <c r="B2720" t="s">
        <v>4219</v>
      </c>
    </row>
    <row r="2721" spans="1:2" x14ac:dyDescent="0.25">
      <c r="A2721" t="s">
        <v>4220</v>
      </c>
      <c r="B2721" t="s">
        <v>4220</v>
      </c>
    </row>
    <row r="2722" spans="1:2" x14ac:dyDescent="0.25">
      <c r="A2722" t="s">
        <v>4221</v>
      </c>
      <c r="B2722" t="s">
        <v>4221</v>
      </c>
    </row>
    <row r="2723" spans="1:2" x14ac:dyDescent="0.25">
      <c r="A2723" t="s">
        <v>4222</v>
      </c>
      <c r="B2723" t="s">
        <v>4222</v>
      </c>
    </row>
    <row r="2724" spans="1:2" x14ac:dyDescent="0.25">
      <c r="A2724" t="s">
        <v>4223</v>
      </c>
      <c r="B2724" t="s">
        <v>4223</v>
      </c>
    </row>
    <row r="2725" spans="1:2" x14ac:dyDescent="0.25">
      <c r="A2725" t="s">
        <v>4224</v>
      </c>
      <c r="B2725" t="s">
        <v>4224</v>
      </c>
    </row>
    <row r="2726" spans="1:2" x14ac:dyDescent="0.25">
      <c r="A2726" t="s">
        <v>4225</v>
      </c>
      <c r="B2726" t="s">
        <v>4225</v>
      </c>
    </row>
    <row r="2727" spans="1:2" x14ac:dyDescent="0.25">
      <c r="A2727" t="s">
        <v>4226</v>
      </c>
      <c r="B2727" t="s">
        <v>4226</v>
      </c>
    </row>
    <row r="2728" spans="1:2" x14ac:dyDescent="0.25">
      <c r="A2728" t="s">
        <v>4227</v>
      </c>
      <c r="B2728" t="s">
        <v>4227</v>
      </c>
    </row>
    <row r="2729" spans="1:2" x14ac:dyDescent="0.25">
      <c r="A2729" t="s">
        <v>4228</v>
      </c>
      <c r="B2729" t="s">
        <v>4228</v>
      </c>
    </row>
    <row r="2730" spans="1:2" x14ac:dyDescent="0.25">
      <c r="A2730" t="s">
        <v>4229</v>
      </c>
      <c r="B2730" t="s">
        <v>4229</v>
      </c>
    </row>
    <row r="2731" spans="1:2" x14ac:dyDescent="0.25">
      <c r="A2731" t="s">
        <v>4230</v>
      </c>
      <c r="B2731" t="s">
        <v>4230</v>
      </c>
    </row>
    <row r="2732" spans="1:2" x14ac:dyDescent="0.25">
      <c r="A2732" t="s">
        <v>4231</v>
      </c>
      <c r="B2732" t="s">
        <v>4231</v>
      </c>
    </row>
    <row r="2733" spans="1:2" x14ac:dyDescent="0.25">
      <c r="A2733" t="s">
        <v>4232</v>
      </c>
      <c r="B2733" t="s">
        <v>4232</v>
      </c>
    </row>
    <row r="2734" spans="1:2" x14ac:dyDescent="0.25">
      <c r="A2734" t="s">
        <v>4233</v>
      </c>
      <c r="B2734" t="s">
        <v>4233</v>
      </c>
    </row>
    <row r="2735" spans="1:2" x14ac:dyDescent="0.25">
      <c r="A2735" t="s">
        <v>4234</v>
      </c>
      <c r="B2735" t="s">
        <v>4234</v>
      </c>
    </row>
    <row r="2736" spans="1:2" x14ac:dyDescent="0.25">
      <c r="A2736" t="s">
        <v>4235</v>
      </c>
      <c r="B2736" t="s">
        <v>4235</v>
      </c>
    </row>
    <row r="2737" spans="1:2" x14ac:dyDescent="0.25">
      <c r="A2737" t="s">
        <v>4236</v>
      </c>
      <c r="B2737" t="s">
        <v>4236</v>
      </c>
    </row>
    <row r="2738" spans="1:2" x14ac:dyDescent="0.25">
      <c r="A2738" t="s">
        <v>4237</v>
      </c>
      <c r="B2738" t="s">
        <v>4237</v>
      </c>
    </row>
    <row r="2739" spans="1:2" x14ac:dyDescent="0.25">
      <c r="A2739" t="s">
        <v>4238</v>
      </c>
      <c r="B2739" t="s">
        <v>4238</v>
      </c>
    </row>
    <row r="2740" spans="1:2" x14ac:dyDescent="0.25">
      <c r="A2740" t="s">
        <v>4239</v>
      </c>
      <c r="B2740" t="s">
        <v>4239</v>
      </c>
    </row>
    <row r="2741" spans="1:2" x14ac:dyDescent="0.25">
      <c r="A2741" t="s">
        <v>4240</v>
      </c>
      <c r="B2741" t="s">
        <v>4240</v>
      </c>
    </row>
    <row r="2742" spans="1:2" x14ac:dyDescent="0.25">
      <c r="A2742" t="s">
        <v>4241</v>
      </c>
      <c r="B2742" t="s">
        <v>4241</v>
      </c>
    </row>
    <row r="2743" spans="1:2" x14ac:dyDescent="0.25">
      <c r="A2743" t="s">
        <v>4242</v>
      </c>
      <c r="B2743" t="s">
        <v>4242</v>
      </c>
    </row>
    <row r="2744" spans="1:2" x14ac:dyDescent="0.25">
      <c r="A2744" t="s">
        <v>4243</v>
      </c>
      <c r="B2744" t="s">
        <v>4243</v>
      </c>
    </row>
    <row r="2745" spans="1:2" x14ac:dyDescent="0.25">
      <c r="A2745" t="s">
        <v>4244</v>
      </c>
      <c r="B2745" t="s">
        <v>4244</v>
      </c>
    </row>
    <row r="2746" spans="1:2" x14ac:dyDescent="0.25">
      <c r="A2746" t="s">
        <v>4245</v>
      </c>
      <c r="B2746" t="s">
        <v>4245</v>
      </c>
    </row>
    <row r="2747" spans="1:2" x14ac:dyDescent="0.25">
      <c r="A2747" t="s">
        <v>4246</v>
      </c>
      <c r="B2747" t="s">
        <v>4246</v>
      </c>
    </row>
    <row r="2748" spans="1:2" x14ac:dyDescent="0.25">
      <c r="A2748" t="s">
        <v>4247</v>
      </c>
      <c r="B2748" t="s">
        <v>4247</v>
      </c>
    </row>
    <row r="2749" spans="1:2" x14ac:dyDescent="0.25">
      <c r="A2749" t="s">
        <v>4248</v>
      </c>
      <c r="B2749" t="s">
        <v>4248</v>
      </c>
    </row>
    <row r="2750" spans="1:2" x14ac:dyDescent="0.25">
      <c r="A2750" t="s">
        <v>4249</v>
      </c>
      <c r="B2750" t="s">
        <v>4249</v>
      </c>
    </row>
    <row r="2751" spans="1:2" x14ac:dyDescent="0.25">
      <c r="A2751" t="s">
        <v>4250</v>
      </c>
      <c r="B2751" t="s">
        <v>4250</v>
      </c>
    </row>
    <row r="2752" spans="1:2" x14ac:dyDescent="0.25">
      <c r="A2752" t="s">
        <v>4251</v>
      </c>
      <c r="B2752" t="s">
        <v>4251</v>
      </c>
    </row>
    <row r="2753" spans="1:2" x14ac:dyDescent="0.25">
      <c r="A2753" t="s">
        <v>4252</v>
      </c>
      <c r="B2753" t="s">
        <v>4252</v>
      </c>
    </row>
    <row r="2754" spans="1:2" x14ac:dyDescent="0.25">
      <c r="A2754" t="s">
        <v>4253</v>
      </c>
      <c r="B2754" t="s">
        <v>4253</v>
      </c>
    </row>
    <row r="2755" spans="1:2" x14ac:dyDescent="0.25">
      <c r="A2755" t="s">
        <v>4254</v>
      </c>
      <c r="B2755" t="s">
        <v>4254</v>
      </c>
    </row>
    <row r="2756" spans="1:2" x14ac:dyDescent="0.25">
      <c r="A2756" t="s">
        <v>4255</v>
      </c>
      <c r="B2756" t="s">
        <v>4255</v>
      </c>
    </row>
    <row r="2757" spans="1:2" x14ac:dyDescent="0.25">
      <c r="A2757" t="s">
        <v>4256</v>
      </c>
      <c r="B2757" t="s">
        <v>4256</v>
      </c>
    </row>
    <row r="2758" spans="1:2" x14ac:dyDescent="0.25">
      <c r="A2758" t="s">
        <v>4257</v>
      </c>
      <c r="B2758" t="s">
        <v>4257</v>
      </c>
    </row>
    <row r="2759" spans="1:2" x14ac:dyDescent="0.25">
      <c r="A2759" t="s">
        <v>4258</v>
      </c>
      <c r="B2759" t="s">
        <v>4258</v>
      </c>
    </row>
    <row r="2760" spans="1:2" x14ac:dyDescent="0.25">
      <c r="A2760" t="s">
        <v>4259</v>
      </c>
      <c r="B2760" t="s">
        <v>4259</v>
      </c>
    </row>
    <row r="2761" spans="1:2" x14ac:dyDescent="0.25">
      <c r="A2761" t="s">
        <v>4260</v>
      </c>
      <c r="B2761" t="s">
        <v>4260</v>
      </c>
    </row>
    <row r="2762" spans="1:2" x14ac:dyDescent="0.25">
      <c r="A2762" t="s">
        <v>4261</v>
      </c>
      <c r="B2762" t="s">
        <v>4261</v>
      </c>
    </row>
    <row r="2763" spans="1:2" x14ac:dyDescent="0.25">
      <c r="A2763" t="s">
        <v>4262</v>
      </c>
      <c r="B2763" t="s">
        <v>4262</v>
      </c>
    </row>
    <row r="2764" spans="1:2" x14ac:dyDescent="0.25">
      <c r="A2764" t="s">
        <v>4263</v>
      </c>
      <c r="B2764" t="s">
        <v>4263</v>
      </c>
    </row>
    <row r="2765" spans="1:2" x14ac:dyDescent="0.25">
      <c r="A2765" t="s">
        <v>4264</v>
      </c>
      <c r="B2765" t="s">
        <v>4264</v>
      </c>
    </row>
    <row r="2766" spans="1:2" x14ac:dyDescent="0.25">
      <c r="A2766" t="s">
        <v>4265</v>
      </c>
      <c r="B2766" t="s">
        <v>4265</v>
      </c>
    </row>
    <row r="2767" spans="1:2" x14ac:dyDescent="0.25">
      <c r="A2767" t="s">
        <v>4266</v>
      </c>
      <c r="B2767" t="s">
        <v>4266</v>
      </c>
    </row>
    <row r="2768" spans="1:2" x14ac:dyDescent="0.25">
      <c r="A2768" t="s">
        <v>4267</v>
      </c>
      <c r="B2768" t="s">
        <v>4267</v>
      </c>
    </row>
    <row r="2769" spans="1:2" x14ac:dyDescent="0.25">
      <c r="A2769" t="s">
        <v>4268</v>
      </c>
      <c r="B2769" t="s">
        <v>4268</v>
      </c>
    </row>
    <row r="2770" spans="1:2" x14ac:dyDescent="0.25">
      <c r="A2770" t="s">
        <v>4269</v>
      </c>
      <c r="B2770" t="s">
        <v>4269</v>
      </c>
    </row>
    <row r="2771" spans="1:2" x14ac:dyDescent="0.25">
      <c r="A2771" t="s">
        <v>4270</v>
      </c>
      <c r="B2771" t="s">
        <v>4270</v>
      </c>
    </row>
    <row r="2772" spans="1:2" x14ac:dyDescent="0.25">
      <c r="A2772" t="s">
        <v>4271</v>
      </c>
      <c r="B2772" t="s">
        <v>4271</v>
      </c>
    </row>
    <row r="2773" spans="1:2" x14ac:dyDescent="0.25">
      <c r="A2773" t="s">
        <v>4272</v>
      </c>
      <c r="B2773" t="s">
        <v>4272</v>
      </c>
    </row>
    <row r="2774" spans="1:2" x14ac:dyDescent="0.25">
      <c r="A2774" t="s">
        <v>4273</v>
      </c>
      <c r="B2774" t="s">
        <v>4273</v>
      </c>
    </row>
    <row r="2775" spans="1:2" x14ac:dyDescent="0.25">
      <c r="A2775" t="s">
        <v>4274</v>
      </c>
      <c r="B2775" t="s">
        <v>4274</v>
      </c>
    </row>
    <row r="2776" spans="1:2" x14ac:dyDescent="0.25">
      <c r="A2776" t="s">
        <v>4275</v>
      </c>
      <c r="B2776" t="s">
        <v>4275</v>
      </c>
    </row>
    <row r="2777" spans="1:2" x14ac:dyDescent="0.25">
      <c r="A2777" t="s">
        <v>4276</v>
      </c>
      <c r="B2777" t="s">
        <v>4276</v>
      </c>
    </row>
    <row r="2778" spans="1:2" x14ac:dyDescent="0.25">
      <c r="A2778" t="s">
        <v>4277</v>
      </c>
      <c r="B2778" t="s">
        <v>4277</v>
      </c>
    </row>
    <row r="2779" spans="1:2" x14ac:dyDescent="0.25">
      <c r="A2779" t="s">
        <v>4278</v>
      </c>
      <c r="B2779" t="s">
        <v>4278</v>
      </c>
    </row>
    <row r="2780" spans="1:2" x14ac:dyDescent="0.25">
      <c r="A2780" t="s">
        <v>4279</v>
      </c>
      <c r="B2780" t="s">
        <v>4279</v>
      </c>
    </row>
    <row r="2781" spans="1:2" x14ac:dyDescent="0.25">
      <c r="A2781" t="s">
        <v>4280</v>
      </c>
      <c r="B2781" t="s">
        <v>4280</v>
      </c>
    </row>
    <row r="2782" spans="1:2" x14ac:dyDescent="0.25">
      <c r="A2782" t="s">
        <v>4281</v>
      </c>
      <c r="B2782" t="s">
        <v>4281</v>
      </c>
    </row>
    <row r="2783" spans="1:2" x14ac:dyDescent="0.25">
      <c r="A2783" t="s">
        <v>4282</v>
      </c>
      <c r="B2783" t="s">
        <v>4282</v>
      </c>
    </row>
    <row r="2784" spans="1:2" x14ac:dyDescent="0.25">
      <c r="A2784" t="s">
        <v>4283</v>
      </c>
      <c r="B2784" t="s">
        <v>4283</v>
      </c>
    </row>
    <row r="2785" spans="1:2" x14ac:dyDescent="0.25">
      <c r="A2785" t="s">
        <v>4284</v>
      </c>
      <c r="B2785" t="s">
        <v>4284</v>
      </c>
    </row>
    <row r="2786" spans="1:2" x14ac:dyDescent="0.25">
      <c r="A2786" t="s">
        <v>4285</v>
      </c>
      <c r="B2786" t="s">
        <v>4285</v>
      </c>
    </row>
    <row r="2787" spans="1:2" x14ac:dyDescent="0.25">
      <c r="A2787" t="s">
        <v>4286</v>
      </c>
      <c r="B2787" t="s">
        <v>4286</v>
      </c>
    </row>
    <row r="2788" spans="1:2" x14ac:dyDescent="0.25">
      <c r="A2788" t="s">
        <v>4287</v>
      </c>
      <c r="B2788" t="s">
        <v>4287</v>
      </c>
    </row>
    <row r="2789" spans="1:2" x14ac:dyDescent="0.25">
      <c r="A2789" t="s">
        <v>4288</v>
      </c>
      <c r="B2789" t="s">
        <v>4288</v>
      </c>
    </row>
    <row r="2790" spans="1:2" x14ac:dyDescent="0.25">
      <c r="A2790" t="s">
        <v>4289</v>
      </c>
      <c r="B2790" t="s">
        <v>4289</v>
      </c>
    </row>
    <row r="2791" spans="1:2" x14ac:dyDescent="0.25">
      <c r="A2791" t="s">
        <v>4290</v>
      </c>
      <c r="B2791" t="s">
        <v>4290</v>
      </c>
    </row>
    <row r="2792" spans="1:2" x14ac:dyDescent="0.25">
      <c r="A2792" t="s">
        <v>4291</v>
      </c>
      <c r="B2792" t="s">
        <v>4291</v>
      </c>
    </row>
    <row r="2793" spans="1:2" x14ac:dyDescent="0.25">
      <c r="A2793" t="s">
        <v>4292</v>
      </c>
      <c r="B2793" t="s">
        <v>4292</v>
      </c>
    </row>
    <row r="2794" spans="1:2" x14ac:dyDescent="0.25">
      <c r="A2794" t="s">
        <v>4293</v>
      </c>
      <c r="B2794" t="s">
        <v>4293</v>
      </c>
    </row>
    <row r="2795" spans="1:2" x14ac:dyDescent="0.25">
      <c r="A2795" t="s">
        <v>4294</v>
      </c>
      <c r="B2795" t="s">
        <v>4294</v>
      </c>
    </row>
    <row r="2796" spans="1:2" x14ac:dyDescent="0.25">
      <c r="A2796" t="s">
        <v>4295</v>
      </c>
      <c r="B2796" t="s">
        <v>4295</v>
      </c>
    </row>
    <row r="2797" spans="1:2" x14ac:dyDescent="0.25">
      <c r="A2797" t="s">
        <v>4296</v>
      </c>
      <c r="B2797" t="s">
        <v>4296</v>
      </c>
    </row>
    <row r="2798" spans="1:2" x14ac:dyDescent="0.25">
      <c r="A2798" t="s">
        <v>4297</v>
      </c>
      <c r="B2798" t="s">
        <v>4297</v>
      </c>
    </row>
    <row r="2799" spans="1:2" x14ac:dyDescent="0.25">
      <c r="A2799" t="s">
        <v>4298</v>
      </c>
      <c r="B2799" t="s">
        <v>4298</v>
      </c>
    </row>
    <row r="2800" spans="1:2" x14ac:dyDescent="0.25">
      <c r="A2800" t="s">
        <v>4299</v>
      </c>
      <c r="B2800" t="s">
        <v>4299</v>
      </c>
    </row>
    <row r="2801" spans="1:2" x14ac:dyDescent="0.25">
      <c r="A2801" t="s">
        <v>4300</v>
      </c>
      <c r="B2801" t="s">
        <v>4300</v>
      </c>
    </row>
    <row r="2802" spans="1:2" x14ac:dyDescent="0.25">
      <c r="A2802" t="s">
        <v>4301</v>
      </c>
      <c r="B2802" t="s">
        <v>4301</v>
      </c>
    </row>
    <row r="2803" spans="1:2" x14ac:dyDescent="0.25">
      <c r="A2803" t="s">
        <v>4302</v>
      </c>
      <c r="B2803" t="s">
        <v>4302</v>
      </c>
    </row>
    <row r="2804" spans="1:2" x14ac:dyDescent="0.25">
      <c r="A2804" t="s">
        <v>4303</v>
      </c>
      <c r="B2804" t="s">
        <v>4303</v>
      </c>
    </row>
    <row r="2805" spans="1:2" x14ac:dyDescent="0.25">
      <c r="A2805" t="s">
        <v>4304</v>
      </c>
      <c r="B2805" t="s">
        <v>4304</v>
      </c>
    </row>
    <row r="2806" spans="1:2" x14ac:dyDescent="0.25">
      <c r="A2806" t="s">
        <v>4305</v>
      </c>
      <c r="B2806" t="s">
        <v>4305</v>
      </c>
    </row>
    <row r="2807" spans="1:2" x14ac:dyDescent="0.25">
      <c r="A2807" t="s">
        <v>4306</v>
      </c>
      <c r="B2807" t="s">
        <v>4306</v>
      </c>
    </row>
    <row r="2808" spans="1:2" x14ac:dyDescent="0.25">
      <c r="A2808" t="s">
        <v>4307</v>
      </c>
      <c r="B2808" t="s">
        <v>4307</v>
      </c>
    </row>
    <row r="2809" spans="1:2" x14ac:dyDescent="0.25">
      <c r="A2809" t="s">
        <v>4308</v>
      </c>
      <c r="B2809" t="s">
        <v>4308</v>
      </c>
    </row>
    <row r="2810" spans="1:2" x14ac:dyDescent="0.25">
      <c r="A2810" t="s">
        <v>4309</v>
      </c>
      <c r="B2810" t="s">
        <v>4309</v>
      </c>
    </row>
    <row r="2811" spans="1:2" x14ac:dyDescent="0.25">
      <c r="A2811" t="s">
        <v>4310</v>
      </c>
      <c r="B2811" t="s">
        <v>4310</v>
      </c>
    </row>
    <row r="2812" spans="1:2" x14ac:dyDescent="0.25">
      <c r="A2812" t="s">
        <v>4311</v>
      </c>
      <c r="B2812" t="s">
        <v>4311</v>
      </c>
    </row>
    <row r="2813" spans="1:2" x14ac:dyDescent="0.25">
      <c r="A2813" t="s">
        <v>4312</v>
      </c>
      <c r="B2813" t="s">
        <v>4312</v>
      </c>
    </row>
    <row r="2814" spans="1:2" x14ac:dyDescent="0.25">
      <c r="A2814" t="s">
        <v>4313</v>
      </c>
      <c r="B2814" t="s">
        <v>4313</v>
      </c>
    </row>
    <row r="2815" spans="1:2" x14ac:dyDescent="0.25">
      <c r="A2815" t="s">
        <v>4314</v>
      </c>
      <c r="B2815" t="s">
        <v>4314</v>
      </c>
    </row>
    <row r="2816" spans="1:2" x14ac:dyDescent="0.25">
      <c r="A2816" t="s">
        <v>4315</v>
      </c>
      <c r="B2816" t="s">
        <v>4315</v>
      </c>
    </row>
    <row r="2817" spans="1:2" x14ac:dyDescent="0.25">
      <c r="A2817" t="s">
        <v>4316</v>
      </c>
      <c r="B2817" t="s">
        <v>4316</v>
      </c>
    </row>
    <row r="2818" spans="1:2" x14ac:dyDescent="0.25">
      <c r="A2818" t="s">
        <v>4317</v>
      </c>
      <c r="B2818" t="s">
        <v>4317</v>
      </c>
    </row>
    <row r="2819" spans="1:2" x14ac:dyDescent="0.25">
      <c r="A2819" t="s">
        <v>4318</v>
      </c>
      <c r="B2819" t="s">
        <v>4318</v>
      </c>
    </row>
    <row r="2820" spans="1:2" x14ac:dyDescent="0.25">
      <c r="A2820" t="s">
        <v>4319</v>
      </c>
      <c r="B2820" t="s">
        <v>4319</v>
      </c>
    </row>
    <row r="2821" spans="1:2" x14ac:dyDescent="0.25">
      <c r="A2821" t="s">
        <v>4320</v>
      </c>
      <c r="B2821" t="s">
        <v>4320</v>
      </c>
    </row>
    <row r="2822" spans="1:2" x14ac:dyDescent="0.25">
      <c r="A2822" t="s">
        <v>4321</v>
      </c>
      <c r="B2822" t="s">
        <v>4321</v>
      </c>
    </row>
    <row r="2823" spans="1:2" x14ac:dyDescent="0.25">
      <c r="A2823" t="s">
        <v>4322</v>
      </c>
      <c r="B2823" t="s">
        <v>4322</v>
      </c>
    </row>
    <row r="2824" spans="1:2" x14ac:dyDescent="0.25">
      <c r="A2824" t="s">
        <v>4323</v>
      </c>
      <c r="B2824" t="s">
        <v>4323</v>
      </c>
    </row>
    <row r="2825" spans="1:2" x14ac:dyDescent="0.25">
      <c r="A2825" t="s">
        <v>4324</v>
      </c>
      <c r="B2825" t="s">
        <v>4324</v>
      </c>
    </row>
    <row r="2826" spans="1:2" x14ac:dyDescent="0.25">
      <c r="A2826" t="s">
        <v>4325</v>
      </c>
      <c r="B2826" t="s">
        <v>4325</v>
      </c>
    </row>
    <row r="2827" spans="1:2" x14ac:dyDescent="0.25">
      <c r="A2827" t="s">
        <v>4326</v>
      </c>
      <c r="B2827" t="s">
        <v>4326</v>
      </c>
    </row>
    <row r="2828" spans="1:2" x14ac:dyDescent="0.25">
      <c r="A2828" t="s">
        <v>4327</v>
      </c>
      <c r="B2828" t="s">
        <v>4327</v>
      </c>
    </row>
    <row r="2829" spans="1:2" x14ac:dyDescent="0.25">
      <c r="A2829" t="s">
        <v>4328</v>
      </c>
      <c r="B2829" t="s">
        <v>4328</v>
      </c>
    </row>
    <row r="2830" spans="1:2" x14ac:dyDescent="0.25">
      <c r="A2830" t="s">
        <v>4329</v>
      </c>
      <c r="B2830" t="s">
        <v>4329</v>
      </c>
    </row>
    <row r="2831" spans="1:2" x14ac:dyDescent="0.25">
      <c r="A2831" t="s">
        <v>4330</v>
      </c>
      <c r="B2831" t="s">
        <v>4330</v>
      </c>
    </row>
    <row r="2832" spans="1:2" x14ac:dyDescent="0.25">
      <c r="A2832" t="s">
        <v>4331</v>
      </c>
      <c r="B2832" t="s">
        <v>4331</v>
      </c>
    </row>
    <row r="2833" spans="1:2" x14ac:dyDescent="0.25">
      <c r="A2833" t="s">
        <v>4332</v>
      </c>
      <c r="B2833" t="s">
        <v>4332</v>
      </c>
    </row>
    <row r="2834" spans="1:2" x14ac:dyDescent="0.25">
      <c r="A2834" t="s">
        <v>4333</v>
      </c>
      <c r="B2834" t="s">
        <v>4333</v>
      </c>
    </row>
    <row r="2835" spans="1:2" x14ac:dyDescent="0.25">
      <c r="A2835" t="s">
        <v>4334</v>
      </c>
      <c r="B2835" t="s">
        <v>4334</v>
      </c>
    </row>
    <row r="2836" spans="1:2" x14ac:dyDescent="0.25">
      <c r="A2836" t="s">
        <v>4335</v>
      </c>
      <c r="B2836" t="s">
        <v>4335</v>
      </c>
    </row>
    <row r="2837" spans="1:2" x14ac:dyDescent="0.25">
      <c r="A2837" t="s">
        <v>4336</v>
      </c>
      <c r="B2837" t="s">
        <v>4336</v>
      </c>
    </row>
    <row r="2838" spans="1:2" x14ac:dyDescent="0.25">
      <c r="A2838" t="s">
        <v>4337</v>
      </c>
      <c r="B2838" t="s">
        <v>4337</v>
      </c>
    </row>
    <row r="2839" spans="1:2" x14ac:dyDescent="0.25">
      <c r="A2839" t="s">
        <v>4338</v>
      </c>
      <c r="B2839" t="s">
        <v>4338</v>
      </c>
    </row>
    <row r="2840" spans="1:2" x14ac:dyDescent="0.25">
      <c r="A2840" t="s">
        <v>4339</v>
      </c>
      <c r="B2840" t="s">
        <v>4339</v>
      </c>
    </row>
    <row r="2841" spans="1:2" x14ac:dyDescent="0.25">
      <c r="A2841" t="s">
        <v>4340</v>
      </c>
      <c r="B2841" t="s">
        <v>4340</v>
      </c>
    </row>
    <row r="2842" spans="1:2" x14ac:dyDescent="0.25">
      <c r="A2842" t="s">
        <v>4341</v>
      </c>
      <c r="B2842" t="s">
        <v>4341</v>
      </c>
    </row>
    <row r="2843" spans="1:2" x14ac:dyDescent="0.25">
      <c r="A2843" t="s">
        <v>4342</v>
      </c>
      <c r="B2843" t="s">
        <v>4342</v>
      </c>
    </row>
    <row r="2844" spans="1:2" x14ac:dyDescent="0.25">
      <c r="A2844" t="s">
        <v>4343</v>
      </c>
      <c r="B2844" t="s">
        <v>4343</v>
      </c>
    </row>
    <row r="2845" spans="1:2" x14ac:dyDescent="0.25">
      <c r="A2845" t="s">
        <v>4344</v>
      </c>
      <c r="B2845" t="s">
        <v>4344</v>
      </c>
    </row>
    <row r="2846" spans="1:2" x14ac:dyDescent="0.25">
      <c r="A2846" t="s">
        <v>4345</v>
      </c>
      <c r="B2846" t="s">
        <v>4345</v>
      </c>
    </row>
    <row r="2847" spans="1:2" x14ac:dyDescent="0.25">
      <c r="A2847" t="s">
        <v>4346</v>
      </c>
      <c r="B2847" t="s">
        <v>4346</v>
      </c>
    </row>
    <row r="2848" spans="1:2" x14ac:dyDescent="0.25">
      <c r="A2848" t="s">
        <v>4347</v>
      </c>
      <c r="B2848" t="s">
        <v>4347</v>
      </c>
    </row>
    <row r="2849" spans="1:2" x14ac:dyDescent="0.25">
      <c r="A2849" t="s">
        <v>4348</v>
      </c>
      <c r="B2849" t="s">
        <v>4348</v>
      </c>
    </row>
    <row r="2850" spans="1:2" x14ac:dyDescent="0.25">
      <c r="A2850" t="s">
        <v>4349</v>
      </c>
      <c r="B2850" t="s">
        <v>4349</v>
      </c>
    </row>
    <row r="2851" spans="1:2" x14ac:dyDescent="0.25">
      <c r="A2851" t="s">
        <v>4350</v>
      </c>
      <c r="B2851" t="s">
        <v>4350</v>
      </c>
    </row>
    <row r="2852" spans="1:2" x14ac:dyDescent="0.25">
      <c r="A2852" t="s">
        <v>4351</v>
      </c>
      <c r="B2852" t="s">
        <v>4351</v>
      </c>
    </row>
    <row r="2853" spans="1:2" x14ac:dyDescent="0.25">
      <c r="A2853" t="s">
        <v>4352</v>
      </c>
      <c r="B2853" t="s">
        <v>4352</v>
      </c>
    </row>
    <row r="2854" spans="1:2" x14ac:dyDescent="0.25">
      <c r="A2854" t="s">
        <v>4353</v>
      </c>
      <c r="B2854" t="s">
        <v>4353</v>
      </c>
    </row>
    <row r="2855" spans="1:2" x14ac:dyDescent="0.25">
      <c r="A2855" t="s">
        <v>4354</v>
      </c>
      <c r="B2855" t="s">
        <v>4354</v>
      </c>
    </row>
    <row r="2856" spans="1:2" x14ac:dyDescent="0.25">
      <c r="A2856" t="s">
        <v>4355</v>
      </c>
      <c r="B2856" t="s">
        <v>4355</v>
      </c>
    </row>
    <row r="2857" spans="1:2" x14ac:dyDescent="0.25">
      <c r="A2857" t="s">
        <v>4356</v>
      </c>
      <c r="B2857" t="s">
        <v>4356</v>
      </c>
    </row>
    <row r="2858" spans="1:2" x14ac:dyDescent="0.25">
      <c r="A2858" t="s">
        <v>4357</v>
      </c>
      <c r="B2858" t="s">
        <v>4357</v>
      </c>
    </row>
    <row r="2859" spans="1:2" x14ac:dyDescent="0.25">
      <c r="A2859" t="s">
        <v>4358</v>
      </c>
      <c r="B2859" t="s">
        <v>4358</v>
      </c>
    </row>
    <row r="2860" spans="1:2" x14ac:dyDescent="0.25">
      <c r="A2860" t="s">
        <v>4359</v>
      </c>
      <c r="B2860" t="s">
        <v>4359</v>
      </c>
    </row>
    <row r="2861" spans="1:2" x14ac:dyDescent="0.25">
      <c r="A2861" t="s">
        <v>4360</v>
      </c>
      <c r="B2861" t="s">
        <v>4360</v>
      </c>
    </row>
    <row r="2862" spans="1:2" x14ac:dyDescent="0.25">
      <c r="A2862" t="s">
        <v>4361</v>
      </c>
      <c r="B2862" t="s">
        <v>4361</v>
      </c>
    </row>
    <row r="2863" spans="1:2" x14ac:dyDescent="0.25">
      <c r="A2863" t="s">
        <v>4362</v>
      </c>
      <c r="B2863" t="s">
        <v>4362</v>
      </c>
    </row>
    <row r="2864" spans="1:2" x14ac:dyDescent="0.25">
      <c r="A2864" t="s">
        <v>4363</v>
      </c>
      <c r="B2864" t="s">
        <v>4363</v>
      </c>
    </row>
    <row r="2865" spans="1:2" x14ac:dyDescent="0.25">
      <c r="A2865" t="s">
        <v>4364</v>
      </c>
      <c r="B2865" t="s">
        <v>4364</v>
      </c>
    </row>
    <row r="2866" spans="1:2" x14ac:dyDescent="0.25">
      <c r="A2866" t="s">
        <v>4365</v>
      </c>
      <c r="B2866" t="s">
        <v>4365</v>
      </c>
    </row>
    <row r="2867" spans="1:2" x14ac:dyDescent="0.25">
      <c r="A2867" t="s">
        <v>4366</v>
      </c>
      <c r="B2867" t="s">
        <v>4366</v>
      </c>
    </row>
    <row r="2868" spans="1:2" x14ac:dyDescent="0.25">
      <c r="A2868" t="s">
        <v>4367</v>
      </c>
      <c r="B2868" t="s">
        <v>4367</v>
      </c>
    </row>
    <row r="2869" spans="1:2" x14ac:dyDescent="0.25">
      <c r="A2869" t="s">
        <v>4368</v>
      </c>
      <c r="B2869" t="s">
        <v>4368</v>
      </c>
    </row>
    <row r="2870" spans="1:2" x14ac:dyDescent="0.25">
      <c r="A2870" t="s">
        <v>4369</v>
      </c>
      <c r="B2870" t="s">
        <v>4369</v>
      </c>
    </row>
    <row r="2871" spans="1:2" x14ac:dyDescent="0.25">
      <c r="A2871" t="s">
        <v>4370</v>
      </c>
      <c r="B2871" t="s">
        <v>4370</v>
      </c>
    </row>
    <row r="2872" spans="1:2" x14ac:dyDescent="0.25">
      <c r="A2872" t="s">
        <v>4371</v>
      </c>
      <c r="B2872" t="s">
        <v>4371</v>
      </c>
    </row>
    <row r="2873" spans="1:2" x14ac:dyDescent="0.25">
      <c r="A2873" t="s">
        <v>4372</v>
      </c>
      <c r="B2873" t="s">
        <v>4372</v>
      </c>
    </row>
    <row r="2874" spans="1:2" x14ac:dyDescent="0.25">
      <c r="A2874" t="s">
        <v>4373</v>
      </c>
      <c r="B2874" t="s">
        <v>4373</v>
      </c>
    </row>
    <row r="2875" spans="1:2" x14ac:dyDescent="0.25">
      <c r="A2875" t="s">
        <v>4374</v>
      </c>
      <c r="B2875" t="s">
        <v>4374</v>
      </c>
    </row>
    <row r="2876" spans="1:2" x14ac:dyDescent="0.25">
      <c r="A2876" t="s">
        <v>4375</v>
      </c>
      <c r="B2876" t="s">
        <v>4375</v>
      </c>
    </row>
    <row r="2877" spans="1:2" x14ac:dyDescent="0.25">
      <c r="A2877" t="s">
        <v>4376</v>
      </c>
      <c r="B2877" t="s">
        <v>4376</v>
      </c>
    </row>
    <row r="2878" spans="1:2" x14ac:dyDescent="0.25">
      <c r="A2878" t="s">
        <v>4377</v>
      </c>
      <c r="B2878" t="s">
        <v>4377</v>
      </c>
    </row>
    <row r="2879" spans="1:2" x14ac:dyDescent="0.25">
      <c r="A2879" t="s">
        <v>4378</v>
      </c>
      <c r="B2879" t="s">
        <v>4378</v>
      </c>
    </row>
    <row r="2880" spans="1:2" x14ac:dyDescent="0.25">
      <c r="A2880" t="s">
        <v>4379</v>
      </c>
      <c r="B2880" t="s">
        <v>4379</v>
      </c>
    </row>
    <row r="2881" spans="1:2" x14ac:dyDescent="0.25">
      <c r="A2881" t="s">
        <v>4380</v>
      </c>
      <c r="B2881" t="s">
        <v>4380</v>
      </c>
    </row>
    <row r="2882" spans="1:2" x14ac:dyDescent="0.25">
      <c r="A2882" t="s">
        <v>4381</v>
      </c>
      <c r="B2882" t="s">
        <v>4381</v>
      </c>
    </row>
    <row r="2883" spans="1:2" x14ac:dyDescent="0.25">
      <c r="A2883" t="s">
        <v>4382</v>
      </c>
      <c r="B2883" t="s">
        <v>4382</v>
      </c>
    </row>
    <row r="2884" spans="1:2" x14ac:dyDescent="0.25">
      <c r="A2884" t="s">
        <v>4383</v>
      </c>
      <c r="B2884" t="s">
        <v>4383</v>
      </c>
    </row>
    <row r="2885" spans="1:2" x14ac:dyDescent="0.25">
      <c r="A2885" t="s">
        <v>4384</v>
      </c>
      <c r="B2885" t="s">
        <v>4384</v>
      </c>
    </row>
    <row r="2886" spans="1:2" x14ac:dyDescent="0.25">
      <c r="A2886" t="s">
        <v>4385</v>
      </c>
      <c r="B2886" t="s">
        <v>4385</v>
      </c>
    </row>
    <row r="2887" spans="1:2" x14ac:dyDescent="0.25">
      <c r="A2887" t="s">
        <v>4386</v>
      </c>
      <c r="B2887" t="s">
        <v>4386</v>
      </c>
    </row>
    <row r="2888" spans="1:2" x14ac:dyDescent="0.25">
      <c r="A2888" t="s">
        <v>4387</v>
      </c>
      <c r="B2888" t="s">
        <v>4387</v>
      </c>
    </row>
    <row r="2889" spans="1:2" x14ac:dyDescent="0.25">
      <c r="A2889" t="s">
        <v>4388</v>
      </c>
      <c r="B2889" t="s">
        <v>4388</v>
      </c>
    </row>
    <row r="2890" spans="1:2" x14ac:dyDescent="0.25">
      <c r="A2890" t="s">
        <v>4389</v>
      </c>
      <c r="B2890" t="s">
        <v>4389</v>
      </c>
    </row>
    <row r="2891" spans="1:2" x14ac:dyDescent="0.25">
      <c r="A2891" t="s">
        <v>4390</v>
      </c>
      <c r="B2891" t="s">
        <v>4390</v>
      </c>
    </row>
    <row r="2892" spans="1:2" x14ac:dyDescent="0.25">
      <c r="A2892" t="s">
        <v>4391</v>
      </c>
      <c r="B2892" t="s">
        <v>4391</v>
      </c>
    </row>
    <row r="2893" spans="1:2" x14ac:dyDescent="0.25">
      <c r="A2893" t="s">
        <v>4392</v>
      </c>
      <c r="B2893" t="s">
        <v>4392</v>
      </c>
    </row>
    <row r="2894" spans="1:2" x14ac:dyDescent="0.25">
      <c r="A2894" t="s">
        <v>4393</v>
      </c>
      <c r="B2894" t="s">
        <v>4393</v>
      </c>
    </row>
    <row r="2895" spans="1:2" x14ac:dyDescent="0.25">
      <c r="A2895" t="s">
        <v>4394</v>
      </c>
      <c r="B2895" t="s">
        <v>4394</v>
      </c>
    </row>
    <row r="2896" spans="1:2" x14ac:dyDescent="0.25">
      <c r="A2896" t="s">
        <v>4395</v>
      </c>
      <c r="B2896" t="s">
        <v>4395</v>
      </c>
    </row>
    <row r="2897" spans="1:2" x14ac:dyDescent="0.25">
      <c r="A2897" t="s">
        <v>4396</v>
      </c>
      <c r="B2897" t="s">
        <v>4396</v>
      </c>
    </row>
    <row r="2898" spans="1:2" x14ac:dyDescent="0.25">
      <c r="A2898" t="s">
        <v>4397</v>
      </c>
      <c r="B2898" t="s">
        <v>4397</v>
      </c>
    </row>
    <row r="2899" spans="1:2" x14ac:dyDescent="0.25">
      <c r="A2899" t="s">
        <v>4398</v>
      </c>
      <c r="B2899" t="s">
        <v>4398</v>
      </c>
    </row>
    <row r="2900" spans="1:2" x14ac:dyDescent="0.25">
      <c r="A2900" t="s">
        <v>4399</v>
      </c>
      <c r="B2900" t="s">
        <v>4399</v>
      </c>
    </row>
    <row r="2901" spans="1:2" x14ac:dyDescent="0.25">
      <c r="A2901" t="s">
        <v>4400</v>
      </c>
      <c r="B2901" t="s">
        <v>4400</v>
      </c>
    </row>
    <row r="2902" spans="1:2" x14ac:dyDescent="0.25">
      <c r="A2902" t="s">
        <v>4401</v>
      </c>
      <c r="B2902" t="s">
        <v>4401</v>
      </c>
    </row>
    <row r="2903" spans="1:2" x14ac:dyDescent="0.25">
      <c r="A2903" t="s">
        <v>4402</v>
      </c>
      <c r="B2903" t="s">
        <v>4402</v>
      </c>
    </row>
    <row r="2904" spans="1:2" x14ac:dyDescent="0.25">
      <c r="A2904" t="s">
        <v>4403</v>
      </c>
      <c r="B2904" t="s">
        <v>4403</v>
      </c>
    </row>
    <row r="2905" spans="1:2" x14ac:dyDescent="0.25">
      <c r="A2905" t="s">
        <v>4404</v>
      </c>
      <c r="B2905" t="s">
        <v>4404</v>
      </c>
    </row>
    <row r="2906" spans="1:2" x14ac:dyDescent="0.25">
      <c r="A2906" t="s">
        <v>4405</v>
      </c>
      <c r="B2906" t="s">
        <v>4405</v>
      </c>
    </row>
    <row r="2907" spans="1:2" x14ac:dyDescent="0.25">
      <c r="A2907" t="s">
        <v>4406</v>
      </c>
      <c r="B2907" t="s">
        <v>4406</v>
      </c>
    </row>
    <row r="2908" spans="1:2" x14ac:dyDescent="0.25">
      <c r="A2908" t="s">
        <v>4407</v>
      </c>
      <c r="B2908" t="s">
        <v>4407</v>
      </c>
    </row>
    <row r="2909" spans="1:2" x14ac:dyDescent="0.25">
      <c r="A2909" t="s">
        <v>4408</v>
      </c>
      <c r="B2909" t="s">
        <v>4408</v>
      </c>
    </row>
    <row r="2910" spans="1:2" x14ac:dyDescent="0.25">
      <c r="A2910" t="s">
        <v>4409</v>
      </c>
      <c r="B2910" t="s">
        <v>4409</v>
      </c>
    </row>
    <row r="2911" spans="1:2" x14ac:dyDescent="0.25">
      <c r="A2911" t="s">
        <v>4410</v>
      </c>
      <c r="B2911" t="s">
        <v>4410</v>
      </c>
    </row>
    <row r="2912" spans="1:2" x14ac:dyDescent="0.25">
      <c r="A2912" t="s">
        <v>4411</v>
      </c>
      <c r="B2912" t="s">
        <v>4411</v>
      </c>
    </row>
    <row r="2913" spans="1:2" x14ac:dyDescent="0.25">
      <c r="A2913" t="s">
        <v>4412</v>
      </c>
      <c r="B2913" t="s">
        <v>4412</v>
      </c>
    </row>
    <row r="2914" spans="1:2" x14ac:dyDescent="0.25">
      <c r="A2914" t="s">
        <v>4413</v>
      </c>
      <c r="B2914" t="s">
        <v>4413</v>
      </c>
    </row>
    <row r="2915" spans="1:2" x14ac:dyDescent="0.25">
      <c r="A2915" t="s">
        <v>4414</v>
      </c>
      <c r="B2915" t="s">
        <v>4414</v>
      </c>
    </row>
    <row r="2916" spans="1:2" x14ac:dyDescent="0.25">
      <c r="A2916" t="s">
        <v>4415</v>
      </c>
      <c r="B2916" t="s">
        <v>4415</v>
      </c>
    </row>
    <row r="2917" spans="1:2" x14ac:dyDescent="0.25">
      <c r="A2917" t="s">
        <v>4416</v>
      </c>
      <c r="B2917" t="s">
        <v>4416</v>
      </c>
    </row>
    <row r="2918" spans="1:2" x14ac:dyDescent="0.25">
      <c r="A2918" t="s">
        <v>4417</v>
      </c>
      <c r="B2918" t="s">
        <v>4417</v>
      </c>
    </row>
    <row r="2919" spans="1:2" x14ac:dyDescent="0.25">
      <c r="A2919" t="s">
        <v>4418</v>
      </c>
      <c r="B2919" t="s">
        <v>4418</v>
      </c>
    </row>
    <row r="2920" spans="1:2" x14ac:dyDescent="0.25">
      <c r="A2920" t="s">
        <v>4419</v>
      </c>
      <c r="B2920" t="s">
        <v>4419</v>
      </c>
    </row>
    <row r="2921" spans="1:2" x14ac:dyDescent="0.25">
      <c r="A2921" t="s">
        <v>4420</v>
      </c>
      <c r="B2921" t="s">
        <v>4420</v>
      </c>
    </row>
    <row r="2922" spans="1:2" x14ac:dyDescent="0.25">
      <c r="A2922" t="s">
        <v>4421</v>
      </c>
      <c r="B2922" t="s">
        <v>4421</v>
      </c>
    </row>
    <row r="2923" spans="1:2" x14ac:dyDescent="0.25">
      <c r="A2923" t="s">
        <v>4422</v>
      </c>
      <c r="B2923" t="s">
        <v>4422</v>
      </c>
    </row>
    <row r="2924" spans="1:2" x14ac:dyDescent="0.25">
      <c r="A2924" t="s">
        <v>4423</v>
      </c>
      <c r="B2924" t="s">
        <v>4423</v>
      </c>
    </row>
    <row r="2925" spans="1:2" x14ac:dyDescent="0.25">
      <c r="A2925" t="s">
        <v>4424</v>
      </c>
      <c r="B2925" t="s">
        <v>4424</v>
      </c>
    </row>
    <row r="2926" spans="1:2" x14ac:dyDescent="0.25">
      <c r="A2926" t="s">
        <v>4425</v>
      </c>
      <c r="B2926" t="s">
        <v>4425</v>
      </c>
    </row>
    <row r="2927" spans="1:2" x14ac:dyDescent="0.25">
      <c r="A2927" t="s">
        <v>4426</v>
      </c>
      <c r="B2927" t="s">
        <v>4426</v>
      </c>
    </row>
    <row r="2928" spans="1:2" x14ac:dyDescent="0.25">
      <c r="A2928" t="s">
        <v>4427</v>
      </c>
      <c r="B2928" t="s">
        <v>4427</v>
      </c>
    </row>
    <row r="2929" spans="1:2" x14ac:dyDescent="0.25">
      <c r="A2929" t="s">
        <v>4428</v>
      </c>
      <c r="B2929" t="s">
        <v>4428</v>
      </c>
    </row>
    <row r="2930" spans="1:2" x14ac:dyDescent="0.25">
      <c r="A2930" t="s">
        <v>4429</v>
      </c>
      <c r="B2930" t="s">
        <v>4429</v>
      </c>
    </row>
    <row r="2931" spans="1:2" x14ac:dyDescent="0.25">
      <c r="A2931" t="s">
        <v>4430</v>
      </c>
      <c r="B2931" t="s">
        <v>4430</v>
      </c>
    </row>
    <row r="2932" spans="1:2" x14ac:dyDescent="0.25">
      <c r="A2932" t="s">
        <v>4431</v>
      </c>
      <c r="B2932" t="s">
        <v>4431</v>
      </c>
    </row>
    <row r="2933" spans="1:2" x14ac:dyDescent="0.25">
      <c r="A2933" t="s">
        <v>4432</v>
      </c>
      <c r="B2933" t="s">
        <v>4432</v>
      </c>
    </row>
    <row r="2934" spans="1:2" x14ac:dyDescent="0.25">
      <c r="A2934" t="s">
        <v>4433</v>
      </c>
      <c r="B2934" t="s">
        <v>4433</v>
      </c>
    </row>
    <row r="2935" spans="1:2" x14ac:dyDescent="0.25">
      <c r="A2935" t="s">
        <v>4434</v>
      </c>
      <c r="B2935" t="s">
        <v>4434</v>
      </c>
    </row>
    <row r="2936" spans="1:2" x14ac:dyDescent="0.25">
      <c r="A2936" t="s">
        <v>4435</v>
      </c>
      <c r="B2936" t="s">
        <v>4435</v>
      </c>
    </row>
    <row r="2937" spans="1:2" x14ac:dyDescent="0.25">
      <c r="A2937" t="s">
        <v>4436</v>
      </c>
      <c r="B2937" t="s">
        <v>4436</v>
      </c>
    </row>
    <row r="2938" spans="1:2" x14ac:dyDescent="0.25">
      <c r="A2938" t="s">
        <v>4437</v>
      </c>
      <c r="B2938" t="s">
        <v>4437</v>
      </c>
    </row>
    <row r="2939" spans="1:2" x14ac:dyDescent="0.25">
      <c r="A2939" t="s">
        <v>4438</v>
      </c>
      <c r="B2939" t="s">
        <v>4438</v>
      </c>
    </row>
    <row r="2940" spans="1:2" x14ac:dyDescent="0.25">
      <c r="A2940" t="s">
        <v>4439</v>
      </c>
      <c r="B2940" t="s">
        <v>4439</v>
      </c>
    </row>
    <row r="2941" spans="1:2" x14ac:dyDescent="0.25">
      <c r="A2941" t="s">
        <v>4440</v>
      </c>
      <c r="B2941" t="s">
        <v>4440</v>
      </c>
    </row>
    <row r="2942" spans="1:2" x14ac:dyDescent="0.25">
      <c r="A2942" t="s">
        <v>4441</v>
      </c>
      <c r="B2942" t="s">
        <v>4441</v>
      </c>
    </row>
    <row r="2943" spans="1:2" x14ac:dyDescent="0.25">
      <c r="A2943" t="s">
        <v>4442</v>
      </c>
      <c r="B2943" t="s">
        <v>4442</v>
      </c>
    </row>
    <row r="2944" spans="1:2" x14ac:dyDescent="0.25">
      <c r="A2944" t="s">
        <v>4443</v>
      </c>
      <c r="B2944" t="s">
        <v>4443</v>
      </c>
    </row>
    <row r="2945" spans="1:2" x14ac:dyDescent="0.25">
      <c r="A2945" t="s">
        <v>4444</v>
      </c>
      <c r="B2945" t="s">
        <v>4444</v>
      </c>
    </row>
    <row r="2946" spans="1:2" x14ac:dyDescent="0.25">
      <c r="A2946" t="s">
        <v>4445</v>
      </c>
      <c r="B2946" t="s">
        <v>4445</v>
      </c>
    </row>
    <row r="2947" spans="1:2" x14ac:dyDescent="0.25">
      <c r="A2947" t="s">
        <v>4446</v>
      </c>
      <c r="B2947" t="s">
        <v>4446</v>
      </c>
    </row>
    <row r="2948" spans="1:2" x14ac:dyDescent="0.25">
      <c r="A2948" t="s">
        <v>4447</v>
      </c>
      <c r="B2948" t="s">
        <v>4447</v>
      </c>
    </row>
    <row r="2949" spans="1:2" x14ac:dyDescent="0.25">
      <c r="A2949" t="s">
        <v>4448</v>
      </c>
      <c r="B2949" t="s">
        <v>4448</v>
      </c>
    </row>
    <row r="2950" spans="1:2" x14ac:dyDescent="0.25">
      <c r="A2950" t="s">
        <v>4449</v>
      </c>
      <c r="B2950" t="s">
        <v>4449</v>
      </c>
    </row>
    <row r="2951" spans="1:2" x14ac:dyDescent="0.25">
      <c r="A2951" t="s">
        <v>4450</v>
      </c>
      <c r="B2951" t="s">
        <v>4450</v>
      </c>
    </row>
    <row r="2952" spans="1:2" x14ac:dyDescent="0.25">
      <c r="A2952" t="s">
        <v>4451</v>
      </c>
      <c r="B2952" t="s">
        <v>4451</v>
      </c>
    </row>
    <row r="2953" spans="1:2" x14ac:dyDescent="0.25">
      <c r="A2953" t="s">
        <v>4452</v>
      </c>
      <c r="B2953" t="s">
        <v>4452</v>
      </c>
    </row>
    <row r="2954" spans="1:2" x14ac:dyDescent="0.25">
      <c r="A2954" t="s">
        <v>4453</v>
      </c>
      <c r="B2954" t="s">
        <v>4453</v>
      </c>
    </row>
    <row r="2955" spans="1:2" x14ac:dyDescent="0.25">
      <c r="A2955" t="s">
        <v>4454</v>
      </c>
      <c r="B2955" t="s">
        <v>4454</v>
      </c>
    </row>
    <row r="2956" spans="1:2" x14ac:dyDescent="0.25">
      <c r="A2956" t="s">
        <v>4455</v>
      </c>
      <c r="B2956" t="s">
        <v>4455</v>
      </c>
    </row>
    <row r="2957" spans="1:2" x14ac:dyDescent="0.25">
      <c r="A2957" t="s">
        <v>4456</v>
      </c>
      <c r="B2957" t="s">
        <v>4456</v>
      </c>
    </row>
    <row r="2958" spans="1:2" x14ac:dyDescent="0.25">
      <c r="A2958" t="s">
        <v>4457</v>
      </c>
      <c r="B2958" t="s">
        <v>4457</v>
      </c>
    </row>
    <row r="2959" spans="1:2" x14ac:dyDescent="0.25">
      <c r="A2959" t="s">
        <v>4458</v>
      </c>
      <c r="B2959" t="s">
        <v>4458</v>
      </c>
    </row>
    <row r="2960" spans="1:2" x14ac:dyDescent="0.25">
      <c r="A2960" t="s">
        <v>4459</v>
      </c>
      <c r="B2960" t="s">
        <v>4459</v>
      </c>
    </row>
    <row r="2961" spans="1:2" x14ac:dyDescent="0.25">
      <c r="A2961" t="s">
        <v>4460</v>
      </c>
      <c r="B2961" t="s">
        <v>4460</v>
      </c>
    </row>
    <row r="2962" spans="1:2" x14ac:dyDescent="0.25">
      <c r="A2962" t="s">
        <v>4461</v>
      </c>
      <c r="B2962" t="s">
        <v>4461</v>
      </c>
    </row>
    <row r="2963" spans="1:2" x14ac:dyDescent="0.25">
      <c r="A2963" t="s">
        <v>4462</v>
      </c>
      <c r="B2963" t="s">
        <v>4462</v>
      </c>
    </row>
    <row r="2964" spans="1:2" x14ac:dyDescent="0.25">
      <c r="A2964" t="s">
        <v>4463</v>
      </c>
      <c r="B2964" t="s">
        <v>4463</v>
      </c>
    </row>
    <row r="2965" spans="1:2" x14ac:dyDescent="0.25">
      <c r="A2965" t="s">
        <v>4464</v>
      </c>
      <c r="B2965" t="s">
        <v>4464</v>
      </c>
    </row>
    <row r="2966" spans="1:2" x14ac:dyDescent="0.25">
      <c r="A2966" t="s">
        <v>4465</v>
      </c>
      <c r="B2966" t="s">
        <v>4465</v>
      </c>
    </row>
    <row r="2967" spans="1:2" x14ac:dyDescent="0.25">
      <c r="A2967" t="s">
        <v>4466</v>
      </c>
      <c r="B2967" t="s">
        <v>4466</v>
      </c>
    </row>
    <row r="2968" spans="1:2" x14ac:dyDescent="0.25">
      <c r="A2968" t="s">
        <v>4467</v>
      </c>
      <c r="B2968" t="s">
        <v>4467</v>
      </c>
    </row>
    <row r="2969" spans="1:2" x14ac:dyDescent="0.25">
      <c r="A2969" t="s">
        <v>4468</v>
      </c>
      <c r="B2969" t="s">
        <v>4468</v>
      </c>
    </row>
    <row r="2970" spans="1:2" x14ac:dyDescent="0.25">
      <c r="A2970" t="s">
        <v>4469</v>
      </c>
      <c r="B2970" t="s">
        <v>4469</v>
      </c>
    </row>
    <row r="2971" spans="1:2" x14ac:dyDescent="0.25">
      <c r="A2971" t="s">
        <v>4470</v>
      </c>
      <c r="B2971" t="s">
        <v>4470</v>
      </c>
    </row>
    <row r="2972" spans="1:2" x14ac:dyDescent="0.25">
      <c r="A2972" t="s">
        <v>4471</v>
      </c>
      <c r="B2972" t="s">
        <v>4471</v>
      </c>
    </row>
    <row r="2973" spans="1:2" x14ac:dyDescent="0.25">
      <c r="A2973" t="s">
        <v>4472</v>
      </c>
      <c r="B2973" t="s">
        <v>4472</v>
      </c>
    </row>
    <row r="2974" spans="1:2" x14ac:dyDescent="0.25">
      <c r="A2974" t="s">
        <v>4473</v>
      </c>
      <c r="B2974" t="s">
        <v>4473</v>
      </c>
    </row>
    <row r="2975" spans="1:2" x14ac:dyDescent="0.25">
      <c r="A2975" t="s">
        <v>4474</v>
      </c>
      <c r="B2975" t="s">
        <v>4474</v>
      </c>
    </row>
    <row r="2976" spans="1:2" x14ac:dyDescent="0.25">
      <c r="A2976" t="s">
        <v>4475</v>
      </c>
      <c r="B2976" t="s">
        <v>4475</v>
      </c>
    </row>
    <row r="2977" spans="1:2" x14ac:dyDescent="0.25">
      <c r="A2977" t="s">
        <v>4476</v>
      </c>
      <c r="B2977" t="s">
        <v>4476</v>
      </c>
    </row>
    <row r="2978" spans="1:2" x14ac:dyDescent="0.25">
      <c r="A2978" t="s">
        <v>4477</v>
      </c>
      <c r="B2978" t="s">
        <v>4477</v>
      </c>
    </row>
    <row r="2979" spans="1:2" x14ac:dyDescent="0.25">
      <c r="A2979" t="s">
        <v>4478</v>
      </c>
      <c r="B2979" t="s">
        <v>4478</v>
      </c>
    </row>
    <row r="2980" spans="1:2" x14ac:dyDescent="0.25">
      <c r="A2980" t="s">
        <v>4479</v>
      </c>
      <c r="B2980" t="s">
        <v>4479</v>
      </c>
    </row>
    <row r="2981" spans="1:2" x14ac:dyDescent="0.25">
      <c r="A2981" t="s">
        <v>4480</v>
      </c>
      <c r="B2981" t="s">
        <v>4480</v>
      </c>
    </row>
    <row r="2982" spans="1:2" x14ac:dyDescent="0.25">
      <c r="A2982" t="s">
        <v>4481</v>
      </c>
      <c r="B2982" t="s">
        <v>4481</v>
      </c>
    </row>
    <row r="2983" spans="1:2" x14ac:dyDescent="0.25">
      <c r="A2983" t="s">
        <v>4482</v>
      </c>
      <c r="B2983" t="s">
        <v>4482</v>
      </c>
    </row>
    <row r="2984" spans="1:2" x14ac:dyDescent="0.25">
      <c r="A2984" t="s">
        <v>4483</v>
      </c>
      <c r="B2984" t="s">
        <v>4483</v>
      </c>
    </row>
    <row r="2985" spans="1:2" x14ac:dyDescent="0.25">
      <c r="A2985" t="s">
        <v>4484</v>
      </c>
      <c r="B2985" t="s">
        <v>4484</v>
      </c>
    </row>
    <row r="2986" spans="1:2" x14ac:dyDescent="0.25">
      <c r="A2986" t="s">
        <v>4485</v>
      </c>
      <c r="B2986" t="s">
        <v>4485</v>
      </c>
    </row>
    <row r="2987" spans="1:2" x14ac:dyDescent="0.25">
      <c r="A2987" t="s">
        <v>4486</v>
      </c>
      <c r="B2987" t="s">
        <v>4486</v>
      </c>
    </row>
    <row r="2988" spans="1:2" x14ac:dyDescent="0.25">
      <c r="A2988" t="s">
        <v>4487</v>
      </c>
      <c r="B2988" t="s">
        <v>4487</v>
      </c>
    </row>
    <row r="2989" spans="1:2" x14ac:dyDescent="0.25">
      <c r="A2989" t="s">
        <v>4488</v>
      </c>
      <c r="B2989" t="s">
        <v>4488</v>
      </c>
    </row>
    <row r="2990" spans="1:2" x14ac:dyDescent="0.25">
      <c r="A2990" t="s">
        <v>4489</v>
      </c>
      <c r="B2990" t="s">
        <v>4489</v>
      </c>
    </row>
    <row r="2991" spans="1:2" x14ac:dyDescent="0.25">
      <c r="A2991" t="s">
        <v>4490</v>
      </c>
      <c r="B2991" t="s">
        <v>4490</v>
      </c>
    </row>
    <row r="2992" spans="1:2" x14ac:dyDescent="0.25">
      <c r="A2992" t="s">
        <v>4491</v>
      </c>
      <c r="B2992" t="s">
        <v>4491</v>
      </c>
    </row>
    <row r="2993" spans="1:2" x14ac:dyDescent="0.25">
      <c r="A2993" t="s">
        <v>4492</v>
      </c>
      <c r="B2993" t="s">
        <v>4492</v>
      </c>
    </row>
    <row r="2994" spans="1:2" x14ac:dyDescent="0.25">
      <c r="A2994" t="s">
        <v>4493</v>
      </c>
      <c r="B2994" t="s">
        <v>4493</v>
      </c>
    </row>
    <row r="2995" spans="1:2" x14ac:dyDescent="0.25">
      <c r="A2995" t="s">
        <v>4494</v>
      </c>
      <c r="B2995" t="s">
        <v>4494</v>
      </c>
    </row>
    <row r="2996" spans="1:2" x14ac:dyDescent="0.25">
      <c r="A2996" t="s">
        <v>4495</v>
      </c>
      <c r="B2996" t="s">
        <v>4495</v>
      </c>
    </row>
    <row r="2997" spans="1:2" x14ac:dyDescent="0.25">
      <c r="A2997" t="s">
        <v>4496</v>
      </c>
      <c r="B2997" t="s">
        <v>4496</v>
      </c>
    </row>
    <row r="2998" spans="1:2" x14ac:dyDescent="0.25">
      <c r="A2998" t="s">
        <v>4497</v>
      </c>
      <c r="B2998" t="s">
        <v>4497</v>
      </c>
    </row>
    <row r="2999" spans="1:2" x14ac:dyDescent="0.25">
      <c r="A2999" t="s">
        <v>4498</v>
      </c>
      <c r="B2999" t="s">
        <v>4498</v>
      </c>
    </row>
    <row r="3000" spans="1:2" x14ac:dyDescent="0.25">
      <c r="A3000" t="s">
        <v>4499</v>
      </c>
      <c r="B3000" t="s">
        <v>4499</v>
      </c>
    </row>
    <row r="3001" spans="1:2" x14ac:dyDescent="0.25">
      <c r="A3001" t="s">
        <v>4500</v>
      </c>
      <c r="B3001" t="s">
        <v>4500</v>
      </c>
    </row>
    <row r="3002" spans="1:2" x14ac:dyDescent="0.25">
      <c r="A3002" t="s">
        <v>4501</v>
      </c>
      <c r="B3002" t="s">
        <v>4501</v>
      </c>
    </row>
    <row r="3003" spans="1:2" x14ac:dyDescent="0.25">
      <c r="A3003" t="s">
        <v>4502</v>
      </c>
      <c r="B3003" t="s">
        <v>4502</v>
      </c>
    </row>
    <row r="3004" spans="1:2" x14ac:dyDescent="0.25">
      <c r="A3004" t="s">
        <v>4503</v>
      </c>
      <c r="B3004" t="s">
        <v>4503</v>
      </c>
    </row>
    <row r="3005" spans="1:2" x14ac:dyDescent="0.25">
      <c r="A3005" t="s">
        <v>4504</v>
      </c>
      <c r="B3005" t="s">
        <v>4504</v>
      </c>
    </row>
    <row r="3006" spans="1:2" x14ac:dyDescent="0.25">
      <c r="A3006" t="s">
        <v>4505</v>
      </c>
      <c r="B3006" t="s">
        <v>4505</v>
      </c>
    </row>
    <row r="3007" spans="1:2" x14ac:dyDescent="0.25">
      <c r="A3007" t="s">
        <v>4506</v>
      </c>
      <c r="B3007" t="s">
        <v>4506</v>
      </c>
    </row>
    <row r="3008" spans="1:2" x14ac:dyDescent="0.25">
      <c r="A3008" t="s">
        <v>4507</v>
      </c>
      <c r="B3008" t="s">
        <v>4507</v>
      </c>
    </row>
    <row r="3009" spans="1:2" x14ac:dyDescent="0.25">
      <c r="A3009" t="s">
        <v>4508</v>
      </c>
      <c r="B3009" t="s">
        <v>4508</v>
      </c>
    </row>
    <row r="3010" spans="1:2" x14ac:dyDescent="0.25">
      <c r="A3010" t="s">
        <v>4509</v>
      </c>
      <c r="B3010" t="s">
        <v>4509</v>
      </c>
    </row>
    <row r="3011" spans="1:2" x14ac:dyDescent="0.25">
      <c r="A3011" t="s">
        <v>4510</v>
      </c>
      <c r="B3011" t="s">
        <v>4510</v>
      </c>
    </row>
    <row r="3012" spans="1:2" x14ac:dyDescent="0.25">
      <c r="A3012" t="s">
        <v>4511</v>
      </c>
      <c r="B3012" t="s">
        <v>4511</v>
      </c>
    </row>
    <row r="3013" spans="1:2" x14ac:dyDescent="0.25">
      <c r="A3013" t="s">
        <v>4512</v>
      </c>
      <c r="B3013" t="s">
        <v>4512</v>
      </c>
    </row>
    <row r="3014" spans="1:2" x14ac:dyDescent="0.25">
      <c r="A3014" t="s">
        <v>4513</v>
      </c>
      <c r="B3014" t="s">
        <v>4513</v>
      </c>
    </row>
    <row r="3015" spans="1:2" x14ac:dyDescent="0.25">
      <c r="A3015" t="s">
        <v>4514</v>
      </c>
      <c r="B3015" t="s">
        <v>4514</v>
      </c>
    </row>
    <row r="3016" spans="1:2" x14ac:dyDescent="0.25">
      <c r="A3016" t="s">
        <v>4515</v>
      </c>
      <c r="B3016" t="s">
        <v>4515</v>
      </c>
    </row>
    <row r="3017" spans="1:2" x14ac:dyDescent="0.25">
      <c r="A3017" t="s">
        <v>4516</v>
      </c>
      <c r="B3017" t="s">
        <v>4516</v>
      </c>
    </row>
    <row r="3018" spans="1:2" x14ac:dyDescent="0.25">
      <c r="A3018" t="s">
        <v>4517</v>
      </c>
      <c r="B3018" t="s">
        <v>4517</v>
      </c>
    </row>
    <row r="3019" spans="1:2" x14ac:dyDescent="0.25">
      <c r="A3019" t="s">
        <v>4518</v>
      </c>
      <c r="B3019" t="s">
        <v>4518</v>
      </c>
    </row>
    <row r="3020" spans="1:2" x14ac:dyDescent="0.25">
      <c r="A3020" t="s">
        <v>4519</v>
      </c>
      <c r="B3020" t="s">
        <v>4519</v>
      </c>
    </row>
    <row r="3021" spans="1:2" x14ac:dyDescent="0.25">
      <c r="A3021" t="s">
        <v>4520</v>
      </c>
      <c r="B3021" t="s">
        <v>4520</v>
      </c>
    </row>
    <row r="3022" spans="1:2" x14ac:dyDescent="0.25">
      <c r="A3022" t="s">
        <v>4521</v>
      </c>
      <c r="B3022" t="s">
        <v>4521</v>
      </c>
    </row>
    <row r="3023" spans="1:2" x14ac:dyDescent="0.25">
      <c r="A3023" t="s">
        <v>4522</v>
      </c>
      <c r="B3023" t="s">
        <v>4522</v>
      </c>
    </row>
    <row r="3024" spans="1:2" x14ac:dyDescent="0.25">
      <c r="A3024" t="s">
        <v>4523</v>
      </c>
      <c r="B3024" t="s">
        <v>4523</v>
      </c>
    </row>
    <row r="3025" spans="1:2" x14ac:dyDescent="0.25">
      <c r="A3025" t="s">
        <v>4524</v>
      </c>
      <c r="B3025" t="s">
        <v>4524</v>
      </c>
    </row>
    <row r="3026" spans="1:2" x14ac:dyDescent="0.25">
      <c r="A3026" t="s">
        <v>4525</v>
      </c>
      <c r="B3026" t="s">
        <v>4525</v>
      </c>
    </row>
    <row r="3027" spans="1:2" x14ac:dyDescent="0.25">
      <c r="A3027" t="s">
        <v>4526</v>
      </c>
      <c r="B3027" t="s">
        <v>4526</v>
      </c>
    </row>
    <row r="3028" spans="1:2" x14ac:dyDescent="0.25">
      <c r="A3028" t="s">
        <v>4527</v>
      </c>
      <c r="B3028" t="s">
        <v>4527</v>
      </c>
    </row>
    <row r="3029" spans="1:2" x14ac:dyDescent="0.25">
      <c r="A3029" t="s">
        <v>4528</v>
      </c>
      <c r="B3029" t="s">
        <v>4528</v>
      </c>
    </row>
    <row r="3030" spans="1:2" x14ac:dyDescent="0.25">
      <c r="A3030" t="s">
        <v>4529</v>
      </c>
      <c r="B3030" t="s">
        <v>4529</v>
      </c>
    </row>
    <row r="3031" spans="1:2" x14ac:dyDescent="0.25">
      <c r="A3031" t="s">
        <v>4530</v>
      </c>
      <c r="B3031" t="s">
        <v>4530</v>
      </c>
    </row>
    <row r="3032" spans="1:2" x14ac:dyDescent="0.25">
      <c r="A3032" t="s">
        <v>4531</v>
      </c>
      <c r="B3032" t="s">
        <v>4531</v>
      </c>
    </row>
    <row r="3033" spans="1:2" x14ac:dyDescent="0.25">
      <c r="A3033" t="s">
        <v>4532</v>
      </c>
      <c r="B3033" t="s">
        <v>4532</v>
      </c>
    </row>
    <row r="3034" spans="1:2" x14ac:dyDescent="0.25">
      <c r="A3034" t="s">
        <v>4533</v>
      </c>
      <c r="B3034" t="s">
        <v>4533</v>
      </c>
    </row>
    <row r="3035" spans="1:2" x14ac:dyDescent="0.25">
      <c r="A3035" t="s">
        <v>4534</v>
      </c>
      <c r="B3035" t="s">
        <v>4534</v>
      </c>
    </row>
    <row r="3036" spans="1:2" x14ac:dyDescent="0.25">
      <c r="A3036" t="s">
        <v>4535</v>
      </c>
      <c r="B3036" t="s">
        <v>4535</v>
      </c>
    </row>
    <row r="3037" spans="1:2" x14ac:dyDescent="0.25">
      <c r="A3037" t="s">
        <v>4536</v>
      </c>
      <c r="B3037" t="s">
        <v>4536</v>
      </c>
    </row>
    <row r="3038" spans="1:2" x14ac:dyDescent="0.25">
      <c r="A3038" t="s">
        <v>4537</v>
      </c>
      <c r="B3038" t="s">
        <v>4537</v>
      </c>
    </row>
    <row r="3039" spans="1:2" x14ac:dyDescent="0.25">
      <c r="A3039" t="s">
        <v>4538</v>
      </c>
      <c r="B3039" t="s">
        <v>4538</v>
      </c>
    </row>
    <row r="3040" spans="1:2" x14ac:dyDescent="0.25">
      <c r="A3040" t="s">
        <v>4539</v>
      </c>
      <c r="B3040" t="s">
        <v>4539</v>
      </c>
    </row>
    <row r="3041" spans="1:2" x14ac:dyDescent="0.25">
      <c r="A3041" t="s">
        <v>4540</v>
      </c>
      <c r="B3041" t="s">
        <v>4540</v>
      </c>
    </row>
    <row r="3042" spans="1:2" x14ac:dyDescent="0.25">
      <c r="A3042" t="s">
        <v>4541</v>
      </c>
      <c r="B3042" t="s">
        <v>4541</v>
      </c>
    </row>
    <row r="3043" spans="1:2" x14ac:dyDescent="0.25">
      <c r="A3043" t="s">
        <v>4542</v>
      </c>
      <c r="B3043" t="s">
        <v>4542</v>
      </c>
    </row>
    <row r="3044" spans="1:2" x14ac:dyDescent="0.25">
      <c r="A3044" t="s">
        <v>4543</v>
      </c>
      <c r="B3044" t="s">
        <v>4543</v>
      </c>
    </row>
    <row r="3045" spans="1:2" x14ac:dyDescent="0.25">
      <c r="A3045" t="s">
        <v>4544</v>
      </c>
      <c r="B3045" t="s">
        <v>4544</v>
      </c>
    </row>
    <row r="3046" spans="1:2" x14ac:dyDescent="0.25">
      <c r="A3046" t="s">
        <v>4545</v>
      </c>
      <c r="B3046" t="s">
        <v>4545</v>
      </c>
    </row>
    <row r="3047" spans="1:2" x14ac:dyDescent="0.25">
      <c r="A3047" t="s">
        <v>4546</v>
      </c>
      <c r="B3047" t="s">
        <v>4546</v>
      </c>
    </row>
    <row r="3048" spans="1:2" x14ac:dyDescent="0.25">
      <c r="A3048" t="s">
        <v>4547</v>
      </c>
      <c r="B3048" t="s">
        <v>4547</v>
      </c>
    </row>
    <row r="3049" spans="1:2" x14ac:dyDescent="0.25">
      <c r="A3049" t="s">
        <v>4548</v>
      </c>
      <c r="B3049" t="s">
        <v>4548</v>
      </c>
    </row>
    <row r="3050" spans="1:2" x14ac:dyDescent="0.25">
      <c r="A3050" t="s">
        <v>4549</v>
      </c>
      <c r="B3050" t="s">
        <v>4549</v>
      </c>
    </row>
    <row r="3051" spans="1:2" x14ac:dyDescent="0.25">
      <c r="A3051" t="s">
        <v>4550</v>
      </c>
      <c r="B3051" t="s">
        <v>4550</v>
      </c>
    </row>
    <row r="3052" spans="1:2" x14ac:dyDescent="0.25">
      <c r="A3052" t="s">
        <v>4551</v>
      </c>
      <c r="B3052" t="s">
        <v>4551</v>
      </c>
    </row>
    <row r="3053" spans="1:2" x14ac:dyDescent="0.25">
      <c r="A3053" t="s">
        <v>4552</v>
      </c>
      <c r="B3053" t="s">
        <v>4552</v>
      </c>
    </row>
    <row r="3054" spans="1:2" x14ac:dyDescent="0.25">
      <c r="A3054" t="s">
        <v>4553</v>
      </c>
      <c r="B3054" t="s">
        <v>4553</v>
      </c>
    </row>
    <row r="3055" spans="1:2" x14ac:dyDescent="0.25">
      <c r="A3055" t="s">
        <v>4554</v>
      </c>
      <c r="B3055" t="s">
        <v>4554</v>
      </c>
    </row>
    <row r="3056" spans="1:2" x14ac:dyDescent="0.25">
      <c r="A3056" t="s">
        <v>4555</v>
      </c>
      <c r="B3056" t="s">
        <v>4555</v>
      </c>
    </row>
    <row r="3057" spans="1:2" x14ac:dyDescent="0.25">
      <c r="A3057" t="s">
        <v>4556</v>
      </c>
      <c r="B3057" t="s">
        <v>4556</v>
      </c>
    </row>
    <row r="3058" spans="1:2" x14ac:dyDescent="0.25">
      <c r="A3058" t="s">
        <v>4557</v>
      </c>
      <c r="B3058" t="s">
        <v>4557</v>
      </c>
    </row>
    <row r="3059" spans="1:2" x14ac:dyDescent="0.25">
      <c r="A3059" t="s">
        <v>4558</v>
      </c>
      <c r="B3059" t="s">
        <v>4558</v>
      </c>
    </row>
    <row r="3060" spans="1:2" x14ac:dyDescent="0.25">
      <c r="A3060" t="s">
        <v>4559</v>
      </c>
      <c r="B3060" t="s">
        <v>4559</v>
      </c>
    </row>
    <row r="3061" spans="1:2" x14ac:dyDescent="0.25">
      <c r="A3061" t="s">
        <v>4560</v>
      </c>
      <c r="B3061" t="s">
        <v>4560</v>
      </c>
    </row>
    <row r="3062" spans="1:2" x14ac:dyDescent="0.25">
      <c r="A3062" t="s">
        <v>4561</v>
      </c>
      <c r="B3062" t="s">
        <v>4561</v>
      </c>
    </row>
    <row r="3063" spans="1:2" x14ac:dyDescent="0.25">
      <c r="A3063" t="s">
        <v>4562</v>
      </c>
      <c r="B3063" t="s">
        <v>4562</v>
      </c>
    </row>
    <row r="3064" spans="1:2" x14ac:dyDescent="0.25">
      <c r="A3064" t="s">
        <v>4563</v>
      </c>
      <c r="B3064" t="s">
        <v>4563</v>
      </c>
    </row>
    <row r="3065" spans="1:2" x14ac:dyDescent="0.25">
      <c r="A3065" t="s">
        <v>4564</v>
      </c>
      <c r="B3065" t="s">
        <v>4564</v>
      </c>
    </row>
    <row r="3066" spans="1:2" x14ac:dyDescent="0.25">
      <c r="A3066" t="s">
        <v>4565</v>
      </c>
      <c r="B3066" t="s">
        <v>4565</v>
      </c>
    </row>
    <row r="3067" spans="1:2" x14ac:dyDescent="0.25">
      <c r="A3067" t="s">
        <v>4566</v>
      </c>
      <c r="B3067" t="s">
        <v>4566</v>
      </c>
    </row>
    <row r="3068" spans="1:2" x14ac:dyDescent="0.25">
      <c r="A3068" t="s">
        <v>4567</v>
      </c>
      <c r="B3068" t="s">
        <v>4567</v>
      </c>
    </row>
    <row r="3069" spans="1:2" x14ac:dyDescent="0.25">
      <c r="A3069" t="s">
        <v>4568</v>
      </c>
      <c r="B3069" t="s">
        <v>4568</v>
      </c>
    </row>
    <row r="3070" spans="1:2" x14ac:dyDescent="0.25">
      <c r="A3070" t="s">
        <v>4569</v>
      </c>
      <c r="B3070" t="s">
        <v>4569</v>
      </c>
    </row>
    <row r="3071" spans="1:2" x14ac:dyDescent="0.25">
      <c r="A3071" t="s">
        <v>4570</v>
      </c>
      <c r="B3071" t="s">
        <v>4570</v>
      </c>
    </row>
    <row r="3072" spans="1:2" x14ac:dyDescent="0.25">
      <c r="A3072" t="s">
        <v>4571</v>
      </c>
      <c r="B3072" t="s">
        <v>4571</v>
      </c>
    </row>
    <row r="3073" spans="1:2" x14ac:dyDescent="0.25">
      <c r="A3073" t="s">
        <v>4572</v>
      </c>
      <c r="B3073" t="s">
        <v>4572</v>
      </c>
    </row>
    <row r="3074" spans="1:2" x14ac:dyDescent="0.25">
      <c r="A3074" t="s">
        <v>4573</v>
      </c>
      <c r="B3074" t="s">
        <v>4573</v>
      </c>
    </row>
    <row r="3075" spans="1:2" x14ac:dyDescent="0.25">
      <c r="A3075" t="s">
        <v>4574</v>
      </c>
      <c r="B3075" t="s">
        <v>4574</v>
      </c>
    </row>
    <row r="3076" spans="1:2" x14ac:dyDescent="0.25">
      <c r="A3076" t="s">
        <v>4575</v>
      </c>
      <c r="B3076" t="s">
        <v>4575</v>
      </c>
    </row>
    <row r="3077" spans="1:2" x14ac:dyDescent="0.25">
      <c r="A3077" t="s">
        <v>4576</v>
      </c>
      <c r="B3077" t="s">
        <v>4576</v>
      </c>
    </row>
    <row r="3078" spans="1:2" x14ac:dyDescent="0.25">
      <c r="A3078" t="s">
        <v>4577</v>
      </c>
      <c r="B3078" t="s">
        <v>4577</v>
      </c>
    </row>
    <row r="3079" spans="1:2" x14ac:dyDescent="0.25">
      <c r="A3079" t="s">
        <v>4578</v>
      </c>
      <c r="B3079" t="s">
        <v>4578</v>
      </c>
    </row>
    <row r="3080" spans="1:2" x14ac:dyDescent="0.25">
      <c r="A3080" t="s">
        <v>4579</v>
      </c>
      <c r="B3080" t="s">
        <v>4579</v>
      </c>
    </row>
    <row r="3081" spans="1:2" x14ac:dyDescent="0.25">
      <c r="A3081" t="s">
        <v>4580</v>
      </c>
      <c r="B3081" t="s">
        <v>4580</v>
      </c>
    </row>
    <row r="3082" spans="1:2" x14ac:dyDescent="0.25">
      <c r="A3082" t="s">
        <v>4581</v>
      </c>
      <c r="B3082" t="s">
        <v>4581</v>
      </c>
    </row>
    <row r="3083" spans="1:2" x14ac:dyDescent="0.25">
      <c r="A3083" t="s">
        <v>4582</v>
      </c>
      <c r="B3083" t="s">
        <v>4582</v>
      </c>
    </row>
    <row r="3084" spans="1:2" x14ac:dyDescent="0.25">
      <c r="A3084" t="s">
        <v>4583</v>
      </c>
      <c r="B3084" t="s">
        <v>4583</v>
      </c>
    </row>
    <row r="3085" spans="1:2" x14ac:dyDescent="0.25">
      <c r="A3085" t="s">
        <v>4584</v>
      </c>
      <c r="B3085" t="s">
        <v>4584</v>
      </c>
    </row>
    <row r="3086" spans="1:2" x14ac:dyDescent="0.25">
      <c r="A3086" t="s">
        <v>4585</v>
      </c>
      <c r="B3086" t="s">
        <v>4585</v>
      </c>
    </row>
    <row r="3087" spans="1:2" x14ac:dyDescent="0.25">
      <c r="A3087" t="s">
        <v>4586</v>
      </c>
      <c r="B3087" t="s">
        <v>4586</v>
      </c>
    </row>
    <row r="3088" spans="1:2" x14ac:dyDescent="0.25">
      <c r="A3088" t="s">
        <v>4587</v>
      </c>
      <c r="B3088" t="s">
        <v>4587</v>
      </c>
    </row>
    <row r="3089" spans="1:2" x14ac:dyDescent="0.25">
      <c r="A3089" t="s">
        <v>4588</v>
      </c>
      <c r="B3089" t="s">
        <v>4588</v>
      </c>
    </row>
    <row r="3090" spans="1:2" x14ac:dyDescent="0.25">
      <c r="A3090" t="s">
        <v>4589</v>
      </c>
      <c r="B3090" t="s">
        <v>4589</v>
      </c>
    </row>
    <row r="3091" spans="1:2" x14ac:dyDescent="0.25">
      <c r="A3091" t="s">
        <v>4590</v>
      </c>
      <c r="B3091" t="s">
        <v>4590</v>
      </c>
    </row>
    <row r="3092" spans="1:2" x14ac:dyDescent="0.25">
      <c r="A3092" t="s">
        <v>4591</v>
      </c>
      <c r="B3092" t="s">
        <v>4591</v>
      </c>
    </row>
    <row r="3093" spans="1:2" x14ac:dyDescent="0.25">
      <c r="A3093" t="s">
        <v>4592</v>
      </c>
      <c r="B3093" t="s">
        <v>4592</v>
      </c>
    </row>
    <row r="3094" spans="1:2" x14ac:dyDescent="0.25">
      <c r="A3094" t="s">
        <v>4593</v>
      </c>
      <c r="B3094" t="s">
        <v>4593</v>
      </c>
    </row>
    <row r="3095" spans="1:2" x14ac:dyDescent="0.25">
      <c r="A3095" t="s">
        <v>4594</v>
      </c>
      <c r="B3095" t="s">
        <v>4594</v>
      </c>
    </row>
    <row r="3096" spans="1:2" x14ac:dyDescent="0.25">
      <c r="A3096" t="s">
        <v>4595</v>
      </c>
      <c r="B3096" t="s">
        <v>4595</v>
      </c>
    </row>
    <row r="3097" spans="1:2" x14ac:dyDescent="0.25">
      <c r="A3097" t="s">
        <v>4596</v>
      </c>
      <c r="B3097" t="s">
        <v>4596</v>
      </c>
    </row>
    <row r="3098" spans="1:2" x14ac:dyDescent="0.25">
      <c r="A3098" t="s">
        <v>4597</v>
      </c>
      <c r="B3098" t="s">
        <v>4597</v>
      </c>
    </row>
    <row r="3099" spans="1:2" x14ac:dyDescent="0.25">
      <c r="A3099" t="s">
        <v>4598</v>
      </c>
      <c r="B3099" t="s">
        <v>4598</v>
      </c>
    </row>
    <row r="3100" spans="1:2" x14ac:dyDescent="0.25">
      <c r="A3100" t="s">
        <v>4599</v>
      </c>
      <c r="B3100" t="s">
        <v>4599</v>
      </c>
    </row>
    <row r="3101" spans="1:2" x14ac:dyDescent="0.25">
      <c r="A3101" t="s">
        <v>4600</v>
      </c>
      <c r="B3101" t="s">
        <v>4600</v>
      </c>
    </row>
    <row r="3102" spans="1:2" x14ac:dyDescent="0.25">
      <c r="A3102" t="s">
        <v>4601</v>
      </c>
      <c r="B3102" t="s">
        <v>4601</v>
      </c>
    </row>
    <row r="3103" spans="1:2" x14ac:dyDescent="0.25">
      <c r="A3103" t="s">
        <v>4602</v>
      </c>
      <c r="B3103" t="s">
        <v>4602</v>
      </c>
    </row>
    <row r="3104" spans="1:2" x14ac:dyDescent="0.25">
      <c r="A3104" t="s">
        <v>4603</v>
      </c>
      <c r="B3104" t="s">
        <v>4603</v>
      </c>
    </row>
    <row r="3105" spans="1:2" x14ac:dyDescent="0.25">
      <c r="A3105" t="s">
        <v>4604</v>
      </c>
      <c r="B3105" t="s">
        <v>4604</v>
      </c>
    </row>
    <row r="3106" spans="1:2" x14ac:dyDescent="0.25">
      <c r="A3106" t="s">
        <v>4605</v>
      </c>
      <c r="B3106" t="s">
        <v>4605</v>
      </c>
    </row>
    <row r="3107" spans="1:2" x14ac:dyDescent="0.25">
      <c r="A3107" t="s">
        <v>4606</v>
      </c>
      <c r="B3107" t="s">
        <v>4606</v>
      </c>
    </row>
    <row r="3108" spans="1:2" x14ac:dyDescent="0.25">
      <c r="A3108" t="s">
        <v>4607</v>
      </c>
      <c r="B3108" t="s">
        <v>4607</v>
      </c>
    </row>
    <row r="3109" spans="1:2" x14ac:dyDescent="0.25">
      <c r="A3109" t="s">
        <v>4608</v>
      </c>
      <c r="B3109" t="s">
        <v>4608</v>
      </c>
    </row>
    <row r="3110" spans="1:2" x14ac:dyDescent="0.25">
      <c r="A3110" t="s">
        <v>4609</v>
      </c>
      <c r="B3110" t="s">
        <v>4609</v>
      </c>
    </row>
    <row r="3111" spans="1:2" x14ac:dyDescent="0.25">
      <c r="A3111" t="s">
        <v>4610</v>
      </c>
      <c r="B3111" t="s">
        <v>4610</v>
      </c>
    </row>
    <row r="3112" spans="1:2" x14ac:dyDescent="0.25">
      <c r="A3112" t="s">
        <v>4611</v>
      </c>
      <c r="B3112" t="s">
        <v>4611</v>
      </c>
    </row>
    <row r="3113" spans="1:2" x14ac:dyDescent="0.25">
      <c r="A3113" t="s">
        <v>4612</v>
      </c>
      <c r="B3113" t="s">
        <v>4612</v>
      </c>
    </row>
    <row r="3114" spans="1:2" x14ac:dyDescent="0.25">
      <c r="A3114" t="s">
        <v>4613</v>
      </c>
      <c r="B3114" t="s">
        <v>4613</v>
      </c>
    </row>
    <row r="3115" spans="1:2" x14ac:dyDescent="0.25">
      <c r="A3115" t="s">
        <v>4614</v>
      </c>
      <c r="B3115" t="s">
        <v>4614</v>
      </c>
    </row>
    <row r="3116" spans="1:2" x14ac:dyDescent="0.25">
      <c r="A3116" t="s">
        <v>4615</v>
      </c>
      <c r="B3116" t="s">
        <v>4615</v>
      </c>
    </row>
    <row r="3117" spans="1:2" x14ac:dyDescent="0.25">
      <c r="A3117" t="s">
        <v>4616</v>
      </c>
      <c r="B3117" t="s">
        <v>4616</v>
      </c>
    </row>
    <row r="3118" spans="1:2" x14ac:dyDescent="0.25">
      <c r="A3118" t="s">
        <v>4617</v>
      </c>
      <c r="B3118" t="s">
        <v>4617</v>
      </c>
    </row>
    <row r="3119" spans="1:2" x14ac:dyDescent="0.25">
      <c r="A3119" t="s">
        <v>4618</v>
      </c>
      <c r="B3119" t="s">
        <v>4618</v>
      </c>
    </row>
    <row r="3120" spans="1:2" x14ac:dyDescent="0.25">
      <c r="A3120" t="s">
        <v>4619</v>
      </c>
      <c r="B3120" t="s">
        <v>4619</v>
      </c>
    </row>
    <row r="3121" spans="1:2" x14ac:dyDescent="0.25">
      <c r="A3121" t="s">
        <v>4620</v>
      </c>
      <c r="B3121" t="s">
        <v>4620</v>
      </c>
    </row>
    <row r="3122" spans="1:2" x14ac:dyDescent="0.25">
      <c r="A3122" t="s">
        <v>4621</v>
      </c>
      <c r="B3122" t="s">
        <v>4621</v>
      </c>
    </row>
    <row r="3123" spans="1:2" x14ac:dyDescent="0.25">
      <c r="A3123" t="s">
        <v>4622</v>
      </c>
      <c r="B3123" t="s">
        <v>4622</v>
      </c>
    </row>
    <row r="3124" spans="1:2" x14ac:dyDescent="0.25">
      <c r="A3124" t="s">
        <v>4623</v>
      </c>
      <c r="B3124" t="s">
        <v>4623</v>
      </c>
    </row>
    <row r="3125" spans="1:2" x14ac:dyDescent="0.25">
      <c r="A3125" t="s">
        <v>4624</v>
      </c>
      <c r="B3125" t="s">
        <v>4624</v>
      </c>
    </row>
    <row r="3126" spans="1:2" x14ac:dyDescent="0.25">
      <c r="A3126" t="s">
        <v>4625</v>
      </c>
      <c r="B3126" t="s">
        <v>4625</v>
      </c>
    </row>
    <row r="3127" spans="1:2" x14ac:dyDescent="0.25">
      <c r="A3127" t="s">
        <v>4626</v>
      </c>
      <c r="B3127" t="s">
        <v>4626</v>
      </c>
    </row>
    <row r="3128" spans="1:2" x14ac:dyDescent="0.25">
      <c r="A3128" t="s">
        <v>4627</v>
      </c>
      <c r="B3128" t="s">
        <v>4627</v>
      </c>
    </row>
    <row r="3129" spans="1:2" x14ac:dyDescent="0.25">
      <c r="A3129" t="s">
        <v>4628</v>
      </c>
      <c r="B3129" t="s">
        <v>4628</v>
      </c>
    </row>
    <row r="3130" spans="1:2" x14ac:dyDescent="0.25">
      <c r="A3130" t="s">
        <v>4629</v>
      </c>
      <c r="B3130" t="s">
        <v>4629</v>
      </c>
    </row>
    <row r="3131" spans="1:2" x14ac:dyDescent="0.25">
      <c r="A3131" t="s">
        <v>4630</v>
      </c>
      <c r="B3131" t="s">
        <v>4630</v>
      </c>
    </row>
    <row r="3132" spans="1:2" x14ac:dyDescent="0.25">
      <c r="A3132" t="s">
        <v>4631</v>
      </c>
      <c r="B3132" t="s">
        <v>4631</v>
      </c>
    </row>
    <row r="3133" spans="1:2" x14ac:dyDescent="0.25">
      <c r="A3133" t="s">
        <v>4632</v>
      </c>
      <c r="B3133" t="s">
        <v>4632</v>
      </c>
    </row>
    <row r="3134" spans="1:2" x14ac:dyDescent="0.25">
      <c r="A3134" t="s">
        <v>4633</v>
      </c>
      <c r="B3134" t="s">
        <v>4633</v>
      </c>
    </row>
    <row r="3135" spans="1:2" x14ac:dyDescent="0.25">
      <c r="A3135" t="s">
        <v>4634</v>
      </c>
      <c r="B3135" t="s">
        <v>4634</v>
      </c>
    </row>
    <row r="3136" spans="1:2" x14ac:dyDescent="0.25">
      <c r="A3136" t="s">
        <v>4635</v>
      </c>
      <c r="B3136" t="s">
        <v>4635</v>
      </c>
    </row>
    <row r="3137" spans="1:2" x14ac:dyDescent="0.25">
      <c r="A3137" t="s">
        <v>4636</v>
      </c>
      <c r="B3137" t="s">
        <v>4636</v>
      </c>
    </row>
    <row r="3138" spans="1:2" x14ac:dyDescent="0.25">
      <c r="A3138" t="s">
        <v>4637</v>
      </c>
      <c r="B3138" t="s">
        <v>4637</v>
      </c>
    </row>
    <row r="3139" spans="1:2" x14ac:dyDescent="0.25">
      <c r="A3139" t="s">
        <v>4638</v>
      </c>
      <c r="B3139" t="s">
        <v>4638</v>
      </c>
    </row>
    <row r="3140" spans="1:2" x14ac:dyDescent="0.25">
      <c r="A3140" t="s">
        <v>4639</v>
      </c>
      <c r="B3140" t="s">
        <v>4639</v>
      </c>
    </row>
    <row r="3141" spans="1:2" x14ac:dyDescent="0.25">
      <c r="A3141" t="s">
        <v>4640</v>
      </c>
      <c r="B3141" t="s">
        <v>4640</v>
      </c>
    </row>
    <row r="3142" spans="1:2" x14ac:dyDescent="0.25">
      <c r="A3142" t="s">
        <v>4641</v>
      </c>
      <c r="B3142" t="s">
        <v>4641</v>
      </c>
    </row>
    <row r="3143" spans="1:2" x14ac:dyDescent="0.25">
      <c r="A3143" t="s">
        <v>4642</v>
      </c>
      <c r="B3143" t="s">
        <v>4642</v>
      </c>
    </row>
    <row r="3144" spans="1:2" x14ac:dyDescent="0.25">
      <c r="A3144" t="s">
        <v>4643</v>
      </c>
      <c r="B3144" t="s">
        <v>4643</v>
      </c>
    </row>
    <row r="3145" spans="1:2" x14ac:dyDescent="0.25">
      <c r="A3145" t="s">
        <v>4644</v>
      </c>
      <c r="B3145" t="s">
        <v>4644</v>
      </c>
    </row>
    <row r="3146" spans="1:2" x14ac:dyDescent="0.25">
      <c r="A3146" t="s">
        <v>4645</v>
      </c>
      <c r="B3146" t="s">
        <v>4645</v>
      </c>
    </row>
    <row r="3147" spans="1:2" x14ac:dyDescent="0.25">
      <c r="A3147" t="s">
        <v>4646</v>
      </c>
      <c r="B3147" t="s">
        <v>4646</v>
      </c>
    </row>
    <row r="3148" spans="1:2" x14ac:dyDescent="0.25">
      <c r="A3148" t="s">
        <v>4647</v>
      </c>
      <c r="B3148" t="s">
        <v>4647</v>
      </c>
    </row>
    <row r="3149" spans="1:2" x14ac:dyDescent="0.25">
      <c r="A3149" t="s">
        <v>4648</v>
      </c>
      <c r="B3149" t="s">
        <v>4648</v>
      </c>
    </row>
    <row r="3150" spans="1:2" x14ac:dyDescent="0.25">
      <c r="A3150" t="s">
        <v>4649</v>
      </c>
      <c r="B3150" t="s">
        <v>4649</v>
      </c>
    </row>
    <row r="3151" spans="1:2" x14ac:dyDescent="0.25">
      <c r="A3151" t="s">
        <v>4650</v>
      </c>
      <c r="B3151" t="s">
        <v>4650</v>
      </c>
    </row>
    <row r="3152" spans="1:2" x14ac:dyDescent="0.25">
      <c r="A3152" t="s">
        <v>4651</v>
      </c>
      <c r="B3152" t="s">
        <v>4651</v>
      </c>
    </row>
    <row r="3153" spans="1:2" x14ac:dyDescent="0.25">
      <c r="A3153" t="s">
        <v>4652</v>
      </c>
      <c r="B3153" t="s">
        <v>4652</v>
      </c>
    </row>
    <row r="3154" spans="1:2" x14ac:dyDescent="0.25">
      <c r="A3154" t="s">
        <v>4653</v>
      </c>
      <c r="B3154" t="s">
        <v>4653</v>
      </c>
    </row>
    <row r="3155" spans="1:2" x14ac:dyDescent="0.25">
      <c r="A3155" t="s">
        <v>4654</v>
      </c>
      <c r="B3155" t="s">
        <v>4654</v>
      </c>
    </row>
    <row r="3156" spans="1:2" x14ac:dyDescent="0.25">
      <c r="A3156" t="s">
        <v>4655</v>
      </c>
      <c r="B3156" t="s">
        <v>4655</v>
      </c>
    </row>
    <row r="3157" spans="1:2" x14ac:dyDescent="0.25">
      <c r="A3157" t="s">
        <v>4656</v>
      </c>
      <c r="B3157" t="s">
        <v>4656</v>
      </c>
    </row>
    <row r="3158" spans="1:2" x14ac:dyDescent="0.25">
      <c r="A3158" t="s">
        <v>4657</v>
      </c>
      <c r="B3158" t="s">
        <v>4657</v>
      </c>
    </row>
    <row r="3159" spans="1:2" x14ac:dyDescent="0.25">
      <c r="A3159" t="s">
        <v>4658</v>
      </c>
      <c r="B3159" t="s">
        <v>4658</v>
      </c>
    </row>
    <row r="3160" spans="1:2" x14ac:dyDescent="0.25">
      <c r="A3160" t="s">
        <v>4659</v>
      </c>
      <c r="B3160" t="s">
        <v>4659</v>
      </c>
    </row>
    <row r="3161" spans="1:2" x14ac:dyDescent="0.25">
      <c r="A3161" t="s">
        <v>4660</v>
      </c>
      <c r="B3161" t="s">
        <v>4660</v>
      </c>
    </row>
    <row r="3162" spans="1:2" x14ac:dyDescent="0.25">
      <c r="A3162" t="s">
        <v>4661</v>
      </c>
      <c r="B3162" t="s">
        <v>4661</v>
      </c>
    </row>
    <row r="3163" spans="1:2" x14ac:dyDescent="0.25">
      <c r="A3163" t="s">
        <v>4662</v>
      </c>
      <c r="B3163" t="s">
        <v>4662</v>
      </c>
    </row>
    <row r="3164" spans="1:2" x14ac:dyDescent="0.25">
      <c r="A3164" t="s">
        <v>4663</v>
      </c>
      <c r="B3164" t="s">
        <v>4663</v>
      </c>
    </row>
    <row r="3165" spans="1:2" x14ac:dyDescent="0.25">
      <c r="A3165" t="s">
        <v>4664</v>
      </c>
      <c r="B3165" t="s">
        <v>4664</v>
      </c>
    </row>
    <row r="3166" spans="1:2" x14ac:dyDescent="0.25">
      <c r="A3166" t="s">
        <v>4665</v>
      </c>
      <c r="B3166" t="s">
        <v>4665</v>
      </c>
    </row>
    <row r="3167" spans="1:2" x14ac:dyDescent="0.25">
      <c r="A3167" t="s">
        <v>4666</v>
      </c>
      <c r="B3167" t="s">
        <v>4666</v>
      </c>
    </row>
    <row r="3168" spans="1:2" x14ac:dyDescent="0.25">
      <c r="A3168" t="s">
        <v>4667</v>
      </c>
      <c r="B3168" t="s">
        <v>4667</v>
      </c>
    </row>
    <row r="3169" spans="1:2" x14ac:dyDescent="0.25">
      <c r="A3169" t="s">
        <v>4668</v>
      </c>
      <c r="B3169" t="s">
        <v>4668</v>
      </c>
    </row>
    <row r="3170" spans="1:2" x14ac:dyDescent="0.25">
      <c r="A3170" t="s">
        <v>4669</v>
      </c>
      <c r="B3170" t="s">
        <v>4669</v>
      </c>
    </row>
    <row r="3171" spans="1:2" x14ac:dyDescent="0.25">
      <c r="A3171" t="s">
        <v>4670</v>
      </c>
      <c r="B3171" t="s">
        <v>4670</v>
      </c>
    </row>
    <row r="3172" spans="1:2" x14ac:dyDescent="0.25">
      <c r="A3172" t="s">
        <v>4671</v>
      </c>
      <c r="B3172" t="s">
        <v>4671</v>
      </c>
    </row>
    <row r="3173" spans="1:2" x14ac:dyDescent="0.25">
      <c r="A3173" t="s">
        <v>4672</v>
      </c>
      <c r="B3173" t="s">
        <v>4672</v>
      </c>
    </row>
    <row r="3174" spans="1:2" x14ac:dyDescent="0.25">
      <c r="A3174" t="s">
        <v>4673</v>
      </c>
      <c r="B3174" t="s">
        <v>4673</v>
      </c>
    </row>
    <row r="3175" spans="1:2" x14ac:dyDescent="0.25">
      <c r="A3175" t="s">
        <v>4674</v>
      </c>
      <c r="B3175" t="s">
        <v>4674</v>
      </c>
    </row>
    <row r="3176" spans="1:2" x14ac:dyDescent="0.25">
      <c r="A3176" t="s">
        <v>4675</v>
      </c>
      <c r="B3176" t="s">
        <v>4675</v>
      </c>
    </row>
    <row r="3177" spans="1:2" x14ac:dyDescent="0.25">
      <c r="A3177" t="s">
        <v>4676</v>
      </c>
      <c r="B3177" t="s">
        <v>4676</v>
      </c>
    </row>
    <row r="3178" spans="1:2" x14ac:dyDescent="0.25">
      <c r="A3178" t="s">
        <v>4677</v>
      </c>
      <c r="B3178" t="s">
        <v>4677</v>
      </c>
    </row>
    <row r="3179" spans="1:2" x14ac:dyDescent="0.25">
      <c r="A3179" t="s">
        <v>4678</v>
      </c>
      <c r="B3179" t="s">
        <v>4678</v>
      </c>
    </row>
    <row r="3180" spans="1:2" x14ac:dyDescent="0.25">
      <c r="A3180" t="s">
        <v>4679</v>
      </c>
      <c r="B3180" t="s">
        <v>4679</v>
      </c>
    </row>
    <row r="3181" spans="1:2" x14ac:dyDescent="0.25">
      <c r="A3181" t="s">
        <v>4680</v>
      </c>
      <c r="B3181" t="s">
        <v>4680</v>
      </c>
    </row>
    <row r="3182" spans="1:2" x14ac:dyDescent="0.25">
      <c r="A3182" t="s">
        <v>4681</v>
      </c>
      <c r="B3182" t="s">
        <v>4681</v>
      </c>
    </row>
    <row r="3183" spans="1:2" x14ac:dyDescent="0.25">
      <c r="A3183" t="s">
        <v>4682</v>
      </c>
      <c r="B3183" t="s">
        <v>4682</v>
      </c>
    </row>
    <row r="3184" spans="1:2" x14ac:dyDescent="0.25">
      <c r="A3184" t="s">
        <v>4683</v>
      </c>
      <c r="B3184" t="s">
        <v>4683</v>
      </c>
    </row>
    <row r="3185" spans="1:2" x14ac:dyDescent="0.25">
      <c r="A3185" t="s">
        <v>4684</v>
      </c>
      <c r="B3185" t="s">
        <v>4684</v>
      </c>
    </row>
    <row r="3186" spans="1:2" x14ac:dyDescent="0.25">
      <c r="A3186" t="s">
        <v>4685</v>
      </c>
      <c r="B3186" t="s">
        <v>4685</v>
      </c>
    </row>
    <row r="3187" spans="1:2" x14ac:dyDescent="0.25">
      <c r="A3187" t="s">
        <v>4686</v>
      </c>
      <c r="B3187" t="s">
        <v>4686</v>
      </c>
    </row>
    <row r="3188" spans="1:2" x14ac:dyDescent="0.25">
      <c r="A3188" t="s">
        <v>4687</v>
      </c>
      <c r="B3188" t="s">
        <v>4687</v>
      </c>
    </row>
    <row r="3189" spans="1:2" x14ac:dyDescent="0.25">
      <c r="A3189" t="s">
        <v>4688</v>
      </c>
      <c r="B3189" t="s">
        <v>4688</v>
      </c>
    </row>
    <row r="3190" spans="1:2" x14ac:dyDescent="0.25">
      <c r="A3190" t="s">
        <v>4689</v>
      </c>
      <c r="B3190" t="s">
        <v>4689</v>
      </c>
    </row>
    <row r="3191" spans="1:2" x14ac:dyDescent="0.25">
      <c r="A3191" t="s">
        <v>4690</v>
      </c>
      <c r="B3191" t="s">
        <v>4690</v>
      </c>
    </row>
    <row r="3192" spans="1:2" x14ac:dyDescent="0.25">
      <c r="A3192" t="s">
        <v>4691</v>
      </c>
      <c r="B3192" t="s">
        <v>4691</v>
      </c>
    </row>
    <row r="3193" spans="1:2" x14ac:dyDescent="0.25">
      <c r="A3193" t="s">
        <v>4692</v>
      </c>
      <c r="B3193" t="s">
        <v>4692</v>
      </c>
    </row>
    <row r="3194" spans="1:2" x14ac:dyDescent="0.25">
      <c r="A3194" t="s">
        <v>4693</v>
      </c>
      <c r="B3194" t="s">
        <v>4693</v>
      </c>
    </row>
    <row r="3195" spans="1:2" x14ac:dyDescent="0.25">
      <c r="A3195" t="s">
        <v>4694</v>
      </c>
      <c r="B3195" t="s">
        <v>4694</v>
      </c>
    </row>
    <row r="3196" spans="1:2" x14ac:dyDescent="0.25">
      <c r="A3196" t="s">
        <v>4695</v>
      </c>
      <c r="B3196" t="s">
        <v>4695</v>
      </c>
    </row>
    <row r="3197" spans="1:2" x14ac:dyDescent="0.25">
      <c r="A3197" t="s">
        <v>4696</v>
      </c>
      <c r="B3197" t="s">
        <v>4696</v>
      </c>
    </row>
    <row r="3198" spans="1:2" x14ac:dyDescent="0.25">
      <c r="A3198" t="s">
        <v>4697</v>
      </c>
      <c r="B3198" t="s">
        <v>4697</v>
      </c>
    </row>
    <row r="3199" spans="1:2" x14ac:dyDescent="0.25">
      <c r="A3199" t="s">
        <v>4698</v>
      </c>
      <c r="B3199" t="s">
        <v>4698</v>
      </c>
    </row>
    <row r="3200" spans="1:2" x14ac:dyDescent="0.25">
      <c r="A3200" t="s">
        <v>4699</v>
      </c>
      <c r="B3200" t="s">
        <v>4699</v>
      </c>
    </row>
    <row r="3201" spans="1:2" x14ac:dyDescent="0.25">
      <c r="A3201" t="s">
        <v>4700</v>
      </c>
      <c r="B3201" t="s">
        <v>4700</v>
      </c>
    </row>
    <row r="3202" spans="1:2" x14ac:dyDescent="0.25">
      <c r="A3202" t="s">
        <v>4701</v>
      </c>
      <c r="B3202" t="s">
        <v>4701</v>
      </c>
    </row>
    <row r="3203" spans="1:2" x14ac:dyDescent="0.25">
      <c r="A3203" t="s">
        <v>4702</v>
      </c>
      <c r="B3203" t="s">
        <v>4702</v>
      </c>
    </row>
    <row r="3204" spans="1:2" x14ac:dyDescent="0.25">
      <c r="A3204" t="s">
        <v>4703</v>
      </c>
      <c r="B3204" t="s">
        <v>4703</v>
      </c>
    </row>
    <row r="3205" spans="1:2" x14ac:dyDescent="0.25">
      <c r="A3205" t="s">
        <v>4704</v>
      </c>
      <c r="B3205" t="s">
        <v>4704</v>
      </c>
    </row>
    <row r="3206" spans="1:2" x14ac:dyDescent="0.25">
      <c r="A3206" t="s">
        <v>4705</v>
      </c>
      <c r="B3206" t="s">
        <v>4705</v>
      </c>
    </row>
    <row r="3207" spans="1:2" x14ac:dyDescent="0.25">
      <c r="A3207" t="s">
        <v>4706</v>
      </c>
      <c r="B3207" t="s">
        <v>4706</v>
      </c>
    </row>
    <row r="3208" spans="1:2" x14ac:dyDescent="0.25">
      <c r="A3208" t="s">
        <v>4707</v>
      </c>
      <c r="B3208" t="s">
        <v>4707</v>
      </c>
    </row>
    <row r="3209" spans="1:2" x14ac:dyDescent="0.25">
      <c r="A3209" t="s">
        <v>4708</v>
      </c>
      <c r="B3209" t="s">
        <v>4708</v>
      </c>
    </row>
    <row r="3210" spans="1:2" x14ac:dyDescent="0.25">
      <c r="A3210" t="s">
        <v>4709</v>
      </c>
      <c r="B3210" t="s">
        <v>4709</v>
      </c>
    </row>
    <row r="3211" spans="1:2" x14ac:dyDescent="0.25">
      <c r="A3211" t="s">
        <v>4710</v>
      </c>
      <c r="B3211" t="s">
        <v>4710</v>
      </c>
    </row>
    <row r="3212" spans="1:2" x14ac:dyDescent="0.25">
      <c r="A3212" t="s">
        <v>4711</v>
      </c>
      <c r="B3212" t="s">
        <v>4711</v>
      </c>
    </row>
    <row r="3213" spans="1:2" x14ac:dyDescent="0.25">
      <c r="A3213" t="s">
        <v>4712</v>
      </c>
      <c r="B3213" t="s">
        <v>4712</v>
      </c>
    </row>
    <row r="3214" spans="1:2" x14ac:dyDescent="0.25">
      <c r="A3214" t="s">
        <v>4713</v>
      </c>
      <c r="B3214" t="s">
        <v>4713</v>
      </c>
    </row>
    <row r="3215" spans="1:2" x14ac:dyDescent="0.25">
      <c r="A3215" t="s">
        <v>4714</v>
      </c>
      <c r="B3215" t="s">
        <v>4714</v>
      </c>
    </row>
    <row r="3216" spans="1:2" x14ac:dyDescent="0.25">
      <c r="A3216" t="s">
        <v>4715</v>
      </c>
      <c r="B3216" t="s">
        <v>4715</v>
      </c>
    </row>
    <row r="3217" spans="1:2" x14ac:dyDescent="0.25">
      <c r="A3217" t="s">
        <v>4716</v>
      </c>
      <c r="B3217" t="s">
        <v>4716</v>
      </c>
    </row>
    <row r="3218" spans="1:2" x14ac:dyDescent="0.25">
      <c r="A3218" t="s">
        <v>4717</v>
      </c>
      <c r="B3218" t="s">
        <v>4717</v>
      </c>
    </row>
    <row r="3219" spans="1:2" x14ac:dyDescent="0.25">
      <c r="A3219" t="s">
        <v>4718</v>
      </c>
      <c r="B3219" t="s">
        <v>4718</v>
      </c>
    </row>
    <row r="3220" spans="1:2" x14ac:dyDescent="0.25">
      <c r="A3220" t="s">
        <v>4719</v>
      </c>
      <c r="B3220" t="s">
        <v>4719</v>
      </c>
    </row>
    <row r="3221" spans="1:2" x14ac:dyDescent="0.25">
      <c r="A3221" t="s">
        <v>4720</v>
      </c>
      <c r="B3221" t="s">
        <v>4720</v>
      </c>
    </row>
    <row r="3222" spans="1:2" x14ac:dyDescent="0.25">
      <c r="A3222" t="s">
        <v>4721</v>
      </c>
      <c r="B3222" t="s">
        <v>4721</v>
      </c>
    </row>
    <row r="3223" spans="1:2" x14ac:dyDescent="0.25">
      <c r="A3223" t="s">
        <v>4722</v>
      </c>
      <c r="B3223" t="s">
        <v>4722</v>
      </c>
    </row>
    <row r="3224" spans="1:2" x14ac:dyDescent="0.25">
      <c r="A3224" t="s">
        <v>4723</v>
      </c>
      <c r="B3224" t="s">
        <v>4723</v>
      </c>
    </row>
    <row r="3225" spans="1:2" x14ac:dyDescent="0.25">
      <c r="A3225" t="s">
        <v>4724</v>
      </c>
      <c r="B3225" t="s">
        <v>4724</v>
      </c>
    </row>
    <row r="3226" spans="1:2" x14ac:dyDescent="0.25">
      <c r="A3226" t="s">
        <v>4725</v>
      </c>
      <c r="B3226" t="s">
        <v>4725</v>
      </c>
    </row>
    <row r="3227" spans="1:2" x14ac:dyDescent="0.25">
      <c r="A3227" t="s">
        <v>4726</v>
      </c>
      <c r="B3227" t="s">
        <v>4726</v>
      </c>
    </row>
    <row r="3228" spans="1:2" x14ac:dyDescent="0.25">
      <c r="A3228" t="s">
        <v>4727</v>
      </c>
      <c r="B3228" t="s">
        <v>4727</v>
      </c>
    </row>
    <row r="3229" spans="1:2" x14ac:dyDescent="0.25">
      <c r="A3229" t="s">
        <v>4728</v>
      </c>
      <c r="B3229" t="s">
        <v>4728</v>
      </c>
    </row>
    <row r="3230" spans="1:2" x14ac:dyDescent="0.25">
      <c r="A3230" t="s">
        <v>4729</v>
      </c>
      <c r="B3230" t="s">
        <v>4729</v>
      </c>
    </row>
    <row r="3231" spans="1:2" x14ac:dyDescent="0.25">
      <c r="A3231" t="s">
        <v>4730</v>
      </c>
      <c r="B3231" t="s">
        <v>4730</v>
      </c>
    </row>
    <row r="3232" spans="1:2" x14ac:dyDescent="0.25">
      <c r="A3232" t="s">
        <v>4731</v>
      </c>
      <c r="B3232" t="s">
        <v>4731</v>
      </c>
    </row>
    <row r="3233" spans="1:2" x14ac:dyDescent="0.25">
      <c r="A3233" t="s">
        <v>4732</v>
      </c>
      <c r="B3233" t="s">
        <v>4732</v>
      </c>
    </row>
    <row r="3234" spans="1:2" x14ac:dyDescent="0.25">
      <c r="A3234" t="s">
        <v>4733</v>
      </c>
      <c r="B3234" t="s">
        <v>4733</v>
      </c>
    </row>
    <row r="3235" spans="1:2" x14ac:dyDescent="0.25">
      <c r="A3235" t="s">
        <v>4734</v>
      </c>
      <c r="B3235" t="s">
        <v>4734</v>
      </c>
    </row>
    <row r="3236" spans="1:2" x14ac:dyDescent="0.25">
      <c r="A3236" t="s">
        <v>4735</v>
      </c>
      <c r="B3236" t="s">
        <v>4735</v>
      </c>
    </row>
    <row r="3237" spans="1:2" x14ac:dyDescent="0.25">
      <c r="A3237" t="s">
        <v>4736</v>
      </c>
      <c r="B3237" t="s">
        <v>4736</v>
      </c>
    </row>
    <row r="3238" spans="1:2" x14ac:dyDescent="0.25">
      <c r="A3238" t="s">
        <v>4737</v>
      </c>
      <c r="B3238" t="s">
        <v>4737</v>
      </c>
    </row>
    <row r="3239" spans="1:2" x14ac:dyDescent="0.25">
      <c r="A3239" t="s">
        <v>4738</v>
      </c>
      <c r="B3239" t="s">
        <v>4738</v>
      </c>
    </row>
    <row r="3240" spans="1:2" x14ac:dyDescent="0.25">
      <c r="A3240" t="s">
        <v>4739</v>
      </c>
      <c r="B3240" t="s">
        <v>4739</v>
      </c>
    </row>
    <row r="3241" spans="1:2" x14ac:dyDescent="0.25">
      <c r="A3241" t="s">
        <v>4740</v>
      </c>
      <c r="B3241" t="s">
        <v>4740</v>
      </c>
    </row>
    <row r="3242" spans="1:2" x14ac:dyDescent="0.25">
      <c r="A3242" t="s">
        <v>4741</v>
      </c>
      <c r="B3242" t="s">
        <v>4741</v>
      </c>
    </row>
    <row r="3243" spans="1:2" x14ac:dyDescent="0.25">
      <c r="A3243" t="s">
        <v>4742</v>
      </c>
      <c r="B3243" t="s">
        <v>4742</v>
      </c>
    </row>
    <row r="3244" spans="1:2" x14ac:dyDescent="0.25">
      <c r="A3244" t="s">
        <v>4743</v>
      </c>
      <c r="B3244" t="s">
        <v>4743</v>
      </c>
    </row>
    <row r="3245" spans="1:2" x14ac:dyDescent="0.25">
      <c r="A3245" t="s">
        <v>4744</v>
      </c>
      <c r="B3245" t="s">
        <v>4744</v>
      </c>
    </row>
    <row r="3246" spans="1:2" x14ac:dyDescent="0.25">
      <c r="A3246" t="s">
        <v>4745</v>
      </c>
      <c r="B3246" t="s">
        <v>4745</v>
      </c>
    </row>
    <row r="3247" spans="1:2" x14ac:dyDescent="0.25">
      <c r="A3247" t="s">
        <v>4746</v>
      </c>
      <c r="B3247" t="s">
        <v>4746</v>
      </c>
    </row>
    <row r="3248" spans="1:2" x14ac:dyDescent="0.25">
      <c r="A3248" t="s">
        <v>4747</v>
      </c>
      <c r="B3248" t="s">
        <v>4747</v>
      </c>
    </row>
    <row r="3249" spans="1:2" x14ac:dyDescent="0.25">
      <c r="A3249" t="s">
        <v>4748</v>
      </c>
      <c r="B3249" t="s">
        <v>4748</v>
      </c>
    </row>
    <row r="3250" spans="1:2" x14ac:dyDescent="0.25">
      <c r="A3250" t="s">
        <v>4749</v>
      </c>
      <c r="B3250" t="s">
        <v>4749</v>
      </c>
    </row>
    <row r="3251" spans="1:2" x14ac:dyDescent="0.25">
      <c r="A3251" t="s">
        <v>4750</v>
      </c>
      <c r="B3251" t="s">
        <v>4750</v>
      </c>
    </row>
    <row r="3252" spans="1:2" x14ac:dyDescent="0.25">
      <c r="A3252" t="s">
        <v>4751</v>
      </c>
      <c r="B3252" t="s">
        <v>4751</v>
      </c>
    </row>
    <row r="3253" spans="1:2" x14ac:dyDescent="0.25">
      <c r="A3253" t="s">
        <v>4752</v>
      </c>
      <c r="B3253" t="s">
        <v>4752</v>
      </c>
    </row>
    <row r="3254" spans="1:2" x14ac:dyDescent="0.25">
      <c r="A3254" t="s">
        <v>4753</v>
      </c>
      <c r="B3254" t="s">
        <v>4753</v>
      </c>
    </row>
    <row r="3255" spans="1:2" x14ac:dyDescent="0.25">
      <c r="A3255" t="s">
        <v>4754</v>
      </c>
      <c r="B3255" t="s">
        <v>4754</v>
      </c>
    </row>
    <row r="3256" spans="1:2" x14ac:dyDescent="0.25">
      <c r="A3256" t="s">
        <v>4755</v>
      </c>
      <c r="B3256" t="s">
        <v>4755</v>
      </c>
    </row>
    <row r="3257" spans="1:2" x14ac:dyDescent="0.25">
      <c r="A3257" t="s">
        <v>4756</v>
      </c>
      <c r="B3257" t="s">
        <v>4756</v>
      </c>
    </row>
    <row r="3258" spans="1:2" x14ac:dyDescent="0.25">
      <c r="A3258" t="s">
        <v>4757</v>
      </c>
      <c r="B3258" t="s">
        <v>4757</v>
      </c>
    </row>
    <row r="3259" spans="1:2" x14ac:dyDescent="0.25">
      <c r="A3259" t="s">
        <v>4758</v>
      </c>
      <c r="B3259" t="s">
        <v>4758</v>
      </c>
    </row>
    <row r="3260" spans="1:2" x14ac:dyDescent="0.25">
      <c r="A3260" t="s">
        <v>4759</v>
      </c>
      <c r="B3260" t="s">
        <v>4759</v>
      </c>
    </row>
    <row r="3261" spans="1:2" x14ac:dyDescent="0.25">
      <c r="A3261" t="s">
        <v>4760</v>
      </c>
      <c r="B3261" t="s">
        <v>4760</v>
      </c>
    </row>
    <row r="3262" spans="1:2" x14ac:dyDescent="0.25">
      <c r="A3262" t="s">
        <v>4761</v>
      </c>
      <c r="B3262" t="s">
        <v>4761</v>
      </c>
    </row>
    <row r="3263" spans="1:2" x14ac:dyDescent="0.25">
      <c r="A3263" t="s">
        <v>4762</v>
      </c>
      <c r="B3263" t="s">
        <v>4762</v>
      </c>
    </row>
    <row r="3264" spans="1:2" x14ac:dyDescent="0.25">
      <c r="A3264" t="s">
        <v>4763</v>
      </c>
      <c r="B3264" t="s">
        <v>4763</v>
      </c>
    </row>
    <row r="3265" spans="1:2" x14ac:dyDescent="0.25">
      <c r="A3265" t="s">
        <v>4764</v>
      </c>
      <c r="B3265" t="s">
        <v>4764</v>
      </c>
    </row>
    <row r="3266" spans="1:2" x14ac:dyDescent="0.25">
      <c r="A3266" t="s">
        <v>4765</v>
      </c>
      <c r="B3266" t="s">
        <v>4765</v>
      </c>
    </row>
    <row r="3267" spans="1:2" x14ac:dyDescent="0.25">
      <c r="A3267" t="s">
        <v>4766</v>
      </c>
      <c r="B3267" t="s">
        <v>4766</v>
      </c>
    </row>
    <row r="3268" spans="1:2" x14ac:dyDescent="0.25">
      <c r="A3268" t="s">
        <v>4767</v>
      </c>
      <c r="B3268" t="s">
        <v>4767</v>
      </c>
    </row>
    <row r="3269" spans="1:2" x14ac:dyDescent="0.25">
      <c r="A3269" t="s">
        <v>4768</v>
      </c>
      <c r="B3269" t="s">
        <v>4768</v>
      </c>
    </row>
    <row r="3270" spans="1:2" x14ac:dyDescent="0.25">
      <c r="A3270" t="s">
        <v>4769</v>
      </c>
      <c r="B3270" t="s">
        <v>4769</v>
      </c>
    </row>
    <row r="3271" spans="1:2" x14ac:dyDescent="0.25">
      <c r="A3271" t="s">
        <v>4770</v>
      </c>
      <c r="B3271" t="s">
        <v>4770</v>
      </c>
    </row>
    <row r="3272" spans="1:2" x14ac:dyDescent="0.25">
      <c r="A3272" t="s">
        <v>4771</v>
      </c>
      <c r="B3272" t="s">
        <v>4771</v>
      </c>
    </row>
    <row r="3273" spans="1:2" x14ac:dyDescent="0.25">
      <c r="A3273" t="s">
        <v>4772</v>
      </c>
      <c r="B3273" t="s">
        <v>4772</v>
      </c>
    </row>
    <row r="3274" spans="1:2" x14ac:dyDescent="0.25">
      <c r="A3274" t="s">
        <v>4773</v>
      </c>
      <c r="B3274" t="s">
        <v>4773</v>
      </c>
    </row>
    <row r="3275" spans="1:2" x14ac:dyDescent="0.25">
      <c r="A3275" t="s">
        <v>4774</v>
      </c>
      <c r="B3275" t="s">
        <v>4774</v>
      </c>
    </row>
    <row r="3276" spans="1:2" x14ac:dyDescent="0.25">
      <c r="A3276" t="s">
        <v>4775</v>
      </c>
      <c r="B3276" t="s">
        <v>4775</v>
      </c>
    </row>
    <row r="3277" spans="1:2" x14ac:dyDescent="0.25">
      <c r="A3277" t="s">
        <v>4776</v>
      </c>
      <c r="B3277" t="s">
        <v>4776</v>
      </c>
    </row>
    <row r="3278" spans="1:2" x14ac:dyDescent="0.25">
      <c r="A3278" t="s">
        <v>4777</v>
      </c>
      <c r="B3278" t="s">
        <v>4777</v>
      </c>
    </row>
    <row r="3279" spans="1:2" x14ac:dyDescent="0.25">
      <c r="A3279" t="s">
        <v>4778</v>
      </c>
      <c r="B3279" t="s">
        <v>4778</v>
      </c>
    </row>
    <row r="3280" spans="1:2" x14ac:dyDescent="0.25">
      <c r="A3280" t="s">
        <v>4779</v>
      </c>
      <c r="B3280" t="s">
        <v>4779</v>
      </c>
    </row>
    <row r="3281" spans="1:2" x14ac:dyDescent="0.25">
      <c r="A3281" t="s">
        <v>4780</v>
      </c>
      <c r="B3281" t="s">
        <v>4780</v>
      </c>
    </row>
    <row r="3282" spans="1:2" x14ac:dyDescent="0.25">
      <c r="A3282" t="s">
        <v>4781</v>
      </c>
      <c r="B3282" t="s">
        <v>4781</v>
      </c>
    </row>
    <row r="3283" spans="1:2" x14ac:dyDescent="0.25">
      <c r="A3283" t="s">
        <v>4782</v>
      </c>
      <c r="B3283" t="s">
        <v>4782</v>
      </c>
    </row>
    <row r="3284" spans="1:2" x14ac:dyDescent="0.25">
      <c r="A3284" t="s">
        <v>4783</v>
      </c>
      <c r="B3284" t="s">
        <v>4783</v>
      </c>
    </row>
    <row r="3285" spans="1:2" x14ac:dyDescent="0.25">
      <c r="A3285" t="s">
        <v>4784</v>
      </c>
      <c r="B3285" t="s">
        <v>4784</v>
      </c>
    </row>
    <row r="3286" spans="1:2" x14ac:dyDescent="0.25">
      <c r="A3286" t="s">
        <v>4785</v>
      </c>
      <c r="B3286" t="s">
        <v>4785</v>
      </c>
    </row>
    <row r="3287" spans="1:2" x14ac:dyDescent="0.25">
      <c r="A3287" t="s">
        <v>4786</v>
      </c>
      <c r="B3287" t="s">
        <v>4786</v>
      </c>
    </row>
    <row r="3288" spans="1:2" x14ac:dyDescent="0.25">
      <c r="A3288" t="s">
        <v>4787</v>
      </c>
      <c r="B3288" t="s">
        <v>4787</v>
      </c>
    </row>
    <row r="3289" spans="1:2" x14ac:dyDescent="0.25">
      <c r="A3289" t="s">
        <v>4788</v>
      </c>
      <c r="B3289" t="s">
        <v>4788</v>
      </c>
    </row>
    <row r="3290" spans="1:2" x14ac:dyDescent="0.25">
      <c r="A3290" t="s">
        <v>4789</v>
      </c>
      <c r="B3290" t="s">
        <v>4789</v>
      </c>
    </row>
    <row r="3291" spans="1:2" x14ac:dyDescent="0.25">
      <c r="A3291" t="s">
        <v>4790</v>
      </c>
      <c r="B3291" t="s">
        <v>4790</v>
      </c>
    </row>
    <row r="3292" spans="1:2" x14ac:dyDescent="0.25">
      <c r="A3292" t="s">
        <v>4791</v>
      </c>
      <c r="B3292" t="s">
        <v>4791</v>
      </c>
    </row>
    <row r="3293" spans="1:2" x14ac:dyDescent="0.25">
      <c r="A3293" t="s">
        <v>4792</v>
      </c>
      <c r="B3293" t="s">
        <v>4792</v>
      </c>
    </row>
    <row r="3294" spans="1:2" x14ac:dyDescent="0.25">
      <c r="A3294" t="s">
        <v>4793</v>
      </c>
      <c r="B3294" t="s">
        <v>4793</v>
      </c>
    </row>
    <row r="3295" spans="1:2" x14ac:dyDescent="0.25">
      <c r="A3295" t="s">
        <v>4794</v>
      </c>
      <c r="B3295" t="s">
        <v>4794</v>
      </c>
    </row>
    <row r="3296" spans="1:2" x14ac:dyDescent="0.25">
      <c r="A3296" t="s">
        <v>4795</v>
      </c>
      <c r="B3296" t="s">
        <v>4795</v>
      </c>
    </row>
    <row r="3297" spans="1:2" x14ac:dyDescent="0.25">
      <c r="A3297" t="s">
        <v>4796</v>
      </c>
      <c r="B3297" t="s">
        <v>4796</v>
      </c>
    </row>
    <row r="3298" spans="1:2" x14ac:dyDescent="0.25">
      <c r="A3298" t="s">
        <v>4797</v>
      </c>
      <c r="B3298" t="s">
        <v>4797</v>
      </c>
    </row>
    <row r="3299" spans="1:2" x14ac:dyDescent="0.25">
      <c r="A3299" t="s">
        <v>4798</v>
      </c>
      <c r="B3299" t="s">
        <v>4798</v>
      </c>
    </row>
    <row r="3300" spans="1:2" x14ac:dyDescent="0.25">
      <c r="A3300" t="s">
        <v>4799</v>
      </c>
      <c r="B3300" t="s">
        <v>4799</v>
      </c>
    </row>
    <row r="3301" spans="1:2" x14ac:dyDescent="0.25">
      <c r="A3301" t="s">
        <v>4800</v>
      </c>
      <c r="B3301" t="s">
        <v>4800</v>
      </c>
    </row>
    <row r="3302" spans="1:2" x14ac:dyDescent="0.25">
      <c r="A3302" t="s">
        <v>4801</v>
      </c>
      <c r="B3302" t="s">
        <v>4801</v>
      </c>
    </row>
    <row r="3303" spans="1:2" x14ac:dyDescent="0.25">
      <c r="A3303" t="s">
        <v>4802</v>
      </c>
      <c r="B3303" t="s">
        <v>4802</v>
      </c>
    </row>
    <row r="3304" spans="1:2" x14ac:dyDescent="0.25">
      <c r="A3304" t="s">
        <v>4803</v>
      </c>
      <c r="B3304" t="s">
        <v>4803</v>
      </c>
    </row>
    <row r="3305" spans="1:2" x14ac:dyDescent="0.25">
      <c r="A3305" t="s">
        <v>4804</v>
      </c>
      <c r="B3305" t="s">
        <v>4804</v>
      </c>
    </row>
    <row r="3306" spans="1:2" x14ac:dyDescent="0.25">
      <c r="A3306" t="s">
        <v>4805</v>
      </c>
      <c r="B3306" t="s">
        <v>4805</v>
      </c>
    </row>
    <row r="3307" spans="1:2" x14ac:dyDescent="0.25">
      <c r="A3307" t="s">
        <v>4806</v>
      </c>
      <c r="B3307" t="s">
        <v>4806</v>
      </c>
    </row>
    <row r="3308" spans="1:2" x14ac:dyDescent="0.25">
      <c r="A3308" t="s">
        <v>4807</v>
      </c>
      <c r="B3308" t="s">
        <v>4807</v>
      </c>
    </row>
    <row r="3309" spans="1:2" x14ac:dyDescent="0.25">
      <c r="A3309" t="s">
        <v>4808</v>
      </c>
      <c r="B3309" t="s">
        <v>4808</v>
      </c>
    </row>
    <row r="3310" spans="1:2" x14ac:dyDescent="0.25">
      <c r="A3310" t="s">
        <v>4809</v>
      </c>
      <c r="B3310" t="s">
        <v>4809</v>
      </c>
    </row>
    <row r="3311" spans="1:2" x14ac:dyDescent="0.25">
      <c r="A3311" t="s">
        <v>4810</v>
      </c>
      <c r="B3311" t="s">
        <v>4810</v>
      </c>
    </row>
    <row r="3312" spans="1:2" x14ac:dyDescent="0.25">
      <c r="A3312" t="s">
        <v>4811</v>
      </c>
      <c r="B3312" t="s">
        <v>4811</v>
      </c>
    </row>
    <row r="3313" spans="1:2" x14ac:dyDescent="0.25">
      <c r="A3313" t="s">
        <v>4812</v>
      </c>
      <c r="B3313" t="s">
        <v>4812</v>
      </c>
    </row>
    <row r="3314" spans="1:2" x14ac:dyDescent="0.25">
      <c r="A3314" t="s">
        <v>4813</v>
      </c>
      <c r="B3314" t="s">
        <v>4813</v>
      </c>
    </row>
    <row r="3315" spans="1:2" x14ac:dyDescent="0.25">
      <c r="A3315" t="s">
        <v>4814</v>
      </c>
      <c r="B3315" t="s">
        <v>4814</v>
      </c>
    </row>
    <row r="3316" spans="1:2" x14ac:dyDescent="0.25">
      <c r="A3316" t="s">
        <v>4815</v>
      </c>
      <c r="B3316" t="s">
        <v>4815</v>
      </c>
    </row>
    <row r="3317" spans="1:2" x14ac:dyDescent="0.25">
      <c r="A3317" t="s">
        <v>4816</v>
      </c>
      <c r="B3317" t="s">
        <v>4816</v>
      </c>
    </row>
    <row r="3318" spans="1:2" x14ac:dyDescent="0.25">
      <c r="A3318" t="s">
        <v>4817</v>
      </c>
      <c r="B3318" t="s">
        <v>4817</v>
      </c>
    </row>
    <row r="3319" spans="1:2" x14ac:dyDescent="0.25">
      <c r="A3319" t="s">
        <v>4818</v>
      </c>
      <c r="B3319" t="s">
        <v>4818</v>
      </c>
    </row>
    <row r="3320" spans="1:2" x14ac:dyDescent="0.25">
      <c r="A3320" t="s">
        <v>4819</v>
      </c>
      <c r="B3320" t="s">
        <v>4819</v>
      </c>
    </row>
    <row r="3321" spans="1:2" x14ac:dyDescent="0.25">
      <c r="A3321" t="s">
        <v>4820</v>
      </c>
      <c r="B3321" t="s">
        <v>4820</v>
      </c>
    </row>
    <row r="3322" spans="1:2" x14ac:dyDescent="0.25">
      <c r="A3322" t="s">
        <v>4821</v>
      </c>
      <c r="B3322" t="s">
        <v>4821</v>
      </c>
    </row>
    <row r="3323" spans="1:2" x14ac:dyDescent="0.25">
      <c r="A3323" t="s">
        <v>4822</v>
      </c>
      <c r="B3323" t="s">
        <v>4822</v>
      </c>
    </row>
    <row r="3324" spans="1:2" x14ac:dyDescent="0.25">
      <c r="A3324" t="s">
        <v>4823</v>
      </c>
      <c r="B3324" t="s">
        <v>4823</v>
      </c>
    </row>
    <row r="3325" spans="1:2" x14ac:dyDescent="0.25">
      <c r="A3325" t="s">
        <v>4824</v>
      </c>
      <c r="B3325" t="s">
        <v>4824</v>
      </c>
    </row>
    <row r="3326" spans="1:2" x14ac:dyDescent="0.25">
      <c r="A3326" t="s">
        <v>4825</v>
      </c>
      <c r="B3326" t="s">
        <v>4825</v>
      </c>
    </row>
    <row r="3327" spans="1:2" x14ac:dyDescent="0.25">
      <c r="A3327" t="s">
        <v>4826</v>
      </c>
      <c r="B3327" t="s">
        <v>4826</v>
      </c>
    </row>
    <row r="3328" spans="1:2" x14ac:dyDescent="0.25">
      <c r="A3328" t="s">
        <v>4827</v>
      </c>
      <c r="B3328" t="s">
        <v>4827</v>
      </c>
    </row>
    <row r="3329" spans="1:2" x14ac:dyDescent="0.25">
      <c r="A3329" t="s">
        <v>4828</v>
      </c>
      <c r="B3329" t="s">
        <v>4828</v>
      </c>
    </row>
    <row r="3330" spans="1:2" x14ac:dyDescent="0.25">
      <c r="A3330" t="s">
        <v>4829</v>
      </c>
      <c r="B3330" t="s">
        <v>4829</v>
      </c>
    </row>
    <row r="3331" spans="1:2" x14ac:dyDescent="0.25">
      <c r="A3331" t="s">
        <v>4830</v>
      </c>
      <c r="B3331" t="s">
        <v>4830</v>
      </c>
    </row>
    <row r="3332" spans="1:2" x14ac:dyDescent="0.25">
      <c r="A3332" t="s">
        <v>4831</v>
      </c>
      <c r="B3332" t="s">
        <v>4831</v>
      </c>
    </row>
    <row r="3333" spans="1:2" x14ac:dyDescent="0.25">
      <c r="A3333" t="s">
        <v>4832</v>
      </c>
      <c r="B3333" t="s">
        <v>4832</v>
      </c>
    </row>
    <row r="3334" spans="1:2" x14ac:dyDescent="0.25">
      <c r="A3334" t="s">
        <v>4833</v>
      </c>
      <c r="B3334" t="s">
        <v>4833</v>
      </c>
    </row>
    <row r="3335" spans="1:2" x14ac:dyDescent="0.25">
      <c r="A3335" t="s">
        <v>4834</v>
      </c>
      <c r="B3335" t="s">
        <v>4834</v>
      </c>
    </row>
    <row r="3336" spans="1:2" x14ac:dyDescent="0.25">
      <c r="A3336" t="s">
        <v>4835</v>
      </c>
      <c r="B3336" t="s">
        <v>4835</v>
      </c>
    </row>
    <row r="3337" spans="1:2" x14ac:dyDescent="0.25">
      <c r="A3337" t="s">
        <v>4836</v>
      </c>
      <c r="B3337" t="s">
        <v>4836</v>
      </c>
    </row>
    <row r="3338" spans="1:2" x14ac:dyDescent="0.25">
      <c r="A3338" t="s">
        <v>4837</v>
      </c>
      <c r="B3338" t="s">
        <v>4837</v>
      </c>
    </row>
    <row r="3339" spans="1:2" x14ac:dyDescent="0.25">
      <c r="A3339" t="s">
        <v>4838</v>
      </c>
      <c r="B3339" t="s">
        <v>4838</v>
      </c>
    </row>
    <row r="3340" spans="1:2" x14ac:dyDescent="0.25">
      <c r="A3340" t="s">
        <v>4839</v>
      </c>
      <c r="B3340" t="s">
        <v>4839</v>
      </c>
    </row>
    <row r="3341" spans="1:2" x14ac:dyDescent="0.25">
      <c r="A3341" t="s">
        <v>4840</v>
      </c>
      <c r="B3341" t="s">
        <v>4840</v>
      </c>
    </row>
    <row r="3342" spans="1:2" x14ac:dyDescent="0.25">
      <c r="A3342" t="s">
        <v>4841</v>
      </c>
      <c r="B3342" t="s">
        <v>4841</v>
      </c>
    </row>
    <row r="3343" spans="1:2" x14ac:dyDescent="0.25">
      <c r="A3343" t="s">
        <v>4842</v>
      </c>
      <c r="B3343" t="s">
        <v>4842</v>
      </c>
    </row>
    <row r="3344" spans="1:2" x14ac:dyDescent="0.25">
      <c r="A3344" t="s">
        <v>4843</v>
      </c>
      <c r="B3344" t="s">
        <v>4843</v>
      </c>
    </row>
    <row r="3345" spans="1:2" x14ac:dyDescent="0.25">
      <c r="A3345" t="s">
        <v>4844</v>
      </c>
      <c r="B3345" t="s">
        <v>4844</v>
      </c>
    </row>
    <row r="3346" spans="1:2" x14ac:dyDescent="0.25">
      <c r="A3346" t="s">
        <v>4845</v>
      </c>
      <c r="B3346" t="s">
        <v>4845</v>
      </c>
    </row>
    <row r="3347" spans="1:2" x14ac:dyDescent="0.25">
      <c r="A3347" t="s">
        <v>4846</v>
      </c>
      <c r="B3347" t="s">
        <v>4846</v>
      </c>
    </row>
    <row r="3348" spans="1:2" x14ac:dyDescent="0.25">
      <c r="A3348" t="s">
        <v>4847</v>
      </c>
      <c r="B3348" t="s">
        <v>4847</v>
      </c>
    </row>
    <row r="3349" spans="1:2" x14ac:dyDescent="0.25">
      <c r="A3349" t="s">
        <v>4848</v>
      </c>
      <c r="B3349" t="s">
        <v>4848</v>
      </c>
    </row>
    <row r="3350" spans="1:2" x14ac:dyDescent="0.25">
      <c r="A3350" t="s">
        <v>4849</v>
      </c>
      <c r="B3350" t="s">
        <v>4849</v>
      </c>
    </row>
    <row r="3351" spans="1:2" x14ac:dyDescent="0.25">
      <c r="A3351" t="s">
        <v>4850</v>
      </c>
      <c r="B3351" t="s">
        <v>4850</v>
      </c>
    </row>
    <row r="3352" spans="1:2" x14ac:dyDescent="0.25">
      <c r="A3352" t="s">
        <v>4851</v>
      </c>
      <c r="B3352" t="s">
        <v>4851</v>
      </c>
    </row>
    <row r="3353" spans="1:2" x14ac:dyDescent="0.25">
      <c r="A3353" t="s">
        <v>4852</v>
      </c>
      <c r="B3353" t="s">
        <v>4852</v>
      </c>
    </row>
    <row r="3354" spans="1:2" x14ac:dyDescent="0.25">
      <c r="A3354" t="s">
        <v>4853</v>
      </c>
      <c r="B3354" t="s">
        <v>4853</v>
      </c>
    </row>
    <row r="3355" spans="1:2" x14ac:dyDescent="0.25">
      <c r="A3355" t="s">
        <v>4854</v>
      </c>
      <c r="B3355" t="s">
        <v>4854</v>
      </c>
    </row>
    <row r="3356" spans="1:2" x14ac:dyDescent="0.25">
      <c r="A3356" t="s">
        <v>4855</v>
      </c>
      <c r="B3356" t="s">
        <v>4855</v>
      </c>
    </row>
    <row r="3357" spans="1:2" x14ac:dyDescent="0.25">
      <c r="A3357" t="s">
        <v>4856</v>
      </c>
      <c r="B3357" t="s">
        <v>4856</v>
      </c>
    </row>
    <row r="3358" spans="1:2" x14ac:dyDescent="0.25">
      <c r="A3358" t="s">
        <v>4857</v>
      </c>
      <c r="B3358" t="s">
        <v>4857</v>
      </c>
    </row>
    <row r="3359" spans="1:2" x14ac:dyDescent="0.25">
      <c r="A3359" t="s">
        <v>4858</v>
      </c>
      <c r="B3359" t="s">
        <v>4858</v>
      </c>
    </row>
    <row r="3360" spans="1:2" x14ac:dyDescent="0.25">
      <c r="A3360" t="s">
        <v>4859</v>
      </c>
      <c r="B3360" t="s">
        <v>4859</v>
      </c>
    </row>
    <row r="3361" spans="1:2" x14ac:dyDescent="0.25">
      <c r="A3361" t="s">
        <v>4860</v>
      </c>
      <c r="B3361" t="s">
        <v>4860</v>
      </c>
    </row>
    <row r="3362" spans="1:2" x14ac:dyDescent="0.25">
      <c r="A3362" t="s">
        <v>4861</v>
      </c>
      <c r="B3362" t="s">
        <v>4861</v>
      </c>
    </row>
    <row r="3363" spans="1:2" x14ac:dyDescent="0.25">
      <c r="A3363" t="s">
        <v>4862</v>
      </c>
      <c r="B3363" t="s">
        <v>4862</v>
      </c>
    </row>
    <row r="3364" spans="1:2" x14ac:dyDescent="0.25">
      <c r="A3364" t="s">
        <v>4863</v>
      </c>
      <c r="B3364" t="s">
        <v>4863</v>
      </c>
    </row>
    <row r="3365" spans="1:2" x14ac:dyDescent="0.25">
      <c r="A3365" t="s">
        <v>4864</v>
      </c>
      <c r="B3365" t="s">
        <v>4864</v>
      </c>
    </row>
    <row r="3366" spans="1:2" x14ac:dyDescent="0.25">
      <c r="A3366" t="s">
        <v>4865</v>
      </c>
      <c r="B3366" t="s">
        <v>4865</v>
      </c>
    </row>
    <row r="3367" spans="1:2" x14ac:dyDescent="0.25">
      <c r="A3367" t="s">
        <v>4866</v>
      </c>
      <c r="B3367" t="s">
        <v>4866</v>
      </c>
    </row>
    <row r="3368" spans="1:2" x14ac:dyDescent="0.25">
      <c r="A3368" t="s">
        <v>4867</v>
      </c>
      <c r="B3368" t="s">
        <v>4867</v>
      </c>
    </row>
    <row r="3369" spans="1:2" x14ac:dyDescent="0.25">
      <c r="A3369" t="s">
        <v>4868</v>
      </c>
      <c r="B3369" t="s">
        <v>4868</v>
      </c>
    </row>
    <row r="3370" spans="1:2" x14ac:dyDescent="0.25">
      <c r="A3370" t="s">
        <v>4869</v>
      </c>
      <c r="B3370" t="s">
        <v>4869</v>
      </c>
    </row>
    <row r="3371" spans="1:2" x14ac:dyDescent="0.25">
      <c r="A3371" t="s">
        <v>4870</v>
      </c>
      <c r="B3371" t="s">
        <v>4870</v>
      </c>
    </row>
    <row r="3372" spans="1:2" x14ac:dyDescent="0.25">
      <c r="A3372" t="s">
        <v>4871</v>
      </c>
      <c r="B3372" t="s">
        <v>4871</v>
      </c>
    </row>
    <row r="3373" spans="1:2" x14ac:dyDescent="0.25">
      <c r="A3373" t="s">
        <v>4872</v>
      </c>
      <c r="B3373" t="s">
        <v>4872</v>
      </c>
    </row>
    <row r="3374" spans="1:2" x14ac:dyDescent="0.25">
      <c r="A3374" t="s">
        <v>4873</v>
      </c>
      <c r="B3374" t="s">
        <v>4873</v>
      </c>
    </row>
    <row r="3375" spans="1:2" x14ac:dyDescent="0.25">
      <c r="A3375" t="s">
        <v>4874</v>
      </c>
      <c r="B3375" t="s">
        <v>4874</v>
      </c>
    </row>
    <row r="3376" spans="1:2" x14ac:dyDescent="0.25">
      <c r="A3376" t="s">
        <v>4875</v>
      </c>
      <c r="B3376" t="s">
        <v>4875</v>
      </c>
    </row>
    <row r="3377" spans="1:2" x14ac:dyDescent="0.25">
      <c r="A3377" t="s">
        <v>4876</v>
      </c>
      <c r="B3377" t="s">
        <v>4876</v>
      </c>
    </row>
    <row r="3378" spans="1:2" x14ac:dyDescent="0.25">
      <c r="A3378" t="s">
        <v>4877</v>
      </c>
      <c r="B3378" t="s">
        <v>4877</v>
      </c>
    </row>
    <row r="3379" spans="1:2" x14ac:dyDescent="0.25">
      <c r="A3379" t="s">
        <v>4878</v>
      </c>
      <c r="B3379" t="s">
        <v>4878</v>
      </c>
    </row>
    <row r="3380" spans="1:2" x14ac:dyDescent="0.25">
      <c r="A3380" t="s">
        <v>4879</v>
      </c>
      <c r="B3380" t="s">
        <v>4879</v>
      </c>
    </row>
    <row r="3381" spans="1:2" x14ac:dyDescent="0.25">
      <c r="A3381" t="s">
        <v>4880</v>
      </c>
      <c r="B3381" t="s">
        <v>4880</v>
      </c>
    </row>
    <row r="3382" spans="1:2" x14ac:dyDescent="0.25">
      <c r="A3382" t="s">
        <v>4881</v>
      </c>
      <c r="B3382" t="s">
        <v>4881</v>
      </c>
    </row>
    <row r="3383" spans="1:2" x14ac:dyDescent="0.25">
      <c r="A3383" t="s">
        <v>4882</v>
      </c>
      <c r="B3383" t="s">
        <v>4882</v>
      </c>
    </row>
    <row r="3384" spans="1:2" x14ac:dyDescent="0.25">
      <c r="A3384" t="s">
        <v>4883</v>
      </c>
      <c r="B3384" t="s">
        <v>4883</v>
      </c>
    </row>
    <row r="3385" spans="1:2" x14ac:dyDescent="0.25">
      <c r="A3385" t="s">
        <v>4884</v>
      </c>
      <c r="B3385" t="s">
        <v>4884</v>
      </c>
    </row>
    <row r="3386" spans="1:2" x14ac:dyDescent="0.25">
      <c r="A3386" t="s">
        <v>4885</v>
      </c>
      <c r="B3386" t="s">
        <v>4885</v>
      </c>
    </row>
    <row r="3387" spans="1:2" x14ac:dyDescent="0.25">
      <c r="A3387" t="s">
        <v>4886</v>
      </c>
      <c r="B3387" t="s">
        <v>4886</v>
      </c>
    </row>
    <row r="3388" spans="1:2" x14ac:dyDescent="0.25">
      <c r="A3388" t="s">
        <v>4887</v>
      </c>
      <c r="B3388" t="s">
        <v>4887</v>
      </c>
    </row>
    <row r="3389" spans="1:2" x14ac:dyDescent="0.25">
      <c r="A3389" t="s">
        <v>4888</v>
      </c>
      <c r="B3389" t="s">
        <v>4888</v>
      </c>
    </row>
    <row r="3390" spans="1:2" x14ac:dyDescent="0.25">
      <c r="A3390" t="s">
        <v>4889</v>
      </c>
      <c r="B3390" t="s">
        <v>4889</v>
      </c>
    </row>
    <row r="3391" spans="1:2" x14ac:dyDescent="0.25">
      <c r="A3391" t="s">
        <v>4890</v>
      </c>
      <c r="B3391" t="s">
        <v>4890</v>
      </c>
    </row>
    <row r="3392" spans="1:2" x14ac:dyDescent="0.25">
      <c r="A3392" t="s">
        <v>4891</v>
      </c>
      <c r="B3392" t="s">
        <v>4891</v>
      </c>
    </row>
    <row r="3393" spans="1:2" x14ac:dyDescent="0.25">
      <c r="A3393" t="s">
        <v>4892</v>
      </c>
      <c r="B3393" t="s">
        <v>4892</v>
      </c>
    </row>
    <row r="3394" spans="1:2" x14ac:dyDescent="0.25">
      <c r="A3394" t="s">
        <v>4893</v>
      </c>
      <c r="B3394" t="s">
        <v>4893</v>
      </c>
    </row>
    <row r="3395" spans="1:2" x14ac:dyDescent="0.25">
      <c r="A3395" t="s">
        <v>4894</v>
      </c>
      <c r="B3395" t="s">
        <v>4894</v>
      </c>
    </row>
    <row r="3396" spans="1:2" x14ac:dyDescent="0.25">
      <c r="A3396" t="s">
        <v>4895</v>
      </c>
      <c r="B3396" t="s">
        <v>4895</v>
      </c>
    </row>
    <row r="3397" spans="1:2" x14ac:dyDescent="0.25">
      <c r="A3397" t="s">
        <v>4896</v>
      </c>
      <c r="B3397" t="s">
        <v>4896</v>
      </c>
    </row>
    <row r="3398" spans="1:2" x14ac:dyDescent="0.25">
      <c r="A3398" t="s">
        <v>4897</v>
      </c>
      <c r="B3398" t="s">
        <v>4897</v>
      </c>
    </row>
    <row r="3399" spans="1:2" x14ac:dyDescent="0.25">
      <c r="A3399" t="s">
        <v>4898</v>
      </c>
      <c r="B3399" t="s">
        <v>4898</v>
      </c>
    </row>
    <row r="3400" spans="1:2" x14ac:dyDescent="0.25">
      <c r="A3400" t="s">
        <v>4899</v>
      </c>
      <c r="B3400" t="s">
        <v>4899</v>
      </c>
    </row>
    <row r="3401" spans="1:2" x14ac:dyDescent="0.25">
      <c r="A3401" t="s">
        <v>4900</v>
      </c>
      <c r="B3401" t="s">
        <v>4900</v>
      </c>
    </row>
    <row r="3402" spans="1:2" x14ac:dyDescent="0.25">
      <c r="A3402" t="s">
        <v>4901</v>
      </c>
      <c r="B3402" t="s">
        <v>4901</v>
      </c>
    </row>
    <row r="3403" spans="1:2" x14ac:dyDescent="0.25">
      <c r="A3403" t="s">
        <v>4902</v>
      </c>
      <c r="B3403" t="s">
        <v>4902</v>
      </c>
    </row>
    <row r="3404" spans="1:2" x14ac:dyDescent="0.25">
      <c r="A3404" t="s">
        <v>4903</v>
      </c>
      <c r="B3404" t="s">
        <v>4903</v>
      </c>
    </row>
    <row r="3405" spans="1:2" x14ac:dyDescent="0.25">
      <c r="A3405" t="s">
        <v>4904</v>
      </c>
      <c r="B3405" t="s">
        <v>4904</v>
      </c>
    </row>
    <row r="3406" spans="1:2" x14ac:dyDescent="0.25">
      <c r="A3406" t="s">
        <v>4905</v>
      </c>
      <c r="B3406" t="s">
        <v>4905</v>
      </c>
    </row>
    <row r="3407" spans="1:2" x14ac:dyDescent="0.25">
      <c r="A3407" t="s">
        <v>4906</v>
      </c>
      <c r="B3407" t="s">
        <v>4906</v>
      </c>
    </row>
    <row r="3408" spans="1:2" x14ac:dyDescent="0.25">
      <c r="A3408" t="s">
        <v>4907</v>
      </c>
      <c r="B3408" t="s">
        <v>4907</v>
      </c>
    </row>
    <row r="3409" spans="1:2" x14ac:dyDescent="0.25">
      <c r="A3409" t="s">
        <v>4908</v>
      </c>
      <c r="B3409" t="s">
        <v>4908</v>
      </c>
    </row>
    <row r="3410" spans="1:2" x14ac:dyDescent="0.25">
      <c r="A3410" t="s">
        <v>4909</v>
      </c>
      <c r="B3410" t="s">
        <v>4909</v>
      </c>
    </row>
    <row r="3411" spans="1:2" x14ac:dyDescent="0.25">
      <c r="A3411" t="s">
        <v>4910</v>
      </c>
      <c r="B3411" t="s">
        <v>4910</v>
      </c>
    </row>
    <row r="3412" spans="1:2" x14ac:dyDescent="0.25">
      <c r="A3412" t="s">
        <v>4911</v>
      </c>
      <c r="B3412" t="s">
        <v>4911</v>
      </c>
    </row>
    <row r="3413" spans="1:2" x14ac:dyDescent="0.25">
      <c r="A3413" t="s">
        <v>4912</v>
      </c>
      <c r="B3413" t="s">
        <v>4912</v>
      </c>
    </row>
    <row r="3414" spans="1:2" x14ac:dyDescent="0.25">
      <c r="A3414" t="s">
        <v>4913</v>
      </c>
      <c r="B3414" t="s">
        <v>4913</v>
      </c>
    </row>
    <row r="3415" spans="1:2" x14ac:dyDescent="0.25">
      <c r="A3415" t="s">
        <v>4914</v>
      </c>
      <c r="B3415" t="s">
        <v>4914</v>
      </c>
    </row>
    <row r="3416" spans="1:2" x14ac:dyDescent="0.25">
      <c r="A3416" t="s">
        <v>4915</v>
      </c>
      <c r="B3416" t="s">
        <v>4915</v>
      </c>
    </row>
    <row r="3417" spans="1:2" x14ac:dyDescent="0.25">
      <c r="A3417" t="s">
        <v>4916</v>
      </c>
      <c r="B3417" t="s">
        <v>4916</v>
      </c>
    </row>
    <row r="3418" spans="1:2" x14ac:dyDescent="0.25">
      <c r="A3418" t="s">
        <v>4917</v>
      </c>
      <c r="B3418" t="s">
        <v>4917</v>
      </c>
    </row>
    <row r="3419" spans="1:2" x14ac:dyDescent="0.25">
      <c r="A3419" t="s">
        <v>4918</v>
      </c>
      <c r="B3419" t="s">
        <v>4918</v>
      </c>
    </row>
    <row r="3420" spans="1:2" x14ac:dyDescent="0.25">
      <c r="A3420" t="s">
        <v>4919</v>
      </c>
      <c r="B3420" t="s">
        <v>4919</v>
      </c>
    </row>
    <row r="3421" spans="1:2" x14ac:dyDescent="0.25">
      <c r="A3421" t="s">
        <v>4920</v>
      </c>
      <c r="B3421" t="s">
        <v>4920</v>
      </c>
    </row>
    <row r="3422" spans="1:2" x14ac:dyDescent="0.25">
      <c r="A3422" t="s">
        <v>4921</v>
      </c>
      <c r="B3422" t="s">
        <v>4921</v>
      </c>
    </row>
    <row r="3423" spans="1:2" x14ac:dyDescent="0.25">
      <c r="A3423" t="s">
        <v>4922</v>
      </c>
      <c r="B3423" t="s">
        <v>4922</v>
      </c>
    </row>
    <row r="3424" spans="1:2" x14ac:dyDescent="0.25">
      <c r="A3424" t="s">
        <v>4923</v>
      </c>
      <c r="B3424" t="s">
        <v>4923</v>
      </c>
    </row>
    <row r="3425" spans="1:2" x14ac:dyDescent="0.25">
      <c r="A3425" t="s">
        <v>4924</v>
      </c>
      <c r="B3425" t="s">
        <v>4924</v>
      </c>
    </row>
    <row r="3426" spans="1:2" x14ac:dyDescent="0.25">
      <c r="A3426" t="s">
        <v>4925</v>
      </c>
      <c r="B3426" t="s">
        <v>4925</v>
      </c>
    </row>
    <row r="3427" spans="1:2" x14ac:dyDescent="0.25">
      <c r="A3427" t="s">
        <v>4926</v>
      </c>
      <c r="B3427" t="s">
        <v>4926</v>
      </c>
    </row>
    <row r="3428" spans="1:2" x14ac:dyDescent="0.25">
      <c r="A3428" t="s">
        <v>4927</v>
      </c>
      <c r="B3428" t="s">
        <v>4927</v>
      </c>
    </row>
    <row r="3429" spans="1:2" x14ac:dyDescent="0.25">
      <c r="A3429" t="s">
        <v>4928</v>
      </c>
      <c r="B3429" t="s">
        <v>4928</v>
      </c>
    </row>
    <row r="3430" spans="1:2" x14ac:dyDescent="0.25">
      <c r="A3430" t="s">
        <v>4929</v>
      </c>
      <c r="B3430" t="s">
        <v>4929</v>
      </c>
    </row>
    <row r="3431" spans="1:2" x14ac:dyDescent="0.25">
      <c r="A3431" t="s">
        <v>4930</v>
      </c>
      <c r="B3431" t="s">
        <v>4930</v>
      </c>
    </row>
    <row r="3432" spans="1:2" x14ac:dyDescent="0.25">
      <c r="A3432" t="s">
        <v>4931</v>
      </c>
      <c r="B3432" t="s">
        <v>4931</v>
      </c>
    </row>
    <row r="3433" spans="1:2" x14ac:dyDescent="0.25">
      <c r="A3433" t="s">
        <v>4932</v>
      </c>
      <c r="B3433" t="s">
        <v>4932</v>
      </c>
    </row>
    <row r="3434" spans="1:2" x14ac:dyDescent="0.25">
      <c r="A3434" t="s">
        <v>4933</v>
      </c>
      <c r="B3434" t="s">
        <v>4933</v>
      </c>
    </row>
    <row r="3435" spans="1:2" x14ac:dyDescent="0.25">
      <c r="A3435" t="s">
        <v>4934</v>
      </c>
      <c r="B3435" t="s">
        <v>4934</v>
      </c>
    </row>
    <row r="3436" spans="1:2" x14ac:dyDescent="0.25">
      <c r="A3436" t="s">
        <v>4935</v>
      </c>
      <c r="B3436" t="s">
        <v>4935</v>
      </c>
    </row>
    <row r="3437" spans="1:2" x14ac:dyDescent="0.25">
      <c r="A3437" t="s">
        <v>4936</v>
      </c>
      <c r="B3437" t="s">
        <v>4936</v>
      </c>
    </row>
    <row r="3438" spans="1:2" x14ac:dyDescent="0.25">
      <c r="A3438" t="s">
        <v>4937</v>
      </c>
      <c r="B3438" t="s">
        <v>4937</v>
      </c>
    </row>
    <row r="3439" spans="1:2" x14ac:dyDescent="0.25">
      <c r="A3439" t="s">
        <v>4938</v>
      </c>
      <c r="B3439" t="s">
        <v>4938</v>
      </c>
    </row>
    <row r="3440" spans="1:2" x14ac:dyDescent="0.25">
      <c r="A3440" t="s">
        <v>4939</v>
      </c>
      <c r="B3440" t="s">
        <v>4939</v>
      </c>
    </row>
    <row r="3441" spans="1:2" x14ac:dyDescent="0.25">
      <c r="A3441" t="s">
        <v>4940</v>
      </c>
      <c r="B3441" t="s">
        <v>4940</v>
      </c>
    </row>
    <row r="3442" spans="1:2" x14ac:dyDescent="0.25">
      <c r="A3442" t="s">
        <v>4941</v>
      </c>
      <c r="B3442" t="s">
        <v>4941</v>
      </c>
    </row>
    <row r="3443" spans="1:2" x14ac:dyDescent="0.25">
      <c r="A3443" t="s">
        <v>4942</v>
      </c>
      <c r="B3443" t="s">
        <v>4942</v>
      </c>
    </row>
    <row r="3444" spans="1:2" x14ac:dyDescent="0.25">
      <c r="A3444" t="s">
        <v>4943</v>
      </c>
      <c r="B3444" t="s">
        <v>4943</v>
      </c>
    </row>
    <row r="3445" spans="1:2" x14ac:dyDescent="0.25">
      <c r="A3445" t="s">
        <v>4944</v>
      </c>
      <c r="B3445" t="s">
        <v>4944</v>
      </c>
    </row>
    <row r="3446" spans="1:2" x14ac:dyDescent="0.25">
      <c r="A3446" t="s">
        <v>4945</v>
      </c>
      <c r="B3446" t="s">
        <v>4945</v>
      </c>
    </row>
    <row r="3447" spans="1:2" x14ac:dyDescent="0.25">
      <c r="A3447" t="s">
        <v>4946</v>
      </c>
      <c r="B3447" t="s">
        <v>4946</v>
      </c>
    </row>
    <row r="3448" spans="1:2" x14ac:dyDescent="0.25">
      <c r="A3448" t="s">
        <v>4947</v>
      </c>
      <c r="B3448" t="s">
        <v>4947</v>
      </c>
    </row>
    <row r="3449" spans="1:2" x14ac:dyDescent="0.25">
      <c r="A3449" t="s">
        <v>4948</v>
      </c>
      <c r="B3449" t="s">
        <v>4948</v>
      </c>
    </row>
    <row r="3450" spans="1:2" x14ac:dyDescent="0.25">
      <c r="A3450" t="s">
        <v>4949</v>
      </c>
      <c r="B3450" t="s">
        <v>4949</v>
      </c>
    </row>
    <row r="3451" spans="1:2" x14ac:dyDescent="0.25">
      <c r="A3451" t="s">
        <v>4950</v>
      </c>
      <c r="B3451" t="s">
        <v>4950</v>
      </c>
    </row>
    <row r="3452" spans="1:2" x14ac:dyDescent="0.25">
      <c r="A3452" t="s">
        <v>4951</v>
      </c>
      <c r="B3452" t="s">
        <v>4951</v>
      </c>
    </row>
    <row r="3453" spans="1:2" x14ac:dyDescent="0.25">
      <c r="A3453" t="s">
        <v>4952</v>
      </c>
      <c r="B3453" t="s">
        <v>4952</v>
      </c>
    </row>
    <row r="3454" spans="1:2" x14ac:dyDescent="0.25">
      <c r="A3454" t="s">
        <v>4953</v>
      </c>
      <c r="B3454" t="s">
        <v>4953</v>
      </c>
    </row>
    <row r="3455" spans="1:2" x14ac:dyDescent="0.25">
      <c r="A3455" t="s">
        <v>4954</v>
      </c>
      <c r="B3455" t="s">
        <v>4954</v>
      </c>
    </row>
    <row r="3456" spans="1:2" x14ac:dyDescent="0.25">
      <c r="A3456" t="s">
        <v>4955</v>
      </c>
      <c r="B3456" t="s">
        <v>4955</v>
      </c>
    </row>
    <row r="3457" spans="1:2" x14ac:dyDescent="0.25">
      <c r="A3457" t="s">
        <v>4956</v>
      </c>
      <c r="B3457" t="s">
        <v>4956</v>
      </c>
    </row>
    <row r="3458" spans="1:2" x14ac:dyDescent="0.25">
      <c r="A3458" t="s">
        <v>4957</v>
      </c>
      <c r="B3458" t="s">
        <v>4957</v>
      </c>
    </row>
    <row r="3459" spans="1:2" x14ac:dyDescent="0.25">
      <c r="A3459" t="s">
        <v>4958</v>
      </c>
      <c r="B3459" t="s">
        <v>4958</v>
      </c>
    </row>
    <row r="3460" spans="1:2" x14ac:dyDescent="0.25">
      <c r="A3460" t="s">
        <v>4959</v>
      </c>
      <c r="B3460" t="s">
        <v>4959</v>
      </c>
    </row>
    <row r="3461" spans="1:2" x14ac:dyDescent="0.25">
      <c r="A3461" t="s">
        <v>4960</v>
      </c>
      <c r="B3461" t="s">
        <v>4960</v>
      </c>
    </row>
    <row r="3462" spans="1:2" x14ac:dyDescent="0.25">
      <c r="A3462" t="s">
        <v>4961</v>
      </c>
      <c r="B3462" t="s">
        <v>4961</v>
      </c>
    </row>
    <row r="3463" spans="1:2" x14ac:dyDescent="0.25">
      <c r="A3463" t="s">
        <v>4962</v>
      </c>
      <c r="B3463" t="s">
        <v>4962</v>
      </c>
    </row>
    <row r="3464" spans="1:2" x14ac:dyDescent="0.25">
      <c r="A3464" t="s">
        <v>4963</v>
      </c>
      <c r="B3464" t="s">
        <v>4963</v>
      </c>
    </row>
    <row r="3465" spans="1:2" x14ac:dyDescent="0.25">
      <c r="A3465" t="s">
        <v>4964</v>
      </c>
      <c r="B3465" t="s">
        <v>4964</v>
      </c>
    </row>
    <row r="3466" spans="1:2" x14ac:dyDescent="0.25">
      <c r="A3466" t="s">
        <v>4965</v>
      </c>
      <c r="B3466" t="s">
        <v>4965</v>
      </c>
    </row>
    <row r="3467" spans="1:2" x14ac:dyDescent="0.25">
      <c r="A3467" t="s">
        <v>4966</v>
      </c>
      <c r="B3467" t="s">
        <v>4966</v>
      </c>
    </row>
    <row r="3468" spans="1:2" x14ac:dyDescent="0.25">
      <c r="A3468" t="s">
        <v>4967</v>
      </c>
      <c r="B3468" t="s">
        <v>4967</v>
      </c>
    </row>
    <row r="3469" spans="1:2" x14ac:dyDescent="0.25">
      <c r="A3469" t="s">
        <v>4968</v>
      </c>
      <c r="B3469" t="s">
        <v>4968</v>
      </c>
    </row>
    <row r="3470" spans="1:2" x14ac:dyDescent="0.25">
      <c r="A3470" t="s">
        <v>4969</v>
      </c>
      <c r="B3470" t="s">
        <v>4969</v>
      </c>
    </row>
    <row r="3471" spans="1:2" x14ac:dyDescent="0.25">
      <c r="A3471" t="s">
        <v>4970</v>
      </c>
      <c r="B3471" t="s">
        <v>4970</v>
      </c>
    </row>
    <row r="3472" spans="1:2" x14ac:dyDescent="0.25">
      <c r="A3472" t="s">
        <v>4971</v>
      </c>
      <c r="B3472" t="s">
        <v>4971</v>
      </c>
    </row>
    <row r="3473" spans="1:2" x14ac:dyDescent="0.25">
      <c r="A3473" t="s">
        <v>4972</v>
      </c>
      <c r="B3473" t="s">
        <v>4972</v>
      </c>
    </row>
    <row r="3474" spans="1:2" x14ac:dyDescent="0.25">
      <c r="A3474" t="s">
        <v>4973</v>
      </c>
      <c r="B3474" t="s">
        <v>4973</v>
      </c>
    </row>
    <row r="3475" spans="1:2" x14ac:dyDescent="0.25">
      <c r="A3475" t="s">
        <v>4974</v>
      </c>
      <c r="B3475" t="s">
        <v>4974</v>
      </c>
    </row>
    <row r="3476" spans="1:2" x14ac:dyDescent="0.25">
      <c r="A3476" t="s">
        <v>4975</v>
      </c>
      <c r="B3476" t="s">
        <v>4975</v>
      </c>
    </row>
    <row r="3477" spans="1:2" x14ac:dyDescent="0.25">
      <c r="A3477" t="s">
        <v>4976</v>
      </c>
      <c r="B3477" t="s">
        <v>4976</v>
      </c>
    </row>
    <row r="3478" spans="1:2" x14ac:dyDescent="0.25">
      <c r="A3478" t="s">
        <v>4977</v>
      </c>
      <c r="B3478" t="s">
        <v>4977</v>
      </c>
    </row>
    <row r="3479" spans="1:2" x14ac:dyDescent="0.25">
      <c r="A3479" t="s">
        <v>4978</v>
      </c>
      <c r="B3479" t="s">
        <v>4978</v>
      </c>
    </row>
    <row r="3480" spans="1:2" x14ac:dyDescent="0.25">
      <c r="A3480" t="s">
        <v>4979</v>
      </c>
      <c r="B3480" t="s">
        <v>4979</v>
      </c>
    </row>
    <row r="3481" spans="1:2" x14ac:dyDescent="0.25">
      <c r="A3481" t="s">
        <v>4980</v>
      </c>
      <c r="B3481" t="s">
        <v>4980</v>
      </c>
    </row>
    <row r="3482" spans="1:2" x14ac:dyDescent="0.25">
      <c r="A3482" t="s">
        <v>4981</v>
      </c>
      <c r="B3482" t="s">
        <v>4981</v>
      </c>
    </row>
    <row r="3483" spans="1:2" x14ac:dyDescent="0.25">
      <c r="A3483" t="s">
        <v>4982</v>
      </c>
      <c r="B3483" t="s">
        <v>4982</v>
      </c>
    </row>
    <row r="3484" spans="1:2" x14ac:dyDescent="0.25">
      <c r="A3484" t="s">
        <v>4983</v>
      </c>
      <c r="B3484" t="s">
        <v>4983</v>
      </c>
    </row>
    <row r="3485" spans="1:2" x14ac:dyDescent="0.25">
      <c r="A3485" t="s">
        <v>4984</v>
      </c>
      <c r="B3485" t="s">
        <v>4984</v>
      </c>
    </row>
    <row r="3486" spans="1:2" x14ac:dyDescent="0.25">
      <c r="A3486" t="s">
        <v>4985</v>
      </c>
      <c r="B3486" t="s">
        <v>4985</v>
      </c>
    </row>
    <row r="3487" spans="1:2" x14ac:dyDescent="0.25">
      <c r="A3487" t="s">
        <v>4986</v>
      </c>
      <c r="B3487" t="s">
        <v>4986</v>
      </c>
    </row>
    <row r="3488" spans="1:2" x14ac:dyDescent="0.25">
      <c r="A3488" t="s">
        <v>4987</v>
      </c>
      <c r="B3488" t="s">
        <v>4987</v>
      </c>
    </row>
    <row r="3489" spans="1:2" x14ac:dyDescent="0.25">
      <c r="A3489" t="s">
        <v>4988</v>
      </c>
      <c r="B3489" t="s">
        <v>4988</v>
      </c>
    </row>
    <row r="3490" spans="1:2" x14ac:dyDescent="0.25">
      <c r="A3490" t="s">
        <v>4989</v>
      </c>
      <c r="B3490" t="s">
        <v>4989</v>
      </c>
    </row>
    <row r="3491" spans="1:2" x14ac:dyDescent="0.25">
      <c r="A3491" t="s">
        <v>4990</v>
      </c>
      <c r="B3491" t="s">
        <v>4990</v>
      </c>
    </row>
    <row r="3492" spans="1:2" x14ac:dyDescent="0.25">
      <c r="A3492" t="s">
        <v>4991</v>
      </c>
      <c r="B3492" t="s">
        <v>4991</v>
      </c>
    </row>
    <row r="3493" spans="1:2" x14ac:dyDescent="0.25">
      <c r="A3493" t="s">
        <v>4992</v>
      </c>
      <c r="B3493" t="s">
        <v>4992</v>
      </c>
    </row>
    <row r="3494" spans="1:2" x14ac:dyDescent="0.25">
      <c r="A3494" t="s">
        <v>4993</v>
      </c>
      <c r="B3494" t="s">
        <v>4993</v>
      </c>
    </row>
    <row r="3495" spans="1:2" x14ac:dyDescent="0.25">
      <c r="A3495" t="s">
        <v>4994</v>
      </c>
      <c r="B3495" t="s">
        <v>4994</v>
      </c>
    </row>
    <row r="3496" spans="1:2" x14ac:dyDescent="0.25">
      <c r="A3496" t="s">
        <v>4995</v>
      </c>
      <c r="B3496" t="s">
        <v>4995</v>
      </c>
    </row>
    <row r="3497" spans="1:2" x14ac:dyDescent="0.25">
      <c r="A3497" t="s">
        <v>4996</v>
      </c>
      <c r="B3497" t="s">
        <v>4996</v>
      </c>
    </row>
    <row r="3498" spans="1:2" x14ac:dyDescent="0.25">
      <c r="A3498" t="s">
        <v>4997</v>
      </c>
      <c r="B3498" t="s">
        <v>4997</v>
      </c>
    </row>
    <row r="3499" spans="1:2" x14ac:dyDescent="0.25">
      <c r="A3499" t="s">
        <v>4998</v>
      </c>
      <c r="B3499" t="s">
        <v>4998</v>
      </c>
    </row>
    <row r="3500" spans="1:2" x14ac:dyDescent="0.25">
      <c r="A3500" t="s">
        <v>4999</v>
      </c>
      <c r="B3500" t="s">
        <v>4999</v>
      </c>
    </row>
    <row r="3501" spans="1:2" x14ac:dyDescent="0.25">
      <c r="A3501" t="s">
        <v>5000</v>
      </c>
      <c r="B3501" t="s">
        <v>5000</v>
      </c>
    </row>
    <row r="3502" spans="1:2" x14ac:dyDescent="0.25">
      <c r="A3502" t="s">
        <v>5001</v>
      </c>
      <c r="B3502" t="s">
        <v>5001</v>
      </c>
    </row>
    <row r="3503" spans="1:2" x14ac:dyDescent="0.25">
      <c r="A3503" t="s">
        <v>5002</v>
      </c>
      <c r="B3503" t="s">
        <v>5002</v>
      </c>
    </row>
    <row r="3504" spans="1:2" x14ac:dyDescent="0.25">
      <c r="A3504" t="s">
        <v>5003</v>
      </c>
      <c r="B3504" t="s">
        <v>5003</v>
      </c>
    </row>
    <row r="3505" spans="1:2" x14ac:dyDescent="0.25">
      <c r="A3505" t="s">
        <v>5004</v>
      </c>
      <c r="B3505" t="s">
        <v>5004</v>
      </c>
    </row>
    <row r="3506" spans="1:2" x14ac:dyDescent="0.25">
      <c r="A3506" t="s">
        <v>5005</v>
      </c>
      <c r="B3506" t="s">
        <v>5005</v>
      </c>
    </row>
    <row r="3507" spans="1:2" x14ac:dyDescent="0.25">
      <c r="A3507" t="s">
        <v>5006</v>
      </c>
      <c r="B3507" t="s">
        <v>5006</v>
      </c>
    </row>
    <row r="3508" spans="1:2" x14ac:dyDescent="0.25">
      <c r="A3508" t="s">
        <v>5007</v>
      </c>
      <c r="B3508" t="s">
        <v>5007</v>
      </c>
    </row>
    <row r="3509" spans="1:2" x14ac:dyDescent="0.25">
      <c r="A3509" t="s">
        <v>5008</v>
      </c>
      <c r="B3509" t="s">
        <v>5008</v>
      </c>
    </row>
    <row r="3510" spans="1:2" x14ac:dyDescent="0.25">
      <c r="A3510" t="s">
        <v>5009</v>
      </c>
      <c r="B3510" t="s">
        <v>5009</v>
      </c>
    </row>
    <row r="3511" spans="1:2" x14ac:dyDescent="0.25">
      <c r="A3511" t="s">
        <v>5010</v>
      </c>
      <c r="B3511" t="s">
        <v>5010</v>
      </c>
    </row>
    <row r="3512" spans="1:2" x14ac:dyDescent="0.25">
      <c r="A3512" t="s">
        <v>5011</v>
      </c>
      <c r="B3512" t="s">
        <v>5011</v>
      </c>
    </row>
    <row r="3513" spans="1:2" x14ac:dyDescent="0.25">
      <c r="A3513" t="s">
        <v>5012</v>
      </c>
      <c r="B3513" t="s">
        <v>5012</v>
      </c>
    </row>
    <row r="3514" spans="1:2" x14ac:dyDescent="0.25">
      <c r="A3514" t="s">
        <v>5013</v>
      </c>
      <c r="B3514" t="s">
        <v>5013</v>
      </c>
    </row>
    <row r="3515" spans="1:2" x14ac:dyDescent="0.25">
      <c r="A3515" t="s">
        <v>5014</v>
      </c>
      <c r="B3515" t="s">
        <v>5014</v>
      </c>
    </row>
    <row r="3516" spans="1:2" x14ac:dyDescent="0.25">
      <c r="A3516" t="s">
        <v>5015</v>
      </c>
      <c r="B3516" t="s">
        <v>5015</v>
      </c>
    </row>
    <row r="3517" spans="1:2" x14ac:dyDescent="0.25">
      <c r="A3517" t="s">
        <v>5016</v>
      </c>
      <c r="B3517" t="s">
        <v>5016</v>
      </c>
    </row>
    <row r="3518" spans="1:2" x14ac:dyDescent="0.25">
      <c r="A3518" t="s">
        <v>5017</v>
      </c>
      <c r="B3518" t="s">
        <v>5017</v>
      </c>
    </row>
    <row r="3519" spans="1:2" x14ac:dyDescent="0.25">
      <c r="A3519" t="s">
        <v>5018</v>
      </c>
      <c r="B3519" t="s">
        <v>5018</v>
      </c>
    </row>
    <row r="3520" spans="1:2" x14ac:dyDescent="0.25">
      <c r="A3520" t="s">
        <v>5019</v>
      </c>
      <c r="B3520" t="s">
        <v>5019</v>
      </c>
    </row>
    <row r="3521" spans="1:2" x14ac:dyDescent="0.25">
      <c r="A3521" t="s">
        <v>5020</v>
      </c>
      <c r="B3521" t="s">
        <v>5020</v>
      </c>
    </row>
    <row r="3522" spans="1:2" x14ac:dyDescent="0.25">
      <c r="A3522" t="s">
        <v>5021</v>
      </c>
      <c r="B3522" t="s">
        <v>5021</v>
      </c>
    </row>
    <row r="3523" spans="1:2" x14ac:dyDescent="0.25">
      <c r="A3523" t="s">
        <v>5022</v>
      </c>
      <c r="B3523" t="s">
        <v>5022</v>
      </c>
    </row>
    <row r="3524" spans="1:2" x14ac:dyDescent="0.25">
      <c r="A3524" t="s">
        <v>5023</v>
      </c>
      <c r="B3524" t="s">
        <v>5023</v>
      </c>
    </row>
    <row r="3525" spans="1:2" x14ac:dyDescent="0.25">
      <c r="A3525" t="s">
        <v>5024</v>
      </c>
      <c r="B3525" t="s">
        <v>5024</v>
      </c>
    </row>
    <row r="3526" spans="1:2" x14ac:dyDescent="0.25">
      <c r="A3526" t="s">
        <v>5025</v>
      </c>
      <c r="B3526" t="s">
        <v>5025</v>
      </c>
    </row>
    <row r="3527" spans="1:2" x14ac:dyDescent="0.25">
      <c r="A3527" t="s">
        <v>5026</v>
      </c>
      <c r="B3527" t="s">
        <v>5026</v>
      </c>
    </row>
    <row r="3528" spans="1:2" x14ac:dyDescent="0.25">
      <c r="A3528" t="s">
        <v>5027</v>
      </c>
      <c r="B3528" t="s">
        <v>5027</v>
      </c>
    </row>
    <row r="3529" spans="1:2" x14ac:dyDescent="0.25">
      <c r="A3529" t="s">
        <v>5028</v>
      </c>
      <c r="B3529" t="s">
        <v>5028</v>
      </c>
    </row>
    <row r="3530" spans="1:2" x14ac:dyDescent="0.25">
      <c r="A3530" t="s">
        <v>5029</v>
      </c>
      <c r="B3530" t="s">
        <v>5029</v>
      </c>
    </row>
    <row r="3531" spans="1:2" x14ac:dyDescent="0.25">
      <c r="A3531" t="s">
        <v>5030</v>
      </c>
      <c r="B3531" t="s">
        <v>5030</v>
      </c>
    </row>
    <row r="3532" spans="1:2" x14ac:dyDescent="0.25">
      <c r="A3532" t="s">
        <v>5031</v>
      </c>
      <c r="B3532" t="s">
        <v>5031</v>
      </c>
    </row>
    <row r="3533" spans="1:2" x14ac:dyDescent="0.25">
      <c r="A3533" t="s">
        <v>5032</v>
      </c>
      <c r="B3533" t="s">
        <v>5032</v>
      </c>
    </row>
    <row r="3534" spans="1:2" x14ac:dyDescent="0.25">
      <c r="A3534" t="s">
        <v>5033</v>
      </c>
      <c r="B3534" t="s">
        <v>5033</v>
      </c>
    </row>
    <row r="3535" spans="1:2" x14ac:dyDescent="0.25">
      <c r="A3535" t="s">
        <v>5034</v>
      </c>
      <c r="B3535" t="s">
        <v>5034</v>
      </c>
    </row>
    <row r="3536" spans="1:2" x14ac:dyDescent="0.25">
      <c r="A3536" t="s">
        <v>5035</v>
      </c>
      <c r="B3536" t="s">
        <v>5035</v>
      </c>
    </row>
    <row r="3537" spans="1:2" x14ac:dyDescent="0.25">
      <c r="A3537" t="s">
        <v>5036</v>
      </c>
      <c r="B3537" t="s">
        <v>5036</v>
      </c>
    </row>
    <row r="3538" spans="1:2" x14ac:dyDescent="0.25">
      <c r="A3538" t="s">
        <v>5037</v>
      </c>
      <c r="B3538" t="s">
        <v>5037</v>
      </c>
    </row>
    <row r="3539" spans="1:2" x14ac:dyDescent="0.25">
      <c r="A3539" t="s">
        <v>5038</v>
      </c>
      <c r="B3539" t="s">
        <v>5038</v>
      </c>
    </row>
    <row r="3540" spans="1:2" x14ac:dyDescent="0.25">
      <c r="A3540" t="s">
        <v>5039</v>
      </c>
      <c r="B3540" t="s">
        <v>5039</v>
      </c>
    </row>
    <row r="3541" spans="1:2" x14ac:dyDescent="0.25">
      <c r="A3541" t="s">
        <v>5040</v>
      </c>
      <c r="B3541" t="s">
        <v>5040</v>
      </c>
    </row>
    <row r="3542" spans="1:2" x14ac:dyDescent="0.25">
      <c r="A3542" t="s">
        <v>5041</v>
      </c>
      <c r="B3542" t="s">
        <v>5041</v>
      </c>
    </row>
    <row r="3543" spans="1:2" x14ac:dyDescent="0.25">
      <c r="A3543" t="s">
        <v>5042</v>
      </c>
      <c r="B3543" t="s">
        <v>5042</v>
      </c>
    </row>
    <row r="3544" spans="1:2" x14ac:dyDescent="0.25">
      <c r="A3544" t="s">
        <v>5043</v>
      </c>
      <c r="B3544" t="s">
        <v>5043</v>
      </c>
    </row>
    <row r="3545" spans="1:2" x14ac:dyDescent="0.25">
      <c r="A3545" t="s">
        <v>5044</v>
      </c>
      <c r="B3545" t="s">
        <v>5044</v>
      </c>
    </row>
    <row r="3546" spans="1:2" x14ac:dyDescent="0.25">
      <c r="A3546" t="s">
        <v>5045</v>
      </c>
      <c r="B3546" t="s">
        <v>5045</v>
      </c>
    </row>
    <row r="3547" spans="1:2" x14ac:dyDescent="0.25">
      <c r="A3547" t="s">
        <v>5046</v>
      </c>
      <c r="B3547" t="s">
        <v>5046</v>
      </c>
    </row>
    <row r="3548" spans="1:2" x14ac:dyDescent="0.25">
      <c r="A3548" t="s">
        <v>5047</v>
      </c>
      <c r="B3548" t="s">
        <v>5047</v>
      </c>
    </row>
    <row r="3549" spans="1:2" x14ac:dyDescent="0.25">
      <c r="A3549" t="s">
        <v>5048</v>
      </c>
      <c r="B3549" t="s">
        <v>5048</v>
      </c>
    </row>
    <row r="3550" spans="1:2" x14ac:dyDescent="0.25">
      <c r="A3550" t="s">
        <v>5049</v>
      </c>
      <c r="B3550" t="s">
        <v>5049</v>
      </c>
    </row>
    <row r="3551" spans="1:2" x14ac:dyDescent="0.25">
      <c r="A3551" t="s">
        <v>5050</v>
      </c>
      <c r="B3551" t="s">
        <v>5050</v>
      </c>
    </row>
    <row r="3552" spans="1:2" x14ac:dyDescent="0.25">
      <c r="A3552" t="s">
        <v>5051</v>
      </c>
      <c r="B3552" t="s">
        <v>5051</v>
      </c>
    </row>
    <row r="3553" spans="1:2" x14ac:dyDescent="0.25">
      <c r="A3553" t="s">
        <v>5052</v>
      </c>
      <c r="B3553" t="s">
        <v>5052</v>
      </c>
    </row>
    <row r="3554" spans="1:2" x14ac:dyDescent="0.25">
      <c r="A3554" t="s">
        <v>5053</v>
      </c>
      <c r="B3554" t="s">
        <v>5053</v>
      </c>
    </row>
    <row r="3555" spans="1:2" x14ac:dyDescent="0.25">
      <c r="A3555" t="s">
        <v>5054</v>
      </c>
      <c r="B3555" t="s">
        <v>5054</v>
      </c>
    </row>
    <row r="3556" spans="1:2" x14ac:dyDescent="0.25">
      <c r="A3556" t="s">
        <v>5055</v>
      </c>
      <c r="B3556" t="s">
        <v>5055</v>
      </c>
    </row>
    <row r="3557" spans="1:2" x14ac:dyDescent="0.25">
      <c r="A3557" t="s">
        <v>5056</v>
      </c>
      <c r="B3557" t="s">
        <v>5056</v>
      </c>
    </row>
    <row r="3558" spans="1:2" x14ac:dyDescent="0.25">
      <c r="A3558" t="s">
        <v>5057</v>
      </c>
      <c r="B3558" t="s">
        <v>5057</v>
      </c>
    </row>
    <row r="3559" spans="1:2" x14ac:dyDescent="0.25">
      <c r="A3559" t="s">
        <v>5058</v>
      </c>
      <c r="B3559" t="s">
        <v>5058</v>
      </c>
    </row>
    <row r="3560" spans="1:2" x14ac:dyDescent="0.25">
      <c r="A3560" t="s">
        <v>5059</v>
      </c>
      <c r="B3560" t="s">
        <v>5059</v>
      </c>
    </row>
    <row r="3561" spans="1:2" x14ac:dyDescent="0.25">
      <c r="A3561" t="s">
        <v>5060</v>
      </c>
      <c r="B3561" t="s">
        <v>5060</v>
      </c>
    </row>
    <row r="3562" spans="1:2" x14ac:dyDescent="0.25">
      <c r="A3562" t="s">
        <v>5061</v>
      </c>
      <c r="B3562" t="s">
        <v>5061</v>
      </c>
    </row>
    <row r="3563" spans="1:2" x14ac:dyDescent="0.25">
      <c r="A3563" t="s">
        <v>5062</v>
      </c>
      <c r="B3563" t="s">
        <v>5062</v>
      </c>
    </row>
    <row r="3564" spans="1:2" x14ac:dyDescent="0.25">
      <c r="A3564" t="s">
        <v>5063</v>
      </c>
      <c r="B3564" t="s">
        <v>5063</v>
      </c>
    </row>
    <row r="3565" spans="1:2" x14ac:dyDescent="0.25">
      <c r="A3565" t="s">
        <v>5064</v>
      </c>
      <c r="B3565" t="s">
        <v>5064</v>
      </c>
    </row>
    <row r="3566" spans="1:2" x14ac:dyDescent="0.25">
      <c r="A3566" t="s">
        <v>5065</v>
      </c>
      <c r="B3566" t="s">
        <v>5065</v>
      </c>
    </row>
    <row r="3567" spans="1:2" x14ac:dyDescent="0.25">
      <c r="A3567" t="s">
        <v>5066</v>
      </c>
      <c r="B3567" t="s">
        <v>5066</v>
      </c>
    </row>
    <row r="3568" spans="1:2" x14ac:dyDescent="0.25">
      <c r="A3568" t="s">
        <v>5067</v>
      </c>
      <c r="B3568" t="s">
        <v>5067</v>
      </c>
    </row>
    <row r="3569" spans="1:2" x14ac:dyDescent="0.25">
      <c r="A3569" t="s">
        <v>5068</v>
      </c>
      <c r="B3569" t="s">
        <v>5068</v>
      </c>
    </row>
    <row r="3570" spans="1:2" x14ac:dyDescent="0.25">
      <c r="A3570" t="s">
        <v>5069</v>
      </c>
      <c r="B3570" t="s">
        <v>5069</v>
      </c>
    </row>
    <row r="3571" spans="1:2" x14ac:dyDescent="0.25">
      <c r="A3571" t="s">
        <v>5070</v>
      </c>
      <c r="B3571" t="s">
        <v>5070</v>
      </c>
    </row>
    <row r="3572" spans="1:2" x14ac:dyDescent="0.25">
      <c r="A3572" t="s">
        <v>5071</v>
      </c>
      <c r="B3572" t="s">
        <v>5071</v>
      </c>
    </row>
    <row r="3573" spans="1:2" x14ac:dyDescent="0.25">
      <c r="A3573" t="s">
        <v>5072</v>
      </c>
      <c r="B3573" t="s">
        <v>5072</v>
      </c>
    </row>
    <row r="3574" spans="1:2" x14ac:dyDescent="0.25">
      <c r="A3574" t="s">
        <v>5073</v>
      </c>
      <c r="B3574" t="s">
        <v>5073</v>
      </c>
    </row>
    <row r="3575" spans="1:2" x14ac:dyDescent="0.25">
      <c r="A3575" t="s">
        <v>5074</v>
      </c>
      <c r="B3575" t="s">
        <v>5074</v>
      </c>
    </row>
    <row r="3576" spans="1:2" x14ac:dyDescent="0.25">
      <c r="A3576" t="s">
        <v>5075</v>
      </c>
      <c r="B3576" t="s">
        <v>5075</v>
      </c>
    </row>
    <row r="3577" spans="1:2" x14ac:dyDescent="0.25">
      <c r="A3577" t="s">
        <v>5076</v>
      </c>
      <c r="B3577" t="s">
        <v>5076</v>
      </c>
    </row>
    <row r="3578" spans="1:2" x14ac:dyDescent="0.25">
      <c r="A3578" t="s">
        <v>5077</v>
      </c>
      <c r="B3578" t="s">
        <v>5077</v>
      </c>
    </row>
    <row r="3579" spans="1:2" x14ac:dyDescent="0.25">
      <c r="A3579" t="s">
        <v>5078</v>
      </c>
      <c r="B3579" t="s">
        <v>5078</v>
      </c>
    </row>
    <row r="3580" spans="1:2" x14ac:dyDescent="0.25">
      <c r="A3580" t="s">
        <v>5079</v>
      </c>
      <c r="B3580" t="s">
        <v>5079</v>
      </c>
    </row>
    <row r="3581" spans="1:2" x14ac:dyDescent="0.25">
      <c r="A3581" t="s">
        <v>5080</v>
      </c>
      <c r="B3581" t="s">
        <v>5080</v>
      </c>
    </row>
    <row r="3582" spans="1:2" x14ac:dyDescent="0.25">
      <c r="A3582" t="s">
        <v>5081</v>
      </c>
      <c r="B3582" t="s">
        <v>5081</v>
      </c>
    </row>
    <row r="3583" spans="1:2" x14ac:dyDescent="0.25">
      <c r="A3583" t="s">
        <v>5082</v>
      </c>
      <c r="B3583" t="s">
        <v>5082</v>
      </c>
    </row>
    <row r="3584" spans="1:2" x14ac:dyDescent="0.25">
      <c r="A3584" t="s">
        <v>5083</v>
      </c>
      <c r="B3584" t="s">
        <v>5083</v>
      </c>
    </row>
    <row r="3585" spans="1:2" x14ac:dyDescent="0.25">
      <c r="A3585" t="s">
        <v>5084</v>
      </c>
      <c r="B3585" t="s">
        <v>5084</v>
      </c>
    </row>
    <row r="3586" spans="1:2" x14ac:dyDescent="0.25">
      <c r="A3586" t="s">
        <v>5085</v>
      </c>
      <c r="B3586" t="s">
        <v>5085</v>
      </c>
    </row>
    <row r="3587" spans="1:2" x14ac:dyDescent="0.25">
      <c r="A3587" t="s">
        <v>5086</v>
      </c>
      <c r="B3587" t="s">
        <v>5086</v>
      </c>
    </row>
    <row r="3588" spans="1:2" x14ac:dyDescent="0.25">
      <c r="A3588" t="s">
        <v>5087</v>
      </c>
      <c r="B3588" t="s">
        <v>5087</v>
      </c>
    </row>
    <row r="3589" spans="1:2" x14ac:dyDescent="0.25">
      <c r="A3589" t="s">
        <v>5088</v>
      </c>
      <c r="B3589" t="s">
        <v>5088</v>
      </c>
    </row>
    <row r="3590" spans="1:2" x14ac:dyDescent="0.25">
      <c r="A3590" t="s">
        <v>5089</v>
      </c>
      <c r="B3590" t="s">
        <v>5089</v>
      </c>
    </row>
    <row r="3591" spans="1:2" x14ac:dyDescent="0.25">
      <c r="A3591" t="s">
        <v>5090</v>
      </c>
      <c r="B3591" t="s">
        <v>5090</v>
      </c>
    </row>
    <row r="3592" spans="1:2" x14ac:dyDescent="0.25">
      <c r="A3592" t="s">
        <v>5091</v>
      </c>
      <c r="B3592" t="s">
        <v>5091</v>
      </c>
    </row>
    <row r="3593" spans="1:2" x14ac:dyDescent="0.25">
      <c r="A3593" t="s">
        <v>5092</v>
      </c>
      <c r="B3593" t="s">
        <v>5092</v>
      </c>
    </row>
    <row r="3594" spans="1:2" x14ac:dyDescent="0.25">
      <c r="A3594" t="s">
        <v>5093</v>
      </c>
      <c r="B3594" t="s">
        <v>5093</v>
      </c>
    </row>
    <row r="3595" spans="1:2" x14ac:dyDescent="0.25">
      <c r="A3595" t="s">
        <v>5094</v>
      </c>
      <c r="B3595" t="s">
        <v>5094</v>
      </c>
    </row>
    <row r="3596" spans="1:2" x14ac:dyDescent="0.25">
      <c r="A3596" t="s">
        <v>5095</v>
      </c>
      <c r="B3596" t="s">
        <v>5095</v>
      </c>
    </row>
    <row r="3597" spans="1:2" x14ac:dyDescent="0.25">
      <c r="A3597" t="s">
        <v>5096</v>
      </c>
      <c r="B3597" t="s">
        <v>5096</v>
      </c>
    </row>
    <row r="3598" spans="1:2" x14ac:dyDescent="0.25">
      <c r="A3598" t="s">
        <v>5097</v>
      </c>
      <c r="B3598" t="s">
        <v>5097</v>
      </c>
    </row>
    <row r="3599" spans="1:2" x14ac:dyDescent="0.25">
      <c r="A3599" t="s">
        <v>5098</v>
      </c>
      <c r="B3599" t="s">
        <v>5098</v>
      </c>
    </row>
    <row r="3600" spans="1:2" x14ac:dyDescent="0.25">
      <c r="A3600" t="s">
        <v>5099</v>
      </c>
      <c r="B3600" t="s">
        <v>5099</v>
      </c>
    </row>
    <row r="3601" spans="1:2" x14ac:dyDescent="0.25">
      <c r="A3601" t="s">
        <v>5100</v>
      </c>
      <c r="B3601" t="s">
        <v>5100</v>
      </c>
    </row>
    <row r="3602" spans="1:2" x14ac:dyDescent="0.25">
      <c r="A3602" t="s">
        <v>5101</v>
      </c>
      <c r="B3602" t="s">
        <v>5101</v>
      </c>
    </row>
    <row r="3603" spans="1:2" x14ac:dyDescent="0.25">
      <c r="A3603" t="s">
        <v>5102</v>
      </c>
      <c r="B3603" t="s">
        <v>5102</v>
      </c>
    </row>
    <row r="3604" spans="1:2" x14ac:dyDescent="0.25">
      <c r="A3604" t="s">
        <v>5103</v>
      </c>
      <c r="B3604" t="s">
        <v>5103</v>
      </c>
    </row>
    <row r="3605" spans="1:2" x14ac:dyDescent="0.25">
      <c r="A3605" t="s">
        <v>5104</v>
      </c>
      <c r="B3605" t="s">
        <v>5104</v>
      </c>
    </row>
    <row r="3606" spans="1:2" x14ac:dyDescent="0.25">
      <c r="A3606" t="s">
        <v>5105</v>
      </c>
      <c r="B3606" t="s">
        <v>5105</v>
      </c>
    </row>
    <row r="3607" spans="1:2" x14ac:dyDescent="0.25">
      <c r="A3607" t="s">
        <v>5106</v>
      </c>
      <c r="B3607" t="s">
        <v>5106</v>
      </c>
    </row>
    <row r="3608" spans="1:2" x14ac:dyDescent="0.25">
      <c r="A3608" t="s">
        <v>5107</v>
      </c>
      <c r="B3608" t="s">
        <v>5107</v>
      </c>
    </row>
    <row r="3609" spans="1:2" x14ac:dyDescent="0.25">
      <c r="A3609" t="s">
        <v>5108</v>
      </c>
      <c r="B3609" t="s">
        <v>5108</v>
      </c>
    </row>
    <row r="3610" spans="1:2" x14ac:dyDescent="0.25">
      <c r="A3610" t="s">
        <v>5109</v>
      </c>
      <c r="B3610" t="s">
        <v>5109</v>
      </c>
    </row>
    <row r="3611" spans="1:2" x14ac:dyDescent="0.25">
      <c r="A3611" t="s">
        <v>5110</v>
      </c>
      <c r="B3611" t="s">
        <v>5110</v>
      </c>
    </row>
    <row r="3612" spans="1:2" x14ac:dyDescent="0.25">
      <c r="A3612" t="s">
        <v>5111</v>
      </c>
      <c r="B3612" t="s">
        <v>5111</v>
      </c>
    </row>
    <row r="3613" spans="1:2" x14ac:dyDescent="0.25">
      <c r="A3613" t="s">
        <v>5112</v>
      </c>
      <c r="B3613" t="s">
        <v>5112</v>
      </c>
    </row>
    <row r="3614" spans="1:2" x14ac:dyDescent="0.25">
      <c r="A3614" t="s">
        <v>5113</v>
      </c>
      <c r="B3614" t="s">
        <v>5113</v>
      </c>
    </row>
    <row r="3615" spans="1:2" x14ac:dyDescent="0.25">
      <c r="A3615" t="s">
        <v>5114</v>
      </c>
      <c r="B3615" t="s">
        <v>5114</v>
      </c>
    </row>
    <row r="3616" spans="1:2" x14ac:dyDescent="0.25">
      <c r="A3616" t="s">
        <v>5115</v>
      </c>
      <c r="B3616" t="s">
        <v>5115</v>
      </c>
    </row>
    <row r="3617" spans="1:2" x14ac:dyDescent="0.25">
      <c r="A3617" t="s">
        <v>5116</v>
      </c>
      <c r="B3617" t="s">
        <v>5116</v>
      </c>
    </row>
    <row r="3618" spans="1:2" x14ac:dyDescent="0.25">
      <c r="A3618" t="s">
        <v>5117</v>
      </c>
      <c r="B3618" t="s">
        <v>5117</v>
      </c>
    </row>
    <row r="3619" spans="1:2" x14ac:dyDescent="0.25">
      <c r="A3619" t="s">
        <v>5118</v>
      </c>
      <c r="B3619" t="s">
        <v>5118</v>
      </c>
    </row>
    <row r="3620" spans="1:2" x14ac:dyDescent="0.25">
      <c r="A3620" t="s">
        <v>5119</v>
      </c>
      <c r="B3620" t="s">
        <v>5119</v>
      </c>
    </row>
    <row r="3621" spans="1:2" x14ac:dyDescent="0.25">
      <c r="A3621" t="s">
        <v>5120</v>
      </c>
      <c r="B3621" t="s">
        <v>5120</v>
      </c>
    </row>
    <row r="3622" spans="1:2" x14ac:dyDescent="0.25">
      <c r="A3622" t="s">
        <v>5121</v>
      </c>
      <c r="B3622" t="s">
        <v>5121</v>
      </c>
    </row>
    <row r="3623" spans="1:2" x14ac:dyDescent="0.25">
      <c r="A3623" t="s">
        <v>5122</v>
      </c>
      <c r="B3623" t="s">
        <v>5122</v>
      </c>
    </row>
    <row r="3624" spans="1:2" x14ac:dyDescent="0.25">
      <c r="A3624" t="s">
        <v>5123</v>
      </c>
      <c r="B3624" t="s">
        <v>5123</v>
      </c>
    </row>
    <row r="3625" spans="1:2" x14ac:dyDescent="0.25">
      <c r="A3625" t="s">
        <v>5124</v>
      </c>
      <c r="B3625" t="s">
        <v>5124</v>
      </c>
    </row>
    <row r="3626" spans="1:2" x14ac:dyDescent="0.25">
      <c r="A3626" t="s">
        <v>5125</v>
      </c>
      <c r="B3626" t="s">
        <v>5125</v>
      </c>
    </row>
    <row r="3627" spans="1:2" x14ac:dyDescent="0.25">
      <c r="A3627" t="s">
        <v>5126</v>
      </c>
      <c r="B3627" t="s">
        <v>5126</v>
      </c>
    </row>
    <row r="3628" spans="1:2" x14ac:dyDescent="0.25">
      <c r="A3628" t="s">
        <v>5127</v>
      </c>
      <c r="B3628" t="s">
        <v>5127</v>
      </c>
    </row>
    <row r="3629" spans="1:2" x14ac:dyDescent="0.25">
      <c r="A3629" t="s">
        <v>5128</v>
      </c>
      <c r="B3629" t="s">
        <v>5128</v>
      </c>
    </row>
    <row r="3630" spans="1:2" x14ac:dyDescent="0.25">
      <c r="A3630" t="s">
        <v>5129</v>
      </c>
      <c r="B3630" t="s">
        <v>5129</v>
      </c>
    </row>
    <row r="3631" spans="1:2" x14ac:dyDescent="0.25">
      <c r="A3631" t="s">
        <v>5130</v>
      </c>
      <c r="B3631" t="s">
        <v>5130</v>
      </c>
    </row>
    <row r="3632" spans="1:2" x14ac:dyDescent="0.25">
      <c r="A3632" t="s">
        <v>5131</v>
      </c>
      <c r="B3632" t="s">
        <v>5131</v>
      </c>
    </row>
    <row r="3633" spans="1:2" x14ac:dyDescent="0.25">
      <c r="A3633" t="s">
        <v>5132</v>
      </c>
      <c r="B3633" t="s">
        <v>5132</v>
      </c>
    </row>
    <row r="3634" spans="1:2" x14ac:dyDescent="0.25">
      <c r="A3634" t="s">
        <v>5133</v>
      </c>
      <c r="B3634" t="s">
        <v>5133</v>
      </c>
    </row>
    <row r="3635" spans="1:2" x14ac:dyDescent="0.25">
      <c r="A3635" t="s">
        <v>5134</v>
      </c>
      <c r="B3635" t="s">
        <v>5134</v>
      </c>
    </row>
    <row r="3636" spans="1:2" x14ac:dyDescent="0.25">
      <c r="A3636" t="s">
        <v>5135</v>
      </c>
      <c r="B3636" t="s">
        <v>5135</v>
      </c>
    </row>
    <row r="3637" spans="1:2" x14ac:dyDescent="0.25">
      <c r="A3637" t="s">
        <v>5136</v>
      </c>
      <c r="B3637" t="s">
        <v>5136</v>
      </c>
    </row>
    <row r="3638" spans="1:2" x14ac:dyDescent="0.25">
      <c r="A3638" t="s">
        <v>5137</v>
      </c>
      <c r="B3638" t="s">
        <v>5137</v>
      </c>
    </row>
    <row r="3639" spans="1:2" x14ac:dyDescent="0.25">
      <c r="A3639" t="s">
        <v>5138</v>
      </c>
      <c r="B3639" t="s">
        <v>5138</v>
      </c>
    </row>
    <row r="3640" spans="1:2" x14ac:dyDescent="0.25">
      <c r="A3640" t="s">
        <v>5139</v>
      </c>
      <c r="B3640" t="s">
        <v>5139</v>
      </c>
    </row>
    <row r="3641" spans="1:2" x14ac:dyDescent="0.25">
      <c r="A3641" t="s">
        <v>5140</v>
      </c>
      <c r="B3641" t="s">
        <v>5140</v>
      </c>
    </row>
    <row r="3642" spans="1:2" x14ac:dyDescent="0.25">
      <c r="A3642" t="s">
        <v>5141</v>
      </c>
      <c r="B3642" t="s">
        <v>5141</v>
      </c>
    </row>
    <row r="3643" spans="1:2" x14ac:dyDescent="0.25">
      <c r="A3643" t="s">
        <v>5142</v>
      </c>
      <c r="B3643" t="s">
        <v>5142</v>
      </c>
    </row>
    <row r="3644" spans="1:2" x14ac:dyDescent="0.25">
      <c r="A3644" t="s">
        <v>5143</v>
      </c>
      <c r="B3644" t="s">
        <v>5143</v>
      </c>
    </row>
    <row r="3645" spans="1:2" x14ac:dyDescent="0.25">
      <c r="A3645" t="s">
        <v>5144</v>
      </c>
      <c r="B3645" t="s">
        <v>5144</v>
      </c>
    </row>
    <row r="3646" spans="1:2" x14ac:dyDescent="0.25">
      <c r="A3646" t="s">
        <v>5145</v>
      </c>
      <c r="B3646" t="s">
        <v>5145</v>
      </c>
    </row>
    <row r="3647" spans="1:2" x14ac:dyDescent="0.25">
      <c r="A3647" t="s">
        <v>5146</v>
      </c>
      <c r="B3647" t="s">
        <v>5146</v>
      </c>
    </row>
    <row r="3648" spans="1:2" x14ac:dyDescent="0.25">
      <c r="A3648" t="s">
        <v>5147</v>
      </c>
      <c r="B3648" t="s">
        <v>5147</v>
      </c>
    </row>
    <row r="3649" spans="1:2" x14ac:dyDescent="0.25">
      <c r="A3649" t="s">
        <v>5148</v>
      </c>
      <c r="B3649" t="s">
        <v>5148</v>
      </c>
    </row>
    <row r="3650" spans="1:2" x14ac:dyDescent="0.25">
      <c r="A3650" t="s">
        <v>5149</v>
      </c>
      <c r="B3650" t="s">
        <v>5149</v>
      </c>
    </row>
    <row r="3651" spans="1:2" x14ac:dyDescent="0.25">
      <c r="A3651" t="s">
        <v>5150</v>
      </c>
      <c r="B3651" t="s">
        <v>5150</v>
      </c>
    </row>
    <row r="3652" spans="1:2" x14ac:dyDescent="0.25">
      <c r="A3652" t="s">
        <v>5151</v>
      </c>
      <c r="B3652" t="s">
        <v>5151</v>
      </c>
    </row>
    <row r="3653" spans="1:2" x14ac:dyDescent="0.25">
      <c r="A3653" t="s">
        <v>5152</v>
      </c>
      <c r="B3653" t="s">
        <v>5152</v>
      </c>
    </row>
    <row r="3654" spans="1:2" x14ac:dyDescent="0.25">
      <c r="A3654" t="s">
        <v>5153</v>
      </c>
      <c r="B3654" t="s">
        <v>5153</v>
      </c>
    </row>
    <row r="3655" spans="1:2" x14ac:dyDescent="0.25">
      <c r="A3655" t="s">
        <v>5154</v>
      </c>
      <c r="B3655" t="s">
        <v>5154</v>
      </c>
    </row>
    <row r="3656" spans="1:2" x14ac:dyDescent="0.25">
      <c r="A3656" t="s">
        <v>5155</v>
      </c>
      <c r="B3656" t="s">
        <v>5155</v>
      </c>
    </row>
    <row r="3657" spans="1:2" x14ac:dyDescent="0.25">
      <c r="A3657" t="s">
        <v>5156</v>
      </c>
      <c r="B3657" t="s">
        <v>5156</v>
      </c>
    </row>
    <row r="3658" spans="1:2" x14ac:dyDescent="0.25">
      <c r="A3658" t="s">
        <v>5157</v>
      </c>
      <c r="B3658" t="s">
        <v>5157</v>
      </c>
    </row>
    <row r="3659" spans="1:2" x14ac:dyDescent="0.25">
      <c r="A3659" t="s">
        <v>5158</v>
      </c>
      <c r="B3659" t="s">
        <v>5158</v>
      </c>
    </row>
    <row r="3660" spans="1:2" x14ac:dyDescent="0.25">
      <c r="A3660" t="s">
        <v>5159</v>
      </c>
      <c r="B3660" t="s">
        <v>5159</v>
      </c>
    </row>
    <row r="3661" spans="1:2" x14ac:dyDescent="0.25">
      <c r="A3661" t="s">
        <v>5160</v>
      </c>
      <c r="B3661" t="s">
        <v>5160</v>
      </c>
    </row>
    <row r="3662" spans="1:2" x14ac:dyDescent="0.25">
      <c r="A3662" t="s">
        <v>5161</v>
      </c>
      <c r="B3662" t="s">
        <v>5161</v>
      </c>
    </row>
    <row r="3663" spans="1:2" x14ac:dyDescent="0.25">
      <c r="A3663" t="s">
        <v>5162</v>
      </c>
      <c r="B3663" t="s">
        <v>5162</v>
      </c>
    </row>
    <row r="3664" spans="1:2" x14ac:dyDescent="0.25">
      <c r="A3664" t="s">
        <v>5163</v>
      </c>
      <c r="B3664" t="s">
        <v>5163</v>
      </c>
    </row>
    <row r="3665" spans="1:2" x14ac:dyDescent="0.25">
      <c r="A3665" t="s">
        <v>5164</v>
      </c>
      <c r="B3665" t="s">
        <v>5164</v>
      </c>
    </row>
    <row r="3666" spans="1:2" x14ac:dyDescent="0.25">
      <c r="A3666" t="s">
        <v>5165</v>
      </c>
      <c r="B3666" t="s">
        <v>5165</v>
      </c>
    </row>
    <row r="3667" spans="1:2" x14ac:dyDescent="0.25">
      <c r="A3667" t="s">
        <v>5166</v>
      </c>
      <c r="B3667" t="s">
        <v>5166</v>
      </c>
    </row>
    <row r="3668" spans="1:2" x14ac:dyDescent="0.25">
      <c r="A3668" t="s">
        <v>5167</v>
      </c>
      <c r="B3668" t="s">
        <v>5167</v>
      </c>
    </row>
    <row r="3669" spans="1:2" x14ac:dyDescent="0.25">
      <c r="A3669" t="s">
        <v>5168</v>
      </c>
      <c r="B3669" t="s">
        <v>5168</v>
      </c>
    </row>
    <row r="3670" spans="1:2" x14ac:dyDescent="0.25">
      <c r="A3670" t="s">
        <v>5169</v>
      </c>
      <c r="B3670" t="s">
        <v>5169</v>
      </c>
    </row>
    <row r="3671" spans="1:2" x14ac:dyDescent="0.25">
      <c r="A3671" t="s">
        <v>5170</v>
      </c>
      <c r="B3671" t="s">
        <v>5170</v>
      </c>
    </row>
    <row r="3672" spans="1:2" x14ac:dyDescent="0.25">
      <c r="A3672" t="s">
        <v>5171</v>
      </c>
      <c r="B3672" t="s">
        <v>5171</v>
      </c>
    </row>
    <row r="3673" spans="1:2" x14ac:dyDescent="0.25">
      <c r="A3673" t="s">
        <v>5172</v>
      </c>
      <c r="B3673" t="s">
        <v>5172</v>
      </c>
    </row>
    <row r="3674" spans="1:2" x14ac:dyDescent="0.25">
      <c r="A3674" t="s">
        <v>5173</v>
      </c>
      <c r="B3674" t="s">
        <v>5173</v>
      </c>
    </row>
    <row r="3675" spans="1:2" x14ac:dyDescent="0.25">
      <c r="A3675" t="s">
        <v>5174</v>
      </c>
      <c r="B3675" t="s">
        <v>5174</v>
      </c>
    </row>
    <row r="3676" spans="1:2" x14ac:dyDescent="0.25">
      <c r="A3676" t="s">
        <v>5175</v>
      </c>
      <c r="B3676" t="s">
        <v>5175</v>
      </c>
    </row>
    <row r="3677" spans="1:2" x14ac:dyDescent="0.25">
      <c r="A3677" t="s">
        <v>5176</v>
      </c>
      <c r="B3677" t="s">
        <v>5176</v>
      </c>
    </row>
    <row r="3678" spans="1:2" x14ac:dyDescent="0.25">
      <c r="A3678" t="s">
        <v>5177</v>
      </c>
      <c r="B3678" t="s">
        <v>5177</v>
      </c>
    </row>
    <row r="3679" spans="1:2" x14ac:dyDescent="0.25">
      <c r="A3679" t="s">
        <v>5178</v>
      </c>
      <c r="B3679" t="s">
        <v>5178</v>
      </c>
    </row>
    <row r="3680" spans="1:2" x14ac:dyDescent="0.25">
      <c r="A3680" t="s">
        <v>5179</v>
      </c>
      <c r="B3680" t="s">
        <v>5179</v>
      </c>
    </row>
    <row r="3681" spans="1:2" x14ac:dyDescent="0.25">
      <c r="A3681" t="s">
        <v>5180</v>
      </c>
      <c r="B3681" t="s">
        <v>5180</v>
      </c>
    </row>
    <row r="3682" spans="1:2" x14ac:dyDescent="0.25">
      <c r="A3682" t="s">
        <v>5181</v>
      </c>
      <c r="B3682" t="s">
        <v>5181</v>
      </c>
    </row>
    <row r="3683" spans="1:2" x14ac:dyDescent="0.25">
      <c r="A3683" t="s">
        <v>5182</v>
      </c>
      <c r="B3683" t="s">
        <v>5182</v>
      </c>
    </row>
    <row r="3684" spans="1:2" x14ac:dyDescent="0.25">
      <c r="A3684" t="s">
        <v>5183</v>
      </c>
      <c r="B3684" t="s">
        <v>5183</v>
      </c>
    </row>
    <row r="3685" spans="1:2" x14ac:dyDescent="0.25">
      <c r="A3685" t="s">
        <v>5184</v>
      </c>
      <c r="B3685" t="s">
        <v>5184</v>
      </c>
    </row>
    <row r="3686" spans="1:2" x14ac:dyDescent="0.25">
      <c r="A3686" t="s">
        <v>5185</v>
      </c>
      <c r="B3686" t="s">
        <v>5185</v>
      </c>
    </row>
    <row r="3687" spans="1:2" x14ac:dyDescent="0.25">
      <c r="A3687" t="s">
        <v>5186</v>
      </c>
      <c r="B3687" t="s">
        <v>5186</v>
      </c>
    </row>
    <row r="3688" spans="1:2" x14ac:dyDescent="0.25">
      <c r="A3688" t="s">
        <v>5187</v>
      </c>
      <c r="B3688" t="s">
        <v>5187</v>
      </c>
    </row>
    <row r="3689" spans="1:2" x14ac:dyDescent="0.25">
      <c r="A3689" t="s">
        <v>5188</v>
      </c>
      <c r="B3689" t="s">
        <v>5188</v>
      </c>
    </row>
    <row r="3690" spans="1:2" x14ac:dyDescent="0.25">
      <c r="A3690" t="s">
        <v>5189</v>
      </c>
      <c r="B3690" t="s">
        <v>5189</v>
      </c>
    </row>
    <row r="3691" spans="1:2" x14ac:dyDescent="0.25">
      <c r="A3691" t="s">
        <v>5190</v>
      </c>
      <c r="B3691" t="s">
        <v>5190</v>
      </c>
    </row>
    <row r="3692" spans="1:2" x14ac:dyDescent="0.25">
      <c r="A3692" t="s">
        <v>5191</v>
      </c>
      <c r="B3692" t="s">
        <v>5191</v>
      </c>
    </row>
    <row r="3693" spans="1:2" x14ac:dyDescent="0.25">
      <c r="A3693" t="s">
        <v>5192</v>
      </c>
      <c r="B3693" t="s">
        <v>5192</v>
      </c>
    </row>
    <row r="3694" spans="1:2" x14ac:dyDescent="0.25">
      <c r="A3694" t="s">
        <v>5193</v>
      </c>
      <c r="B3694" t="s">
        <v>5193</v>
      </c>
    </row>
    <row r="3695" spans="1:2" x14ac:dyDescent="0.25">
      <c r="A3695" t="s">
        <v>5194</v>
      </c>
      <c r="B3695" t="s">
        <v>5194</v>
      </c>
    </row>
    <row r="3696" spans="1:2" x14ac:dyDescent="0.25">
      <c r="A3696" t="s">
        <v>5195</v>
      </c>
      <c r="B3696" t="s">
        <v>5195</v>
      </c>
    </row>
    <row r="3697" spans="1:2" x14ac:dyDescent="0.25">
      <c r="A3697" t="s">
        <v>5196</v>
      </c>
      <c r="B3697" t="s">
        <v>5196</v>
      </c>
    </row>
    <row r="3698" spans="1:2" x14ac:dyDescent="0.25">
      <c r="A3698" t="s">
        <v>5197</v>
      </c>
      <c r="B3698" t="s">
        <v>5197</v>
      </c>
    </row>
    <row r="3699" spans="1:2" x14ac:dyDescent="0.25">
      <c r="A3699" t="s">
        <v>5198</v>
      </c>
      <c r="B3699" t="s">
        <v>5198</v>
      </c>
    </row>
    <row r="3700" spans="1:2" x14ac:dyDescent="0.25">
      <c r="A3700" t="s">
        <v>5199</v>
      </c>
      <c r="B3700" t="s">
        <v>5199</v>
      </c>
    </row>
    <row r="3701" spans="1:2" x14ac:dyDescent="0.25">
      <c r="A3701" t="s">
        <v>5200</v>
      </c>
      <c r="B3701" t="s">
        <v>5200</v>
      </c>
    </row>
    <row r="3702" spans="1:2" x14ac:dyDescent="0.25">
      <c r="A3702" t="s">
        <v>5201</v>
      </c>
      <c r="B3702" t="s">
        <v>5201</v>
      </c>
    </row>
    <row r="3703" spans="1:2" x14ac:dyDescent="0.25">
      <c r="A3703" t="s">
        <v>5202</v>
      </c>
      <c r="B3703" t="s">
        <v>5202</v>
      </c>
    </row>
    <row r="3704" spans="1:2" x14ac:dyDescent="0.25">
      <c r="A3704" t="s">
        <v>5203</v>
      </c>
      <c r="B3704" t="s">
        <v>5203</v>
      </c>
    </row>
    <row r="3705" spans="1:2" x14ac:dyDescent="0.25">
      <c r="A3705" t="s">
        <v>5204</v>
      </c>
      <c r="B3705" t="s">
        <v>5204</v>
      </c>
    </row>
    <row r="3706" spans="1:2" x14ac:dyDescent="0.25">
      <c r="A3706" t="s">
        <v>5205</v>
      </c>
      <c r="B3706" t="s">
        <v>5205</v>
      </c>
    </row>
    <row r="3707" spans="1:2" x14ac:dyDescent="0.25">
      <c r="A3707" t="s">
        <v>5206</v>
      </c>
      <c r="B3707" t="s">
        <v>5206</v>
      </c>
    </row>
    <row r="3708" spans="1:2" x14ac:dyDescent="0.25">
      <c r="A3708" t="s">
        <v>5207</v>
      </c>
      <c r="B3708" t="s">
        <v>5207</v>
      </c>
    </row>
    <row r="3709" spans="1:2" x14ac:dyDescent="0.25">
      <c r="A3709" t="s">
        <v>5208</v>
      </c>
      <c r="B3709" t="s">
        <v>5208</v>
      </c>
    </row>
    <row r="3710" spans="1:2" x14ac:dyDescent="0.25">
      <c r="A3710" t="s">
        <v>5209</v>
      </c>
      <c r="B3710" t="s">
        <v>5209</v>
      </c>
    </row>
    <row r="3711" spans="1:2" x14ac:dyDescent="0.25">
      <c r="A3711" t="s">
        <v>5210</v>
      </c>
      <c r="B3711" t="s">
        <v>5210</v>
      </c>
    </row>
    <row r="3712" spans="1:2" x14ac:dyDescent="0.25">
      <c r="A3712" t="s">
        <v>5211</v>
      </c>
      <c r="B3712" t="s">
        <v>5211</v>
      </c>
    </row>
    <row r="3713" spans="1:2" x14ac:dyDescent="0.25">
      <c r="A3713" t="s">
        <v>5212</v>
      </c>
      <c r="B3713" t="s">
        <v>5212</v>
      </c>
    </row>
    <row r="3714" spans="1:2" x14ac:dyDescent="0.25">
      <c r="A3714" t="s">
        <v>5213</v>
      </c>
      <c r="B3714" t="s">
        <v>5213</v>
      </c>
    </row>
    <row r="3715" spans="1:2" x14ac:dyDescent="0.25">
      <c r="A3715" t="s">
        <v>5214</v>
      </c>
      <c r="B3715" t="s">
        <v>5214</v>
      </c>
    </row>
    <row r="3716" spans="1:2" x14ac:dyDescent="0.25">
      <c r="A3716" t="s">
        <v>5215</v>
      </c>
      <c r="B3716" t="s">
        <v>5215</v>
      </c>
    </row>
    <row r="3717" spans="1:2" x14ac:dyDescent="0.25">
      <c r="A3717" t="s">
        <v>5216</v>
      </c>
      <c r="B3717" t="s">
        <v>5216</v>
      </c>
    </row>
    <row r="3718" spans="1:2" x14ac:dyDescent="0.25">
      <c r="A3718" t="s">
        <v>5217</v>
      </c>
      <c r="B3718" t="s">
        <v>5217</v>
      </c>
    </row>
    <row r="3719" spans="1:2" x14ac:dyDescent="0.25">
      <c r="A3719" t="s">
        <v>5218</v>
      </c>
      <c r="B3719" t="s">
        <v>5218</v>
      </c>
    </row>
    <row r="3720" spans="1:2" x14ac:dyDescent="0.25">
      <c r="A3720" t="s">
        <v>5219</v>
      </c>
      <c r="B3720" t="s">
        <v>5219</v>
      </c>
    </row>
    <row r="3721" spans="1:2" x14ac:dyDescent="0.25">
      <c r="A3721" t="s">
        <v>5220</v>
      </c>
      <c r="B3721" t="s">
        <v>5220</v>
      </c>
    </row>
    <row r="3722" spans="1:2" x14ac:dyDescent="0.25">
      <c r="A3722" t="s">
        <v>5221</v>
      </c>
      <c r="B3722" t="s">
        <v>5221</v>
      </c>
    </row>
    <row r="3723" spans="1:2" x14ac:dyDescent="0.25">
      <c r="A3723" t="s">
        <v>5222</v>
      </c>
      <c r="B3723" t="s">
        <v>5222</v>
      </c>
    </row>
    <row r="3724" spans="1:2" x14ac:dyDescent="0.25">
      <c r="A3724" t="s">
        <v>5223</v>
      </c>
      <c r="B3724" t="s">
        <v>5223</v>
      </c>
    </row>
    <row r="3725" spans="1:2" x14ac:dyDescent="0.25">
      <c r="A3725" t="s">
        <v>5224</v>
      </c>
      <c r="B3725" t="s">
        <v>5224</v>
      </c>
    </row>
    <row r="3726" spans="1:2" x14ac:dyDescent="0.25">
      <c r="A3726" t="s">
        <v>5225</v>
      </c>
      <c r="B3726" t="s">
        <v>5225</v>
      </c>
    </row>
    <row r="3727" spans="1:2" x14ac:dyDescent="0.25">
      <c r="A3727" t="s">
        <v>5226</v>
      </c>
      <c r="B3727" t="s">
        <v>5226</v>
      </c>
    </row>
    <row r="3728" spans="1:2" x14ac:dyDescent="0.25">
      <c r="A3728" t="s">
        <v>5227</v>
      </c>
      <c r="B3728" t="s">
        <v>5227</v>
      </c>
    </row>
    <row r="3729" spans="1:2" x14ac:dyDescent="0.25">
      <c r="A3729" t="s">
        <v>5228</v>
      </c>
      <c r="B3729" t="s">
        <v>5228</v>
      </c>
    </row>
    <row r="3730" spans="1:2" x14ac:dyDescent="0.25">
      <c r="A3730" t="s">
        <v>5229</v>
      </c>
      <c r="B3730" t="s">
        <v>5229</v>
      </c>
    </row>
    <row r="3731" spans="1:2" x14ac:dyDescent="0.25">
      <c r="A3731" t="s">
        <v>5230</v>
      </c>
      <c r="B3731" t="s">
        <v>5230</v>
      </c>
    </row>
    <row r="3732" spans="1:2" x14ac:dyDescent="0.25">
      <c r="A3732" t="s">
        <v>5231</v>
      </c>
      <c r="B3732" t="s">
        <v>5231</v>
      </c>
    </row>
    <row r="3733" spans="1:2" x14ac:dyDescent="0.25">
      <c r="A3733" t="s">
        <v>5232</v>
      </c>
      <c r="B3733" t="s">
        <v>5232</v>
      </c>
    </row>
    <row r="3734" spans="1:2" x14ac:dyDescent="0.25">
      <c r="A3734" t="s">
        <v>5233</v>
      </c>
      <c r="B3734" t="s">
        <v>5233</v>
      </c>
    </row>
    <row r="3735" spans="1:2" x14ac:dyDescent="0.25">
      <c r="A3735" t="s">
        <v>5234</v>
      </c>
      <c r="B3735" t="s">
        <v>5234</v>
      </c>
    </row>
    <row r="3736" spans="1:2" x14ac:dyDescent="0.25">
      <c r="A3736" t="s">
        <v>5235</v>
      </c>
      <c r="B3736" t="s">
        <v>5235</v>
      </c>
    </row>
    <row r="3737" spans="1:2" x14ac:dyDescent="0.25">
      <c r="A3737" t="s">
        <v>5236</v>
      </c>
      <c r="B3737" t="s">
        <v>5236</v>
      </c>
    </row>
    <row r="3738" spans="1:2" x14ac:dyDescent="0.25">
      <c r="A3738" t="s">
        <v>5237</v>
      </c>
      <c r="B3738" t="s">
        <v>5237</v>
      </c>
    </row>
    <row r="3739" spans="1:2" x14ac:dyDescent="0.25">
      <c r="A3739" t="s">
        <v>5238</v>
      </c>
      <c r="B3739" t="s">
        <v>5238</v>
      </c>
    </row>
    <row r="3740" spans="1:2" x14ac:dyDescent="0.25">
      <c r="A3740" t="s">
        <v>5239</v>
      </c>
      <c r="B3740" t="s">
        <v>5239</v>
      </c>
    </row>
    <row r="3741" spans="1:2" x14ac:dyDescent="0.25">
      <c r="A3741" t="s">
        <v>5240</v>
      </c>
      <c r="B3741" t="s">
        <v>5240</v>
      </c>
    </row>
    <row r="3742" spans="1:2" x14ac:dyDescent="0.25">
      <c r="A3742" t="s">
        <v>5241</v>
      </c>
      <c r="B3742" t="s">
        <v>5241</v>
      </c>
    </row>
    <row r="3743" spans="1:2" x14ac:dyDescent="0.25">
      <c r="A3743" t="s">
        <v>5242</v>
      </c>
      <c r="B3743" t="s">
        <v>5242</v>
      </c>
    </row>
    <row r="3744" spans="1:2" x14ac:dyDescent="0.25">
      <c r="A3744" t="s">
        <v>5243</v>
      </c>
      <c r="B3744" t="s">
        <v>5243</v>
      </c>
    </row>
    <row r="3745" spans="1:2" x14ac:dyDescent="0.25">
      <c r="A3745" t="s">
        <v>5244</v>
      </c>
      <c r="B3745" t="s">
        <v>5244</v>
      </c>
    </row>
    <row r="3746" spans="1:2" x14ac:dyDescent="0.25">
      <c r="A3746" t="s">
        <v>5245</v>
      </c>
      <c r="B3746" t="s">
        <v>5245</v>
      </c>
    </row>
    <row r="3747" spans="1:2" x14ac:dyDescent="0.25">
      <c r="A3747" t="s">
        <v>5246</v>
      </c>
      <c r="B3747" t="s">
        <v>5246</v>
      </c>
    </row>
    <row r="3748" spans="1:2" x14ac:dyDescent="0.25">
      <c r="A3748" t="s">
        <v>5247</v>
      </c>
      <c r="B3748" t="s">
        <v>5247</v>
      </c>
    </row>
    <row r="3749" spans="1:2" x14ac:dyDescent="0.25">
      <c r="A3749" t="s">
        <v>5248</v>
      </c>
      <c r="B3749" t="s">
        <v>5248</v>
      </c>
    </row>
    <row r="3750" spans="1:2" x14ac:dyDescent="0.25">
      <c r="A3750" t="s">
        <v>5249</v>
      </c>
      <c r="B3750" t="s">
        <v>5249</v>
      </c>
    </row>
    <row r="3751" spans="1:2" x14ac:dyDescent="0.25">
      <c r="A3751" t="s">
        <v>5250</v>
      </c>
      <c r="B3751" t="s">
        <v>5250</v>
      </c>
    </row>
    <row r="3752" spans="1:2" x14ac:dyDescent="0.25">
      <c r="A3752" t="s">
        <v>5251</v>
      </c>
      <c r="B3752" t="s">
        <v>5251</v>
      </c>
    </row>
    <row r="3753" spans="1:2" x14ac:dyDescent="0.25">
      <c r="A3753" t="s">
        <v>5252</v>
      </c>
      <c r="B3753" t="s">
        <v>5252</v>
      </c>
    </row>
    <row r="3754" spans="1:2" x14ac:dyDescent="0.25">
      <c r="A3754" t="s">
        <v>5253</v>
      </c>
      <c r="B3754" t="s">
        <v>5253</v>
      </c>
    </row>
    <row r="3755" spans="1:2" x14ac:dyDescent="0.25">
      <c r="A3755" t="s">
        <v>5254</v>
      </c>
      <c r="B3755" t="s">
        <v>5254</v>
      </c>
    </row>
    <row r="3756" spans="1:2" x14ac:dyDescent="0.25">
      <c r="A3756" t="s">
        <v>5255</v>
      </c>
      <c r="B3756" t="s">
        <v>5255</v>
      </c>
    </row>
    <row r="3757" spans="1:2" x14ac:dyDescent="0.25">
      <c r="A3757" t="s">
        <v>5256</v>
      </c>
      <c r="B3757" t="s">
        <v>5256</v>
      </c>
    </row>
    <row r="3758" spans="1:2" x14ac:dyDescent="0.25">
      <c r="A3758" t="s">
        <v>5257</v>
      </c>
      <c r="B3758" t="s">
        <v>5257</v>
      </c>
    </row>
    <row r="3759" spans="1:2" x14ac:dyDescent="0.25">
      <c r="A3759" t="s">
        <v>5258</v>
      </c>
      <c r="B3759" t="s">
        <v>5258</v>
      </c>
    </row>
    <row r="3760" spans="1:2" x14ac:dyDescent="0.25">
      <c r="A3760" t="s">
        <v>5259</v>
      </c>
      <c r="B3760" t="s">
        <v>5259</v>
      </c>
    </row>
    <row r="3761" spans="1:2" x14ac:dyDescent="0.25">
      <c r="A3761" t="s">
        <v>5260</v>
      </c>
      <c r="B3761" t="s">
        <v>5260</v>
      </c>
    </row>
    <row r="3762" spans="1:2" x14ac:dyDescent="0.25">
      <c r="A3762" t="s">
        <v>5261</v>
      </c>
      <c r="B3762" t="s">
        <v>5261</v>
      </c>
    </row>
    <row r="3763" spans="1:2" x14ac:dyDescent="0.25">
      <c r="A3763" t="s">
        <v>5262</v>
      </c>
      <c r="B3763" t="s">
        <v>5262</v>
      </c>
    </row>
    <row r="3764" spans="1:2" x14ac:dyDescent="0.25">
      <c r="A3764" t="s">
        <v>5263</v>
      </c>
      <c r="B3764" t="s">
        <v>5263</v>
      </c>
    </row>
    <row r="3765" spans="1:2" x14ac:dyDescent="0.25">
      <c r="A3765" t="s">
        <v>5264</v>
      </c>
      <c r="B3765" t="s">
        <v>5264</v>
      </c>
    </row>
    <row r="3766" spans="1:2" x14ac:dyDescent="0.25">
      <c r="A3766" t="s">
        <v>5265</v>
      </c>
      <c r="B3766" t="s">
        <v>5265</v>
      </c>
    </row>
    <row r="3767" spans="1:2" x14ac:dyDescent="0.25">
      <c r="A3767" t="s">
        <v>5266</v>
      </c>
      <c r="B3767" t="s">
        <v>5266</v>
      </c>
    </row>
    <row r="3768" spans="1:2" x14ac:dyDescent="0.25">
      <c r="A3768" t="s">
        <v>5267</v>
      </c>
      <c r="B3768" t="s">
        <v>5267</v>
      </c>
    </row>
    <row r="3769" spans="1:2" x14ac:dyDescent="0.25">
      <c r="A3769" t="s">
        <v>5268</v>
      </c>
      <c r="B3769" t="s">
        <v>5268</v>
      </c>
    </row>
    <row r="3770" spans="1:2" x14ac:dyDescent="0.25">
      <c r="A3770" t="s">
        <v>5269</v>
      </c>
      <c r="B3770" t="s">
        <v>5269</v>
      </c>
    </row>
    <row r="3771" spans="1:2" x14ac:dyDescent="0.25">
      <c r="A3771" t="s">
        <v>5270</v>
      </c>
      <c r="B3771" t="s">
        <v>5270</v>
      </c>
    </row>
    <row r="3772" spans="1:2" x14ac:dyDescent="0.25">
      <c r="A3772" t="s">
        <v>5271</v>
      </c>
      <c r="B3772" t="s">
        <v>5271</v>
      </c>
    </row>
    <row r="3773" spans="1:2" x14ac:dyDescent="0.25">
      <c r="A3773" t="s">
        <v>5272</v>
      </c>
      <c r="B3773" t="s">
        <v>5272</v>
      </c>
    </row>
    <row r="3774" spans="1:2" x14ac:dyDescent="0.25">
      <c r="A3774" t="s">
        <v>5273</v>
      </c>
      <c r="B3774" t="s">
        <v>5273</v>
      </c>
    </row>
    <row r="3775" spans="1:2" x14ac:dyDescent="0.25">
      <c r="A3775" t="s">
        <v>5274</v>
      </c>
      <c r="B3775" t="s">
        <v>5274</v>
      </c>
    </row>
    <row r="3776" spans="1:2" x14ac:dyDescent="0.25">
      <c r="A3776" t="s">
        <v>5275</v>
      </c>
      <c r="B3776" t="s">
        <v>5275</v>
      </c>
    </row>
    <row r="3777" spans="1:2" x14ac:dyDescent="0.25">
      <c r="A3777" t="s">
        <v>5276</v>
      </c>
      <c r="B3777" t="s">
        <v>5276</v>
      </c>
    </row>
    <row r="3778" spans="1:2" x14ac:dyDescent="0.25">
      <c r="A3778" t="s">
        <v>5277</v>
      </c>
      <c r="B3778" t="s">
        <v>5277</v>
      </c>
    </row>
    <row r="3779" spans="1:2" x14ac:dyDescent="0.25">
      <c r="A3779" t="s">
        <v>5278</v>
      </c>
      <c r="B3779" t="s">
        <v>5278</v>
      </c>
    </row>
    <row r="3780" spans="1:2" x14ac:dyDescent="0.25">
      <c r="A3780" t="s">
        <v>5279</v>
      </c>
      <c r="B3780" t="s">
        <v>5279</v>
      </c>
    </row>
    <row r="3781" spans="1:2" x14ac:dyDescent="0.25">
      <c r="A3781" t="s">
        <v>5280</v>
      </c>
      <c r="B3781" t="s">
        <v>5280</v>
      </c>
    </row>
    <row r="3782" spans="1:2" x14ac:dyDescent="0.25">
      <c r="A3782" t="s">
        <v>5281</v>
      </c>
      <c r="B3782" t="s">
        <v>5281</v>
      </c>
    </row>
    <row r="3783" spans="1:2" x14ac:dyDescent="0.25">
      <c r="A3783" t="s">
        <v>5282</v>
      </c>
      <c r="B3783" t="s">
        <v>5282</v>
      </c>
    </row>
    <row r="3784" spans="1:2" x14ac:dyDescent="0.25">
      <c r="A3784" t="s">
        <v>5283</v>
      </c>
      <c r="B3784" t="s">
        <v>5283</v>
      </c>
    </row>
    <row r="3785" spans="1:2" x14ac:dyDescent="0.25">
      <c r="A3785" t="s">
        <v>5284</v>
      </c>
      <c r="B3785" t="s">
        <v>5284</v>
      </c>
    </row>
    <row r="3786" spans="1:2" x14ac:dyDescent="0.25">
      <c r="A3786" t="s">
        <v>5285</v>
      </c>
      <c r="B3786" t="s">
        <v>5285</v>
      </c>
    </row>
    <row r="3787" spans="1:2" x14ac:dyDescent="0.25">
      <c r="A3787" t="s">
        <v>5286</v>
      </c>
      <c r="B3787" t="s">
        <v>5286</v>
      </c>
    </row>
    <row r="3788" spans="1:2" x14ac:dyDescent="0.25">
      <c r="A3788" t="s">
        <v>5287</v>
      </c>
      <c r="B3788" t="s">
        <v>5287</v>
      </c>
    </row>
    <row r="3789" spans="1:2" x14ac:dyDescent="0.25">
      <c r="A3789" t="s">
        <v>5288</v>
      </c>
      <c r="B3789" t="s">
        <v>5288</v>
      </c>
    </row>
    <row r="3790" spans="1:2" x14ac:dyDescent="0.25">
      <c r="A3790" t="s">
        <v>5289</v>
      </c>
      <c r="B3790" t="s">
        <v>5289</v>
      </c>
    </row>
    <row r="3791" spans="1:2" x14ac:dyDescent="0.25">
      <c r="A3791" t="s">
        <v>5290</v>
      </c>
      <c r="B3791" t="s">
        <v>5290</v>
      </c>
    </row>
    <row r="3792" spans="1:2" x14ac:dyDescent="0.25">
      <c r="A3792" t="s">
        <v>5291</v>
      </c>
      <c r="B3792" t="s">
        <v>5291</v>
      </c>
    </row>
    <row r="3793" spans="1:2" x14ac:dyDescent="0.25">
      <c r="A3793" t="s">
        <v>5292</v>
      </c>
      <c r="B3793" t="s">
        <v>5292</v>
      </c>
    </row>
    <row r="3794" spans="1:2" x14ac:dyDescent="0.25">
      <c r="A3794" t="s">
        <v>5293</v>
      </c>
      <c r="B3794" t="s">
        <v>5293</v>
      </c>
    </row>
    <row r="3795" spans="1:2" x14ac:dyDescent="0.25">
      <c r="A3795" t="s">
        <v>5294</v>
      </c>
      <c r="B3795" t="s">
        <v>5294</v>
      </c>
    </row>
    <row r="3796" spans="1:2" x14ac:dyDescent="0.25">
      <c r="A3796" t="s">
        <v>5295</v>
      </c>
      <c r="B3796" t="s">
        <v>5295</v>
      </c>
    </row>
    <row r="3797" spans="1:2" x14ac:dyDescent="0.25">
      <c r="A3797" t="s">
        <v>5296</v>
      </c>
      <c r="B3797" t="s">
        <v>5296</v>
      </c>
    </row>
    <row r="3798" spans="1:2" x14ac:dyDescent="0.25">
      <c r="A3798" t="s">
        <v>5297</v>
      </c>
      <c r="B3798" t="s">
        <v>5297</v>
      </c>
    </row>
    <row r="3799" spans="1:2" x14ac:dyDescent="0.25">
      <c r="A3799" t="s">
        <v>5298</v>
      </c>
      <c r="B3799" t="s">
        <v>5298</v>
      </c>
    </row>
    <row r="3800" spans="1:2" x14ac:dyDescent="0.25">
      <c r="A3800" t="s">
        <v>5299</v>
      </c>
      <c r="B3800" t="s">
        <v>5299</v>
      </c>
    </row>
    <row r="3801" spans="1:2" x14ac:dyDescent="0.25">
      <c r="A3801" t="s">
        <v>5300</v>
      </c>
      <c r="B3801" t="s">
        <v>5300</v>
      </c>
    </row>
    <row r="3802" spans="1:2" x14ac:dyDescent="0.25">
      <c r="A3802" t="s">
        <v>5301</v>
      </c>
      <c r="B3802" t="s">
        <v>5301</v>
      </c>
    </row>
    <row r="3803" spans="1:2" x14ac:dyDescent="0.25">
      <c r="A3803" t="s">
        <v>5302</v>
      </c>
      <c r="B3803" t="s">
        <v>5302</v>
      </c>
    </row>
    <row r="3804" spans="1:2" x14ac:dyDescent="0.25">
      <c r="A3804" t="s">
        <v>5303</v>
      </c>
      <c r="B3804" t="s">
        <v>5303</v>
      </c>
    </row>
    <row r="3805" spans="1:2" x14ac:dyDescent="0.25">
      <c r="A3805" t="s">
        <v>5304</v>
      </c>
      <c r="B3805" t="s">
        <v>5304</v>
      </c>
    </row>
    <row r="3806" spans="1:2" x14ac:dyDescent="0.25">
      <c r="A3806" t="s">
        <v>5305</v>
      </c>
      <c r="B3806" t="s">
        <v>5305</v>
      </c>
    </row>
    <row r="3807" spans="1:2" x14ac:dyDescent="0.25">
      <c r="A3807" t="s">
        <v>5306</v>
      </c>
      <c r="B3807" t="s">
        <v>5306</v>
      </c>
    </row>
    <row r="3808" spans="1:2" x14ac:dyDescent="0.25">
      <c r="A3808" t="s">
        <v>5307</v>
      </c>
      <c r="B3808" t="s">
        <v>5307</v>
      </c>
    </row>
    <row r="3809" spans="1:2" x14ac:dyDescent="0.25">
      <c r="A3809" t="s">
        <v>5308</v>
      </c>
      <c r="B3809" t="s">
        <v>5308</v>
      </c>
    </row>
    <row r="3810" spans="1:2" x14ac:dyDescent="0.25">
      <c r="A3810" t="s">
        <v>5309</v>
      </c>
      <c r="B3810" t="s">
        <v>5309</v>
      </c>
    </row>
    <row r="3811" spans="1:2" x14ac:dyDescent="0.25">
      <c r="A3811" t="s">
        <v>5310</v>
      </c>
      <c r="B3811" t="s">
        <v>5310</v>
      </c>
    </row>
    <row r="3812" spans="1:2" x14ac:dyDescent="0.25">
      <c r="A3812" t="s">
        <v>5311</v>
      </c>
      <c r="B3812" t="s">
        <v>5311</v>
      </c>
    </row>
    <row r="3813" spans="1:2" x14ac:dyDescent="0.25">
      <c r="A3813" t="s">
        <v>5312</v>
      </c>
      <c r="B3813" t="s">
        <v>5312</v>
      </c>
    </row>
    <row r="3814" spans="1:2" x14ac:dyDescent="0.25">
      <c r="A3814" t="s">
        <v>5313</v>
      </c>
      <c r="B3814" t="s">
        <v>5313</v>
      </c>
    </row>
    <row r="3815" spans="1:2" x14ac:dyDescent="0.25">
      <c r="A3815" t="s">
        <v>5314</v>
      </c>
      <c r="B3815" t="s">
        <v>5314</v>
      </c>
    </row>
    <row r="3816" spans="1:2" x14ac:dyDescent="0.25">
      <c r="A3816" t="s">
        <v>5315</v>
      </c>
      <c r="B3816" t="s">
        <v>5315</v>
      </c>
    </row>
    <row r="3817" spans="1:2" x14ac:dyDescent="0.25">
      <c r="A3817" t="s">
        <v>5316</v>
      </c>
      <c r="B3817" t="s">
        <v>5316</v>
      </c>
    </row>
    <row r="3818" spans="1:2" x14ac:dyDescent="0.25">
      <c r="A3818" t="s">
        <v>5317</v>
      </c>
      <c r="B3818" t="s">
        <v>5317</v>
      </c>
    </row>
    <row r="3819" spans="1:2" x14ac:dyDescent="0.25">
      <c r="A3819" t="s">
        <v>5318</v>
      </c>
      <c r="B3819" t="s">
        <v>5318</v>
      </c>
    </row>
    <row r="3820" spans="1:2" x14ac:dyDescent="0.25">
      <c r="A3820" t="s">
        <v>5319</v>
      </c>
      <c r="B3820" t="s">
        <v>5319</v>
      </c>
    </row>
    <row r="3821" spans="1:2" x14ac:dyDescent="0.25">
      <c r="A3821" t="s">
        <v>5320</v>
      </c>
      <c r="B3821" t="s">
        <v>5320</v>
      </c>
    </row>
    <row r="3822" spans="1:2" x14ac:dyDescent="0.25">
      <c r="A3822" t="s">
        <v>5321</v>
      </c>
      <c r="B3822" t="s">
        <v>5321</v>
      </c>
    </row>
    <row r="3823" spans="1:2" x14ac:dyDescent="0.25">
      <c r="A3823" t="s">
        <v>5322</v>
      </c>
      <c r="B3823" t="s">
        <v>5322</v>
      </c>
    </row>
    <row r="3824" spans="1:2" x14ac:dyDescent="0.25">
      <c r="A3824" t="s">
        <v>5323</v>
      </c>
      <c r="B3824" t="s">
        <v>5323</v>
      </c>
    </row>
    <row r="3825" spans="1:2" x14ac:dyDescent="0.25">
      <c r="A3825" t="s">
        <v>5324</v>
      </c>
      <c r="B3825" t="s">
        <v>5324</v>
      </c>
    </row>
    <row r="3826" spans="1:2" x14ac:dyDescent="0.25">
      <c r="A3826" t="s">
        <v>5325</v>
      </c>
      <c r="B3826" t="s">
        <v>5325</v>
      </c>
    </row>
    <row r="3827" spans="1:2" x14ac:dyDescent="0.25">
      <c r="A3827" t="s">
        <v>5326</v>
      </c>
      <c r="B3827" t="s">
        <v>5326</v>
      </c>
    </row>
    <row r="3828" spans="1:2" x14ac:dyDescent="0.25">
      <c r="A3828" t="s">
        <v>5327</v>
      </c>
      <c r="B3828" t="s">
        <v>5327</v>
      </c>
    </row>
    <row r="3829" spans="1:2" x14ac:dyDescent="0.25">
      <c r="A3829" t="s">
        <v>5328</v>
      </c>
      <c r="B3829" t="s">
        <v>5328</v>
      </c>
    </row>
    <row r="3830" spans="1:2" x14ac:dyDescent="0.25">
      <c r="A3830" t="s">
        <v>5329</v>
      </c>
      <c r="B3830" t="s">
        <v>5329</v>
      </c>
    </row>
    <row r="3831" spans="1:2" x14ac:dyDescent="0.25">
      <c r="A3831" t="s">
        <v>5330</v>
      </c>
      <c r="B3831" t="s">
        <v>5330</v>
      </c>
    </row>
    <row r="3832" spans="1:2" x14ac:dyDescent="0.25">
      <c r="A3832" t="s">
        <v>5331</v>
      </c>
      <c r="B3832" t="s">
        <v>5331</v>
      </c>
    </row>
    <row r="3833" spans="1:2" x14ac:dyDescent="0.25">
      <c r="A3833" t="s">
        <v>5332</v>
      </c>
      <c r="B3833" t="s">
        <v>5332</v>
      </c>
    </row>
    <row r="3834" spans="1:2" x14ac:dyDescent="0.25">
      <c r="A3834" t="s">
        <v>5333</v>
      </c>
      <c r="B3834" t="s">
        <v>5333</v>
      </c>
    </row>
    <row r="3835" spans="1:2" x14ac:dyDescent="0.25">
      <c r="A3835" t="s">
        <v>5334</v>
      </c>
      <c r="B3835" t="s">
        <v>5334</v>
      </c>
    </row>
    <row r="3836" spans="1:2" x14ac:dyDescent="0.25">
      <c r="A3836" t="s">
        <v>5335</v>
      </c>
      <c r="B3836" t="s">
        <v>5335</v>
      </c>
    </row>
    <row r="3837" spans="1:2" x14ac:dyDescent="0.25">
      <c r="A3837" t="s">
        <v>5336</v>
      </c>
      <c r="B3837" t="s">
        <v>5336</v>
      </c>
    </row>
    <row r="3838" spans="1:2" x14ac:dyDescent="0.25">
      <c r="A3838" t="s">
        <v>5337</v>
      </c>
      <c r="B3838" t="s">
        <v>5337</v>
      </c>
    </row>
    <row r="3839" spans="1:2" x14ac:dyDescent="0.25">
      <c r="A3839" t="s">
        <v>5338</v>
      </c>
      <c r="B3839" t="s">
        <v>5338</v>
      </c>
    </row>
    <row r="3840" spans="1:2" x14ac:dyDescent="0.25">
      <c r="A3840" t="s">
        <v>5339</v>
      </c>
      <c r="B3840" t="s">
        <v>5339</v>
      </c>
    </row>
    <row r="3841" spans="1:2" x14ac:dyDescent="0.25">
      <c r="A3841" t="s">
        <v>5340</v>
      </c>
      <c r="B3841" t="s">
        <v>5340</v>
      </c>
    </row>
    <row r="3842" spans="1:2" x14ac:dyDescent="0.25">
      <c r="A3842" t="s">
        <v>5341</v>
      </c>
      <c r="B3842" t="s">
        <v>5341</v>
      </c>
    </row>
    <row r="3843" spans="1:2" x14ac:dyDescent="0.25">
      <c r="A3843" t="s">
        <v>5342</v>
      </c>
      <c r="B3843" t="s">
        <v>5342</v>
      </c>
    </row>
    <row r="3844" spans="1:2" x14ac:dyDescent="0.25">
      <c r="A3844" t="s">
        <v>5343</v>
      </c>
      <c r="B3844" t="s">
        <v>5343</v>
      </c>
    </row>
    <row r="3845" spans="1:2" x14ac:dyDescent="0.25">
      <c r="A3845" t="s">
        <v>5344</v>
      </c>
      <c r="B3845" t="s">
        <v>5344</v>
      </c>
    </row>
    <row r="3846" spans="1:2" x14ac:dyDescent="0.25">
      <c r="A3846" t="s">
        <v>5345</v>
      </c>
      <c r="B3846" t="s">
        <v>5345</v>
      </c>
    </row>
    <row r="3847" spans="1:2" x14ac:dyDescent="0.25">
      <c r="A3847" t="s">
        <v>5346</v>
      </c>
      <c r="B3847" t="s">
        <v>5346</v>
      </c>
    </row>
    <row r="3848" spans="1:2" x14ac:dyDescent="0.25">
      <c r="A3848" t="s">
        <v>5347</v>
      </c>
      <c r="B3848" t="s">
        <v>5347</v>
      </c>
    </row>
    <row r="3849" spans="1:2" x14ac:dyDescent="0.25">
      <c r="A3849" t="s">
        <v>5348</v>
      </c>
      <c r="B3849" t="s">
        <v>5348</v>
      </c>
    </row>
    <row r="3850" spans="1:2" x14ac:dyDescent="0.25">
      <c r="A3850" t="s">
        <v>5349</v>
      </c>
      <c r="B3850" t="s">
        <v>5349</v>
      </c>
    </row>
    <row r="3851" spans="1:2" x14ac:dyDescent="0.25">
      <c r="A3851" t="s">
        <v>5350</v>
      </c>
      <c r="B3851" t="s">
        <v>5350</v>
      </c>
    </row>
    <row r="3852" spans="1:2" x14ac:dyDescent="0.25">
      <c r="A3852" t="s">
        <v>5351</v>
      </c>
      <c r="B3852" t="s">
        <v>5351</v>
      </c>
    </row>
    <row r="3853" spans="1:2" x14ac:dyDescent="0.25">
      <c r="A3853" t="s">
        <v>5352</v>
      </c>
      <c r="B3853" t="s">
        <v>5352</v>
      </c>
    </row>
    <row r="3854" spans="1:2" x14ac:dyDescent="0.25">
      <c r="A3854" t="s">
        <v>5353</v>
      </c>
      <c r="B3854" t="s">
        <v>5353</v>
      </c>
    </row>
    <row r="3855" spans="1:2" x14ac:dyDescent="0.25">
      <c r="A3855" t="s">
        <v>5354</v>
      </c>
      <c r="B3855" t="s">
        <v>5354</v>
      </c>
    </row>
    <row r="3856" spans="1:2" x14ac:dyDescent="0.25">
      <c r="A3856" t="s">
        <v>5355</v>
      </c>
      <c r="B3856" t="s">
        <v>5355</v>
      </c>
    </row>
    <row r="3857" spans="1:2" x14ac:dyDescent="0.25">
      <c r="A3857" t="s">
        <v>5356</v>
      </c>
      <c r="B3857" t="s">
        <v>5356</v>
      </c>
    </row>
    <row r="3858" spans="1:2" x14ac:dyDescent="0.25">
      <c r="A3858" t="s">
        <v>5357</v>
      </c>
      <c r="B3858" t="s">
        <v>5357</v>
      </c>
    </row>
    <row r="3859" spans="1:2" x14ac:dyDescent="0.25">
      <c r="A3859" t="s">
        <v>5358</v>
      </c>
      <c r="B3859" t="s">
        <v>5358</v>
      </c>
    </row>
    <row r="3860" spans="1:2" x14ac:dyDescent="0.25">
      <c r="A3860" t="s">
        <v>5359</v>
      </c>
      <c r="B3860" t="s">
        <v>5359</v>
      </c>
    </row>
    <row r="3861" spans="1:2" x14ac:dyDescent="0.25">
      <c r="A3861" t="s">
        <v>5360</v>
      </c>
      <c r="B3861" t="s">
        <v>5360</v>
      </c>
    </row>
    <row r="3862" spans="1:2" x14ac:dyDescent="0.25">
      <c r="A3862" t="s">
        <v>5361</v>
      </c>
      <c r="B3862" t="s">
        <v>5361</v>
      </c>
    </row>
    <row r="3863" spans="1:2" x14ac:dyDescent="0.25">
      <c r="A3863" t="s">
        <v>5362</v>
      </c>
      <c r="B3863" t="s">
        <v>5362</v>
      </c>
    </row>
    <row r="3864" spans="1:2" x14ac:dyDescent="0.25">
      <c r="A3864" t="s">
        <v>5363</v>
      </c>
      <c r="B3864" t="s">
        <v>5363</v>
      </c>
    </row>
    <row r="3865" spans="1:2" x14ac:dyDescent="0.25">
      <c r="A3865" t="s">
        <v>5364</v>
      </c>
      <c r="B3865" t="s">
        <v>5364</v>
      </c>
    </row>
    <row r="3866" spans="1:2" x14ac:dyDescent="0.25">
      <c r="A3866" t="s">
        <v>5365</v>
      </c>
      <c r="B3866" t="s">
        <v>5365</v>
      </c>
    </row>
    <row r="3867" spans="1:2" x14ac:dyDescent="0.25">
      <c r="A3867" t="s">
        <v>5366</v>
      </c>
      <c r="B3867" t="s">
        <v>5366</v>
      </c>
    </row>
    <row r="3868" spans="1:2" x14ac:dyDescent="0.25">
      <c r="A3868" t="s">
        <v>5367</v>
      </c>
      <c r="B3868" t="s">
        <v>5367</v>
      </c>
    </row>
    <row r="3869" spans="1:2" x14ac:dyDescent="0.25">
      <c r="A3869" t="s">
        <v>5368</v>
      </c>
      <c r="B3869" t="s">
        <v>5368</v>
      </c>
    </row>
    <row r="3870" spans="1:2" x14ac:dyDescent="0.25">
      <c r="A3870" t="s">
        <v>5369</v>
      </c>
      <c r="B3870" t="s">
        <v>5369</v>
      </c>
    </row>
    <row r="3871" spans="1:2" x14ac:dyDescent="0.25">
      <c r="A3871" t="s">
        <v>5370</v>
      </c>
      <c r="B3871" t="s">
        <v>5370</v>
      </c>
    </row>
    <row r="3872" spans="1:2" x14ac:dyDescent="0.25">
      <c r="A3872" t="s">
        <v>5371</v>
      </c>
      <c r="B3872" t="s">
        <v>5371</v>
      </c>
    </row>
    <row r="3873" spans="1:2" x14ac:dyDescent="0.25">
      <c r="A3873" t="s">
        <v>5372</v>
      </c>
      <c r="B3873" t="s">
        <v>5372</v>
      </c>
    </row>
    <row r="3874" spans="1:2" x14ac:dyDescent="0.25">
      <c r="A3874" t="s">
        <v>5373</v>
      </c>
      <c r="B3874" t="s">
        <v>5373</v>
      </c>
    </row>
    <row r="3875" spans="1:2" x14ac:dyDescent="0.25">
      <c r="A3875" t="s">
        <v>5374</v>
      </c>
      <c r="B3875" t="s">
        <v>5374</v>
      </c>
    </row>
    <row r="3876" spans="1:2" x14ac:dyDescent="0.25">
      <c r="A3876" t="s">
        <v>5375</v>
      </c>
      <c r="B3876" t="s">
        <v>5375</v>
      </c>
    </row>
    <row r="3877" spans="1:2" x14ac:dyDescent="0.25">
      <c r="A3877" t="s">
        <v>5376</v>
      </c>
      <c r="B3877" t="s">
        <v>5376</v>
      </c>
    </row>
    <row r="3878" spans="1:2" x14ac:dyDescent="0.25">
      <c r="A3878" t="s">
        <v>5377</v>
      </c>
      <c r="B3878" t="s">
        <v>5377</v>
      </c>
    </row>
    <row r="3879" spans="1:2" x14ac:dyDescent="0.25">
      <c r="A3879" t="s">
        <v>5378</v>
      </c>
      <c r="B3879" t="s">
        <v>5378</v>
      </c>
    </row>
    <row r="3880" spans="1:2" x14ac:dyDescent="0.25">
      <c r="A3880" t="s">
        <v>5379</v>
      </c>
      <c r="B3880" t="s">
        <v>5379</v>
      </c>
    </row>
    <row r="3881" spans="1:2" x14ac:dyDescent="0.25">
      <c r="A3881" t="s">
        <v>5380</v>
      </c>
      <c r="B3881" t="s">
        <v>5380</v>
      </c>
    </row>
    <row r="3882" spans="1:2" x14ac:dyDescent="0.25">
      <c r="A3882" t="s">
        <v>5381</v>
      </c>
      <c r="B3882" t="s">
        <v>5381</v>
      </c>
    </row>
    <row r="3883" spans="1:2" x14ac:dyDescent="0.25">
      <c r="A3883" t="s">
        <v>5382</v>
      </c>
      <c r="B3883" t="s">
        <v>5382</v>
      </c>
    </row>
    <row r="3884" spans="1:2" x14ac:dyDescent="0.25">
      <c r="A3884" t="s">
        <v>5383</v>
      </c>
      <c r="B3884" t="s">
        <v>5383</v>
      </c>
    </row>
    <row r="3885" spans="1:2" x14ac:dyDescent="0.25">
      <c r="A3885" t="s">
        <v>5384</v>
      </c>
      <c r="B3885" t="s">
        <v>5384</v>
      </c>
    </row>
    <row r="3886" spans="1:2" x14ac:dyDescent="0.25">
      <c r="A3886" t="s">
        <v>5385</v>
      </c>
      <c r="B3886" t="s">
        <v>5385</v>
      </c>
    </row>
    <row r="3887" spans="1:2" x14ac:dyDescent="0.25">
      <c r="A3887" t="s">
        <v>5386</v>
      </c>
      <c r="B3887" t="s">
        <v>5386</v>
      </c>
    </row>
    <row r="3888" spans="1:2" x14ac:dyDescent="0.25">
      <c r="A3888" t="s">
        <v>5387</v>
      </c>
      <c r="B3888" t="s">
        <v>5387</v>
      </c>
    </row>
    <row r="3889" spans="1:2" x14ac:dyDescent="0.25">
      <c r="A3889" t="s">
        <v>5388</v>
      </c>
      <c r="B3889" t="s">
        <v>5388</v>
      </c>
    </row>
    <row r="3890" spans="1:2" x14ac:dyDescent="0.25">
      <c r="A3890" t="s">
        <v>5389</v>
      </c>
      <c r="B3890" t="s">
        <v>5389</v>
      </c>
    </row>
    <row r="3891" spans="1:2" x14ac:dyDescent="0.25">
      <c r="A3891" t="s">
        <v>5390</v>
      </c>
      <c r="B3891" t="s">
        <v>5390</v>
      </c>
    </row>
    <row r="3892" spans="1:2" x14ac:dyDescent="0.25">
      <c r="A3892" t="s">
        <v>5391</v>
      </c>
      <c r="B3892" t="s">
        <v>5391</v>
      </c>
    </row>
    <row r="3893" spans="1:2" x14ac:dyDescent="0.25">
      <c r="A3893" t="s">
        <v>5392</v>
      </c>
      <c r="B3893" t="s">
        <v>5392</v>
      </c>
    </row>
    <row r="3894" spans="1:2" x14ac:dyDescent="0.25">
      <c r="A3894" t="s">
        <v>5393</v>
      </c>
      <c r="B3894" t="s">
        <v>5393</v>
      </c>
    </row>
    <row r="3895" spans="1:2" x14ac:dyDescent="0.25">
      <c r="A3895" t="s">
        <v>5394</v>
      </c>
      <c r="B3895" t="s">
        <v>5394</v>
      </c>
    </row>
    <row r="3896" spans="1:2" x14ac:dyDescent="0.25">
      <c r="A3896" t="s">
        <v>5395</v>
      </c>
      <c r="B3896" t="s">
        <v>5395</v>
      </c>
    </row>
    <row r="3897" spans="1:2" x14ac:dyDescent="0.25">
      <c r="A3897" t="s">
        <v>5396</v>
      </c>
      <c r="B3897" t="s">
        <v>5396</v>
      </c>
    </row>
    <row r="3898" spans="1:2" x14ac:dyDescent="0.25">
      <c r="A3898" t="s">
        <v>5397</v>
      </c>
      <c r="B3898" t="s">
        <v>5397</v>
      </c>
    </row>
    <row r="3899" spans="1:2" x14ac:dyDescent="0.25">
      <c r="A3899" t="s">
        <v>5398</v>
      </c>
      <c r="B3899" t="s">
        <v>5398</v>
      </c>
    </row>
    <row r="3900" spans="1:2" x14ac:dyDescent="0.25">
      <c r="A3900" t="s">
        <v>5399</v>
      </c>
      <c r="B3900" t="s">
        <v>5399</v>
      </c>
    </row>
    <row r="3901" spans="1:2" x14ac:dyDescent="0.25">
      <c r="A3901" t="s">
        <v>5400</v>
      </c>
      <c r="B3901" t="s">
        <v>5400</v>
      </c>
    </row>
    <row r="3902" spans="1:2" x14ac:dyDescent="0.25">
      <c r="A3902" t="s">
        <v>5401</v>
      </c>
      <c r="B3902" t="s">
        <v>5401</v>
      </c>
    </row>
    <row r="3903" spans="1:2" x14ac:dyDescent="0.25">
      <c r="A3903" t="s">
        <v>5402</v>
      </c>
      <c r="B3903" t="s">
        <v>5402</v>
      </c>
    </row>
    <row r="3904" spans="1:2" x14ac:dyDescent="0.25">
      <c r="A3904" t="s">
        <v>5403</v>
      </c>
      <c r="B3904" t="s">
        <v>5403</v>
      </c>
    </row>
    <row r="3905" spans="1:2" x14ac:dyDescent="0.25">
      <c r="A3905" t="s">
        <v>5404</v>
      </c>
      <c r="B3905" t="s">
        <v>5404</v>
      </c>
    </row>
    <row r="3906" spans="1:2" x14ac:dyDescent="0.25">
      <c r="A3906" t="s">
        <v>5405</v>
      </c>
      <c r="B3906" t="s">
        <v>5405</v>
      </c>
    </row>
    <row r="3907" spans="1:2" x14ac:dyDescent="0.25">
      <c r="A3907" t="s">
        <v>5406</v>
      </c>
      <c r="B3907" t="s">
        <v>5406</v>
      </c>
    </row>
    <row r="3908" spans="1:2" x14ac:dyDescent="0.25">
      <c r="A3908" t="s">
        <v>5407</v>
      </c>
      <c r="B3908" t="s">
        <v>5407</v>
      </c>
    </row>
    <row r="3909" spans="1:2" x14ac:dyDescent="0.25">
      <c r="A3909" t="s">
        <v>5408</v>
      </c>
      <c r="B3909" t="s">
        <v>5408</v>
      </c>
    </row>
    <row r="3910" spans="1:2" x14ac:dyDescent="0.25">
      <c r="A3910" t="s">
        <v>5409</v>
      </c>
      <c r="B3910" t="s">
        <v>5409</v>
      </c>
    </row>
    <row r="3911" spans="1:2" x14ac:dyDescent="0.25">
      <c r="A3911" t="s">
        <v>5410</v>
      </c>
      <c r="B3911" t="s">
        <v>5410</v>
      </c>
    </row>
    <row r="3912" spans="1:2" x14ac:dyDescent="0.25">
      <c r="A3912" t="s">
        <v>5411</v>
      </c>
      <c r="B3912" t="s">
        <v>5411</v>
      </c>
    </row>
    <row r="3913" spans="1:2" x14ac:dyDescent="0.25">
      <c r="A3913" t="s">
        <v>5412</v>
      </c>
      <c r="B3913" t="s">
        <v>5412</v>
      </c>
    </row>
    <row r="3914" spans="1:2" x14ac:dyDescent="0.25">
      <c r="A3914" t="s">
        <v>5413</v>
      </c>
      <c r="B3914" t="s">
        <v>5413</v>
      </c>
    </row>
    <row r="3915" spans="1:2" x14ac:dyDescent="0.25">
      <c r="A3915" t="s">
        <v>5414</v>
      </c>
      <c r="B3915" t="s">
        <v>5414</v>
      </c>
    </row>
    <row r="3916" spans="1:2" x14ac:dyDescent="0.25">
      <c r="A3916" t="s">
        <v>5415</v>
      </c>
      <c r="B3916" t="s">
        <v>5415</v>
      </c>
    </row>
    <row r="3917" spans="1:2" x14ac:dyDescent="0.25">
      <c r="A3917" t="s">
        <v>5416</v>
      </c>
      <c r="B3917" t="s">
        <v>5416</v>
      </c>
    </row>
    <row r="3918" spans="1:2" x14ac:dyDescent="0.25">
      <c r="A3918" t="s">
        <v>5417</v>
      </c>
      <c r="B3918" t="s">
        <v>5417</v>
      </c>
    </row>
    <row r="3919" spans="1:2" x14ac:dyDescent="0.25">
      <c r="A3919" t="s">
        <v>5418</v>
      </c>
      <c r="B3919" t="s">
        <v>5418</v>
      </c>
    </row>
    <row r="3920" spans="1:2" x14ac:dyDescent="0.25">
      <c r="A3920" t="s">
        <v>5419</v>
      </c>
      <c r="B3920" t="s">
        <v>5419</v>
      </c>
    </row>
    <row r="3921" spans="1:2" x14ac:dyDescent="0.25">
      <c r="A3921" t="s">
        <v>5420</v>
      </c>
      <c r="B3921" t="s">
        <v>5420</v>
      </c>
    </row>
    <row r="3922" spans="1:2" x14ac:dyDescent="0.25">
      <c r="A3922" t="s">
        <v>5421</v>
      </c>
      <c r="B3922" t="s">
        <v>5421</v>
      </c>
    </row>
    <row r="3923" spans="1:2" x14ac:dyDescent="0.25">
      <c r="A3923" t="s">
        <v>5422</v>
      </c>
      <c r="B3923" t="s">
        <v>5422</v>
      </c>
    </row>
    <row r="3924" spans="1:2" x14ac:dyDescent="0.25">
      <c r="A3924" t="s">
        <v>5423</v>
      </c>
      <c r="B3924" t="s">
        <v>5423</v>
      </c>
    </row>
    <row r="3925" spans="1:2" x14ac:dyDescent="0.25">
      <c r="A3925" t="s">
        <v>5424</v>
      </c>
      <c r="B3925" t="s">
        <v>5424</v>
      </c>
    </row>
    <row r="3926" spans="1:2" x14ac:dyDescent="0.25">
      <c r="A3926" t="s">
        <v>5425</v>
      </c>
      <c r="B3926" t="s">
        <v>5425</v>
      </c>
    </row>
    <row r="3927" spans="1:2" x14ac:dyDescent="0.25">
      <c r="A3927" t="s">
        <v>5426</v>
      </c>
      <c r="B3927" t="s">
        <v>5426</v>
      </c>
    </row>
    <row r="3928" spans="1:2" x14ac:dyDescent="0.25">
      <c r="A3928" t="s">
        <v>5427</v>
      </c>
      <c r="B3928" t="s">
        <v>5427</v>
      </c>
    </row>
    <row r="3929" spans="1:2" x14ac:dyDescent="0.25">
      <c r="A3929" t="s">
        <v>5428</v>
      </c>
      <c r="B3929" t="s">
        <v>5428</v>
      </c>
    </row>
    <row r="3930" spans="1:2" x14ac:dyDescent="0.25">
      <c r="A3930" t="s">
        <v>5429</v>
      </c>
      <c r="B3930" t="s">
        <v>5429</v>
      </c>
    </row>
    <row r="3931" spans="1:2" x14ac:dyDescent="0.25">
      <c r="A3931" t="s">
        <v>5430</v>
      </c>
      <c r="B3931" t="s">
        <v>5430</v>
      </c>
    </row>
    <row r="3932" spans="1:2" x14ac:dyDescent="0.25">
      <c r="A3932" t="s">
        <v>5431</v>
      </c>
      <c r="B3932" t="s">
        <v>5431</v>
      </c>
    </row>
    <row r="3933" spans="1:2" x14ac:dyDescent="0.25">
      <c r="A3933" t="s">
        <v>5432</v>
      </c>
      <c r="B3933" t="s">
        <v>5432</v>
      </c>
    </row>
    <row r="3934" spans="1:2" x14ac:dyDescent="0.25">
      <c r="A3934" t="s">
        <v>5433</v>
      </c>
      <c r="B3934" t="s">
        <v>5433</v>
      </c>
    </row>
    <row r="3935" spans="1:2" x14ac:dyDescent="0.25">
      <c r="A3935" t="s">
        <v>5434</v>
      </c>
      <c r="B3935" t="s">
        <v>5434</v>
      </c>
    </row>
    <row r="3936" spans="1:2" x14ac:dyDescent="0.25">
      <c r="A3936" t="s">
        <v>5435</v>
      </c>
      <c r="B3936" t="s">
        <v>5435</v>
      </c>
    </row>
    <row r="3937" spans="1:2" x14ac:dyDescent="0.25">
      <c r="A3937" t="s">
        <v>5436</v>
      </c>
      <c r="B3937" t="s">
        <v>5436</v>
      </c>
    </row>
    <row r="3938" spans="1:2" x14ac:dyDescent="0.25">
      <c r="A3938" t="s">
        <v>5437</v>
      </c>
      <c r="B3938" t="s">
        <v>5437</v>
      </c>
    </row>
    <row r="3939" spans="1:2" x14ac:dyDescent="0.25">
      <c r="A3939" t="s">
        <v>5438</v>
      </c>
      <c r="B3939" t="s">
        <v>5438</v>
      </c>
    </row>
    <row r="3940" spans="1:2" x14ac:dyDescent="0.25">
      <c r="A3940" t="s">
        <v>5439</v>
      </c>
      <c r="B3940" t="s">
        <v>5439</v>
      </c>
    </row>
    <row r="3941" spans="1:2" x14ac:dyDescent="0.25">
      <c r="A3941" t="s">
        <v>5440</v>
      </c>
      <c r="B3941" t="s">
        <v>5440</v>
      </c>
    </row>
    <row r="3942" spans="1:2" x14ac:dyDescent="0.25">
      <c r="A3942" t="s">
        <v>5441</v>
      </c>
      <c r="B3942" t="s">
        <v>5441</v>
      </c>
    </row>
    <row r="3943" spans="1:2" x14ac:dyDescent="0.25">
      <c r="A3943" t="s">
        <v>5442</v>
      </c>
      <c r="B3943" t="s">
        <v>5442</v>
      </c>
    </row>
    <row r="3944" spans="1:2" x14ac:dyDescent="0.25">
      <c r="A3944" t="s">
        <v>5443</v>
      </c>
      <c r="B3944" t="s">
        <v>5443</v>
      </c>
    </row>
    <row r="3945" spans="1:2" x14ac:dyDescent="0.25">
      <c r="A3945" t="s">
        <v>5444</v>
      </c>
      <c r="B3945" t="s">
        <v>5444</v>
      </c>
    </row>
    <row r="3946" spans="1:2" x14ac:dyDescent="0.25">
      <c r="A3946" t="s">
        <v>5445</v>
      </c>
      <c r="B3946" t="s">
        <v>5445</v>
      </c>
    </row>
    <row r="3947" spans="1:2" x14ac:dyDescent="0.25">
      <c r="A3947" t="s">
        <v>5446</v>
      </c>
      <c r="B3947" t="s">
        <v>5446</v>
      </c>
    </row>
    <row r="3948" spans="1:2" x14ac:dyDescent="0.25">
      <c r="A3948" t="s">
        <v>5447</v>
      </c>
      <c r="B3948" t="s">
        <v>5447</v>
      </c>
    </row>
    <row r="3949" spans="1:2" x14ac:dyDescent="0.25">
      <c r="A3949" t="s">
        <v>5448</v>
      </c>
      <c r="B3949" t="s">
        <v>5448</v>
      </c>
    </row>
    <row r="3950" spans="1:2" x14ac:dyDescent="0.25">
      <c r="A3950" t="s">
        <v>5449</v>
      </c>
      <c r="B3950" t="s">
        <v>5449</v>
      </c>
    </row>
    <row r="3951" spans="1:2" x14ac:dyDescent="0.25">
      <c r="A3951" t="s">
        <v>5450</v>
      </c>
      <c r="B3951" t="s">
        <v>5450</v>
      </c>
    </row>
    <row r="3952" spans="1:2" x14ac:dyDescent="0.25">
      <c r="A3952" t="s">
        <v>5451</v>
      </c>
      <c r="B3952" t="s">
        <v>5451</v>
      </c>
    </row>
    <row r="3953" spans="1:2" x14ac:dyDescent="0.25">
      <c r="A3953" t="s">
        <v>5452</v>
      </c>
      <c r="B3953" t="s">
        <v>5452</v>
      </c>
    </row>
    <row r="3954" spans="1:2" x14ac:dyDescent="0.25">
      <c r="A3954" t="s">
        <v>5453</v>
      </c>
      <c r="B3954" t="s">
        <v>5453</v>
      </c>
    </row>
    <row r="3955" spans="1:2" x14ac:dyDescent="0.25">
      <c r="A3955" t="s">
        <v>5454</v>
      </c>
      <c r="B3955" t="s">
        <v>5454</v>
      </c>
    </row>
    <row r="3956" spans="1:2" x14ac:dyDescent="0.25">
      <c r="A3956" t="s">
        <v>5455</v>
      </c>
      <c r="B3956" t="s">
        <v>5455</v>
      </c>
    </row>
    <row r="3957" spans="1:2" x14ac:dyDescent="0.25">
      <c r="A3957" t="s">
        <v>5456</v>
      </c>
      <c r="B3957" t="s">
        <v>5456</v>
      </c>
    </row>
    <row r="3958" spans="1:2" x14ac:dyDescent="0.25">
      <c r="A3958" t="s">
        <v>5457</v>
      </c>
      <c r="B3958" t="s">
        <v>5457</v>
      </c>
    </row>
    <row r="3959" spans="1:2" x14ac:dyDescent="0.25">
      <c r="A3959" t="s">
        <v>5458</v>
      </c>
      <c r="B3959" t="s">
        <v>5458</v>
      </c>
    </row>
    <row r="3960" spans="1:2" x14ac:dyDescent="0.25">
      <c r="A3960" t="s">
        <v>5459</v>
      </c>
      <c r="B3960" t="s">
        <v>5459</v>
      </c>
    </row>
    <row r="3961" spans="1:2" x14ac:dyDescent="0.25">
      <c r="A3961" t="s">
        <v>5460</v>
      </c>
      <c r="B3961" t="s">
        <v>5460</v>
      </c>
    </row>
    <row r="3962" spans="1:2" x14ac:dyDescent="0.25">
      <c r="A3962" t="s">
        <v>5461</v>
      </c>
      <c r="B3962" t="s">
        <v>5461</v>
      </c>
    </row>
    <row r="3963" spans="1:2" x14ac:dyDescent="0.25">
      <c r="A3963" t="s">
        <v>5462</v>
      </c>
      <c r="B3963" t="s">
        <v>5462</v>
      </c>
    </row>
    <row r="3964" spans="1:2" x14ac:dyDescent="0.25">
      <c r="A3964" t="s">
        <v>5463</v>
      </c>
      <c r="B3964" t="s">
        <v>5463</v>
      </c>
    </row>
    <row r="3965" spans="1:2" x14ac:dyDescent="0.25">
      <c r="A3965" t="s">
        <v>5464</v>
      </c>
      <c r="B3965" t="s">
        <v>5464</v>
      </c>
    </row>
    <row r="3966" spans="1:2" x14ac:dyDescent="0.25">
      <c r="A3966" t="s">
        <v>5465</v>
      </c>
      <c r="B3966" t="s">
        <v>5465</v>
      </c>
    </row>
    <row r="3967" spans="1:2" x14ac:dyDescent="0.25">
      <c r="A3967" t="s">
        <v>5466</v>
      </c>
      <c r="B3967" t="s">
        <v>5466</v>
      </c>
    </row>
    <row r="3968" spans="1:2" x14ac:dyDescent="0.25">
      <c r="A3968" t="s">
        <v>5467</v>
      </c>
      <c r="B3968" t="s">
        <v>5467</v>
      </c>
    </row>
    <row r="3969" spans="1:2" x14ac:dyDescent="0.25">
      <c r="A3969" t="s">
        <v>5468</v>
      </c>
      <c r="B3969" t="s">
        <v>5468</v>
      </c>
    </row>
    <row r="3970" spans="1:2" x14ac:dyDescent="0.25">
      <c r="A3970" t="s">
        <v>5469</v>
      </c>
      <c r="B3970" t="s">
        <v>5469</v>
      </c>
    </row>
    <row r="3971" spans="1:2" x14ac:dyDescent="0.25">
      <c r="A3971" t="s">
        <v>5470</v>
      </c>
      <c r="B3971" t="s">
        <v>5470</v>
      </c>
    </row>
    <row r="3972" spans="1:2" x14ac:dyDescent="0.25">
      <c r="A3972" t="s">
        <v>5471</v>
      </c>
      <c r="B3972" t="s">
        <v>5471</v>
      </c>
    </row>
    <row r="3973" spans="1:2" x14ac:dyDescent="0.25">
      <c r="A3973" t="s">
        <v>5472</v>
      </c>
      <c r="B3973" t="s">
        <v>5472</v>
      </c>
    </row>
    <row r="3974" spans="1:2" x14ac:dyDescent="0.25">
      <c r="A3974" t="s">
        <v>5473</v>
      </c>
      <c r="B3974" t="s">
        <v>5473</v>
      </c>
    </row>
    <row r="3975" spans="1:2" x14ac:dyDescent="0.25">
      <c r="A3975" t="s">
        <v>5474</v>
      </c>
      <c r="B3975" t="s">
        <v>5474</v>
      </c>
    </row>
    <row r="3976" spans="1:2" x14ac:dyDescent="0.25">
      <c r="A3976" t="s">
        <v>5475</v>
      </c>
      <c r="B3976" t="s">
        <v>5475</v>
      </c>
    </row>
    <row r="3977" spans="1:2" x14ac:dyDescent="0.25">
      <c r="A3977" t="s">
        <v>5476</v>
      </c>
      <c r="B3977" t="s">
        <v>5476</v>
      </c>
    </row>
    <row r="3978" spans="1:2" x14ac:dyDescent="0.25">
      <c r="A3978" t="s">
        <v>5477</v>
      </c>
      <c r="B3978" t="s">
        <v>5477</v>
      </c>
    </row>
    <row r="3979" spans="1:2" x14ac:dyDescent="0.25">
      <c r="A3979" t="s">
        <v>5478</v>
      </c>
      <c r="B3979" t="s">
        <v>5478</v>
      </c>
    </row>
    <row r="3980" spans="1:2" x14ac:dyDescent="0.25">
      <c r="A3980" t="s">
        <v>5479</v>
      </c>
      <c r="B3980" t="s">
        <v>5479</v>
      </c>
    </row>
    <row r="3981" spans="1:2" x14ac:dyDescent="0.25">
      <c r="A3981" t="s">
        <v>5480</v>
      </c>
      <c r="B3981" t="s">
        <v>5480</v>
      </c>
    </row>
    <row r="3982" spans="1:2" x14ac:dyDescent="0.25">
      <c r="A3982" t="s">
        <v>5481</v>
      </c>
      <c r="B3982" t="s">
        <v>5481</v>
      </c>
    </row>
    <row r="3983" spans="1:2" x14ac:dyDescent="0.25">
      <c r="A3983" t="s">
        <v>5482</v>
      </c>
      <c r="B3983" t="s">
        <v>5482</v>
      </c>
    </row>
    <row r="3984" spans="1:2" x14ac:dyDescent="0.25">
      <c r="A3984" t="s">
        <v>5483</v>
      </c>
      <c r="B3984" t="s">
        <v>5483</v>
      </c>
    </row>
    <row r="3985" spans="1:2" x14ac:dyDescent="0.25">
      <c r="A3985" t="s">
        <v>5484</v>
      </c>
      <c r="B3985" t="s">
        <v>5484</v>
      </c>
    </row>
    <row r="3986" spans="1:2" x14ac:dyDescent="0.25">
      <c r="A3986" t="s">
        <v>5485</v>
      </c>
      <c r="B3986" t="s">
        <v>5485</v>
      </c>
    </row>
    <row r="3987" spans="1:2" x14ac:dyDescent="0.25">
      <c r="A3987" t="s">
        <v>5486</v>
      </c>
      <c r="B3987" t="s">
        <v>5486</v>
      </c>
    </row>
    <row r="3988" spans="1:2" x14ac:dyDescent="0.25">
      <c r="A3988" t="s">
        <v>5487</v>
      </c>
      <c r="B3988" t="s">
        <v>5487</v>
      </c>
    </row>
    <row r="3989" spans="1:2" x14ac:dyDescent="0.25">
      <c r="A3989" t="s">
        <v>5488</v>
      </c>
      <c r="B3989" t="s">
        <v>5488</v>
      </c>
    </row>
    <row r="3990" spans="1:2" x14ac:dyDescent="0.25">
      <c r="A3990" t="s">
        <v>5489</v>
      </c>
      <c r="B3990" t="s">
        <v>5489</v>
      </c>
    </row>
    <row r="3991" spans="1:2" x14ac:dyDescent="0.25">
      <c r="A3991" t="s">
        <v>5490</v>
      </c>
      <c r="B3991" t="s">
        <v>5490</v>
      </c>
    </row>
    <row r="3992" spans="1:2" x14ac:dyDescent="0.25">
      <c r="A3992" t="s">
        <v>5491</v>
      </c>
      <c r="B3992" t="s">
        <v>5491</v>
      </c>
    </row>
    <row r="3993" spans="1:2" x14ac:dyDescent="0.25">
      <c r="A3993" t="s">
        <v>5492</v>
      </c>
      <c r="B3993" t="s">
        <v>5492</v>
      </c>
    </row>
    <row r="3994" spans="1:2" x14ac:dyDescent="0.25">
      <c r="A3994" t="s">
        <v>5493</v>
      </c>
      <c r="B3994" t="s">
        <v>5493</v>
      </c>
    </row>
    <row r="3995" spans="1:2" x14ac:dyDescent="0.25">
      <c r="A3995" t="s">
        <v>5494</v>
      </c>
      <c r="B3995" t="s">
        <v>5494</v>
      </c>
    </row>
    <row r="3996" spans="1:2" x14ac:dyDescent="0.25">
      <c r="A3996" t="s">
        <v>5495</v>
      </c>
      <c r="B3996" t="s">
        <v>5495</v>
      </c>
    </row>
    <row r="3997" spans="1:2" x14ac:dyDescent="0.25">
      <c r="A3997" t="s">
        <v>5496</v>
      </c>
      <c r="B3997" t="s">
        <v>5496</v>
      </c>
    </row>
    <row r="3998" spans="1:2" x14ac:dyDescent="0.25">
      <c r="A3998" t="s">
        <v>5497</v>
      </c>
      <c r="B3998" t="s">
        <v>5497</v>
      </c>
    </row>
    <row r="3999" spans="1:2" x14ac:dyDescent="0.25">
      <c r="A3999" t="s">
        <v>5498</v>
      </c>
      <c r="B3999" t="s">
        <v>5498</v>
      </c>
    </row>
    <row r="4000" spans="1:2" x14ac:dyDescent="0.25">
      <c r="A4000" t="s">
        <v>5499</v>
      </c>
      <c r="B4000" t="s">
        <v>5499</v>
      </c>
    </row>
    <row r="4001" spans="1:2" x14ac:dyDescent="0.25">
      <c r="A4001" t="s">
        <v>5500</v>
      </c>
      <c r="B4001" t="s">
        <v>5500</v>
      </c>
    </row>
    <row r="4002" spans="1:2" x14ac:dyDescent="0.25">
      <c r="A4002" t="s">
        <v>5501</v>
      </c>
      <c r="B4002" t="s">
        <v>5501</v>
      </c>
    </row>
    <row r="4003" spans="1:2" x14ac:dyDescent="0.25">
      <c r="A4003" t="s">
        <v>5502</v>
      </c>
      <c r="B4003" t="s">
        <v>5502</v>
      </c>
    </row>
    <row r="4004" spans="1:2" x14ac:dyDescent="0.25">
      <c r="A4004" t="s">
        <v>5503</v>
      </c>
      <c r="B4004" t="s">
        <v>5503</v>
      </c>
    </row>
    <row r="4005" spans="1:2" x14ac:dyDescent="0.25">
      <c r="A4005" t="s">
        <v>5504</v>
      </c>
      <c r="B4005" t="s">
        <v>5504</v>
      </c>
    </row>
    <row r="4006" spans="1:2" x14ac:dyDescent="0.25">
      <c r="A4006" t="s">
        <v>5505</v>
      </c>
      <c r="B4006" t="s">
        <v>5505</v>
      </c>
    </row>
    <row r="4007" spans="1:2" x14ac:dyDescent="0.25">
      <c r="A4007" t="s">
        <v>5506</v>
      </c>
      <c r="B4007" t="s">
        <v>5506</v>
      </c>
    </row>
    <row r="4008" spans="1:2" x14ac:dyDescent="0.25">
      <c r="A4008" t="s">
        <v>5507</v>
      </c>
      <c r="B4008" t="s">
        <v>5507</v>
      </c>
    </row>
    <row r="4009" spans="1:2" x14ac:dyDescent="0.25">
      <c r="A4009" t="s">
        <v>5508</v>
      </c>
      <c r="B4009" t="s">
        <v>5508</v>
      </c>
    </row>
    <row r="4010" spans="1:2" x14ac:dyDescent="0.25">
      <c r="A4010" t="s">
        <v>5509</v>
      </c>
      <c r="B4010" t="s">
        <v>5509</v>
      </c>
    </row>
    <row r="4011" spans="1:2" x14ac:dyDescent="0.25">
      <c r="A4011" t="s">
        <v>5510</v>
      </c>
      <c r="B4011" t="s">
        <v>5510</v>
      </c>
    </row>
    <row r="4012" spans="1:2" x14ac:dyDescent="0.25">
      <c r="A4012" t="s">
        <v>5511</v>
      </c>
      <c r="B4012" t="s">
        <v>5511</v>
      </c>
    </row>
    <row r="4013" spans="1:2" x14ac:dyDescent="0.25">
      <c r="A4013" t="s">
        <v>5512</v>
      </c>
      <c r="B4013" t="s">
        <v>5512</v>
      </c>
    </row>
    <row r="4014" spans="1:2" x14ac:dyDescent="0.25">
      <c r="A4014" t="s">
        <v>5513</v>
      </c>
      <c r="B4014" t="s">
        <v>5513</v>
      </c>
    </row>
    <row r="4015" spans="1:2" x14ac:dyDescent="0.25">
      <c r="A4015" t="s">
        <v>5514</v>
      </c>
      <c r="B4015" t="s">
        <v>5514</v>
      </c>
    </row>
    <row r="4016" spans="1:2" x14ac:dyDescent="0.25">
      <c r="A4016" t="s">
        <v>5515</v>
      </c>
      <c r="B4016" t="s">
        <v>5515</v>
      </c>
    </row>
    <row r="4017" spans="1:2" x14ac:dyDescent="0.25">
      <c r="A4017" t="s">
        <v>5516</v>
      </c>
      <c r="B4017" t="s">
        <v>5516</v>
      </c>
    </row>
    <row r="4018" spans="1:2" x14ac:dyDescent="0.25">
      <c r="A4018" t="s">
        <v>5517</v>
      </c>
      <c r="B4018" t="s">
        <v>5517</v>
      </c>
    </row>
    <row r="4019" spans="1:2" x14ac:dyDescent="0.25">
      <c r="A4019" t="s">
        <v>5518</v>
      </c>
      <c r="B4019" t="s">
        <v>5518</v>
      </c>
    </row>
    <row r="4020" spans="1:2" x14ac:dyDescent="0.25">
      <c r="A4020" t="s">
        <v>5519</v>
      </c>
      <c r="B4020" t="s">
        <v>5519</v>
      </c>
    </row>
    <row r="4021" spans="1:2" x14ac:dyDescent="0.25">
      <c r="A4021" t="s">
        <v>5520</v>
      </c>
      <c r="B4021" t="s">
        <v>5520</v>
      </c>
    </row>
    <row r="4022" spans="1:2" x14ac:dyDescent="0.25">
      <c r="A4022" t="s">
        <v>5521</v>
      </c>
      <c r="B4022" t="s">
        <v>5521</v>
      </c>
    </row>
    <row r="4023" spans="1:2" x14ac:dyDescent="0.25">
      <c r="A4023" t="s">
        <v>5522</v>
      </c>
      <c r="B4023" t="s">
        <v>5522</v>
      </c>
    </row>
    <row r="4024" spans="1:2" x14ac:dyDescent="0.25">
      <c r="A4024" t="s">
        <v>5523</v>
      </c>
      <c r="B4024" t="s">
        <v>5523</v>
      </c>
    </row>
    <row r="4025" spans="1:2" x14ac:dyDescent="0.25">
      <c r="A4025" t="s">
        <v>5524</v>
      </c>
      <c r="B4025" t="s">
        <v>5524</v>
      </c>
    </row>
    <row r="4026" spans="1:2" x14ac:dyDescent="0.25">
      <c r="A4026" t="s">
        <v>5525</v>
      </c>
      <c r="B4026" t="s">
        <v>5525</v>
      </c>
    </row>
    <row r="4027" spans="1:2" x14ac:dyDescent="0.25">
      <c r="A4027" t="s">
        <v>5526</v>
      </c>
      <c r="B4027" t="s">
        <v>5526</v>
      </c>
    </row>
    <row r="4028" spans="1:2" x14ac:dyDescent="0.25">
      <c r="A4028" t="s">
        <v>5527</v>
      </c>
      <c r="B4028" t="s">
        <v>5527</v>
      </c>
    </row>
    <row r="4029" spans="1:2" x14ac:dyDescent="0.25">
      <c r="A4029" t="s">
        <v>5528</v>
      </c>
      <c r="B4029" t="s">
        <v>5528</v>
      </c>
    </row>
    <row r="4030" spans="1:2" x14ac:dyDescent="0.25">
      <c r="A4030" t="s">
        <v>5529</v>
      </c>
      <c r="B4030" t="s">
        <v>5529</v>
      </c>
    </row>
    <row r="4031" spans="1:2" x14ac:dyDescent="0.25">
      <c r="A4031" t="s">
        <v>5530</v>
      </c>
      <c r="B4031" t="s">
        <v>5530</v>
      </c>
    </row>
    <row r="4032" spans="1:2" x14ac:dyDescent="0.25">
      <c r="A4032" t="s">
        <v>5531</v>
      </c>
      <c r="B4032" t="s">
        <v>5531</v>
      </c>
    </row>
    <row r="4033" spans="1:2" x14ac:dyDescent="0.25">
      <c r="A4033" t="s">
        <v>5532</v>
      </c>
      <c r="B4033" t="s">
        <v>5532</v>
      </c>
    </row>
    <row r="4034" spans="1:2" x14ac:dyDescent="0.25">
      <c r="A4034" t="s">
        <v>5533</v>
      </c>
      <c r="B4034" t="s">
        <v>5533</v>
      </c>
    </row>
    <row r="4035" spans="1:2" x14ac:dyDescent="0.25">
      <c r="A4035" t="s">
        <v>5534</v>
      </c>
      <c r="B4035" t="s">
        <v>5534</v>
      </c>
    </row>
    <row r="4036" spans="1:2" x14ac:dyDescent="0.25">
      <c r="A4036" t="s">
        <v>5535</v>
      </c>
      <c r="B4036" t="s">
        <v>5535</v>
      </c>
    </row>
    <row r="4037" spans="1:2" x14ac:dyDescent="0.25">
      <c r="A4037" t="s">
        <v>5536</v>
      </c>
      <c r="B4037" t="s">
        <v>5536</v>
      </c>
    </row>
    <row r="4038" spans="1:2" x14ac:dyDescent="0.25">
      <c r="A4038" t="s">
        <v>5537</v>
      </c>
      <c r="B4038" t="s">
        <v>5537</v>
      </c>
    </row>
    <row r="4039" spans="1:2" x14ac:dyDescent="0.25">
      <c r="A4039" t="s">
        <v>5538</v>
      </c>
      <c r="B4039" t="s">
        <v>5538</v>
      </c>
    </row>
    <row r="4040" spans="1:2" x14ac:dyDescent="0.25">
      <c r="A4040" t="s">
        <v>5539</v>
      </c>
      <c r="B4040" t="s">
        <v>5539</v>
      </c>
    </row>
    <row r="4041" spans="1:2" x14ac:dyDescent="0.25">
      <c r="A4041" t="s">
        <v>5540</v>
      </c>
      <c r="B4041" t="s">
        <v>5540</v>
      </c>
    </row>
    <row r="4042" spans="1:2" x14ac:dyDescent="0.25">
      <c r="A4042" t="s">
        <v>5541</v>
      </c>
      <c r="B4042" t="s">
        <v>5541</v>
      </c>
    </row>
    <row r="4043" spans="1:2" x14ac:dyDescent="0.25">
      <c r="A4043" t="s">
        <v>5542</v>
      </c>
      <c r="B4043" t="s">
        <v>5542</v>
      </c>
    </row>
    <row r="4044" spans="1:2" x14ac:dyDescent="0.25">
      <c r="A4044" t="s">
        <v>5543</v>
      </c>
      <c r="B4044" t="s">
        <v>5543</v>
      </c>
    </row>
    <row r="4045" spans="1:2" x14ac:dyDescent="0.25">
      <c r="A4045" t="s">
        <v>5544</v>
      </c>
      <c r="B4045" t="s">
        <v>5544</v>
      </c>
    </row>
    <row r="4046" spans="1:2" x14ac:dyDescent="0.25">
      <c r="A4046" t="s">
        <v>5545</v>
      </c>
      <c r="B4046" t="s">
        <v>5545</v>
      </c>
    </row>
    <row r="4047" spans="1:2" x14ac:dyDescent="0.25">
      <c r="A4047" t="s">
        <v>5546</v>
      </c>
      <c r="B4047" t="s">
        <v>5546</v>
      </c>
    </row>
    <row r="4048" spans="1:2" x14ac:dyDescent="0.25">
      <c r="A4048" t="s">
        <v>5547</v>
      </c>
      <c r="B4048" t="s">
        <v>5547</v>
      </c>
    </row>
    <row r="4049" spans="1:2" x14ac:dyDescent="0.25">
      <c r="A4049" t="s">
        <v>5548</v>
      </c>
      <c r="B4049" t="s">
        <v>5548</v>
      </c>
    </row>
    <row r="4050" spans="1:2" x14ac:dyDescent="0.25">
      <c r="A4050" t="s">
        <v>5549</v>
      </c>
      <c r="B4050" t="s">
        <v>5549</v>
      </c>
    </row>
    <row r="4051" spans="1:2" x14ac:dyDescent="0.25">
      <c r="A4051" t="s">
        <v>5550</v>
      </c>
      <c r="B4051" t="s">
        <v>5550</v>
      </c>
    </row>
    <row r="4052" spans="1:2" x14ac:dyDescent="0.25">
      <c r="A4052" t="s">
        <v>5551</v>
      </c>
      <c r="B4052" t="s">
        <v>5551</v>
      </c>
    </row>
    <row r="4053" spans="1:2" x14ac:dyDescent="0.25">
      <c r="A4053" t="s">
        <v>5552</v>
      </c>
      <c r="B4053" t="s">
        <v>5552</v>
      </c>
    </row>
    <row r="4054" spans="1:2" x14ac:dyDescent="0.25">
      <c r="A4054" t="s">
        <v>5553</v>
      </c>
      <c r="B4054" t="s">
        <v>5553</v>
      </c>
    </row>
    <row r="4055" spans="1:2" x14ac:dyDescent="0.25">
      <c r="A4055" t="s">
        <v>5554</v>
      </c>
      <c r="B4055" t="s">
        <v>5554</v>
      </c>
    </row>
    <row r="4056" spans="1:2" x14ac:dyDescent="0.25">
      <c r="A4056" t="s">
        <v>5555</v>
      </c>
      <c r="B4056" t="s">
        <v>5555</v>
      </c>
    </row>
    <row r="4057" spans="1:2" x14ac:dyDescent="0.25">
      <c r="A4057" t="s">
        <v>5556</v>
      </c>
      <c r="B4057" t="s">
        <v>5556</v>
      </c>
    </row>
    <row r="4058" spans="1:2" x14ac:dyDescent="0.25">
      <c r="A4058" t="s">
        <v>5557</v>
      </c>
      <c r="B4058" t="s">
        <v>5557</v>
      </c>
    </row>
    <row r="4059" spans="1:2" x14ac:dyDescent="0.25">
      <c r="A4059" t="s">
        <v>5558</v>
      </c>
      <c r="B4059" t="s">
        <v>5558</v>
      </c>
    </row>
    <row r="4060" spans="1:2" x14ac:dyDescent="0.25">
      <c r="A4060" t="s">
        <v>5559</v>
      </c>
      <c r="B4060" t="s">
        <v>5559</v>
      </c>
    </row>
    <row r="4061" spans="1:2" x14ac:dyDescent="0.25">
      <c r="A4061" t="s">
        <v>5560</v>
      </c>
      <c r="B4061" t="s">
        <v>5560</v>
      </c>
    </row>
    <row r="4062" spans="1:2" x14ac:dyDescent="0.25">
      <c r="A4062" t="s">
        <v>5561</v>
      </c>
      <c r="B4062" t="s">
        <v>5561</v>
      </c>
    </row>
    <row r="4063" spans="1:2" x14ac:dyDescent="0.25">
      <c r="A4063" t="s">
        <v>5562</v>
      </c>
      <c r="B4063" t="s">
        <v>5562</v>
      </c>
    </row>
    <row r="4064" spans="1:2" x14ac:dyDescent="0.25">
      <c r="A4064" t="s">
        <v>5563</v>
      </c>
      <c r="B4064" t="s">
        <v>5563</v>
      </c>
    </row>
    <row r="4065" spans="1:2" x14ac:dyDescent="0.25">
      <c r="A4065" t="s">
        <v>5564</v>
      </c>
      <c r="B4065" t="s">
        <v>5564</v>
      </c>
    </row>
    <row r="4066" spans="1:2" x14ac:dyDescent="0.25">
      <c r="A4066" t="s">
        <v>5565</v>
      </c>
      <c r="B4066" t="s">
        <v>5565</v>
      </c>
    </row>
    <row r="4067" spans="1:2" x14ac:dyDescent="0.25">
      <c r="A4067" t="s">
        <v>5566</v>
      </c>
      <c r="B4067" t="s">
        <v>5566</v>
      </c>
    </row>
    <row r="4068" spans="1:2" x14ac:dyDescent="0.25">
      <c r="A4068" t="s">
        <v>5567</v>
      </c>
      <c r="B4068" t="s">
        <v>5567</v>
      </c>
    </row>
    <row r="4069" spans="1:2" x14ac:dyDescent="0.25">
      <c r="A4069" t="s">
        <v>5568</v>
      </c>
      <c r="B4069" t="s">
        <v>5568</v>
      </c>
    </row>
    <row r="4070" spans="1:2" x14ac:dyDescent="0.25">
      <c r="A4070" t="s">
        <v>5569</v>
      </c>
      <c r="B4070" t="s">
        <v>5569</v>
      </c>
    </row>
    <row r="4071" spans="1:2" x14ac:dyDescent="0.25">
      <c r="A4071" t="s">
        <v>5570</v>
      </c>
      <c r="B4071" t="s">
        <v>5570</v>
      </c>
    </row>
    <row r="4072" spans="1:2" x14ac:dyDescent="0.25">
      <c r="A4072" t="s">
        <v>5571</v>
      </c>
      <c r="B4072" t="s">
        <v>5571</v>
      </c>
    </row>
    <row r="4073" spans="1:2" x14ac:dyDescent="0.25">
      <c r="A4073" t="s">
        <v>5572</v>
      </c>
      <c r="B4073" t="s">
        <v>5572</v>
      </c>
    </row>
    <row r="4074" spans="1:2" x14ac:dyDescent="0.25">
      <c r="A4074" t="s">
        <v>5573</v>
      </c>
      <c r="B4074" t="s">
        <v>5573</v>
      </c>
    </row>
    <row r="4075" spans="1:2" x14ac:dyDescent="0.25">
      <c r="A4075" t="s">
        <v>5574</v>
      </c>
      <c r="B4075" t="s">
        <v>5574</v>
      </c>
    </row>
    <row r="4076" spans="1:2" x14ac:dyDescent="0.25">
      <c r="A4076" t="s">
        <v>5575</v>
      </c>
      <c r="B4076" t="s">
        <v>5575</v>
      </c>
    </row>
    <row r="4077" spans="1:2" x14ac:dyDescent="0.25">
      <c r="A4077" t="s">
        <v>5576</v>
      </c>
      <c r="B4077" t="s">
        <v>5576</v>
      </c>
    </row>
    <row r="4078" spans="1:2" x14ac:dyDescent="0.25">
      <c r="A4078" t="s">
        <v>5577</v>
      </c>
      <c r="B4078" t="s">
        <v>5577</v>
      </c>
    </row>
    <row r="4079" spans="1:2" x14ac:dyDescent="0.25">
      <c r="A4079" t="s">
        <v>5578</v>
      </c>
      <c r="B4079" t="s">
        <v>5578</v>
      </c>
    </row>
    <row r="4080" spans="1:2" x14ac:dyDescent="0.25">
      <c r="A4080" t="s">
        <v>5579</v>
      </c>
      <c r="B4080" t="s">
        <v>5579</v>
      </c>
    </row>
    <row r="4081" spans="1:2" x14ac:dyDescent="0.25">
      <c r="A4081" t="s">
        <v>5580</v>
      </c>
      <c r="B4081" t="s">
        <v>5580</v>
      </c>
    </row>
    <row r="4082" spans="1:2" x14ac:dyDescent="0.25">
      <c r="A4082" t="s">
        <v>5581</v>
      </c>
      <c r="B4082" t="s">
        <v>5581</v>
      </c>
    </row>
    <row r="4083" spans="1:2" x14ac:dyDescent="0.25">
      <c r="A4083" t="s">
        <v>5582</v>
      </c>
      <c r="B4083" t="s">
        <v>5582</v>
      </c>
    </row>
    <row r="4084" spans="1:2" x14ac:dyDescent="0.25">
      <c r="A4084" t="s">
        <v>5583</v>
      </c>
      <c r="B4084" t="s">
        <v>5583</v>
      </c>
    </row>
    <row r="4085" spans="1:2" x14ac:dyDescent="0.25">
      <c r="A4085" t="s">
        <v>5584</v>
      </c>
      <c r="B4085" t="s">
        <v>5584</v>
      </c>
    </row>
    <row r="4086" spans="1:2" x14ac:dyDescent="0.25">
      <c r="A4086" t="s">
        <v>5585</v>
      </c>
      <c r="B4086" t="s">
        <v>5585</v>
      </c>
    </row>
    <row r="4087" spans="1:2" x14ac:dyDescent="0.25">
      <c r="A4087" t="s">
        <v>5586</v>
      </c>
      <c r="B4087" t="s">
        <v>5586</v>
      </c>
    </row>
    <row r="4088" spans="1:2" x14ac:dyDescent="0.25">
      <c r="A4088" t="s">
        <v>5587</v>
      </c>
      <c r="B4088" t="s">
        <v>5587</v>
      </c>
    </row>
    <row r="4089" spans="1:2" x14ac:dyDescent="0.25">
      <c r="A4089" t="s">
        <v>5588</v>
      </c>
      <c r="B4089" t="s">
        <v>5588</v>
      </c>
    </row>
    <row r="4090" spans="1:2" x14ac:dyDescent="0.25">
      <c r="A4090" t="s">
        <v>5589</v>
      </c>
      <c r="B4090" t="s">
        <v>5589</v>
      </c>
    </row>
    <row r="4091" spans="1:2" x14ac:dyDescent="0.25">
      <c r="A4091" t="s">
        <v>5590</v>
      </c>
      <c r="B4091" t="s">
        <v>5590</v>
      </c>
    </row>
    <row r="4092" spans="1:2" x14ac:dyDescent="0.25">
      <c r="A4092" t="s">
        <v>5591</v>
      </c>
      <c r="B4092" t="s">
        <v>5591</v>
      </c>
    </row>
    <row r="4093" spans="1:2" x14ac:dyDescent="0.25">
      <c r="A4093" t="s">
        <v>5592</v>
      </c>
      <c r="B4093" t="s">
        <v>5592</v>
      </c>
    </row>
    <row r="4094" spans="1:2" x14ac:dyDescent="0.25">
      <c r="A4094" t="s">
        <v>5593</v>
      </c>
      <c r="B4094" t="s">
        <v>5593</v>
      </c>
    </row>
    <row r="4095" spans="1:2" x14ac:dyDescent="0.25">
      <c r="A4095" t="s">
        <v>5594</v>
      </c>
      <c r="B4095" t="s">
        <v>5594</v>
      </c>
    </row>
    <row r="4096" spans="1:2" x14ac:dyDescent="0.25">
      <c r="A4096" t="s">
        <v>5595</v>
      </c>
      <c r="B4096" t="s">
        <v>5595</v>
      </c>
    </row>
    <row r="4097" spans="1:2" x14ac:dyDescent="0.25">
      <c r="A4097" t="s">
        <v>5596</v>
      </c>
      <c r="B4097" t="s">
        <v>5596</v>
      </c>
    </row>
    <row r="4098" spans="1:2" x14ac:dyDescent="0.25">
      <c r="A4098" t="s">
        <v>5597</v>
      </c>
      <c r="B4098" t="s">
        <v>5597</v>
      </c>
    </row>
    <row r="4099" spans="1:2" x14ac:dyDescent="0.25">
      <c r="A4099" t="s">
        <v>5598</v>
      </c>
      <c r="B4099" t="s">
        <v>5598</v>
      </c>
    </row>
    <row r="4100" spans="1:2" x14ac:dyDescent="0.25">
      <c r="A4100" t="s">
        <v>5599</v>
      </c>
      <c r="B4100" t="s">
        <v>5599</v>
      </c>
    </row>
    <row r="4101" spans="1:2" x14ac:dyDescent="0.25">
      <c r="A4101" t="s">
        <v>5600</v>
      </c>
      <c r="B4101" t="s">
        <v>5600</v>
      </c>
    </row>
    <row r="4102" spans="1:2" x14ac:dyDescent="0.25">
      <c r="A4102" t="s">
        <v>5601</v>
      </c>
      <c r="B4102" t="s">
        <v>5601</v>
      </c>
    </row>
    <row r="4103" spans="1:2" x14ac:dyDescent="0.25">
      <c r="A4103" t="s">
        <v>5602</v>
      </c>
      <c r="B4103" t="s">
        <v>5602</v>
      </c>
    </row>
    <row r="4104" spans="1:2" x14ac:dyDescent="0.25">
      <c r="A4104" t="s">
        <v>5603</v>
      </c>
      <c r="B4104" t="s">
        <v>5603</v>
      </c>
    </row>
    <row r="4105" spans="1:2" x14ac:dyDescent="0.25">
      <c r="A4105" t="s">
        <v>5604</v>
      </c>
      <c r="B4105" t="s">
        <v>5604</v>
      </c>
    </row>
    <row r="4106" spans="1:2" x14ac:dyDescent="0.25">
      <c r="A4106" t="s">
        <v>5605</v>
      </c>
      <c r="B4106" t="s">
        <v>5605</v>
      </c>
    </row>
    <row r="4107" spans="1:2" x14ac:dyDescent="0.25">
      <c r="A4107" t="s">
        <v>5606</v>
      </c>
      <c r="B4107" t="s">
        <v>5606</v>
      </c>
    </row>
    <row r="4108" spans="1:2" x14ac:dyDescent="0.25">
      <c r="A4108" t="s">
        <v>5607</v>
      </c>
      <c r="B4108" t="s">
        <v>5607</v>
      </c>
    </row>
    <row r="4109" spans="1:2" x14ac:dyDescent="0.25">
      <c r="A4109" t="s">
        <v>5608</v>
      </c>
      <c r="B4109" t="s">
        <v>5608</v>
      </c>
    </row>
    <row r="4110" spans="1:2" x14ac:dyDescent="0.25">
      <c r="A4110" t="s">
        <v>5609</v>
      </c>
      <c r="B4110" t="s">
        <v>5609</v>
      </c>
    </row>
    <row r="4111" spans="1:2" x14ac:dyDescent="0.25">
      <c r="A4111" t="s">
        <v>5610</v>
      </c>
      <c r="B4111" t="s">
        <v>5610</v>
      </c>
    </row>
    <row r="4112" spans="1:2" x14ac:dyDescent="0.25">
      <c r="A4112" t="s">
        <v>5611</v>
      </c>
      <c r="B4112" t="s">
        <v>5611</v>
      </c>
    </row>
    <row r="4113" spans="1:2" x14ac:dyDescent="0.25">
      <c r="A4113" t="s">
        <v>5612</v>
      </c>
      <c r="B4113" t="s">
        <v>5612</v>
      </c>
    </row>
    <row r="4114" spans="1:2" x14ac:dyDescent="0.25">
      <c r="A4114" t="s">
        <v>5613</v>
      </c>
      <c r="B4114" t="s">
        <v>5613</v>
      </c>
    </row>
    <row r="4115" spans="1:2" x14ac:dyDescent="0.25">
      <c r="A4115" t="s">
        <v>5614</v>
      </c>
      <c r="B4115" t="s">
        <v>5614</v>
      </c>
    </row>
    <row r="4116" spans="1:2" x14ac:dyDescent="0.25">
      <c r="A4116" t="s">
        <v>5615</v>
      </c>
      <c r="B4116" t="s">
        <v>5615</v>
      </c>
    </row>
    <row r="4117" spans="1:2" x14ac:dyDescent="0.25">
      <c r="A4117" t="s">
        <v>5616</v>
      </c>
      <c r="B4117" t="s">
        <v>5616</v>
      </c>
    </row>
    <row r="4118" spans="1:2" x14ac:dyDescent="0.25">
      <c r="A4118" t="s">
        <v>5617</v>
      </c>
      <c r="B4118" t="s">
        <v>5617</v>
      </c>
    </row>
    <row r="4119" spans="1:2" x14ac:dyDescent="0.25">
      <c r="A4119" t="s">
        <v>5618</v>
      </c>
      <c r="B4119" t="s">
        <v>5618</v>
      </c>
    </row>
    <row r="4120" spans="1:2" x14ac:dyDescent="0.25">
      <c r="A4120" t="s">
        <v>5619</v>
      </c>
      <c r="B4120" t="s">
        <v>5619</v>
      </c>
    </row>
    <row r="4121" spans="1:2" x14ac:dyDescent="0.25">
      <c r="A4121" t="s">
        <v>5620</v>
      </c>
      <c r="B4121" t="s">
        <v>5620</v>
      </c>
    </row>
    <row r="4122" spans="1:2" x14ac:dyDescent="0.25">
      <c r="A4122" t="s">
        <v>5621</v>
      </c>
      <c r="B4122" t="s">
        <v>5621</v>
      </c>
    </row>
    <row r="4123" spans="1:2" x14ac:dyDescent="0.25">
      <c r="A4123" t="s">
        <v>5622</v>
      </c>
      <c r="B4123" t="s">
        <v>5622</v>
      </c>
    </row>
    <row r="4124" spans="1:2" x14ac:dyDescent="0.25">
      <c r="A4124" t="s">
        <v>5623</v>
      </c>
      <c r="B4124" t="s">
        <v>5623</v>
      </c>
    </row>
    <row r="4125" spans="1:2" x14ac:dyDescent="0.25">
      <c r="A4125" t="s">
        <v>5624</v>
      </c>
      <c r="B4125" t="s">
        <v>5624</v>
      </c>
    </row>
    <row r="4126" spans="1:2" x14ac:dyDescent="0.25">
      <c r="A4126" t="s">
        <v>5625</v>
      </c>
      <c r="B4126" t="s">
        <v>5625</v>
      </c>
    </row>
    <row r="4127" spans="1:2" x14ac:dyDescent="0.25">
      <c r="A4127" t="s">
        <v>5626</v>
      </c>
      <c r="B4127" t="s">
        <v>5626</v>
      </c>
    </row>
    <row r="4128" spans="1:2" x14ac:dyDescent="0.25">
      <c r="A4128" t="s">
        <v>5627</v>
      </c>
      <c r="B4128" t="s">
        <v>5627</v>
      </c>
    </row>
    <row r="4129" spans="1:2" x14ac:dyDescent="0.25">
      <c r="A4129" t="s">
        <v>5628</v>
      </c>
      <c r="B4129" t="s">
        <v>5628</v>
      </c>
    </row>
    <row r="4130" spans="1:2" x14ac:dyDescent="0.25">
      <c r="A4130" t="s">
        <v>5629</v>
      </c>
      <c r="B4130" t="s">
        <v>5629</v>
      </c>
    </row>
    <row r="4131" spans="1:2" x14ac:dyDescent="0.25">
      <c r="A4131" t="s">
        <v>5630</v>
      </c>
      <c r="B4131" t="s">
        <v>5630</v>
      </c>
    </row>
    <row r="4132" spans="1:2" x14ac:dyDescent="0.25">
      <c r="A4132" t="s">
        <v>5631</v>
      </c>
      <c r="B4132" t="s">
        <v>5631</v>
      </c>
    </row>
    <row r="4133" spans="1:2" x14ac:dyDescent="0.25">
      <c r="A4133" t="s">
        <v>5632</v>
      </c>
      <c r="B4133" t="s">
        <v>5632</v>
      </c>
    </row>
    <row r="4134" spans="1:2" x14ac:dyDescent="0.25">
      <c r="A4134" t="s">
        <v>5633</v>
      </c>
      <c r="B4134" t="s">
        <v>5633</v>
      </c>
    </row>
    <row r="4135" spans="1:2" x14ac:dyDescent="0.25">
      <c r="A4135" t="s">
        <v>5634</v>
      </c>
      <c r="B4135" t="s">
        <v>5634</v>
      </c>
    </row>
    <row r="4136" spans="1:2" x14ac:dyDescent="0.25">
      <c r="A4136" t="s">
        <v>5635</v>
      </c>
      <c r="B4136" t="s">
        <v>5635</v>
      </c>
    </row>
    <row r="4137" spans="1:2" x14ac:dyDescent="0.25">
      <c r="A4137" t="s">
        <v>5636</v>
      </c>
      <c r="B4137" t="s">
        <v>5636</v>
      </c>
    </row>
    <row r="4138" spans="1:2" x14ac:dyDescent="0.25">
      <c r="A4138" t="s">
        <v>5637</v>
      </c>
      <c r="B4138" t="s">
        <v>5637</v>
      </c>
    </row>
    <row r="4139" spans="1:2" x14ac:dyDescent="0.25">
      <c r="A4139" t="s">
        <v>5638</v>
      </c>
      <c r="B4139" t="s">
        <v>5638</v>
      </c>
    </row>
    <row r="4140" spans="1:2" x14ac:dyDescent="0.25">
      <c r="A4140" t="s">
        <v>5639</v>
      </c>
      <c r="B4140" t="s">
        <v>5639</v>
      </c>
    </row>
    <row r="4141" spans="1:2" x14ac:dyDescent="0.25">
      <c r="A4141" t="s">
        <v>5640</v>
      </c>
      <c r="B4141" t="s">
        <v>5640</v>
      </c>
    </row>
    <row r="4142" spans="1:2" x14ac:dyDescent="0.25">
      <c r="A4142" t="s">
        <v>5641</v>
      </c>
      <c r="B4142" t="s">
        <v>5641</v>
      </c>
    </row>
    <row r="4143" spans="1:2" x14ac:dyDescent="0.25">
      <c r="A4143" t="s">
        <v>5642</v>
      </c>
      <c r="B4143" t="s">
        <v>5642</v>
      </c>
    </row>
    <row r="4144" spans="1:2" x14ac:dyDescent="0.25">
      <c r="A4144" t="s">
        <v>5643</v>
      </c>
      <c r="B4144" t="s">
        <v>5643</v>
      </c>
    </row>
    <row r="4145" spans="1:2" x14ac:dyDescent="0.25">
      <c r="A4145" t="s">
        <v>5644</v>
      </c>
      <c r="B4145" t="s">
        <v>5644</v>
      </c>
    </row>
    <row r="4146" spans="1:2" x14ac:dyDescent="0.25">
      <c r="A4146" t="s">
        <v>5645</v>
      </c>
      <c r="B4146" t="s">
        <v>5645</v>
      </c>
    </row>
    <row r="4147" spans="1:2" x14ac:dyDescent="0.25">
      <c r="A4147" t="s">
        <v>5646</v>
      </c>
      <c r="B4147" t="s">
        <v>5646</v>
      </c>
    </row>
    <row r="4148" spans="1:2" x14ac:dyDescent="0.25">
      <c r="A4148" t="s">
        <v>5647</v>
      </c>
      <c r="B4148" t="s">
        <v>5647</v>
      </c>
    </row>
    <row r="4149" spans="1:2" x14ac:dyDescent="0.25">
      <c r="A4149" t="s">
        <v>5648</v>
      </c>
      <c r="B4149" t="s">
        <v>5648</v>
      </c>
    </row>
    <row r="4150" spans="1:2" x14ac:dyDescent="0.25">
      <c r="A4150" t="s">
        <v>5649</v>
      </c>
      <c r="B4150" t="s">
        <v>5649</v>
      </c>
    </row>
    <row r="4151" spans="1:2" x14ac:dyDescent="0.25">
      <c r="A4151" t="s">
        <v>5650</v>
      </c>
      <c r="B4151" t="s">
        <v>5650</v>
      </c>
    </row>
    <row r="4152" spans="1:2" x14ac:dyDescent="0.25">
      <c r="A4152" t="s">
        <v>5651</v>
      </c>
      <c r="B4152" t="s">
        <v>5651</v>
      </c>
    </row>
    <row r="4153" spans="1:2" x14ac:dyDescent="0.25">
      <c r="A4153" t="s">
        <v>5652</v>
      </c>
      <c r="B4153" t="s">
        <v>5652</v>
      </c>
    </row>
    <row r="4154" spans="1:2" x14ac:dyDescent="0.25">
      <c r="A4154" t="s">
        <v>5653</v>
      </c>
      <c r="B4154" t="s">
        <v>5653</v>
      </c>
    </row>
    <row r="4155" spans="1:2" x14ac:dyDescent="0.25">
      <c r="A4155" t="s">
        <v>5654</v>
      </c>
      <c r="B4155" t="s">
        <v>5654</v>
      </c>
    </row>
    <row r="4156" spans="1:2" x14ac:dyDescent="0.25">
      <c r="A4156" t="s">
        <v>5655</v>
      </c>
      <c r="B4156" t="s">
        <v>5655</v>
      </c>
    </row>
    <row r="4157" spans="1:2" x14ac:dyDescent="0.25">
      <c r="A4157" t="s">
        <v>5656</v>
      </c>
      <c r="B4157" t="s">
        <v>5656</v>
      </c>
    </row>
    <row r="4158" spans="1:2" x14ac:dyDescent="0.25">
      <c r="A4158" t="s">
        <v>5657</v>
      </c>
      <c r="B4158" t="s">
        <v>5657</v>
      </c>
    </row>
    <row r="4159" spans="1:2" x14ac:dyDescent="0.25">
      <c r="A4159" t="s">
        <v>5658</v>
      </c>
      <c r="B4159" t="s">
        <v>5658</v>
      </c>
    </row>
    <row r="4160" spans="1:2" x14ac:dyDescent="0.25">
      <c r="A4160" t="s">
        <v>5659</v>
      </c>
      <c r="B4160" t="s">
        <v>5659</v>
      </c>
    </row>
    <row r="4161" spans="1:2" x14ac:dyDescent="0.25">
      <c r="A4161" t="s">
        <v>5660</v>
      </c>
      <c r="B4161" t="s">
        <v>5660</v>
      </c>
    </row>
    <row r="4162" spans="1:2" x14ac:dyDescent="0.25">
      <c r="A4162" t="s">
        <v>5661</v>
      </c>
      <c r="B4162" t="s">
        <v>5661</v>
      </c>
    </row>
    <row r="4163" spans="1:2" x14ac:dyDescent="0.25">
      <c r="A4163" t="s">
        <v>5662</v>
      </c>
      <c r="B4163" t="s">
        <v>5662</v>
      </c>
    </row>
    <row r="4164" spans="1:2" x14ac:dyDescent="0.25">
      <c r="A4164" t="s">
        <v>5663</v>
      </c>
      <c r="B4164" t="s">
        <v>5663</v>
      </c>
    </row>
    <row r="4165" spans="1:2" x14ac:dyDescent="0.25">
      <c r="A4165" t="s">
        <v>5664</v>
      </c>
      <c r="B4165" t="s">
        <v>5664</v>
      </c>
    </row>
    <row r="4166" spans="1:2" x14ac:dyDescent="0.25">
      <c r="A4166" t="s">
        <v>5665</v>
      </c>
      <c r="B4166" t="s">
        <v>5665</v>
      </c>
    </row>
    <row r="4167" spans="1:2" x14ac:dyDescent="0.25">
      <c r="A4167" t="s">
        <v>5666</v>
      </c>
      <c r="B4167" t="s">
        <v>5666</v>
      </c>
    </row>
    <row r="4168" spans="1:2" x14ac:dyDescent="0.25">
      <c r="A4168" t="s">
        <v>5667</v>
      </c>
      <c r="B4168" t="s">
        <v>5667</v>
      </c>
    </row>
    <row r="4169" spans="1:2" x14ac:dyDescent="0.25">
      <c r="A4169" t="s">
        <v>5668</v>
      </c>
      <c r="B4169" t="s">
        <v>5668</v>
      </c>
    </row>
    <row r="4170" spans="1:2" x14ac:dyDescent="0.25">
      <c r="A4170" t="s">
        <v>5669</v>
      </c>
      <c r="B4170" t="s">
        <v>5669</v>
      </c>
    </row>
    <row r="4171" spans="1:2" x14ac:dyDescent="0.25">
      <c r="A4171" t="s">
        <v>5670</v>
      </c>
      <c r="B4171" t="s">
        <v>5670</v>
      </c>
    </row>
    <row r="4172" spans="1:2" x14ac:dyDescent="0.25">
      <c r="A4172" t="s">
        <v>5671</v>
      </c>
      <c r="B4172" t="s">
        <v>5671</v>
      </c>
    </row>
    <row r="4173" spans="1:2" x14ac:dyDescent="0.25">
      <c r="A4173" t="s">
        <v>5672</v>
      </c>
      <c r="B4173" t="s">
        <v>5672</v>
      </c>
    </row>
    <row r="4174" spans="1:2" x14ac:dyDescent="0.25">
      <c r="A4174" t="s">
        <v>5673</v>
      </c>
      <c r="B4174" t="s">
        <v>5673</v>
      </c>
    </row>
    <row r="4175" spans="1:2" x14ac:dyDescent="0.25">
      <c r="A4175" t="s">
        <v>5674</v>
      </c>
      <c r="B4175" t="s">
        <v>5674</v>
      </c>
    </row>
    <row r="4176" spans="1:2" x14ac:dyDescent="0.25">
      <c r="A4176" t="s">
        <v>5675</v>
      </c>
      <c r="B4176" t="s">
        <v>5675</v>
      </c>
    </row>
    <row r="4177" spans="1:2" x14ac:dyDescent="0.25">
      <c r="A4177" t="s">
        <v>5676</v>
      </c>
      <c r="B4177" t="s">
        <v>5676</v>
      </c>
    </row>
    <row r="4178" spans="1:2" x14ac:dyDescent="0.25">
      <c r="A4178" t="s">
        <v>5677</v>
      </c>
      <c r="B4178" t="s">
        <v>5677</v>
      </c>
    </row>
    <row r="4179" spans="1:2" x14ac:dyDescent="0.25">
      <c r="A4179" t="s">
        <v>5678</v>
      </c>
      <c r="B4179" t="s">
        <v>5678</v>
      </c>
    </row>
    <row r="4180" spans="1:2" x14ac:dyDescent="0.25">
      <c r="A4180" t="s">
        <v>5679</v>
      </c>
      <c r="B4180" t="s">
        <v>5679</v>
      </c>
    </row>
    <row r="4181" spans="1:2" x14ac:dyDescent="0.25">
      <c r="A4181" t="s">
        <v>5680</v>
      </c>
      <c r="B4181" t="s">
        <v>5680</v>
      </c>
    </row>
    <row r="4182" spans="1:2" x14ac:dyDescent="0.25">
      <c r="A4182" t="s">
        <v>5681</v>
      </c>
      <c r="B4182" t="s">
        <v>5681</v>
      </c>
    </row>
    <row r="4183" spans="1:2" x14ac:dyDescent="0.25">
      <c r="A4183" t="s">
        <v>5682</v>
      </c>
      <c r="B4183" t="s">
        <v>5682</v>
      </c>
    </row>
    <row r="4184" spans="1:2" x14ac:dyDescent="0.25">
      <c r="A4184" t="s">
        <v>5683</v>
      </c>
      <c r="B4184" t="s">
        <v>5683</v>
      </c>
    </row>
    <row r="4185" spans="1:2" x14ac:dyDescent="0.25">
      <c r="A4185" t="s">
        <v>5684</v>
      </c>
      <c r="B4185" t="s">
        <v>5684</v>
      </c>
    </row>
    <row r="4186" spans="1:2" x14ac:dyDescent="0.25">
      <c r="A4186" t="s">
        <v>5685</v>
      </c>
      <c r="B4186" t="s">
        <v>5685</v>
      </c>
    </row>
    <row r="4187" spans="1:2" x14ac:dyDescent="0.25">
      <c r="A4187" t="s">
        <v>5686</v>
      </c>
      <c r="B4187" t="s">
        <v>5686</v>
      </c>
    </row>
    <row r="4188" spans="1:2" x14ac:dyDescent="0.25">
      <c r="A4188" t="s">
        <v>5687</v>
      </c>
      <c r="B4188" t="s">
        <v>5687</v>
      </c>
    </row>
    <row r="4189" spans="1:2" x14ac:dyDescent="0.25">
      <c r="A4189" t="s">
        <v>5688</v>
      </c>
      <c r="B4189" t="s">
        <v>5688</v>
      </c>
    </row>
    <row r="4190" spans="1:2" x14ac:dyDescent="0.25">
      <c r="A4190" t="s">
        <v>5689</v>
      </c>
      <c r="B4190" t="s">
        <v>5689</v>
      </c>
    </row>
    <row r="4191" spans="1:2" x14ac:dyDescent="0.25">
      <c r="A4191" t="s">
        <v>5690</v>
      </c>
      <c r="B4191" t="s">
        <v>5690</v>
      </c>
    </row>
    <row r="4192" spans="1:2" x14ac:dyDescent="0.25">
      <c r="A4192" t="s">
        <v>5691</v>
      </c>
      <c r="B4192" t="s">
        <v>5691</v>
      </c>
    </row>
    <row r="4193" spans="1:2" x14ac:dyDescent="0.25">
      <c r="A4193" t="s">
        <v>5692</v>
      </c>
      <c r="B4193" t="s">
        <v>5692</v>
      </c>
    </row>
    <row r="4194" spans="1:2" x14ac:dyDescent="0.25">
      <c r="A4194" t="s">
        <v>5693</v>
      </c>
      <c r="B4194" t="s">
        <v>5693</v>
      </c>
    </row>
    <row r="4195" spans="1:2" x14ac:dyDescent="0.25">
      <c r="A4195" t="s">
        <v>5694</v>
      </c>
      <c r="B4195" t="s">
        <v>5694</v>
      </c>
    </row>
    <row r="4196" spans="1:2" x14ac:dyDescent="0.25">
      <c r="A4196" t="s">
        <v>5695</v>
      </c>
      <c r="B4196" t="s">
        <v>5695</v>
      </c>
    </row>
    <row r="4197" spans="1:2" x14ac:dyDescent="0.25">
      <c r="A4197" t="s">
        <v>5696</v>
      </c>
      <c r="B4197" t="s">
        <v>5696</v>
      </c>
    </row>
    <row r="4198" spans="1:2" x14ac:dyDescent="0.25">
      <c r="A4198" t="s">
        <v>5697</v>
      </c>
      <c r="B4198" t="s">
        <v>5697</v>
      </c>
    </row>
    <row r="4199" spans="1:2" x14ac:dyDescent="0.25">
      <c r="A4199" t="s">
        <v>5698</v>
      </c>
      <c r="B4199" t="s">
        <v>5698</v>
      </c>
    </row>
    <row r="4200" spans="1:2" x14ac:dyDescent="0.25">
      <c r="A4200" t="s">
        <v>5699</v>
      </c>
      <c r="B4200" t="s">
        <v>5699</v>
      </c>
    </row>
    <row r="4201" spans="1:2" x14ac:dyDescent="0.25">
      <c r="A4201" t="s">
        <v>5700</v>
      </c>
      <c r="B4201" t="s">
        <v>5700</v>
      </c>
    </row>
    <row r="4202" spans="1:2" x14ac:dyDescent="0.25">
      <c r="A4202" t="s">
        <v>5701</v>
      </c>
      <c r="B4202" t="s">
        <v>5701</v>
      </c>
    </row>
    <row r="4203" spans="1:2" x14ac:dyDescent="0.25">
      <c r="A4203" t="s">
        <v>5702</v>
      </c>
      <c r="B4203" t="s">
        <v>5702</v>
      </c>
    </row>
    <row r="4204" spans="1:2" x14ac:dyDescent="0.25">
      <c r="A4204" t="s">
        <v>5703</v>
      </c>
      <c r="B4204" t="s">
        <v>5703</v>
      </c>
    </row>
    <row r="4205" spans="1:2" x14ac:dyDescent="0.25">
      <c r="A4205" t="s">
        <v>5704</v>
      </c>
      <c r="B4205" t="s">
        <v>5704</v>
      </c>
    </row>
    <row r="4206" spans="1:2" x14ac:dyDescent="0.25">
      <c r="A4206" t="s">
        <v>5705</v>
      </c>
      <c r="B4206" t="s">
        <v>5705</v>
      </c>
    </row>
    <row r="4207" spans="1:2" x14ac:dyDescent="0.25">
      <c r="A4207" t="s">
        <v>5706</v>
      </c>
      <c r="B4207" t="s">
        <v>5706</v>
      </c>
    </row>
    <row r="4208" spans="1:2" x14ac:dyDescent="0.25">
      <c r="A4208" t="s">
        <v>5707</v>
      </c>
      <c r="B4208" t="s">
        <v>5707</v>
      </c>
    </row>
    <row r="4209" spans="1:2" x14ac:dyDescent="0.25">
      <c r="A4209" t="s">
        <v>5708</v>
      </c>
      <c r="B4209" t="s">
        <v>5708</v>
      </c>
    </row>
    <row r="4210" spans="1:2" x14ac:dyDescent="0.25">
      <c r="A4210" t="s">
        <v>5709</v>
      </c>
      <c r="B4210" t="s">
        <v>5709</v>
      </c>
    </row>
    <row r="4211" spans="1:2" x14ac:dyDescent="0.25">
      <c r="A4211" t="s">
        <v>5710</v>
      </c>
      <c r="B4211" t="s">
        <v>5710</v>
      </c>
    </row>
    <row r="4212" spans="1:2" x14ac:dyDescent="0.25">
      <c r="A4212" t="s">
        <v>5711</v>
      </c>
      <c r="B4212" t="s">
        <v>5711</v>
      </c>
    </row>
    <row r="4213" spans="1:2" x14ac:dyDescent="0.25">
      <c r="A4213" t="s">
        <v>5712</v>
      </c>
      <c r="B4213" t="s">
        <v>5712</v>
      </c>
    </row>
    <row r="4214" spans="1:2" x14ac:dyDescent="0.25">
      <c r="A4214" t="s">
        <v>5713</v>
      </c>
      <c r="B4214" t="s">
        <v>5713</v>
      </c>
    </row>
    <row r="4215" spans="1:2" x14ac:dyDescent="0.25">
      <c r="A4215" t="s">
        <v>5714</v>
      </c>
      <c r="B4215" t="s">
        <v>5714</v>
      </c>
    </row>
    <row r="4216" spans="1:2" x14ac:dyDescent="0.25">
      <c r="A4216" t="s">
        <v>5715</v>
      </c>
      <c r="B4216" t="s">
        <v>5715</v>
      </c>
    </row>
    <row r="4217" spans="1:2" x14ac:dyDescent="0.25">
      <c r="A4217" t="s">
        <v>5716</v>
      </c>
      <c r="B4217" t="s">
        <v>5716</v>
      </c>
    </row>
    <row r="4218" spans="1:2" x14ac:dyDescent="0.25">
      <c r="A4218" t="s">
        <v>5717</v>
      </c>
      <c r="B4218" t="s">
        <v>5717</v>
      </c>
    </row>
    <row r="4219" spans="1:2" x14ac:dyDescent="0.25">
      <c r="A4219" t="s">
        <v>5718</v>
      </c>
      <c r="B4219" t="s">
        <v>5718</v>
      </c>
    </row>
    <row r="4220" spans="1:2" x14ac:dyDescent="0.25">
      <c r="A4220" t="s">
        <v>5719</v>
      </c>
      <c r="B4220" t="s">
        <v>5719</v>
      </c>
    </row>
    <row r="4221" spans="1:2" x14ac:dyDescent="0.25">
      <c r="A4221" t="s">
        <v>5720</v>
      </c>
      <c r="B4221" t="s">
        <v>5720</v>
      </c>
    </row>
    <row r="4222" spans="1:2" x14ac:dyDescent="0.25">
      <c r="A4222" t="s">
        <v>5721</v>
      </c>
      <c r="B4222" t="s">
        <v>5721</v>
      </c>
    </row>
    <row r="4223" spans="1:2" x14ac:dyDescent="0.25">
      <c r="A4223" t="s">
        <v>5722</v>
      </c>
      <c r="B4223" t="s">
        <v>5722</v>
      </c>
    </row>
    <row r="4224" spans="1:2" x14ac:dyDescent="0.25">
      <c r="A4224" t="s">
        <v>5723</v>
      </c>
      <c r="B4224" t="s">
        <v>5723</v>
      </c>
    </row>
    <row r="4225" spans="1:2" x14ac:dyDescent="0.25">
      <c r="A4225" t="s">
        <v>5724</v>
      </c>
      <c r="B4225" t="s">
        <v>5724</v>
      </c>
    </row>
    <row r="4226" spans="1:2" x14ac:dyDescent="0.25">
      <c r="A4226" t="s">
        <v>5725</v>
      </c>
      <c r="B4226" t="s">
        <v>5725</v>
      </c>
    </row>
    <row r="4227" spans="1:2" x14ac:dyDescent="0.25">
      <c r="A4227" t="s">
        <v>5726</v>
      </c>
      <c r="B4227" t="s">
        <v>5726</v>
      </c>
    </row>
    <row r="4228" spans="1:2" x14ac:dyDescent="0.25">
      <c r="A4228" t="s">
        <v>5727</v>
      </c>
      <c r="B4228" t="s">
        <v>5727</v>
      </c>
    </row>
    <row r="4229" spans="1:2" x14ac:dyDescent="0.25">
      <c r="A4229" t="s">
        <v>5728</v>
      </c>
      <c r="B4229" t="s">
        <v>5728</v>
      </c>
    </row>
    <row r="4230" spans="1:2" x14ac:dyDescent="0.25">
      <c r="A4230" t="s">
        <v>5729</v>
      </c>
      <c r="B4230" t="s">
        <v>5729</v>
      </c>
    </row>
    <row r="4231" spans="1:2" x14ac:dyDescent="0.25">
      <c r="A4231" t="s">
        <v>5730</v>
      </c>
      <c r="B4231" t="s">
        <v>5730</v>
      </c>
    </row>
    <row r="4232" spans="1:2" x14ac:dyDescent="0.25">
      <c r="A4232" t="s">
        <v>5731</v>
      </c>
      <c r="B4232" t="s">
        <v>5731</v>
      </c>
    </row>
    <row r="4233" spans="1:2" x14ac:dyDescent="0.25">
      <c r="A4233" t="s">
        <v>5732</v>
      </c>
      <c r="B4233" t="s">
        <v>5732</v>
      </c>
    </row>
    <row r="4234" spans="1:2" x14ac:dyDescent="0.25">
      <c r="A4234" t="s">
        <v>5733</v>
      </c>
      <c r="B4234" t="s">
        <v>5733</v>
      </c>
    </row>
    <row r="4235" spans="1:2" x14ac:dyDescent="0.25">
      <c r="A4235" t="s">
        <v>5734</v>
      </c>
      <c r="B4235" t="s">
        <v>5734</v>
      </c>
    </row>
    <row r="4236" spans="1:2" x14ac:dyDescent="0.25">
      <c r="A4236" t="s">
        <v>5735</v>
      </c>
      <c r="B4236" t="s">
        <v>5735</v>
      </c>
    </row>
    <row r="4237" spans="1:2" x14ac:dyDescent="0.25">
      <c r="A4237" t="s">
        <v>5736</v>
      </c>
      <c r="B4237" t="s">
        <v>5736</v>
      </c>
    </row>
    <row r="4238" spans="1:2" x14ac:dyDescent="0.25">
      <c r="A4238" t="s">
        <v>5737</v>
      </c>
      <c r="B4238" t="s">
        <v>5737</v>
      </c>
    </row>
    <row r="4239" spans="1:2" x14ac:dyDescent="0.25">
      <c r="A4239" t="s">
        <v>5738</v>
      </c>
      <c r="B4239" t="s">
        <v>5738</v>
      </c>
    </row>
    <row r="4240" spans="1:2" x14ac:dyDescent="0.25">
      <c r="A4240" t="s">
        <v>5739</v>
      </c>
      <c r="B4240" t="s">
        <v>5739</v>
      </c>
    </row>
    <row r="4241" spans="1:2" x14ac:dyDescent="0.25">
      <c r="A4241" t="s">
        <v>5740</v>
      </c>
      <c r="B4241" t="s">
        <v>5740</v>
      </c>
    </row>
    <row r="4242" spans="1:2" x14ac:dyDescent="0.25">
      <c r="A4242" t="s">
        <v>5741</v>
      </c>
      <c r="B4242" t="s">
        <v>5741</v>
      </c>
    </row>
    <row r="4243" spans="1:2" x14ac:dyDescent="0.25">
      <c r="A4243" t="s">
        <v>5742</v>
      </c>
      <c r="B4243" t="s">
        <v>5742</v>
      </c>
    </row>
    <row r="4244" spans="1:2" x14ac:dyDescent="0.25">
      <c r="A4244" t="s">
        <v>5743</v>
      </c>
      <c r="B4244" t="s">
        <v>5743</v>
      </c>
    </row>
    <row r="4245" spans="1:2" x14ac:dyDescent="0.25">
      <c r="A4245" t="s">
        <v>5744</v>
      </c>
      <c r="B4245" t="s">
        <v>5744</v>
      </c>
    </row>
    <row r="4246" spans="1:2" x14ac:dyDescent="0.25">
      <c r="A4246" t="s">
        <v>5745</v>
      </c>
      <c r="B4246" t="s">
        <v>5745</v>
      </c>
    </row>
    <row r="4247" spans="1:2" x14ac:dyDescent="0.25">
      <c r="A4247" t="s">
        <v>5746</v>
      </c>
      <c r="B4247" t="s">
        <v>5746</v>
      </c>
    </row>
    <row r="4248" spans="1:2" x14ac:dyDescent="0.25">
      <c r="A4248" t="s">
        <v>5747</v>
      </c>
      <c r="B4248" t="s">
        <v>5747</v>
      </c>
    </row>
    <row r="4249" spans="1:2" x14ac:dyDescent="0.25">
      <c r="A4249" t="s">
        <v>5748</v>
      </c>
      <c r="B4249" t="s">
        <v>5748</v>
      </c>
    </row>
    <row r="4250" spans="1:2" x14ac:dyDescent="0.25">
      <c r="A4250" t="s">
        <v>5749</v>
      </c>
      <c r="B4250" t="s">
        <v>5749</v>
      </c>
    </row>
    <row r="4251" spans="1:2" x14ac:dyDescent="0.25">
      <c r="A4251" t="s">
        <v>5750</v>
      </c>
      <c r="B4251" t="s">
        <v>5750</v>
      </c>
    </row>
    <row r="4252" spans="1:2" x14ac:dyDescent="0.25">
      <c r="A4252" t="s">
        <v>5751</v>
      </c>
      <c r="B4252" t="s">
        <v>5751</v>
      </c>
    </row>
    <row r="4253" spans="1:2" x14ac:dyDescent="0.25">
      <c r="A4253" t="s">
        <v>5752</v>
      </c>
      <c r="B4253" t="s">
        <v>5752</v>
      </c>
    </row>
    <row r="4254" spans="1:2" x14ac:dyDescent="0.25">
      <c r="A4254" t="s">
        <v>5753</v>
      </c>
      <c r="B4254" t="s">
        <v>5753</v>
      </c>
    </row>
    <row r="4255" spans="1:2" x14ac:dyDescent="0.25">
      <c r="A4255" t="s">
        <v>5754</v>
      </c>
      <c r="B4255" t="s">
        <v>5754</v>
      </c>
    </row>
    <row r="4256" spans="1:2" x14ac:dyDescent="0.25">
      <c r="A4256" t="s">
        <v>5755</v>
      </c>
      <c r="B4256" t="s">
        <v>5755</v>
      </c>
    </row>
    <row r="4257" spans="1:2" x14ac:dyDescent="0.25">
      <c r="A4257" t="s">
        <v>5756</v>
      </c>
      <c r="B4257" t="s">
        <v>5756</v>
      </c>
    </row>
    <row r="4258" spans="1:2" x14ac:dyDescent="0.25">
      <c r="A4258" t="s">
        <v>5757</v>
      </c>
      <c r="B4258" t="s">
        <v>5757</v>
      </c>
    </row>
    <row r="4259" spans="1:2" x14ac:dyDescent="0.25">
      <c r="A4259" t="s">
        <v>5758</v>
      </c>
      <c r="B4259" t="s">
        <v>5758</v>
      </c>
    </row>
    <row r="4260" spans="1:2" x14ac:dyDescent="0.25">
      <c r="A4260" t="s">
        <v>5759</v>
      </c>
      <c r="B4260" t="s">
        <v>5759</v>
      </c>
    </row>
    <row r="4261" spans="1:2" x14ac:dyDescent="0.25">
      <c r="A4261" t="s">
        <v>5760</v>
      </c>
      <c r="B4261" t="s">
        <v>5760</v>
      </c>
    </row>
    <row r="4262" spans="1:2" x14ac:dyDescent="0.25">
      <c r="A4262" t="s">
        <v>5761</v>
      </c>
      <c r="B4262" t="s">
        <v>5761</v>
      </c>
    </row>
    <row r="4263" spans="1:2" x14ac:dyDescent="0.25">
      <c r="A4263" t="s">
        <v>5762</v>
      </c>
      <c r="B4263" t="s">
        <v>5762</v>
      </c>
    </row>
    <row r="4264" spans="1:2" x14ac:dyDescent="0.25">
      <c r="A4264" t="s">
        <v>5763</v>
      </c>
      <c r="B4264" t="s">
        <v>5763</v>
      </c>
    </row>
    <row r="4265" spans="1:2" x14ac:dyDescent="0.25">
      <c r="A4265" t="s">
        <v>5764</v>
      </c>
      <c r="B4265" t="s">
        <v>5764</v>
      </c>
    </row>
    <row r="4266" spans="1:2" x14ac:dyDescent="0.25">
      <c r="A4266" t="s">
        <v>5765</v>
      </c>
      <c r="B4266" t="s">
        <v>5765</v>
      </c>
    </row>
    <row r="4267" spans="1:2" x14ac:dyDescent="0.25">
      <c r="A4267" t="s">
        <v>5766</v>
      </c>
      <c r="B4267" t="s">
        <v>5766</v>
      </c>
    </row>
    <row r="4268" spans="1:2" x14ac:dyDescent="0.25">
      <c r="A4268" t="s">
        <v>5767</v>
      </c>
      <c r="B4268" t="s">
        <v>5767</v>
      </c>
    </row>
    <row r="4269" spans="1:2" x14ac:dyDescent="0.25">
      <c r="A4269" t="s">
        <v>5768</v>
      </c>
      <c r="B4269" t="s">
        <v>5768</v>
      </c>
    </row>
    <row r="4270" spans="1:2" x14ac:dyDescent="0.25">
      <c r="A4270" t="s">
        <v>5769</v>
      </c>
      <c r="B4270" t="s">
        <v>5769</v>
      </c>
    </row>
    <row r="4271" spans="1:2" x14ac:dyDescent="0.25">
      <c r="A4271" t="s">
        <v>5770</v>
      </c>
      <c r="B4271" t="s">
        <v>5770</v>
      </c>
    </row>
    <row r="4272" spans="1:2" x14ac:dyDescent="0.25">
      <c r="A4272" t="s">
        <v>5771</v>
      </c>
      <c r="B4272" t="s">
        <v>5771</v>
      </c>
    </row>
    <row r="4273" spans="1:2" x14ac:dyDescent="0.25">
      <c r="A4273" t="s">
        <v>5772</v>
      </c>
      <c r="B4273" t="s">
        <v>5772</v>
      </c>
    </row>
    <row r="4274" spans="1:2" x14ac:dyDescent="0.25">
      <c r="A4274" t="s">
        <v>5773</v>
      </c>
      <c r="B4274" t="s">
        <v>5773</v>
      </c>
    </row>
    <row r="4275" spans="1:2" x14ac:dyDescent="0.25">
      <c r="A4275" t="s">
        <v>5774</v>
      </c>
      <c r="B4275" t="s">
        <v>5774</v>
      </c>
    </row>
    <row r="4276" spans="1:2" x14ac:dyDescent="0.25">
      <c r="A4276" t="s">
        <v>5775</v>
      </c>
      <c r="B4276" t="s">
        <v>5775</v>
      </c>
    </row>
    <row r="4277" spans="1:2" x14ac:dyDescent="0.25">
      <c r="A4277" t="s">
        <v>5776</v>
      </c>
      <c r="B4277" t="s">
        <v>5776</v>
      </c>
    </row>
    <row r="4278" spans="1:2" x14ac:dyDescent="0.25">
      <c r="A4278" t="s">
        <v>5777</v>
      </c>
      <c r="B4278" t="s">
        <v>5777</v>
      </c>
    </row>
    <row r="4279" spans="1:2" x14ac:dyDescent="0.25">
      <c r="A4279" t="s">
        <v>5778</v>
      </c>
      <c r="B4279" t="s">
        <v>5778</v>
      </c>
    </row>
    <row r="4280" spans="1:2" x14ac:dyDescent="0.25">
      <c r="A4280" t="s">
        <v>5779</v>
      </c>
      <c r="B4280" t="s">
        <v>5779</v>
      </c>
    </row>
    <row r="4281" spans="1:2" x14ac:dyDescent="0.25">
      <c r="A4281" t="s">
        <v>5780</v>
      </c>
      <c r="B4281" t="s">
        <v>5780</v>
      </c>
    </row>
    <row r="4282" spans="1:2" x14ac:dyDescent="0.25">
      <c r="A4282" t="s">
        <v>5781</v>
      </c>
      <c r="B4282" t="s">
        <v>5781</v>
      </c>
    </row>
    <row r="4283" spans="1:2" x14ac:dyDescent="0.25">
      <c r="A4283" t="s">
        <v>5782</v>
      </c>
      <c r="B4283" t="s">
        <v>5782</v>
      </c>
    </row>
    <row r="4284" spans="1:2" x14ac:dyDescent="0.25">
      <c r="A4284" t="s">
        <v>5783</v>
      </c>
      <c r="B4284" t="s">
        <v>5783</v>
      </c>
    </row>
    <row r="4285" spans="1:2" x14ac:dyDescent="0.25">
      <c r="A4285" t="s">
        <v>5784</v>
      </c>
      <c r="B4285" t="s">
        <v>5784</v>
      </c>
    </row>
    <row r="4286" spans="1:2" x14ac:dyDescent="0.25">
      <c r="A4286" t="s">
        <v>5785</v>
      </c>
      <c r="B4286" t="s">
        <v>5785</v>
      </c>
    </row>
    <row r="4287" spans="1:2" x14ac:dyDescent="0.25">
      <c r="A4287" t="s">
        <v>5786</v>
      </c>
      <c r="B4287" t="s">
        <v>5786</v>
      </c>
    </row>
    <row r="4288" spans="1:2" x14ac:dyDescent="0.25">
      <c r="A4288" t="s">
        <v>5787</v>
      </c>
      <c r="B4288" t="s">
        <v>5787</v>
      </c>
    </row>
    <row r="4289" spans="1:2" x14ac:dyDescent="0.25">
      <c r="A4289" t="s">
        <v>5788</v>
      </c>
      <c r="B4289" t="s">
        <v>5788</v>
      </c>
    </row>
    <row r="4290" spans="1:2" x14ac:dyDescent="0.25">
      <c r="A4290" t="s">
        <v>5789</v>
      </c>
      <c r="B4290" t="s">
        <v>5789</v>
      </c>
    </row>
    <row r="4291" spans="1:2" x14ac:dyDescent="0.25">
      <c r="A4291" t="s">
        <v>5790</v>
      </c>
      <c r="B4291" t="s">
        <v>5790</v>
      </c>
    </row>
    <row r="4292" spans="1:2" x14ac:dyDescent="0.25">
      <c r="A4292" t="s">
        <v>5791</v>
      </c>
      <c r="B4292" t="s">
        <v>5791</v>
      </c>
    </row>
    <row r="4293" spans="1:2" x14ac:dyDescent="0.25">
      <c r="A4293" t="s">
        <v>5792</v>
      </c>
      <c r="B4293" t="s">
        <v>5792</v>
      </c>
    </row>
    <row r="4294" spans="1:2" x14ac:dyDescent="0.25">
      <c r="A4294" t="s">
        <v>5793</v>
      </c>
      <c r="B4294" t="s">
        <v>5793</v>
      </c>
    </row>
    <row r="4295" spans="1:2" x14ac:dyDescent="0.25">
      <c r="A4295" t="s">
        <v>5794</v>
      </c>
      <c r="B4295" t="s">
        <v>5794</v>
      </c>
    </row>
    <row r="4296" spans="1:2" x14ac:dyDescent="0.25">
      <c r="A4296" t="s">
        <v>5795</v>
      </c>
      <c r="B4296" t="s">
        <v>5795</v>
      </c>
    </row>
    <row r="4297" spans="1:2" x14ac:dyDescent="0.25">
      <c r="A4297" t="s">
        <v>5796</v>
      </c>
      <c r="B4297" t="s">
        <v>5796</v>
      </c>
    </row>
    <row r="4298" spans="1:2" x14ac:dyDescent="0.25">
      <c r="A4298" t="s">
        <v>5797</v>
      </c>
      <c r="B4298" t="s">
        <v>5797</v>
      </c>
    </row>
    <row r="4299" spans="1:2" x14ac:dyDescent="0.25">
      <c r="A4299" t="s">
        <v>5798</v>
      </c>
      <c r="B4299" t="s">
        <v>5798</v>
      </c>
    </row>
    <row r="4300" spans="1:2" x14ac:dyDescent="0.25">
      <c r="A4300" t="s">
        <v>5799</v>
      </c>
      <c r="B4300" t="s">
        <v>5799</v>
      </c>
    </row>
    <row r="4301" spans="1:2" x14ac:dyDescent="0.25">
      <c r="A4301" t="s">
        <v>5800</v>
      </c>
      <c r="B4301" t="s">
        <v>5800</v>
      </c>
    </row>
    <row r="4302" spans="1:2" x14ac:dyDescent="0.25">
      <c r="A4302" t="s">
        <v>5801</v>
      </c>
      <c r="B4302" t="s">
        <v>5801</v>
      </c>
    </row>
    <row r="4303" spans="1:2" x14ac:dyDescent="0.25">
      <c r="A4303" t="s">
        <v>5802</v>
      </c>
      <c r="B4303" t="s">
        <v>5802</v>
      </c>
    </row>
    <row r="4304" spans="1:2" x14ac:dyDescent="0.25">
      <c r="A4304" t="s">
        <v>5803</v>
      </c>
      <c r="B4304" t="s">
        <v>5803</v>
      </c>
    </row>
    <row r="4305" spans="1:2" x14ac:dyDescent="0.25">
      <c r="A4305" t="s">
        <v>5804</v>
      </c>
      <c r="B4305" t="s">
        <v>5804</v>
      </c>
    </row>
    <row r="4306" spans="1:2" x14ac:dyDescent="0.25">
      <c r="A4306" t="s">
        <v>5805</v>
      </c>
      <c r="B4306" t="s">
        <v>5805</v>
      </c>
    </row>
    <row r="4307" spans="1:2" x14ac:dyDescent="0.25">
      <c r="A4307" t="s">
        <v>5806</v>
      </c>
      <c r="B4307" t="s">
        <v>5806</v>
      </c>
    </row>
    <row r="4308" spans="1:2" x14ac:dyDescent="0.25">
      <c r="A4308" t="s">
        <v>5807</v>
      </c>
      <c r="B4308" t="s">
        <v>5807</v>
      </c>
    </row>
    <row r="4309" spans="1:2" x14ac:dyDescent="0.25">
      <c r="A4309" t="s">
        <v>5808</v>
      </c>
      <c r="B4309" t="s">
        <v>5808</v>
      </c>
    </row>
    <row r="4310" spans="1:2" x14ac:dyDescent="0.25">
      <c r="A4310" t="s">
        <v>5809</v>
      </c>
      <c r="B4310" t="s">
        <v>5809</v>
      </c>
    </row>
    <row r="4311" spans="1:2" x14ac:dyDescent="0.25">
      <c r="A4311" t="s">
        <v>5810</v>
      </c>
      <c r="B4311" t="s">
        <v>5810</v>
      </c>
    </row>
    <row r="4312" spans="1:2" x14ac:dyDescent="0.25">
      <c r="A4312" t="s">
        <v>5811</v>
      </c>
      <c r="B4312" t="s">
        <v>5811</v>
      </c>
    </row>
    <row r="4313" spans="1:2" x14ac:dyDescent="0.25">
      <c r="A4313" t="s">
        <v>5812</v>
      </c>
      <c r="B4313" t="s">
        <v>5812</v>
      </c>
    </row>
    <row r="4314" spans="1:2" x14ac:dyDescent="0.25">
      <c r="A4314" t="s">
        <v>5813</v>
      </c>
      <c r="B4314" t="s">
        <v>5813</v>
      </c>
    </row>
    <row r="4315" spans="1:2" x14ac:dyDescent="0.25">
      <c r="A4315" t="s">
        <v>5814</v>
      </c>
      <c r="B4315" t="s">
        <v>5814</v>
      </c>
    </row>
    <row r="4316" spans="1:2" x14ac:dyDescent="0.25">
      <c r="A4316" t="s">
        <v>5815</v>
      </c>
      <c r="B4316" t="s">
        <v>5815</v>
      </c>
    </row>
    <row r="4317" spans="1:2" x14ac:dyDescent="0.25">
      <c r="A4317" t="s">
        <v>5816</v>
      </c>
      <c r="B4317" t="s">
        <v>5816</v>
      </c>
    </row>
    <row r="4318" spans="1:2" x14ac:dyDescent="0.25">
      <c r="A4318" t="s">
        <v>5817</v>
      </c>
      <c r="B4318" t="s">
        <v>5817</v>
      </c>
    </row>
    <row r="4319" spans="1:2" x14ac:dyDescent="0.25">
      <c r="A4319" t="s">
        <v>5818</v>
      </c>
      <c r="B4319" t="s">
        <v>5818</v>
      </c>
    </row>
    <row r="4320" spans="1:2" x14ac:dyDescent="0.25">
      <c r="A4320" t="s">
        <v>5819</v>
      </c>
      <c r="B4320" t="s">
        <v>5819</v>
      </c>
    </row>
    <row r="4321" spans="1:2" x14ac:dyDescent="0.25">
      <c r="A4321" t="s">
        <v>5820</v>
      </c>
      <c r="B4321" t="s">
        <v>5820</v>
      </c>
    </row>
    <row r="4322" spans="1:2" x14ac:dyDescent="0.25">
      <c r="A4322" t="s">
        <v>5821</v>
      </c>
      <c r="B4322" t="s">
        <v>5821</v>
      </c>
    </row>
    <row r="4323" spans="1:2" x14ac:dyDescent="0.25">
      <c r="A4323" t="s">
        <v>5822</v>
      </c>
      <c r="B4323" t="s">
        <v>5822</v>
      </c>
    </row>
    <row r="4324" spans="1:2" x14ac:dyDescent="0.25">
      <c r="A4324" t="s">
        <v>5823</v>
      </c>
      <c r="B4324" t="s">
        <v>5823</v>
      </c>
    </row>
    <row r="4325" spans="1:2" x14ac:dyDescent="0.25">
      <c r="A4325" t="s">
        <v>5824</v>
      </c>
      <c r="B4325" t="s">
        <v>5824</v>
      </c>
    </row>
    <row r="4326" spans="1:2" x14ac:dyDescent="0.25">
      <c r="A4326" t="s">
        <v>5825</v>
      </c>
      <c r="B4326" t="s">
        <v>5825</v>
      </c>
    </row>
    <row r="4327" spans="1:2" x14ac:dyDescent="0.25">
      <c r="A4327" t="s">
        <v>5826</v>
      </c>
      <c r="B4327" t="s">
        <v>5826</v>
      </c>
    </row>
    <row r="4328" spans="1:2" x14ac:dyDescent="0.25">
      <c r="A4328" t="s">
        <v>5827</v>
      </c>
      <c r="B4328" t="s">
        <v>5827</v>
      </c>
    </row>
    <row r="4329" spans="1:2" x14ac:dyDescent="0.25">
      <c r="A4329" t="s">
        <v>5828</v>
      </c>
      <c r="B4329" t="s">
        <v>5828</v>
      </c>
    </row>
    <row r="4330" spans="1:2" x14ac:dyDescent="0.25">
      <c r="A4330" t="s">
        <v>5829</v>
      </c>
      <c r="B4330" t="s">
        <v>5829</v>
      </c>
    </row>
    <row r="4331" spans="1:2" x14ac:dyDescent="0.25">
      <c r="A4331" t="s">
        <v>5830</v>
      </c>
      <c r="B4331" t="s">
        <v>5830</v>
      </c>
    </row>
    <row r="4332" spans="1:2" x14ac:dyDescent="0.25">
      <c r="A4332" t="s">
        <v>5831</v>
      </c>
      <c r="B4332" t="s">
        <v>5831</v>
      </c>
    </row>
    <row r="4333" spans="1:2" x14ac:dyDescent="0.25">
      <c r="A4333" t="s">
        <v>5832</v>
      </c>
      <c r="B4333" t="s">
        <v>5832</v>
      </c>
    </row>
    <row r="4334" spans="1:2" x14ac:dyDescent="0.25">
      <c r="A4334" t="s">
        <v>5833</v>
      </c>
      <c r="B4334" t="s">
        <v>5833</v>
      </c>
    </row>
    <row r="4335" spans="1:2" x14ac:dyDescent="0.25">
      <c r="A4335" t="s">
        <v>5834</v>
      </c>
      <c r="B4335" t="s">
        <v>5834</v>
      </c>
    </row>
    <row r="4336" spans="1:2" x14ac:dyDescent="0.25">
      <c r="A4336" t="s">
        <v>5835</v>
      </c>
      <c r="B4336" t="s">
        <v>5835</v>
      </c>
    </row>
    <row r="4337" spans="1:2" x14ac:dyDescent="0.25">
      <c r="A4337" t="s">
        <v>5836</v>
      </c>
      <c r="B4337" t="s">
        <v>5836</v>
      </c>
    </row>
    <row r="4338" spans="1:2" x14ac:dyDescent="0.25">
      <c r="A4338" t="s">
        <v>5837</v>
      </c>
      <c r="B4338" t="s">
        <v>5837</v>
      </c>
    </row>
    <row r="4339" spans="1:2" x14ac:dyDescent="0.25">
      <c r="A4339" t="s">
        <v>5838</v>
      </c>
      <c r="B4339" t="s">
        <v>5838</v>
      </c>
    </row>
    <row r="4340" spans="1:2" x14ac:dyDescent="0.25">
      <c r="A4340" t="s">
        <v>5839</v>
      </c>
      <c r="B4340" t="s">
        <v>5839</v>
      </c>
    </row>
    <row r="4341" spans="1:2" x14ac:dyDescent="0.25">
      <c r="A4341" t="s">
        <v>5840</v>
      </c>
      <c r="B4341" t="s">
        <v>5840</v>
      </c>
    </row>
    <row r="4342" spans="1:2" x14ac:dyDescent="0.25">
      <c r="A4342" t="s">
        <v>5841</v>
      </c>
      <c r="B4342" t="s">
        <v>5841</v>
      </c>
    </row>
    <row r="4343" spans="1:2" x14ac:dyDescent="0.25">
      <c r="A4343" t="s">
        <v>5842</v>
      </c>
      <c r="B4343" t="s">
        <v>5842</v>
      </c>
    </row>
    <row r="4344" spans="1:2" x14ac:dyDescent="0.25">
      <c r="A4344" t="s">
        <v>5843</v>
      </c>
      <c r="B4344" t="s">
        <v>5843</v>
      </c>
    </row>
    <row r="4345" spans="1:2" x14ac:dyDescent="0.25">
      <c r="A4345" t="s">
        <v>5844</v>
      </c>
      <c r="B4345" t="s">
        <v>5844</v>
      </c>
    </row>
    <row r="4346" spans="1:2" x14ac:dyDescent="0.25">
      <c r="A4346" t="s">
        <v>5845</v>
      </c>
      <c r="B4346" t="s">
        <v>5845</v>
      </c>
    </row>
    <row r="4347" spans="1:2" x14ac:dyDescent="0.25">
      <c r="A4347" t="s">
        <v>5846</v>
      </c>
      <c r="B4347" t="s">
        <v>5846</v>
      </c>
    </row>
    <row r="4348" spans="1:2" x14ac:dyDescent="0.25">
      <c r="A4348" t="s">
        <v>5847</v>
      </c>
      <c r="B4348" t="s">
        <v>5847</v>
      </c>
    </row>
    <row r="4349" spans="1:2" x14ac:dyDescent="0.25">
      <c r="A4349" t="s">
        <v>5848</v>
      </c>
      <c r="B4349" t="s">
        <v>5848</v>
      </c>
    </row>
    <row r="4350" spans="1:2" x14ac:dyDescent="0.25">
      <c r="A4350" t="s">
        <v>5849</v>
      </c>
      <c r="B4350" t="s">
        <v>5849</v>
      </c>
    </row>
    <row r="4351" spans="1:2" x14ac:dyDescent="0.25">
      <c r="A4351" t="s">
        <v>5850</v>
      </c>
      <c r="B4351" t="s">
        <v>5850</v>
      </c>
    </row>
    <row r="4352" spans="1:2" x14ac:dyDescent="0.25">
      <c r="A4352" t="s">
        <v>5851</v>
      </c>
      <c r="B4352" t="s">
        <v>5851</v>
      </c>
    </row>
    <row r="4353" spans="1:2" x14ac:dyDescent="0.25">
      <c r="A4353" t="s">
        <v>5852</v>
      </c>
      <c r="B4353" t="s">
        <v>5852</v>
      </c>
    </row>
    <row r="4354" spans="1:2" x14ac:dyDescent="0.25">
      <c r="A4354" t="s">
        <v>5853</v>
      </c>
      <c r="B4354" t="s">
        <v>5853</v>
      </c>
    </row>
    <row r="4355" spans="1:2" x14ac:dyDescent="0.25">
      <c r="A4355" t="s">
        <v>5854</v>
      </c>
      <c r="B4355" t="s">
        <v>5854</v>
      </c>
    </row>
    <row r="4356" spans="1:2" x14ac:dyDescent="0.25">
      <c r="A4356" t="s">
        <v>5855</v>
      </c>
      <c r="B4356" t="s">
        <v>5855</v>
      </c>
    </row>
    <row r="4357" spans="1:2" x14ac:dyDescent="0.25">
      <c r="A4357" t="s">
        <v>5856</v>
      </c>
      <c r="B4357" t="s">
        <v>5856</v>
      </c>
    </row>
    <row r="4358" spans="1:2" x14ac:dyDescent="0.25">
      <c r="A4358" t="s">
        <v>5857</v>
      </c>
      <c r="B4358" t="s">
        <v>5857</v>
      </c>
    </row>
    <row r="4359" spans="1:2" x14ac:dyDescent="0.25">
      <c r="A4359" t="s">
        <v>5858</v>
      </c>
      <c r="B4359" t="s">
        <v>5858</v>
      </c>
    </row>
    <row r="4360" spans="1:2" x14ac:dyDescent="0.25">
      <c r="A4360" t="s">
        <v>5859</v>
      </c>
      <c r="B4360" t="s">
        <v>5859</v>
      </c>
    </row>
    <row r="4361" spans="1:2" x14ac:dyDescent="0.25">
      <c r="A4361" t="s">
        <v>5860</v>
      </c>
      <c r="B4361" t="s">
        <v>5860</v>
      </c>
    </row>
    <row r="4362" spans="1:2" x14ac:dyDescent="0.25">
      <c r="A4362" t="s">
        <v>5861</v>
      </c>
      <c r="B4362" t="s">
        <v>5861</v>
      </c>
    </row>
    <row r="4363" spans="1:2" x14ac:dyDescent="0.25">
      <c r="A4363" t="s">
        <v>5862</v>
      </c>
      <c r="B4363" t="s">
        <v>5862</v>
      </c>
    </row>
    <row r="4364" spans="1:2" x14ac:dyDescent="0.25">
      <c r="A4364" t="s">
        <v>5863</v>
      </c>
      <c r="B4364" t="s">
        <v>5863</v>
      </c>
    </row>
    <row r="4365" spans="1:2" x14ac:dyDescent="0.25">
      <c r="A4365" t="s">
        <v>5864</v>
      </c>
      <c r="B4365" t="s">
        <v>5864</v>
      </c>
    </row>
    <row r="4366" spans="1:2" x14ac:dyDescent="0.25">
      <c r="A4366" t="s">
        <v>5865</v>
      </c>
      <c r="B4366" t="s">
        <v>5865</v>
      </c>
    </row>
    <row r="4367" spans="1:2" x14ac:dyDescent="0.25">
      <c r="A4367" t="s">
        <v>5866</v>
      </c>
      <c r="B4367" t="s">
        <v>5866</v>
      </c>
    </row>
    <row r="4368" spans="1:2" x14ac:dyDescent="0.25">
      <c r="A4368" t="s">
        <v>5867</v>
      </c>
      <c r="B4368" t="s">
        <v>5867</v>
      </c>
    </row>
    <row r="4369" spans="1:2" x14ac:dyDescent="0.25">
      <c r="A4369" t="s">
        <v>5868</v>
      </c>
      <c r="B4369" t="s">
        <v>5868</v>
      </c>
    </row>
    <row r="4370" spans="1:2" x14ac:dyDescent="0.25">
      <c r="A4370" t="s">
        <v>5869</v>
      </c>
      <c r="B4370" t="s">
        <v>5869</v>
      </c>
    </row>
    <row r="4371" spans="1:2" x14ac:dyDescent="0.25">
      <c r="A4371" t="s">
        <v>5870</v>
      </c>
      <c r="B4371" t="s">
        <v>5870</v>
      </c>
    </row>
    <row r="4372" spans="1:2" x14ac:dyDescent="0.25">
      <c r="A4372" t="s">
        <v>5871</v>
      </c>
      <c r="B4372" t="s">
        <v>5871</v>
      </c>
    </row>
    <row r="4373" spans="1:2" x14ac:dyDescent="0.25">
      <c r="A4373" t="s">
        <v>5872</v>
      </c>
      <c r="B4373" t="s">
        <v>5872</v>
      </c>
    </row>
    <row r="4374" spans="1:2" x14ac:dyDescent="0.25">
      <c r="A4374" t="s">
        <v>5873</v>
      </c>
      <c r="B4374" t="s">
        <v>5873</v>
      </c>
    </row>
    <row r="4375" spans="1:2" x14ac:dyDescent="0.25">
      <c r="A4375" t="s">
        <v>5874</v>
      </c>
      <c r="B4375" t="s">
        <v>5874</v>
      </c>
    </row>
    <row r="4376" spans="1:2" x14ac:dyDescent="0.25">
      <c r="A4376" t="s">
        <v>5875</v>
      </c>
      <c r="B4376" t="s">
        <v>5875</v>
      </c>
    </row>
    <row r="4377" spans="1:2" x14ac:dyDescent="0.25">
      <c r="A4377" t="s">
        <v>5876</v>
      </c>
      <c r="B4377" t="s">
        <v>5876</v>
      </c>
    </row>
    <row r="4378" spans="1:2" x14ac:dyDescent="0.25">
      <c r="A4378" t="s">
        <v>5877</v>
      </c>
      <c r="B4378" t="s">
        <v>5877</v>
      </c>
    </row>
    <row r="4379" spans="1:2" x14ac:dyDescent="0.25">
      <c r="A4379" t="s">
        <v>5878</v>
      </c>
      <c r="B4379" t="s">
        <v>5878</v>
      </c>
    </row>
    <row r="4380" spans="1:2" x14ac:dyDescent="0.25">
      <c r="A4380" t="s">
        <v>5879</v>
      </c>
      <c r="B4380" t="s">
        <v>5879</v>
      </c>
    </row>
    <row r="4381" spans="1:2" x14ac:dyDescent="0.25">
      <c r="A4381" t="s">
        <v>5880</v>
      </c>
      <c r="B4381" t="s">
        <v>5880</v>
      </c>
    </row>
    <row r="4382" spans="1:2" x14ac:dyDescent="0.25">
      <c r="A4382" t="s">
        <v>5881</v>
      </c>
      <c r="B4382" t="s">
        <v>5881</v>
      </c>
    </row>
    <row r="4383" spans="1:2" x14ac:dyDescent="0.25">
      <c r="A4383" t="s">
        <v>5882</v>
      </c>
      <c r="B4383" t="s">
        <v>5882</v>
      </c>
    </row>
    <row r="4384" spans="1:2" x14ac:dyDescent="0.25">
      <c r="A4384" t="s">
        <v>5883</v>
      </c>
      <c r="B4384" t="s">
        <v>5883</v>
      </c>
    </row>
    <row r="4385" spans="1:2" x14ac:dyDescent="0.25">
      <c r="A4385" t="s">
        <v>5884</v>
      </c>
      <c r="B4385" t="s">
        <v>5884</v>
      </c>
    </row>
    <row r="4386" spans="1:2" x14ac:dyDescent="0.25">
      <c r="A4386" t="s">
        <v>5885</v>
      </c>
      <c r="B4386" t="s">
        <v>5885</v>
      </c>
    </row>
    <row r="4387" spans="1:2" x14ac:dyDescent="0.25">
      <c r="A4387" t="s">
        <v>5886</v>
      </c>
      <c r="B4387" t="s">
        <v>5886</v>
      </c>
    </row>
    <row r="4388" spans="1:2" x14ac:dyDescent="0.25">
      <c r="A4388" t="s">
        <v>5887</v>
      </c>
      <c r="B4388" t="s">
        <v>5887</v>
      </c>
    </row>
    <row r="4389" spans="1:2" x14ac:dyDescent="0.25">
      <c r="A4389" t="s">
        <v>5888</v>
      </c>
      <c r="B4389" t="s">
        <v>5888</v>
      </c>
    </row>
    <row r="4390" spans="1:2" x14ac:dyDescent="0.25">
      <c r="A4390" t="s">
        <v>5889</v>
      </c>
      <c r="B4390" t="s">
        <v>5889</v>
      </c>
    </row>
    <row r="4391" spans="1:2" x14ac:dyDescent="0.25">
      <c r="A4391" t="s">
        <v>5890</v>
      </c>
      <c r="B4391" t="s">
        <v>5890</v>
      </c>
    </row>
    <row r="4392" spans="1:2" x14ac:dyDescent="0.25">
      <c r="A4392" t="s">
        <v>5891</v>
      </c>
      <c r="B4392" t="s">
        <v>5891</v>
      </c>
    </row>
    <row r="4393" spans="1:2" x14ac:dyDescent="0.25">
      <c r="A4393" t="s">
        <v>5892</v>
      </c>
      <c r="B4393" t="s">
        <v>5892</v>
      </c>
    </row>
    <row r="4394" spans="1:2" x14ac:dyDescent="0.25">
      <c r="A4394" t="s">
        <v>5893</v>
      </c>
      <c r="B4394" t="s">
        <v>5893</v>
      </c>
    </row>
    <row r="4395" spans="1:2" x14ac:dyDescent="0.25">
      <c r="A4395" t="s">
        <v>5894</v>
      </c>
      <c r="B4395" t="s">
        <v>5894</v>
      </c>
    </row>
    <row r="4396" spans="1:2" x14ac:dyDescent="0.25">
      <c r="A4396" t="s">
        <v>5895</v>
      </c>
      <c r="B4396" t="s">
        <v>5895</v>
      </c>
    </row>
    <row r="4397" spans="1:2" x14ac:dyDescent="0.25">
      <c r="A4397" t="s">
        <v>5896</v>
      </c>
      <c r="B4397" t="s">
        <v>5896</v>
      </c>
    </row>
    <row r="4398" spans="1:2" x14ac:dyDescent="0.25">
      <c r="A4398" t="s">
        <v>5897</v>
      </c>
      <c r="B4398" t="s">
        <v>5897</v>
      </c>
    </row>
    <row r="4399" spans="1:2" x14ac:dyDescent="0.25">
      <c r="A4399" t="s">
        <v>5898</v>
      </c>
      <c r="B4399" t="s">
        <v>5898</v>
      </c>
    </row>
    <row r="4400" spans="1:2" x14ac:dyDescent="0.25">
      <c r="A4400" t="s">
        <v>5899</v>
      </c>
      <c r="B4400" t="s">
        <v>5899</v>
      </c>
    </row>
    <row r="4401" spans="1:2" x14ac:dyDescent="0.25">
      <c r="A4401" t="s">
        <v>5900</v>
      </c>
      <c r="B4401" t="s">
        <v>5900</v>
      </c>
    </row>
    <row r="4402" spans="1:2" x14ac:dyDescent="0.25">
      <c r="A4402" t="s">
        <v>5901</v>
      </c>
      <c r="B4402" t="s">
        <v>5901</v>
      </c>
    </row>
    <row r="4403" spans="1:2" x14ac:dyDescent="0.25">
      <c r="A4403" t="s">
        <v>5902</v>
      </c>
      <c r="B4403" t="s">
        <v>5902</v>
      </c>
    </row>
    <row r="4404" spans="1:2" x14ac:dyDescent="0.25">
      <c r="A4404" t="s">
        <v>5903</v>
      </c>
      <c r="B4404" t="s">
        <v>5903</v>
      </c>
    </row>
    <row r="4405" spans="1:2" x14ac:dyDescent="0.25">
      <c r="A4405" t="s">
        <v>5904</v>
      </c>
      <c r="B4405" t="s">
        <v>5904</v>
      </c>
    </row>
    <row r="4406" spans="1:2" x14ac:dyDescent="0.25">
      <c r="A4406" t="s">
        <v>5905</v>
      </c>
      <c r="B4406" t="s">
        <v>5905</v>
      </c>
    </row>
    <row r="4407" spans="1:2" x14ac:dyDescent="0.25">
      <c r="A4407" t="s">
        <v>5906</v>
      </c>
      <c r="B4407" t="s">
        <v>5906</v>
      </c>
    </row>
    <row r="4408" spans="1:2" x14ac:dyDescent="0.25">
      <c r="A4408" t="s">
        <v>5907</v>
      </c>
      <c r="B4408" t="s">
        <v>5907</v>
      </c>
    </row>
    <row r="4409" spans="1:2" x14ac:dyDescent="0.25">
      <c r="A4409" t="s">
        <v>5908</v>
      </c>
      <c r="B4409" t="s">
        <v>5908</v>
      </c>
    </row>
    <row r="4410" spans="1:2" x14ac:dyDescent="0.25">
      <c r="A4410" t="s">
        <v>5909</v>
      </c>
      <c r="B4410" t="s">
        <v>5909</v>
      </c>
    </row>
    <row r="4411" spans="1:2" x14ac:dyDescent="0.25">
      <c r="A4411" t="s">
        <v>5910</v>
      </c>
      <c r="B4411" t="s">
        <v>5910</v>
      </c>
    </row>
    <row r="4412" spans="1:2" x14ac:dyDescent="0.25">
      <c r="A4412" t="s">
        <v>5911</v>
      </c>
      <c r="B4412" t="s">
        <v>5911</v>
      </c>
    </row>
    <row r="4413" spans="1:2" x14ac:dyDescent="0.25">
      <c r="A4413" t="s">
        <v>5912</v>
      </c>
      <c r="B4413" t="s">
        <v>5912</v>
      </c>
    </row>
    <row r="4414" spans="1:2" x14ac:dyDescent="0.25">
      <c r="A4414" t="s">
        <v>5913</v>
      </c>
      <c r="B4414" t="s">
        <v>5913</v>
      </c>
    </row>
    <row r="4415" spans="1:2" x14ac:dyDescent="0.25">
      <c r="A4415" t="s">
        <v>5914</v>
      </c>
      <c r="B4415" t="s">
        <v>5914</v>
      </c>
    </row>
    <row r="4416" spans="1:2" x14ac:dyDescent="0.25">
      <c r="A4416" t="s">
        <v>5915</v>
      </c>
      <c r="B4416" t="s">
        <v>5915</v>
      </c>
    </row>
    <row r="4417" spans="1:2" x14ac:dyDescent="0.25">
      <c r="A4417" t="s">
        <v>5916</v>
      </c>
      <c r="B4417" t="s">
        <v>5916</v>
      </c>
    </row>
    <row r="4418" spans="1:2" x14ac:dyDescent="0.25">
      <c r="A4418" t="s">
        <v>5917</v>
      </c>
      <c r="B4418" t="s">
        <v>5917</v>
      </c>
    </row>
    <row r="4419" spans="1:2" x14ac:dyDescent="0.25">
      <c r="A4419" t="s">
        <v>5918</v>
      </c>
      <c r="B4419" t="s">
        <v>5918</v>
      </c>
    </row>
    <row r="4420" spans="1:2" x14ac:dyDescent="0.25">
      <c r="A4420" t="s">
        <v>5919</v>
      </c>
      <c r="B4420" t="s">
        <v>5919</v>
      </c>
    </row>
    <row r="4421" spans="1:2" x14ac:dyDescent="0.25">
      <c r="A4421" t="s">
        <v>5920</v>
      </c>
      <c r="B4421" t="s">
        <v>5920</v>
      </c>
    </row>
    <row r="4422" spans="1:2" x14ac:dyDescent="0.25">
      <c r="A4422" t="s">
        <v>5921</v>
      </c>
      <c r="B4422" t="s">
        <v>5921</v>
      </c>
    </row>
    <row r="4423" spans="1:2" x14ac:dyDescent="0.25">
      <c r="A4423" t="s">
        <v>5922</v>
      </c>
      <c r="B4423" t="s">
        <v>5922</v>
      </c>
    </row>
    <row r="4424" spans="1:2" x14ac:dyDescent="0.25">
      <c r="A4424" t="s">
        <v>5923</v>
      </c>
      <c r="B4424" t="s">
        <v>5923</v>
      </c>
    </row>
    <row r="4425" spans="1:2" x14ac:dyDescent="0.25">
      <c r="A4425" t="s">
        <v>5924</v>
      </c>
      <c r="B4425" t="s">
        <v>5924</v>
      </c>
    </row>
    <row r="4426" spans="1:2" x14ac:dyDescent="0.25">
      <c r="A4426" t="s">
        <v>5925</v>
      </c>
      <c r="B4426" t="s">
        <v>5925</v>
      </c>
    </row>
    <row r="4427" spans="1:2" x14ac:dyDescent="0.25">
      <c r="A4427" t="s">
        <v>5926</v>
      </c>
      <c r="B4427" t="s">
        <v>5926</v>
      </c>
    </row>
    <row r="4428" spans="1:2" x14ac:dyDescent="0.25">
      <c r="A4428" t="s">
        <v>5927</v>
      </c>
      <c r="B4428" t="s">
        <v>5927</v>
      </c>
    </row>
    <row r="4429" spans="1:2" x14ac:dyDescent="0.25">
      <c r="A4429" t="s">
        <v>5928</v>
      </c>
      <c r="B4429" t="s">
        <v>5928</v>
      </c>
    </row>
    <row r="4430" spans="1:2" x14ac:dyDescent="0.25">
      <c r="A4430" t="s">
        <v>5929</v>
      </c>
      <c r="B4430" t="s">
        <v>5929</v>
      </c>
    </row>
    <row r="4431" spans="1:2" x14ac:dyDescent="0.25">
      <c r="A4431" t="s">
        <v>5930</v>
      </c>
      <c r="B4431" t="s">
        <v>5930</v>
      </c>
    </row>
    <row r="4432" spans="1:2" x14ac:dyDescent="0.25">
      <c r="A4432" t="s">
        <v>5931</v>
      </c>
      <c r="B4432" t="s">
        <v>5931</v>
      </c>
    </row>
    <row r="4433" spans="1:2" x14ac:dyDescent="0.25">
      <c r="A4433" t="s">
        <v>5932</v>
      </c>
      <c r="B4433" t="s">
        <v>5932</v>
      </c>
    </row>
    <row r="4434" spans="1:2" x14ac:dyDescent="0.25">
      <c r="A4434" t="s">
        <v>5933</v>
      </c>
      <c r="B4434" t="s">
        <v>5933</v>
      </c>
    </row>
    <row r="4435" spans="1:2" x14ac:dyDescent="0.25">
      <c r="A4435" t="s">
        <v>5934</v>
      </c>
      <c r="B4435" t="s">
        <v>5934</v>
      </c>
    </row>
    <row r="4436" spans="1:2" x14ac:dyDescent="0.25">
      <c r="A4436" t="s">
        <v>5935</v>
      </c>
      <c r="B4436" t="s">
        <v>5935</v>
      </c>
    </row>
    <row r="4437" spans="1:2" x14ac:dyDescent="0.25">
      <c r="A4437" t="s">
        <v>5936</v>
      </c>
      <c r="B4437" t="s">
        <v>5936</v>
      </c>
    </row>
    <row r="4438" spans="1:2" x14ac:dyDescent="0.25">
      <c r="A4438" t="s">
        <v>5937</v>
      </c>
      <c r="B4438" t="s">
        <v>5937</v>
      </c>
    </row>
    <row r="4439" spans="1:2" x14ac:dyDescent="0.25">
      <c r="A4439" t="s">
        <v>5938</v>
      </c>
      <c r="B4439" t="s">
        <v>5938</v>
      </c>
    </row>
    <row r="4440" spans="1:2" x14ac:dyDescent="0.25">
      <c r="A4440" t="s">
        <v>5939</v>
      </c>
      <c r="B4440" t="s">
        <v>5939</v>
      </c>
    </row>
    <row r="4441" spans="1:2" x14ac:dyDescent="0.25">
      <c r="A4441" t="s">
        <v>5940</v>
      </c>
      <c r="B4441" t="s">
        <v>5940</v>
      </c>
    </row>
    <row r="4442" spans="1:2" x14ac:dyDescent="0.25">
      <c r="A4442" t="s">
        <v>5941</v>
      </c>
      <c r="B4442" t="s">
        <v>5941</v>
      </c>
    </row>
    <row r="4443" spans="1:2" x14ac:dyDescent="0.25">
      <c r="A4443" t="s">
        <v>5942</v>
      </c>
      <c r="B4443" t="s">
        <v>5942</v>
      </c>
    </row>
    <row r="4444" spans="1:2" x14ac:dyDescent="0.25">
      <c r="A4444" t="s">
        <v>5943</v>
      </c>
      <c r="B4444" t="s">
        <v>5943</v>
      </c>
    </row>
    <row r="4445" spans="1:2" x14ac:dyDescent="0.25">
      <c r="A4445" t="s">
        <v>5944</v>
      </c>
      <c r="B4445" t="s">
        <v>5944</v>
      </c>
    </row>
    <row r="4446" spans="1:2" x14ac:dyDescent="0.25">
      <c r="A4446" t="s">
        <v>5945</v>
      </c>
      <c r="B4446" t="s">
        <v>5945</v>
      </c>
    </row>
    <row r="4447" spans="1:2" x14ac:dyDescent="0.25">
      <c r="A4447" t="s">
        <v>5946</v>
      </c>
      <c r="B4447" t="s">
        <v>5946</v>
      </c>
    </row>
    <row r="4448" spans="1:2" x14ac:dyDescent="0.25">
      <c r="A4448" t="s">
        <v>5947</v>
      </c>
      <c r="B4448" t="s">
        <v>5947</v>
      </c>
    </row>
    <row r="4449" spans="1:2" x14ac:dyDescent="0.25">
      <c r="A4449" t="s">
        <v>5948</v>
      </c>
      <c r="B4449" t="s">
        <v>5948</v>
      </c>
    </row>
    <row r="4450" spans="1:2" x14ac:dyDescent="0.25">
      <c r="A4450" t="s">
        <v>5949</v>
      </c>
      <c r="B4450" t="s">
        <v>5949</v>
      </c>
    </row>
    <row r="4451" spans="1:2" x14ac:dyDescent="0.25">
      <c r="A4451" t="s">
        <v>5950</v>
      </c>
      <c r="B4451" t="s">
        <v>5950</v>
      </c>
    </row>
    <row r="4452" spans="1:2" x14ac:dyDescent="0.25">
      <c r="A4452" t="s">
        <v>5951</v>
      </c>
      <c r="B4452" t="s">
        <v>5951</v>
      </c>
    </row>
    <row r="4453" spans="1:2" x14ac:dyDescent="0.25">
      <c r="A4453" t="s">
        <v>5952</v>
      </c>
      <c r="B4453" t="s">
        <v>5952</v>
      </c>
    </row>
    <row r="4454" spans="1:2" x14ac:dyDescent="0.25">
      <c r="A4454" t="s">
        <v>5953</v>
      </c>
      <c r="B4454" t="s">
        <v>5953</v>
      </c>
    </row>
    <row r="4455" spans="1:2" x14ac:dyDescent="0.25">
      <c r="A4455" t="s">
        <v>5954</v>
      </c>
      <c r="B4455" t="s">
        <v>5954</v>
      </c>
    </row>
    <row r="4456" spans="1:2" x14ac:dyDescent="0.25">
      <c r="A4456" t="s">
        <v>5955</v>
      </c>
      <c r="B4456" t="s">
        <v>5955</v>
      </c>
    </row>
    <row r="4457" spans="1:2" x14ac:dyDescent="0.25">
      <c r="A4457" t="s">
        <v>5956</v>
      </c>
      <c r="B4457" t="s">
        <v>5956</v>
      </c>
    </row>
    <row r="4458" spans="1:2" x14ac:dyDescent="0.25">
      <c r="A4458" t="s">
        <v>5957</v>
      </c>
      <c r="B4458" t="s">
        <v>5957</v>
      </c>
    </row>
    <row r="4459" spans="1:2" x14ac:dyDescent="0.25">
      <c r="A4459" t="s">
        <v>5958</v>
      </c>
      <c r="B4459" t="s">
        <v>5958</v>
      </c>
    </row>
    <row r="4460" spans="1:2" x14ac:dyDescent="0.25">
      <c r="A4460" t="s">
        <v>5959</v>
      </c>
      <c r="B4460" t="s">
        <v>5959</v>
      </c>
    </row>
    <row r="4461" spans="1:2" x14ac:dyDescent="0.25">
      <c r="A4461" t="s">
        <v>5960</v>
      </c>
      <c r="B4461" t="s">
        <v>5960</v>
      </c>
    </row>
    <row r="4462" spans="1:2" x14ac:dyDescent="0.25">
      <c r="A4462" t="s">
        <v>5961</v>
      </c>
      <c r="B4462" t="s">
        <v>5961</v>
      </c>
    </row>
    <row r="4463" spans="1:2" x14ac:dyDescent="0.25">
      <c r="A4463" t="s">
        <v>5962</v>
      </c>
      <c r="B4463" t="s">
        <v>5962</v>
      </c>
    </row>
    <row r="4464" spans="1:2" x14ac:dyDescent="0.25">
      <c r="A4464" t="s">
        <v>5963</v>
      </c>
      <c r="B4464" t="s">
        <v>5963</v>
      </c>
    </row>
    <row r="4465" spans="1:2" x14ac:dyDescent="0.25">
      <c r="A4465" t="s">
        <v>5964</v>
      </c>
      <c r="B4465" t="s">
        <v>5964</v>
      </c>
    </row>
    <row r="4466" spans="1:2" x14ac:dyDescent="0.25">
      <c r="A4466" t="s">
        <v>5965</v>
      </c>
      <c r="B4466" t="s">
        <v>5965</v>
      </c>
    </row>
    <row r="4467" spans="1:2" x14ac:dyDescent="0.25">
      <c r="A4467" t="s">
        <v>5966</v>
      </c>
      <c r="B4467" t="s">
        <v>5966</v>
      </c>
    </row>
    <row r="4468" spans="1:2" x14ac:dyDescent="0.25">
      <c r="A4468" t="s">
        <v>5967</v>
      </c>
      <c r="B4468" t="s">
        <v>5967</v>
      </c>
    </row>
    <row r="4469" spans="1:2" x14ac:dyDescent="0.25">
      <c r="A4469" t="s">
        <v>5968</v>
      </c>
      <c r="B4469" t="s">
        <v>5968</v>
      </c>
    </row>
    <row r="4470" spans="1:2" x14ac:dyDescent="0.25">
      <c r="A4470" t="s">
        <v>5969</v>
      </c>
      <c r="B4470" t="s">
        <v>5969</v>
      </c>
    </row>
    <row r="4471" spans="1:2" x14ac:dyDescent="0.25">
      <c r="A4471" t="s">
        <v>5970</v>
      </c>
      <c r="B4471" t="s">
        <v>5970</v>
      </c>
    </row>
    <row r="4472" spans="1:2" x14ac:dyDescent="0.25">
      <c r="A4472" t="s">
        <v>5971</v>
      </c>
      <c r="B4472" t="s">
        <v>5971</v>
      </c>
    </row>
    <row r="4473" spans="1:2" x14ac:dyDescent="0.25">
      <c r="A4473" t="s">
        <v>5972</v>
      </c>
      <c r="B4473" t="s">
        <v>5972</v>
      </c>
    </row>
    <row r="4474" spans="1:2" x14ac:dyDescent="0.25">
      <c r="A4474" t="s">
        <v>5973</v>
      </c>
      <c r="B4474" t="s">
        <v>5973</v>
      </c>
    </row>
    <row r="4475" spans="1:2" x14ac:dyDescent="0.25">
      <c r="A4475" t="s">
        <v>5974</v>
      </c>
      <c r="B4475" t="s">
        <v>5974</v>
      </c>
    </row>
    <row r="4476" spans="1:2" x14ac:dyDescent="0.25">
      <c r="A4476" t="s">
        <v>5975</v>
      </c>
      <c r="B4476" t="s">
        <v>5975</v>
      </c>
    </row>
    <row r="4477" spans="1:2" x14ac:dyDescent="0.25">
      <c r="A4477" t="s">
        <v>5976</v>
      </c>
      <c r="B4477" t="s">
        <v>5976</v>
      </c>
    </row>
    <row r="4478" spans="1:2" x14ac:dyDescent="0.25">
      <c r="A4478" t="s">
        <v>5977</v>
      </c>
      <c r="B4478" t="s">
        <v>5977</v>
      </c>
    </row>
    <row r="4479" spans="1:2" x14ac:dyDescent="0.25">
      <c r="A4479" t="s">
        <v>5978</v>
      </c>
      <c r="B4479" t="s">
        <v>5978</v>
      </c>
    </row>
    <row r="4480" spans="1:2" x14ac:dyDescent="0.25">
      <c r="A4480" t="s">
        <v>5979</v>
      </c>
      <c r="B4480" t="s">
        <v>5979</v>
      </c>
    </row>
    <row r="4481" spans="1:2" x14ac:dyDescent="0.25">
      <c r="A4481" t="s">
        <v>5980</v>
      </c>
      <c r="B4481" t="s">
        <v>5980</v>
      </c>
    </row>
    <row r="4482" spans="1:2" x14ac:dyDescent="0.25">
      <c r="A4482" t="s">
        <v>5981</v>
      </c>
      <c r="B4482" t="s">
        <v>5981</v>
      </c>
    </row>
    <row r="4483" spans="1:2" x14ac:dyDescent="0.25">
      <c r="A4483" t="s">
        <v>5982</v>
      </c>
      <c r="B4483" t="s">
        <v>5982</v>
      </c>
    </row>
    <row r="4484" spans="1:2" x14ac:dyDescent="0.25">
      <c r="A4484" t="s">
        <v>5983</v>
      </c>
      <c r="B4484" t="s">
        <v>5983</v>
      </c>
    </row>
    <row r="4485" spans="1:2" x14ac:dyDescent="0.25">
      <c r="A4485" t="s">
        <v>5984</v>
      </c>
      <c r="B4485" t="s">
        <v>5984</v>
      </c>
    </row>
    <row r="4486" spans="1:2" x14ac:dyDescent="0.25">
      <c r="A4486" t="s">
        <v>5985</v>
      </c>
      <c r="B4486" t="s">
        <v>5985</v>
      </c>
    </row>
    <row r="4487" spans="1:2" x14ac:dyDescent="0.25">
      <c r="A4487" t="s">
        <v>5986</v>
      </c>
      <c r="B4487" t="s">
        <v>5986</v>
      </c>
    </row>
    <row r="4488" spans="1:2" x14ac:dyDescent="0.25">
      <c r="A4488" t="s">
        <v>5987</v>
      </c>
      <c r="B4488" t="s">
        <v>5987</v>
      </c>
    </row>
    <row r="4489" spans="1:2" x14ac:dyDescent="0.25">
      <c r="A4489" t="s">
        <v>5988</v>
      </c>
      <c r="B4489" t="s">
        <v>5988</v>
      </c>
    </row>
    <row r="4490" spans="1:2" x14ac:dyDescent="0.25">
      <c r="A4490" t="s">
        <v>5989</v>
      </c>
      <c r="B4490" t="s">
        <v>5989</v>
      </c>
    </row>
    <row r="4491" spans="1:2" x14ac:dyDescent="0.25">
      <c r="A4491" t="s">
        <v>5990</v>
      </c>
      <c r="B4491" t="s">
        <v>5990</v>
      </c>
    </row>
    <row r="4492" spans="1:2" x14ac:dyDescent="0.25">
      <c r="A4492" t="s">
        <v>5991</v>
      </c>
      <c r="B4492" t="s">
        <v>5991</v>
      </c>
    </row>
    <row r="4493" spans="1:2" x14ac:dyDescent="0.25">
      <c r="A4493" t="s">
        <v>5992</v>
      </c>
      <c r="B4493" t="s">
        <v>5992</v>
      </c>
    </row>
    <row r="4494" spans="1:2" x14ac:dyDescent="0.25">
      <c r="A4494" t="s">
        <v>5993</v>
      </c>
      <c r="B4494" t="s">
        <v>5993</v>
      </c>
    </row>
    <row r="4495" spans="1:2" x14ac:dyDescent="0.25">
      <c r="A4495" t="s">
        <v>5994</v>
      </c>
      <c r="B4495" t="s">
        <v>5994</v>
      </c>
    </row>
    <row r="4496" spans="1:2" x14ac:dyDescent="0.25">
      <c r="A4496" t="s">
        <v>5995</v>
      </c>
      <c r="B4496" t="s">
        <v>5995</v>
      </c>
    </row>
    <row r="4497" spans="1:2" x14ac:dyDescent="0.25">
      <c r="A4497" t="s">
        <v>5996</v>
      </c>
      <c r="B4497" t="s">
        <v>5996</v>
      </c>
    </row>
    <row r="4498" spans="1:2" x14ac:dyDescent="0.25">
      <c r="A4498" t="s">
        <v>5997</v>
      </c>
      <c r="B4498" t="s">
        <v>5997</v>
      </c>
    </row>
    <row r="4499" spans="1:2" x14ac:dyDescent="0.25">
      <c r="A4499" t="s">
        <v>5998</v>
      </c>
      <c r="B4499" t="s">
        <v>5998</v>
      </c>
    </row>
    <row r="4500" spans="1:2" x14ac:dyDescent="0.25">
      <c r="A4500" t="s">
        <v>5999</v>
      </c>
      <c r="B4500" t="s">
        <v>5999</v>
      </c>
    </row>
    <row r="4501" spans="1:2" x14ac:dyDescent="0.25">
      <c r="A4501" t="s">
        <v>6000</v>
      </c>
      <c r="B4501" t="s">
        <v>6000</v>
      </c>
    </row>
    <row r="4502" spans="1:2" x14ac:dyDescent="0.25">
      <c r="A4502" t="s">
        <v>6001</v>
      </c>
      <c r="B4502" t="s">
        <v>6001</v>
      </c>
    </row>
    <row r="4503" spans="1:2" x14ac:dyDescent="0.25">
      <c r="A4503" t="s">
        <v>6002</v>
      </c>
      <c r="B4503" t="s">
        <v>6002</v>
      </c>
    </row>
    <row r="4504" spans="1:2" x14ac:dyDescent="0.25">
      <c r="A4504" t="s">
        <v>6003</v>
      </c>
      <c r="B4504" t="s">
        <v>6003</v>
      </c>
    </row>
    <row r="4505" spans="1:2" x14ac:dyDescent="0.25">
      <c r="A4505" t="s">
        <v>6004</v>
      </c>
      <c r="B4505" t="s">
        <v>6004</v>
      </c>
    </row>
    <row r="4506" spans="1:2" x14ac:dyDescent="0.25">
      <c r="A4506" t="s">
        <v>6005</v>
      </c>
      <c r="B4506" t="s">
        <v>6005</v>
      </c>
    </row>
    <row r="4507" spans="1:2" x14ac:dyDescent="0.25">
      <c r="A4507" t="s">
        <v>6006</v>
      </c>
      <c r="B4507" t="s">
        <v>6006</v>
      </c>
    </row>
    <row r="4508" spans="1:2" x14ac:dyDescent="0.25">
      <c r="A4508" t="s">
        <v>6007</v>
      </c>
      <c r="B4508" t="s">
        <v>6007</v>
      </c>
    </row>
    <row r="4509" spans="1:2" x14ac:dyDescent="0.25">
      <c r="A4509" t="s">
        <v>6008</v>
      </c>
      <c r="B4509" t="s">
        <v>6008</v>
      </c>
    </row>
    <row r="4510" spans="1:2" x14ac:dyDescent="0.25">
      <c r="A4510" t="s">
        <v>6009</v>
      </c>
      <c r="B4510" t="s">
        <v>6009</v>
      </c>
    </row>
    <row r="4511" spans="1:2" x14ac:dyDescent="0.25">
      <c r="A4511" t="s">
        <v>6010</v>
      </c>
      <c r="B4511" t="s">
        <v>6010</v>
      </c>
    </row>
    <row r="4512" spans="1:2" x14ac:dyDescent="0.25">
      <c r="A4512" t="s">
        <v>6011</v>
      </c>
      <c r="B4512" t="s">
        <v>6011</v>
      </c>
    </row>
    <row r="4513" spans="1:2" x14ac:dyDescent="0.25">
      <c r="A4513" t="s">
        <v>6012</v>
      </c>
      <c r="B4513" t="s">
        <v>6012</v>
      </c>
    </row>
    <row r="4514" spans="1:2" x14ac:dyDescent="0.25">
      <c r="A4514" t="s">
        <v>6013</v>
      </c>
      <c r="B4514" t="s">
        <v>6013</v>
      </c>
    </row>
    <row r="4515" spans="1:2" x14ac:dyDescent="0.25">
      <c r="A4515" t="s">
        <v>6014</v>
      </c>
      <c r="B4515" t="s">
        <v>6014</v>
      </c>
    </row>
    <row r="4516" spans="1:2" x14ac:dyDescent="0.25">
      <c r="A4516" t="s">
        <v>6015</v>
      </c>
      <c r="B4516" t="s">
        <v>6015</v>
      </c>
    </row>
    <row r="4517" spans="1:2" x14ac:dyDescent="0.25">
      <c r="A4517" t="s">
        <v>6016</v>
      </c>
      <c r="B4517" t="s">
        <v>6016</v>
      </c>
    </row>
    <row r="4518" spans="1:2" x14ac:dyDescent="0.25">
      <c r="A4518" t="s">
        <v>6017</v>
      </c>
      <c r="B4518" t="s">
        <v>6017</v>
      </c>
    </row>
    <row r="4519" spans="1:2" x14ac:dyDescent="0.25">
      <c r="A4519" t="s">
        <v>6018</v>
      </c>
      <c r="B4519" t="s">
        <v>6018</v>
      </c>
    </row>
    <row r="4520" spans="1:2" x14ac:dyDescent="0.25">
      <c r="A4520" t="s">
        <v>6019</v>
      </c>
      <c r="B4520" t="s">
        <v>6019</v>
      </c>
    </row>
    <row r="4521" spans="1:2" x14ac:dyDescent="0.25">
      <c r="A4521" t="s">
        <v>6020</v>
      </c>
      <c r="B4521" t="s">
        <v>6020</v>
      </c>
    </row>
    <row r="4522" spans="1:2" x14ac:dyDescent="0.25">
      <c r="A4522" t="s">
        <v>6021</v>
      </c>
      <c r="B4522" t="s">
        <v>6021</v>
      </c>
    </row>
    <row r="4523" spans="1:2" x14ac:dyDescent="0.25">
      <c r="A4523" t="s">
        <v>6022</v>
      </c>
      <c r="B4523" t="s">
        <v>6022</v>
      </c>
    </row>
    <row r="4524" spans="1:2" x14ac:dyDescent="0.25">
      <c r="A4524" t="s">
        <v>6023</v>
      </c>
      <c r="B4524" t="s">
        <v>6023</v>
      </c>
    </row>
    <row r="4525" spans="1:2" x14ac:dyDescent="0.25">
      <c r="A4525" t="s">
        <v>6024</v>
      </c>
      <c r="B4525" t="s">
        <v>6024</v>
      </c>
    </row>
    <row r="4526" spans="1:2" x14ac:dyDescent="0.25">
      <c r="A4526" t="s">
        <v>6025</v>
      </c>
      <c r="B4526" t="s">
        <v>6025</v>
      </c>
    </row>
    <row r="4527" spans="1:2" x14ac:dyDescent="0.25">
      <c r="A4527" t="s">
        <v>6026</v>
      </c>
      <c r="B4527" t="s">
        <v>6026</v>
      </c>
    </row>
    <row r="4528" spans="1:2" x14ac:dyDescent="0.25">
      <c r="A4528" t="s">
        <v>6027</v>
      </c>
      <c r="B4528" t="s">
        <v>6027</v>
      </c>
    </row>
    <row r="4529" spans="1:2" x14ac:dyDescent="0.25">
      <c r="A4529" t="s">
        <v>6028</v>
      </c>
      <c r="B4529" t="s">
        <v>6028</v>
      </c>
    </row>
    <row r="4530" spans="1:2" x14ac:dyDescent="0.25">
      <c r="A4530" t="s">
        <v>6029</v>
      </c>
      <c r="B4530" t="s">
        <v>6029</v>
      </c>
    </row>
    <row r="4531" spans="1:2" x14ac:dyDescent="0.25">
      <c r="A4531" t="s">
        <v>6030</v>
      </c>
      <c r="B4531" t="s">
        <v>6030</v>
      </c>
    </row>
    <row r="4532" spans="1:2" x14ac:dyDescent="0.25">
      <c r="A4532" t="s">
        <v>6031</v>
      </c>
      <c r="B4532" t="s">
        <v>6031</v>
      </c>
    </row>
    <row r="4533" spans="1:2" x14ac:dyDescent="0.25">
      <c r="A4533" t="s">
        <v>6032</v>
      </c>
      <c r="B4533" t="s">
        <v>6032</v>
      </c>
    </row>
    <row r="4534" spans="1:2" x14ac:dyDescent="0.25">
      <c r="A4534" t="s">
        <v>6033</v>
      </c>
      <c r="B4534" t="s">
        <v>6033</v>
      </c>
    </row>
    <row r="4535" spans="1:2" x14ac:dyDescent="0.25">
      <c r="A4535" t="s">
        <v>6034</v>
      </c>
      <c r="B4535" t="s">
        <v>6034</v>
      </c>
    </row>
    <row r="4536" spans="1:2" x14ac:dyDescent="0.25">
      <c r="A4536" t="s">
        <v>6035</v>
      </c>
      <c r="B4536" t="s">
        <v>6035</v>
      </c>
    </row>
    <row r="4537" spans="1:2" x14ac:dyDescent="0.25">
      <c r="A4537" t="s">
        <v>6036</v>
      </c>
      <c r="B4537" t="s">
        <v>6036</v>
      </c>
    </row>
    <row r="4538" spans="1:2" x14ac:dyDescent="0.25">
      <c r="A4538" t="s">
        <v>6037</v>
      </c>
      <c r="B4538" t="s">
        <v>6037</v>
      </c>
    </row>
    <row r="4539" spans="1:2" x14ac:dyDescent="0.25">
      <c r="A4539" t="s">
        <v>6038</v>
      </c>
      <c r="B4539" t="s">
        <v>6038</v>
      </c>
    </row>
    <row r="4540" spans="1:2" x14ac:dyDescent="0.25">
      <c r="A4540" t="s">
        <v>6039</v>
      </c>
      <c r="B4540" t="s">
        <v>6039</v>
      </c>
    </row>
    <row r="4541" spans="1:2" x14ac:dyDescent="0.25">
      <c r="A4541" t="s">
        <v>6040</v>
      </c>
      <c r="B4541" t="s">
        <v>6040</v>
      </c>
    </row>
    <row r="4542" spans="1:2" x14ac:dyDescent="0.25">
      <c r="A4542" t="s">
        <v>6041</v>
      </c>
      <c r="B4542" t="s">
        <v>6041</v>
      </c>
    </row>
    <row r="4543" spans="1:2" x14ac:dyDescent="0.25">
      <c r="A4543" t="s">
        <v>6042</v>
      </c>
      <c r="B4543" t="s">
        <v>6042</v>
      </c>
    </row>
    <row r="4544" spans="1:2" x14ac:dyDescent="0.25">
      <c r="A4544" t="s">
        <v>6043</v>
      </c>
      <c r="B4544" t="s">
        <v>6043</v>
      </c>
    </row>
    <row r="4545" spans="1:2" x14ac:dyDescent="0.25">
      <c r="A4545" t="s">
        <v>6044</v>
      </c>
      <c r="B4545" t="s">
        <v>6044</v>
      </c>
    </row>
    <row r="4546" spans="1:2" x14ac:dyDescent="0.25">
      <c r="A4546" t="s">
        <v>6045</v>
      </c>
      <c r="B4546" t="s">
        <v>6045</v>
      </c>
    </row>
    <row r="4547" spans="1:2" x14ac:dyDescent="0.25">
      <c r="A4547" t="s">
        <v>6046</v>
      </c>
      <c r="B4547" t="s">
        <v>6046</v>
      </c>
    </row>
    <row r="4548" spans="1:2" x14ac:dyDescent="0.25">
      <c r="A4548" t="s">
        <v>6047</v>
      </c>
      <c r="B4548" t="s">
        <v>6047</v>
      </c>
    </row>
    <row r="4549" spans="1:2" x14ac:dyDescent="0.25">
      <c r="A4549" t="s">
        <v>6048</v>
      </c>
      <c r="B4549" t="s">
        <v>6048</v>
      </c>
    </row>
    <row r="4550" spans="1:2" x14ac:dyDescent="0.25">
      <c r="A4550" t="s">
        <v>6049</v>
      </c>
      <c r="B4550" t="s">
        <v>6049</v>
      </c>
    </row>
    <row r="4551" spans="1:2" x14ac:dyDescent="0.25">
      <c r="A4551" t="s">
        <v>6050</v>
      </c>
      <c r="B4551" t="s">
        <v>6050</v>
      </c>
    </row>
    <row r="4552" spans="1:2" x14ac:dyDescent="0.25">
      <c r="A4552" t="s">
        <v>6051</v>
      </c>
      <c r="B4552" t="s">
        <v>6051</v>
      </c>
    </row>
    <row r="4553" spans="1:2" x14ac:dyDescent="0.25">
      <c r="A4553" t="s">
        <v>6052</v>
      </c>
      <c r="B4553" t="s">
        <v>6052</v>
      </c>
    </row>
    <row r="4554" spans="1:2" x14ac:dyDescent="0.25">
      <c r="A4554" t="s">
        <v>6053</v>
      </c>
      <c r="B4554" t="s">
        <v>6053</v>
      </c>
    </row>
    <row r="4555" spans="1:2" x14ac:dyDescent="0.25">
      <c r="A4555" t="s">
        <v>6054</v>
      </c>
      <c r="B4555" t="s">
        <v>6054</v>
      </c>
    </row>
    <row r="4556" spans="1:2" x14ac:dyDescent="0.25">
      <c r="A4556" t="s">
        <v>6055</v>
      </c>
      <c r="B4556" t="s">
        <v>6055</v>
      </c>
    </row>
    <row r="4557" spans="1:2" x14ac:dyDescent="0.25">
      <c r="A4557" t="s">
        <v>6056</v>
      </c>
      <c r="B4557" t="s">
        <v>6056</v>
      </c>
    </row>
    <row r="4558" spans="1:2" x14ac:dyDescent="0.25">
      <c r="A4558" t="s">
        <v>6057</v>
      </c>
      <c r="B4558" t="s">
        <v>6057</v>
      </c>
    </row>
    <row r="4559" spans="1:2" x14ac:dyDescent="0.25">
      <c r="A4559" t="s">
        <v>6058</v>
      </c>
      <c r="B4559" t="s">
        <v>6058</v>
      </c>
    </row>
    <row r="4560" spans="1:2" x14ac:dyDescent="0.25">
      <c r="A4560" t="s">
        <v>6059</v>
      </c>
      <c r="B4560" t="s">
        <v>6059</v>
      </c>
    </row>
    <row r="4561" spans="1:2" x14ac:dyDescent="0.25">
      <c r="A4561" t="s">
        <v>6060</v>
      </c>
      <c r="B4561" t="s">
        <v>6060</v>
      </c>
    </row>
    <row r="4562" spans="1:2" x14ac:dyDescent="0.25">
      <c r="A4562" t="s">
        <v>6061</v>
      </c>
      <c r="B4562" t="s">
        <v>6061</v>
      </c>
    </row>
    <row r="4563" spans="1:2" x14ac:dyDescent="0.25">
      <c r="A4563" t="s">
        <v>6062</v>
      </c>
      <c r="B4563" t="s">
        <v>6062</v>
      </c>
    </row>
    <row r="4564" spans="1:2" x14ac:dyDescent="0.25">
      <c r="A4564" t="s">
        <v>6063</v>
      </c>
      <c r="B4564" t="s">
        <v>6063</v>
      </c>
    </row>
    <row r="4565" spans="1:2" x14ac:dyDescent="0.25">
      <c r="A4565" t="s">
        <v>6064</v>
      </c>
      <c r="B4565" t="s">
        <v>6064</v>
      </c>
    </row>
    <row r="4566" spans="1:2" x14ac:dyDescent="0.25">
      <c r="A4566" t="s">
        <v>6065</v>
      </c>
      <c r="B4566" t="s">
        <v>6065</v>
      </c>
    </row>
    <row r="4567" spans="1:2" x14ac:dyDescent="0.25">
      <c r="A4567" t="s">
        <v>6066</v>
      </c>
      <c r="B4567" t="s">
        <v>6066</v>
      </c>
    </row>
    <row r="4568" spans="1:2" x14ac:dyDescent="0.25">
      <c r="A4568" t="s">
        <v>6067</v>
      </c>
      <c r="B4568" t="s">
        <v>6067</v>
      </c>
    </row>
    <row r="4569" spans="1:2" x14ac:dyDescent="0.25">
      <c r="A4569" t="s">
        <v>6068</v>
      </c>
      <c r="B4569" t="s">
        <v>6068</v>
      </c>
    </row>
    <row r="4570" spans="1:2" x14ac:dyDescent="0.25">
      <c r="A4570" t="s">
        <v>6069</v>
      </c>
      <c r="B4570" t="s">
        <v>6069</v>
      </c>
    </row>
    <row r="4571" spans="1:2" x14ac:dyDescent="0.25">
      <c r="A4571" t="s">
        <v>6070</v>
      </c>
      <c r="B4571" t="s">
        <v>6070</v>
      </c>
    </row>
    <row r="4572" spans="1:2" x14ac:dyDescent="0.25">
      <c r="A4572" t="s">
        <v>6071</v>
      </c>
      <c r="B4572" t="s">
        <v>6071</v>
      </c>
    </row>
    <row r="4573" spans="1:2" x14ac:dyDescent="0.25">
      <c r="A4573" t="s">
        <v>6072</v>
      </c>
      <c r="B4573" t="s">
        <v>6072</v>
      </c>
    </row>
    <row r="4574" spans="1:2" x14ac:dyDescent="0.25">
      <c r="A4574" t="s">
        <v>6073</v>
      </c>
      <c r="B4574" t="s">
        <v>6073</v>
      </c>
    </row>
    <row r="4575" spans="1:2" x14ac:dyDescent="0.25">
      <c r="A4575" t="s">
        <v>6074</v>
      </c>
      <c r="B4575" t="s">
        <v>6074</v>
      </c>
    </row>
    <row r="4576" spans="1:2" x14ac:dyDescent="0.25">
      <c r="A4576" t="s">
        <v>6075</v>
      </c>
      <c r="B4576" t="s">
        <v>6075</v>
      </c>
    </row>
    <row r="4577" spans="1:2" x14ac:dyDescent="0.25">
      <c r="A4577" t="s">
        <v>6076</v>
      </c>
      <c r="B4577" t="s">
        <v>6076</v>
      </c>
    </row>
    <row r="4578" spans="1:2" x14ac:dyDescent="0.25">
      <c r="A4578" t="s">
        <v>6077</v>
      </c>
      <c r="B4578" t="s">
        <v>6077</v>
      </c>
    </row>
    <row r="4579" spans="1:2" x14ac:dyDescent="0.25">
      <c r="A4579" t="s">
        <v>6078</v>
      </c>
      <c r="B4579" t="s">
        <v>6078</v>
      </c>
    </row>
    <row r="4580" spans="1:2" x14ac:dyDescent="0.25">
      <c r="A4580" t="s">
        <v>6079</v>
      </c>
      <c r="B4580" t="s">
        <v>6079</v>
      </c>
    </row>
    <row r="4581" spans="1:2" x14ac:dyDescent="0.25">
      <c r="A4581" t="s">
        <v>6080</v>
      </c>
      <c r="B4581" t="s">
        <v>6080</v>
      </c>
    </row>
    <row r="4582" spans="1:2" x14ac:dyDescent="0.25">
      <c r="A4582" t="s">
        <v>6081</v>
      </c>
      <c r="B4582" t="s">
        <v>6081</v>
      </c>
    </row>
    <row r="4583" spans="1:2" x14ac:dyDescent="0.25">
      <c r="A4583" t="s">
        <v>6082</v>
      </c>
      <c r="B4583" t="s">
        <v>6082</v>
      </c>
    </row>
    <row r="4584" spans="1:2" x14ac:dyDescent="0.25">
      <c r="A4584" t="s">
        <v>6083</v>
      </c>
      <c r="B4584" t="s">
        <v>6083</v>
      </c>
    </row>
    <row r="4585" spans="1:2" x14ac:dyDescent="0.25">
      <c r="A4585" t="s">
        <v>6084</v>
      </c>
      <c r="B4585" t="s">
        <v>6084</v>
      </c>
    </row>
    <row r="4586" spans="1:2" x14ac:dyDescent="0.25">
      <c r="A4586" t="s">
        <v>6085</v>
      </c>
      <c r="B4586" t="s">
        <v>6085</v>
      </c>
    </row>
    <row r="4587" spans="1:2" x14ac:dyDescent="0.25">
      <c r="A4587" t="s">
        <v>6086</v>
      </c>
      <c r="B4587" t="s">
        <v>6086</v>
      </c>
    </row>
    <row r="4588" spans="1:2" x14ac:dyDescent="0.25">
      <c r="A4588" t="s">
        <v>6087</v>
      </c>
      <c r="B4588" t="s">
        <v>6087</v>
      </c>
    </row>
    <row r="4589" spans="1:2" x14ac:dyDescent="0.25">
      <c r="A4589" t="s">
        <v>6088</v>
      </c>
      <c r="B4589" t="s">
        <v>6088</v>
      </c>
    </row>
    <row r="4590" spans="1:2" x14ac:dyDescent="0.25">
      <c r="A4590" t="s">
        <v>6089</v>
      </c>
      <c r="B4590" t="s">
        <v>6089</v>
      </c>
    </row>
    <row r="4591" spans="1:2" x14ac:dyDescent="0.25">
      <c r="A4591" t="s">
        <v>6090</v>
      </c>
      <c r="B4591" t="s">
        <v>6090</v>
      </c>
    </row>
    <row r="4592" spans="1:2" x14ac:dyDescent="0.25">
      <c r="A4592" t="s">
        <v>6091</v>
      </c>
      <c r="B4592" t="s">
        <v>6091</v>
      </c>
    </row>
    <row r="4593" spans="1:2" x14ac:dyDescent="0.25">
      <c r="A4593" t="s">
        <v>6092</v>
      </c>
      <c r="B4593" t="s">
        <v>6092</v>
      </c>
    </row>
    <row r="4594" spans="1:2" x14ac:dyDescent="0.25">
      <c r="A4594" t="s">
        <v>6093</v>
      </c>
      <c r="B4594" t="s">
        <v>6093</v>
      </c>
    </row>
    <row r="4595" spans="1:2" x14ac:dyDescent="0.25">
      <c r="A4595" t="s">
        <v>6094</v>
      </c>
      <c r="B4595" t="s">
        <v>6094</v>
      </c>
    </row>
    <row r="4596" spans="1:2" x14ac:dyDescent="0.25">
      <c r="A4596" t="s">
        <v>6095</v>
      </c>
      <c r="B4596" t="s">
        <v>6095</v>
      </c>
    </row>
    <row r="4597" spans="1:2" x14ac:dyDescent="0.25">
      <c r="A4597" t="s">
        <v>6096</v>
      </c>
      <c r="B4597" t="s">
        <v>6096</v>
      </c>
    </row>
    <row r="4598" spans="1:2" x14ac:dyDescent="0.25">
      <c r="A4598" t="s">
        <v>6097</v>
      </c>
      <c r="B4598" t="s">
        <v>6097</v>
      </c>
    </row>
    <row r="4599" spans="1:2" x14ac:dyDescent="0.25">
      <c r="A4599" t="s">
        <v>6098</v>
      </c>
      <c r="B4599" t="s">
        <v>6098</v>
      </c>
    </row>
    <row r="4600" spans="1:2" x14ac:dyDescent="0.25">
      <c r="A4600" t="s">
        <v>6099</v>
      </c>
      <c r="B4600" t="s">
        <v>6099</v>
      </c>
    </row>
    <row r="4601" spans="1:2" x14ac:dyDescent="0.25">
      <c r="A4601" t="s">
        <v>6100</v>
      </c>
      <c r="B4601" t="s">
        <v>6100</v>
      </c>
    </row>
    <row r="4602" spans="1:2" x14ac:dyDescent="0.25">
      <c r="A4602" t="s">
        <v>6101</v>
      </c>
      <c r="B4602" t="s">
        <v>6101</v>
      </c>
    </row>
    <row r="4603" spans="1:2" x14ac:dyDescent="0.25">
      <c r="A4603" t="s">
        <v>6102</v>
      </c>
      <c r="B4603" t="s">
        <v>6102</v>
      </c>
    </row>
    <row r="4604" spans="1:2" x14ac:dyDescent="0.25">
      <c r="A4604" t="s">
        <v>6103</v>
      </c>
      <c r="B4604" t="s">
        <v>6103</v>
      </c>
    </row>
    <row r="4605" spans="1:2" x14ac:dyDescent="0.25">
      <c r="A4605" t="s">
        <v>6104</v>
      </c>
      <c r="B4605" t="s">
        <v>6104</v>
      </c>
    </row>
    <row r="4606" spans="1:2" x14ac:dyDescent="0.25">
      <c r="A4606" t="s">
        <v>6105</v>
      </c>
      <c r="B4606" t="s">
        <v>6105</v>
      </c>
    </row>
    <row r="4607" spans="1:2" x14ac:dyDescent="0.25">
      <c r="A4607" t="s">
        <v>6106</v>
      </c>
      <c r="B4607" t="s">
        <v>6106</v>
      </c>
    </row>
    <row r="4608" spans="1:2" x14ac:dyDescent="0.25">
      <c r="A4608" t="s">
        <v>6107</v>
      </c>
      <c r="B4608" t="s">
        <v>6107</v>
      </c>
    </row>
    <row r="4609" spans="1:2" x14ac:dyDescent="0.25">
      <c r="A4609" t="s">
        <v>6108</v>
      </c>
      <c r="B4609" t="s">
        <v>6108</v>
      </c>
    </row>
    <row r="4610" spans="1:2" x14ac:dyDescent="0.25">
      <c r="A4610" t="s">
        <v>6109</v>
      </c>
      <c r="B4610" t="s">
        <v>6109</v>
      </c>
    </row>
    <row r="4611" spans="1:2" x14ac:dyDescent="0.25">
      <c r="A4611" t="s">
        <v>6110</v>
      </c>
      <c r="B4611" t="s">
        <v>6110</v>
      </c>
    </row>
    <row r="4612" spans="1:2" x14ac:dyDescent="0.25">
      <c r="A4612" t="s">
        <v>6111</v>
      </c>
      <c r="B4612" t="s">
        <v>6111</v>
      </c>
    </row>
    <row r="4613" spans="1:2" x14ac:dyDescent="0.25">
      <c r="A4613" t="s">
        <v>6112</v>
      </c>
      <c r="B4613" t="s">
        <v>6112</v>
      </c>
    </row>
    <row r="4614" spans="1:2" x14ac:dyDescent="0.25">
      <c r="A4614" t="s">
        <v>6113</v>
      </c>
      <c r="B4614" t="s">
        <v>6113</v>
      </c>
    </row>
    <row r="4615" spans="1:2" x14ac:dyDescent="0.25">
      <c r="A4615" t="s">
        <v>6114</v>
      </c>
      <c r="B4615" t="s">
        <v>6114</v>
      </c>
    </row>
    <row r="4616" spans="1:2" x14ac:dyDescent="0.25">
      <c r="A4616" t="s">
        <v>6115</v>
      </c>
      <c r="B4616" t="s">
        <v>6115</v>
      </c>
    </row>
    <row r="4617" spans="1:2" x14ac:dyDescent="0.25">
      <c r="A4617" t="s">
        <v>6116</v>
      </c>
      <c r="B4617" t="s">
        <v>6116</v>
      </c>
    </row>
    <row r="4618" spans="1:2" x14ac:dyDescent="0.25">
      <c r="A4618" t="s">
        <v>6117</v>
      </c>
      <c r="B4618" t="s">
        <v>6117</v>
      </c>
    </row>
    <row r="4619" spans="1:2" x14ac:dyDescent="0.25">
      <c r="A4619" t="s">
        <v>6118</v>
      </c>
      <c r="B4619" t="s">
        <v>6118</v>
      </c>
    </row>
    <row r="4620" spans="1:2" x14ac:dyDescent="0.25">
      <c r="A4620" t="s">
        <v>6119</v>
      </c>
      <c r="B4620" t="s">
        <v>6119</v>
      </c>
    </row>
    <row r="4621" spans="1:2" x14ac:dyDescent="0.25">
      <c r="A4621" t="s">
        <v>6120</v>
      </c>
      <c r="B4621" t="s">
        <v>6120</v>
      </c>
    </row>
    <row r="4622" spans="1:2" x14ac:dyDescent="0.25">
      <c r="A4622" t="s">
        <v>6121</v>
      </c>
      <c r="B4622" t="s">
        <v>6121</v>
      </c>
    </row>
    <row r="4623" spans="1:2" x14ac:dyDescent="0.25">
      <c r="A4623" t="s">
        <v>6122</v>
      </c>
      <c r="B4623" t="s">
        <v>6122</v>
      </c>
    </row>
    <row r="4624" spans="1:2" x14ac:dyDescent="0.25">
      <c r="A4624" t="s">
        <v>6123</v>
      </c>
      <c r="B4624" t="s">
        <v>6123</v>
      </c>
    </row>
    <row r="4625" spans="1:2" x14ac:dyDescent="0.25">
      <c r="A4625" t="s">
        <v>6124</v>
      </c>
      <c r="B4625" t="s">
        <v>6124</v>
      </c>
    </row>
    <row r="4626" spans="1:2" x14ac:dyDescent="0.25">
      <c r="A4626" t="s">
        <v>6125</v>
      </c>
      <c r="B4626" t="s">
        <v>6125</v>
      </c>
    </row>
    <row r="4627" spans="1:2" x14ac:dyDescent="0.25">
      <c r="A4627" t="s">
        <v>6126</v>
      </c>
      <c r="B4627" t="s">
        <v>6126</v>
      </c>
    </row>
    <row r="4628" spans="1:2" x14ac:dyDescent="0.25">
      <c r="A4628" t="s">
        <v>6127</v>
      </c>
      <c r="B4628" t="s">
        <v>6127</v>
      </c>
    </row>
    <row r="4629" spans="1:2" x14ac:dyDescent="0.25">
      <c r="A4629" t="s">
        <v>6128</v>
      </c>
      <c r="B4629" t="s">
        <v>6128</v>
      </c>
    </row>
    <row r="4630" spans="1:2" x14ac:dyDescent="0.25">
      <c r="A4630" t="s">
        <v>6129</v>
      </c>
      <c r="B4630" t="s">
        <v>6129</v>
      </c>
    </row>
    <row r="4631" spans="1:2" x14ac:dyDescent="0.25">
      <c r="A4631" t="s">
        <v>6130</v>
      </c>
      <c r="B4631" t="s">
        <v>6130</v>
      </c>
    </row>
    <row r="4632" spans="1:2" x14ac:dyDescent="0.25">
      <c r="A4632" t="s">
        <v>6131</v>
      </c>
      <c r="B4632" t="s">
        <v>6131</v>
      </c>
    </row>
    <row r="4633" spans="1:2" x14ac:dyDescent="0.25">
      <c r="A4633" t="s">
        <v>6132</v>
      </c>
      <c r="B4633" t="s">
        <v>6132</v>
      </c>
    </row>
    <row r="4634" spans="1:2" x14ac:dyDescent="0.25">
      <c r="A4634" t="s">
        <v>6133</v>
      </c>
      <c r="B4634" t="s">
        <v>6133</v>
      </c>
    </row>
    <row r="4635" spans="1:2" x14ac:dyDescent="0.25">
      <c r="A4635" t="s">
        <v>6134</v>
      </c>
      <c r="B4635" t="s">
        <v>6134</v>
      </c>
    </row>
    <row r="4636" spans="1:2" x14ac:dyDescent="0.25">
      <c r="A4636" t="s">
        <v>6135</v>
      </c>
      <c r="B4636" t="s">
        <v>6135</v>
      </c>
    </row>
    <row r="4637" spans="1:2" x14ac:dyDescent="0.25">
      <c r="A4637" t="s">
        <v>6136</v>
      </c>
      <c r="B4637" t="s">
        <v>6136</v>
      </c>
    </row>
    <row r="4638" spans="1:2" x14ac:dyDescent="0.25">
      <c r="A4638" t="s">
        <v>6137</v>
      </c>
      <c r="B4638" t="s">
        <v>6137</v>
      </c>
    </row>
    <row r="4639" spans="1:2" x14ac:dyDescent="0.25">
      <c r="A4639" t="s">
        <v>6138</v>
      </c>
      <c r="B4639" t="s">
        <v>6138</v>
      </c>
    </row>
    <row r="4640" spans="1:2" x14ac:dyDescent="0.25">
      <c r="A4640" t="s">
        <v>6139</v>
      </c>
      <c r="B4640" t="s">
        <v>6139</v>
      </c>
    </row>
    <row r="4641" spans="1:2" x14ac:dyDescent="0.25">
      <c r="A4641" t="s">
        <v>6140</v>
      </c>
      <c r="B4641" t="s">
        <v>6140</v>
      </c>
    </row>
    <row r="4642" spans="1:2" x14ac:dyDescent="0.25">
      <c r="A4642" t="s">
        <v>6141</v>
      </c>
      <c r="B4642" t="s">
        <v>6141</v>
      </c>
    </row>
    <row r="4643" spans="1:2" x14ac:dyDescent="0.25">
      <c r="A4643" t="s">
        <v>6142</v>
      </c>
      <c r="B4643" t="s">
        <v>6142</v>
      </c>
    </row>
    <row r="4644" spans="1:2" x14ac:dyDescent="0.25">
      <c r="A4644" t="s">
        <v>6143</v>
      </c>
      <c r="B4644" t="s">
        <v>6143</v>
      </c>
    </row>
    <row r="4645" spans="1:2" x14ac:dyDescent="0.25">
      <c r="A4645" t="s">
        <v>6144</v>
      </c>
      <c r="B4645" t="s">
        <v>6144</v>
      </c>
    </row>
    <row r="4646" spans="1:2" x14ac:dyDescent="0.25">
      <c r="A4646" t="s">
        <v>6145</v>
      </c>
      <c r="B4646" t="s">
        <v>6145</v>
      </c>
    </row>
    <row r="4647" spans="1:2" x14ac:dyDescent="0.25">
      <c r="A4647" t="s">
        <v>6146</v>
      </c>
      <c r="B4647" t="s">
        <v>6146</v>
      </c>
    </row>
    <row r="4648" spans="1:2" x14ac:dyDescent="0.25">
      <c r="A4648" t="s">
        <v>6147</v>
      </c>
      <c r="B4648" t="s">
        <v>6147</v>
      </c>
    </row>
    <row r="4649" spans="1:2" x14ac:dyDescent="0.25">
      <c r="A4649" t="s">
        <v>6148</v>
      </c>
      <c r="B4649" t="s">
        <v>6148</v>
      </c>
    </row>
    <row r="4650" spans="1:2" x14ac:dyDescent="0.25">
      <c r="A4650" t="s">
        <v>6149</v>
      </c>
      <c r="B4650" t="s">
        <v>6149</v>
      </c>
    </row>
    <row r="4651" spans="1:2" x14ac:dyDescent="0.25">
      <c r="A4651" t="s">
        <v>6150</v>
      </c>
      <c r="B4651" t="s">
        <v>6150</v>
      </c>
    </row>
    <row r="4652" spans="1:2" x14ac:dyDescent="0.25">
      <c r="A4652" t="s">
        <v>6151</v>
      </c>
      <c r="B4652" t="s">
        <v>6151</v>
      </c>
    </row>
    <row r="4653" spans="1:2" x14ac:dyDescent="0.25">
      <c r="A4653" t="s">
        <v>6152</v>
      </c>
      <c r="B4653" t="s">
        <v>6152</v>
      </c>
    </row>
    <row r="4654" spans="1:2" x14ac:dyDescent="0.25">
      <c r="A4654" t="s">
        <v>6153</v>
      </c>
      <c r="B4654" t="s">
        <v>6153</v>
      </c>
    </row>
    <row r="4655" spans="1:2" x14ac:dyDescent="0.25">
      <c r="A4655" t="s">
        <v>6154</v>
      </c>
      <c r="B4655" t="s">
        <v>6154</v>
      </c>
    </row>
    <row r="4656" spans="1:2" x14ac:dyDescent="0.25">
      <c r="A4656" t="s">
        <v>6155</v>
      </c>
      <c r="B4656" t="s">
        <v>6155</v>
      </c>
    </row>
    <row r="4657" spans="1:2" x14ac:dyDescent="0.25">
      <c r="A4657" t="s">
        <v>6156</v>
      </c>
      <c r="B4657" t="s">
        <v>6156</v>
      </c>
    </row>
    <row r="4658" spans="1:2" x14ac:dyDescent="0.25">
      <c r="A4658" t="s">
        <v>6157</v>
      </c>
      <c r="B4658" t="s">
        <v>6157</v>
      </c>
    </row>
    <row r="4659" spans="1:2" x14ac:dyDescent="0.25">
      <c r="A4659" t="s">
        <v>6158</v>
      </c>
      <c r="B4659" t="s">
        <v>6158</v>
      </c>
    </row>
    <row r="4660" spans="1:2" x14ac:dyDescent="0.25">
      <c r="A4660" t="s">
        <v>6159</v>
      </c>
      <c r="B4660" t="s">
        <v>6159</v>
      </c>
    </row>
    <row r="4661" spans="1:2" x14ac:dyDescent="0.25">
      <c r="A4661" t="s">
        <v>6160</v>
      </c>
      <c r="B4661" t="s">
        <v>6160</v>
      </c>
    </row>
    <row r="4662" spans="1:2" x14ac:dyDescent="0.25">
      <c r="A4662" t="s">
        <v>6161</v>
      </c>
      <c r="B4662" t="s">
        <v>6161</v>
      </c>
    </row>
    <row r="4663" spans="1:2" x14ac:dyDescent="0.25">
      <c r="A4663" t="s">
        <v>6162</v>
      </c>
      <c r="B4663" t="s">
        <v>6162</v>
      </c>
    </row>
    <row r="4664" spans="1:2" x14ac:dyDescent="0.25">
      <c r="A4664" t="s">
        <v>6163</v>
      </c>
      <c r="B4664" t="s">
        <v>6163</v>
      </c>
    </row>
    <row r="4665" spans="1:2" x14ac:dyDescent="0.25">
      <c r="A4665" t="s">
        <v>6164</v>
      </c>
      <c r="B4665" t="s">
        <v>6164</v>
      </c>
    </row>
    <row r="4666" spans="1:2" x14ac:dyDescent="0.25">
      <c r="A4666" t="s">
        <v>6165</v>
      </c>
      <c r="B4666" t="s">
        <v>6165</v>
      </c>
    </row>
    <row r="4667" spans="1:2" x14ac:dyDescent="0.25">
      <c r="A4667" t="s">
        <v>6166</v>
      </c>
      <c r="B4667" t="s">
        <v>6166</v>
      </c>
    </row>
    <row r="4668" spans="1:2" x14ac:dyDescent="0.25">
      <c r="A4668" t="s">
        <v>6167</v>
      </c>
      <c r="B4668" t="s">
        <v>6167</v>
      </c>
    </row>
    <row r="4669" spans="1:2" x14ac:dyDescent="0.25">
      <c r="A4669" t="s">
        <v>6168</v>
      </c>
      <c r="B4669" t="s">
        <v>6168</v>
      </c>
    </row>
    <row r="4670" spans="1:2" x14ac:dyDescent="0.25">
      <c r="A4670" t="s">
        <v>6169</v>
      </c>
      <c r="B4670" t="s">
        <v>6169</v>
      </c>
    </row>
    <row r="4671" spans="1:2" x14ac:dyDescent="0.25">
      <c r="A4671" t="s">
        <v>6170</v>
      </c>
      <c r="B4671" t="s">
        <v>6170</v>
      </c>
    </row>
    <row r="4672" spans="1:2" x14ac:dyDescent="0.25">
      <c r="A4672" t="s">
        <v>6171</v>
      </c>
      <c r="B4672" t="s">
        <v>6171</v>
      </c>
    </row>
    <row r="4673" spans="1:2" x14ac:dyDescent="0.25">
      <c r="A4673" t="s">
        <v>6172</v>
      </c>
      <c r="B4673" t="s">
        <v>6172</v>
      </c>
    </row>
    <row r="4674" spans="1:2" x14ac:dyDescent="0.25">
      <c r="A4674" t="s">
        <v>6173</v>
      </c>
      <c r="B4674" t="s">
        <v>6173</v>
      </c>
    </row>
    <row r="4675" spans="1:2" x14ac:dyDescent="0.25">
      <c r="A4675" t="s">
        <v>6174</v>
      </c>
      <c r="B4675" t="s">
        <v>6174</v>
      </c>
    </row>
    <row r="4676" spans="1:2" x14ac:dyDescent="0.25">
      <c r="A4676" t="s">
        <v>6175</v>
      </c>
      <c r="B4676" t="s">
        <v>6175</v>
      </c>
    </row>
    <row r="4677" spans="1:2" x14ac:dyDescent="0.25">
      <c r="A4677" t="s">
        <v>6176</v>
      </c>
      <c r="B4677" t="s">
        <v>6176</v>
      </c>
    </row>
    <row r="4678" spans="1:2" x14ac:dyDescent="0.25">
      <c r="A4678" t="s">
        <v>6177</v>
      </c>
      <c r="B4678" t="s">
        <v>6177</v>
      </c>
    </row>
    <row r="4679" spans="1:2" x14ac:dyDescent="0.25">
      <c r="A4679" t="s">
        <v>6178</v>
      </c>
      <c r="B4679" t="s">
        <v>6178</v>
      </c>
    </row>
    <row r="4680" spans="1:2" x14ac:dyDescent="0.25">
      <c r="A4680" t="s">
        <v>6179</v>
      </c>
      <c r="B4680" t="s">
        <v>6179</v>
      </c>
    </row>
    <row r="4681" spans="1:2" x14ac:dyDescent="0.25">
      <c r="A4681" t="s">
        <v>6180</v>
      </c>
      <c r="B4681" t="s">
        <v>6180</v>
      </c>
    </row>
    <row r="4682" spans="1:2" x14ac:dyDescent="0.25">
      <c r="A4682" t="s">
        <v>6181</v>
      </c>
      <c r="B4682" t="s">
        <v>6181</v>
      </c>
    </row>
    <row r="4683" spans="1:2" x14ac:dyDescent="0.25">
      <c r="A4683" t="s">
        <v>6182</v>
      </c>
      <c r="B4683" t="s">
        <v>6182</v>
      </c>
    </row>
    <row r="4684" spans="1:2" x14ac:dyDescent="0.25">
      <c r="A4684" t="s">
        <v>6183</v>
      </c>
      <c r="B4684" t="s">
        <v>6183</v>
      </c>
    </row>
    <row r="4685" spans="1:2" x14ac:dyDescent="0.25">
      <c r="A4685" t="s">
        <v>6184</v>
      </c>
      <c r="B4685" t="s">
        <v>6184</v>
      </c>
    </row>
    <row r="4686" spans="1:2" x14ac:dyDescent="0.25">
      <c r="A4686" t="s">
        <v>6185</v>
      </c>
      <c r="B4686" t="s">
        <v>6185</v>
      </c>
    </row>
    <row r="4687" spans="1:2" x14ac:dyDescent="0.25">
      <c r="A4687" t="s">
        <v>6186</v>
      </c>
      <c r="B4687" t="s">
        <v>6186</v>
      </c>
    </row>
    <row r="4688" spans="1:2" x14ac:dyDescent="0.25">
      <c r="A4688" t="s">
        <v>6187</v>
      </c>
      <c r="B4688" t="s">
        <v>6187</v>
      </c>
    </row>
    <row r="4689" spans="1:2" x14ac:dyDescent="0.25">
      <c r="A4689" t="s">
        <v>6188</v>
      </c>
      <c r="B4689" t="s">
        <v>6188</v>
      </c>
    </row>
    <row r="4690" spans="1:2" x14ac:dyDescent="0.25">
      <c r="A4690" t="s">
        <v>6189</v>
      </c>
      <c r="B4690" t="s">
        <v>6189</v>
      </c>
    </row>
    <row r="4691" spans="1:2" x14ac:dyDescent="0.25">
      <c r="A4691" t="s">
        <v>6190</v>
      </c>
      <c r="B4691" t="s">
        <v>6190</v>
      </c>
    </row>
    <row r="4692" spans="1:2" x14ac:dyDescent="0.25">
      <c r="A4692" t="s">
        <v>6191</v>
      </c>
      <c r="B4692" t="s">
        <v>6191</v>
      </c>
    </row>
    <row r="4693" spans="1:2" x14ac:dyDescent="0.25">
      <c r="A4693" t="s">
        <v>6192</v>
      </c>
      <c r="B4693" t="s">
        <v>6192</v>
      </c>
    </row>
    <row r="4694" spans="1:2" x14ac:dyDescent="0.25">
      <c r="A4694" t="s">
        <v>6193</v>
      </c>
      <c r="B4694" t="s">
        <v>6193</v>
      </c>
    </row>
    <row r="4695" spans="1:2" x14ac:dyDescent="0.25">
      <c r="A4695" t="s">
        <v>6194</v>
      </c>
      <c r="B4695" t="s">
        <v>6194</v>
      </c>
    </row>
    <row r="4696" spans="1:2" x14ac:dyDescent="0.25">
      <c r="A4696" t="s">
        <v>6195</v>
      </c>
      <c r="B4696" t="s">
        <v>6195</v>
      </c>
    </row>
    <row r="4697" spans="1:2" x14ac:dyDescent="0.25">
      <c r="A4697" t="s">
        <v>6196</v>
      </c>
      <c r="B4697" t="s">
        <v>6196</v>
      </c>
    </row>
    <row r="4698" spans="1:2" x14ac:dyDescent="0.25">
      <c r="A4698" t="s">
        <v>6197</v>
      </c>
      <c r="B4698" t="s">
        <v>6197</v>
      </c>
    </row>
    <row r="4699" spans="1:2" x14ac:dyDescent="0.25">
      <c r="A4699" t="s">
        <v>6198</v>
      </c>
      <c r="B4699" t="s">
        <v>6198</v>
      </c>
    </row>
    <row r="4700" spans="1:2" x14ac:dyDescent="0.25">
      <c r="A4700" t="s">
        <v>6199</v>
      </c>
      <c r="B4700" t="s">
        <v>6199</v>
      </c>
    </row>
    <row r="4701" spans="1:2" x14ac:dyDescent="0.25">
      <c r="A4701" t="s">
        <v>6200</v>
      </c>
      <c r="B4701" t="s">
        <v>6200</v>
      </c>
    </row>
    <row r="4702" spans="1:2" x14ac:dyDescent="0.25">
      <c r="A4702" t="s">
        <v>6201</v>
      </c>
      <c r="B4702" t="s">
        <v>6201</v>
      </c>
    </row>
    <row r="4703" spans="1:2" x14ac:dyDescent="0.25">
      <c r="A4703" t="s">
        <v>6202</v>
      </c>
      <c r="B4703" t="s">
        <v>6202</v>
      </c>
    </row>
    <row r="4704" spans="1:2" x14ac:dyDescent="0.25">
      <c r="A4704" t="s">
        <v>6203</v>
      </c>
      <c r="B4704" t="s">
        <v>6203</v>
      </c>
    </row>
    <row r="4705" spans="1:2" x14ac:dyDescent="0.25">
      <c r="A4705" t="s">
        <v>6204</v>
      </c>
      <c r="B4705" t="s">
        <v>6204</v>
      </c>
    </row>
    <row r="4706" spans="1:2" x14ac:dyDescent="0.25">
      <c r="A4706" t="s">
        <v>6205</v>
      </c>
      <c r="B4706" t="s">
        <v>6205</v>
      </c>
    </row>
    <row r="4707" spans="1:2" x14ac:dyDescent="0.25">
      <c r="A4707" t="s">
        <v>6206</v>
      </c>
      <c r="B4707" t="s">
        <v>6206</v>
      </c>
    </row>
    <row r="4708" spans="1:2" x14ac:dyDescent="0.25">
      <c r="A4708" t="s">
        <v>6207</v>
      </c>
      <c r="B4708" t="s">
        <v>6207</v>
      </c>
    </row>
    <row r="4709" spans="1:2" x14ac:dyDescent="0.25">
      <c r="A4709" t="s">
        <v>6208</v>
      </c>
      <c r="B4709" t="s">
        <v>6208</v>
      </c>
    </row>
    <row r="4710" spans="1:2" x14ac:dyDescent="0.25">
      <c r="A4710" t="s">
        <v>6209</v>
      </c>
      <c r="B4710" t="s">
        <v>6209</v>
      </c>
    </row>
    <row r="4711" spans="1:2" x14ac:dyDescent="0.25">
      <c r="A4711" t="s">
        <v>6210</v>
      </c>
      <c r="B4711" t="s">
        <v>6210</v>
      </c>
    </row>
    <row r="4712" spans="1:2" x14ac:dyDescent="0.25">
      <c r="A4712" t="s">
        <v>6211</v>
      </c>
      <c r="B4712" t="s">
        <v>6211</v>
      </c>
    </row>
    <row r="4713" spans="1:2" x14ac:dyDescent="0.25">
      <c r="A4713" t="s">
        <v>6212</v>
      </c>
      <c r="B4713" t="s">
        <v>6212</v>
      </c>
    </row>
    <row r="4714" spans="1:2" x14ac:dyDescent="0.25">
      <c r="A4714" t="s">
        <v>6213</v>
      </c>
      <c r="B4714" t="s">
        <v>6213</v>
      </c>
    </row>
    <row r="4715" spans="1:2" x14ac:dyDescent="0.25">
      <c r="A4715" t="s">
        <v>6214</v>
      </c>
      <c r="B4715" t="s">
        <v>6214</v>
      </c>
    </row>
    <row r="4716" spans="1:2" x14ac:dyDescent="0.25">
      <c r="A4716" t="s">
        <v>6215</v>
      </c>
      <c r="B4716" t="s">
        <v>6215</v>
      </c>
    </row>
    <row r="4717" spans="1:2" x14ac:dyDescent="0.25">
      <c r="A4717" t="s">
        <v>6216</v>
      </c>
      <c r="B4717" t="s">
        <v>6216</v>
      </c>
    </row>
    <row r="4718" spans="1:2" x14ac:dyDescent="0.25">
      <c r="A4718" t="s">
        <v>6217</v>
      </c>
      <c r="B4718" t="s">
        <v>6217</v>
      </c>
    </row>
    <row r="4719" spans="1:2" x14ac:dyDescent="0.25">
      <c r="A4719" t="s">
        <v>6218</v>
      </c>
      <c r="B4719" t="s">
        <v>6218</v>
      </c>
    </row>
    <row r="4720" spans="1:2" x14ac:dyDescent="0.25">
      <c r="A4720" t="s">
        <v>6219</v>
      </c>
      <c r="B4720" t="s">
        <v>6219</v>
      </c>
    </row>
    <row r="4721" spans="1:2" x14ac:dyDescent="0.25">
      <c r="A4721" t="s">
        <v>6220</v>
      </c>
      <c r="B4721" t="s">
        <v>6220</v>
      </c>
    </row>
    <row r="4722" spans="1:2" x14ac:dyDescent="0.25">
      <c r="A4722" t="s">
        <v>6221</v>
      </c>
      <c r="B4722" t="s">
        <v>6221</v>
      </c>
    </row>
    <row r="4723" spans="1:2" x14ac:dyDescent="0.25">
      <c r="A4723" t="s">
        <v>6222</v>
      </c>
      <c r="B4723" t="s">
        <v>6222</v>
      </c>
    </row>
    <row r="4724" spans="1:2" x14ac:dyDescent="0.25">
      <c r="A4724" t="s">
        <v>6223</v>
      </c>
      <c r="B4724" t="s">
        <v>6223</v>
      </c>
    </row>
    <row r="4725" spans="1:2" x14ac:dyDescent="0.25">
      <c r="A4725" t="s">
        <v>6224</v>
      </c>
      <c r="B4725" t="s">
        <v>6224</v>
      </c>
    </row>
    <row r="4726" spans="1:2" x14ac:dyDescent="0.25">
      <c r="A4726" t="s">
        <v>6225</v>
      </c>
      <c r="B4726" t="s">
        <v>6225</v>
      </c>
    </row>
    <row r="4727" spans="1:2" x14ac:dyDescent="0.25">
      <c r="A4727" t="s">
        <v>6226</v>
      </c>
      <c r="B4727" t="s">
        <v>6226</v>
      </c>
    </row>
    <row r="4728" spans="1:2" x14ac:dyDescent="0.25">
      <c r="A4728" t="s">
        <v>6227</v>
      </c>
      <c r="B4728" t="s">
        <v>6227</v>
      </c>
    </row>
    <row r="4729" spans="1:2" x14ac:dyDescent="0.25">
      <c r="A4729" t="s">
        <v>6228</v>
      </c>
      <c r="B4729" t="s">
        <v>6228</v>
      </c>
    </row>
    <row r="4730" spans="1:2" x14ac:dyDescent="0.25">
      <c r="A4730" t="s">
        <v>6229</v>
      </c>
      <c r="B4730" t="s">
        <v>6229</v>
      </c>
    </row>
    <row r="4731" spans="1:2" x14ac:dyDescent="0.25">
      <c r="A4731" t="s">
        <v>6230</v>
      </c>
      <c r="B4731" t="s">
        <v>6230</v>
      </c>
    </row>
    <row r="4732" spans="1:2" x14ac:dyDescent="0.25">
      <c r="A4732" t="s">
        <v>6231</v>
      </c>
      <c r="B4732" t="s">
        <v>6231</v>
      </c>
    </row>
    <row r="4733" spans="1:2" x14ac:dyDescent="0.25">
      <c r="A4733" t="s">
        <v>6232</v>
      </c>
      <c r="B4733" t="s">
        <v>6232</v>
      </c>
    </row>
    <row r="4734" spans="1:2" x14ac:dyDescent="0.25">
      <c r="A4734" t="s">
        <v>6233</v>
      </c>
      <c r="B4734" t="s">
        <v>6233</v>
      </c>
    </row>
    <row r="4735" spans="1:2" x14ac:dyDescent="0.25">
      <c r="A4735" t="s">
        <v>6234</v>
      </c>
      <c r="B4735" t="s">
        <v>6234</v>
      </c>
    </row>
    <row r="4736" spans="1:2" x14ac:dyDescent="0.25">
      <c r="A4736" t="s">
        <v>6235</v>
      </c>
      <c r="B4736" t="s">
        <v>6235</v>
      </c>
    </row>
    <row r="4737" spans="1:2" x14ac:dyDescent="0.25">
      <c r="A4737" t="s">
        <v>6236</v>
      </c>
      <c r="B4737" t="s">
        <v>6236</v>
      </c>
    </row>
    <row r="4738" spans="1:2" x14ac:dyDescent="0.25">
      <c r="A4738" t="s">
        <v>6237</v>
      </c>
      <c r="B4738" t="s">
        <v>6237</v>
      </c>
    </row>
    <row r="4739" spans="1:2" x14ac:dyDescent="0.25">
      <c r="A4739" t="s">
        <v>6238</v>
      </c>
      <c r="B4739" t="s">
        <v>6238</v>
      </c>
    </row>
    <row r="4740" spans="1:2" x14ac:dyDescent="0.25">
      <c r="A4740" t="s">
        <v>6239</v>
      </c>
      <c r="B4740" t="s">
        <v>6239</v>
      </c>
    </row>
    <row r="4741" spans="1:2" x14ac:dyDescent="0.25">
      <c r="A4741" t="s">
        <v>6240</v>
      </c>
      <c r="B4741" t="s">
        <v>6240</v>
      </c>
    </row>
    <row r="4742" spans="1:2" x14ac:dyDescent="0.25">
      <c r="A4742" t="s">
        <v>6241</v>
      </c>
      <c r="B4742" t="s">
        <v>6241</v>
      </c>
    </row>
    <row r="4743" spans="1:2" x14ac:dyDescent="0.25">
      <c r="A4743" t="s">
        <v>6242</v>
      </c>
      <c r="B4743" t="s">
        <v>6242</v>
      </c>
    </row>
    <row r="4744" spans="1:2" x14ac:dyDescent="0.25">
      <c r="A4744" t="s">
        <v>6243</v>
      </c>
      <c r="B4744" t="s">
        <v>6243</v>
      </c>
    </row>
    <row r="4745" spans="1:2" x14ac:dyDescent="0.25">
      <c r="A4745" t="s">
        <v>6244</v>
      </c>
      <c r="B4745" t="s">
        <v>6244</v>
      </c>
    </row>
    <row r="4746" spans="1:2" x14ac:dyDescent="0.25">
      <c r="A4746" t="s">
        <v>6245</v>
      </c>
      <c r="B4746" t="s">
        <v>6245</v>
      </c>
    </row>
    <row r="4747" spans="1:2" x14ac:dyDescent="0.25">
      <c r="A4747" t="s">
        <v>6246</v>
      </c>
      <c r="B4747" t="s">
        <v>6246</v>
      </c>
    </row>
    <row r="4748" spans="1:2" x14ac:dyDescent="0.25">
      <c r="A4748" t="s">
        <v>6247</v>
      </c>
      <c r="B4748" t="s">
        <v>6247</v>
      </c>
    </row>
    <row r="4749" spans="1:2" x14ac:dyDescent="0.25">
      <c r="A4749" t="s">
        <v>6248</v>
      </c>
      <c r="B4749" t="s">
        <v>6248</v>
      </c>
    </row>
    <row r="4750" spans="1:2" x14ac:dyDescent="0.25">
      <c r="A4750" t="s">
        <v>6249</v>
      </c>
      <c r="B4750" t="s">
        <v>6249</v>
      </c>
    </row>
    <row r="4751" spans="1:2" x14ac:dyDescent="0.25">
      <c r="A4751" t="s">
        <v>6250</v>
      </c>
      <c r="B4751" t="s">
        <v>6250</v>
      </c>
    </row>
    <row r="4752" spans="1:2" x14ac:dyDescent="0.25">
      <c r="A4752" t="s">
        <v>6251</v>
      </c>
      <c r="B4752" t="s">
        <v>6251</v>
      </c>
    </row>
    <row r="4753" spans="1:2" x14ac:dyDescent="0.25">
      <c r="A4753" t="s">
        <v>6252</v>
      </c>
      <c r="B4753" t="s">
        <v>6252</v>
      </c>
    </row>
    <row r="4754" spans="1:2" x14ac:dyDescent="0.25">
      <c r="A4754" t="s">
        <v>6253</v>
      </c>
      <c r="B4754" t="s">
        <v>6253</v>
      </c>
    </row>
    <row r="4755" spans="1:2" x14ac:dyDescent="0.25">
      <c r="A4755" t="s">
        <v>6254</v>
      </c>
      <c r="B4755" t="s">
        <v>6254</v>
      </c>
    </row>
    <row r="4756" spans="1:2" x14ac:dyDescent="0.25">
      <c r="A4756" t="s">
        <v>6255</v>
      </c>
      <c r="B4756" t="s">
        <v>6255</v>
      </c>
    </row>
    <row r="4757" spans="1:2" x14ac:dyDescent="0.25">
      <c r="A4757" t="s">
        <v>6256</v>
      </c>
      <c r="B4757" t="s">
        <v>6256</v>
      </c>
    </row>
    <row r="4758" spans="1:2" x14ac:dyDescent="0.25">
      <c r="A4758" t="s">
        <v>6257</v>
      </c>
      <c r="B4758" t="s">
        <v>6257</v>
      </c>
    </row>
    <row r="4759" spans="1:2" x14ac:dyDescent="0.25">
      <c r="A4759" t="s">
        <v>6258</v>
      </c>
      <c r="B4759" t="s">
        <v>6258</v>
      </c>
    </row>
    <row r="4760" spans="1:2" x14ac:dyDescent="0.25">
      <c r="A4760" t="s">
        <v>6259</v>
      </c>
      <c r="B4760" t="s">
        <v>6259</v>
      </c>
    </row>
    <row r="4761" spans="1:2" x14ac:dyDescent="0.25">
      <c r="A4761" t="s">
        <v>6260</v>
      </c>
      <c r="B4761" t="s">
        <v>6260</v>
      </c>
    </row>
    <row r="4762" spans="1:2" x14ac:dyDescent="0.25">
      <c r="A4762" t="s">
        <v>6261</v>
      </c>
      <c r="B4762" t="s">
        <v>6261</v>
      </c>
    </row>
    <row r="4763" spans="1:2" x14ac:dyDescent="0.25">
      <c r="A4763" t="s">
        <v>6262</v>
      </c>
      <c r="B4763" t="s">
        <v>6262</v>
      </c>
    </row>
    <row r="4764" spans="1:2" x14ac:dyDescent="0.25">
      <c r="A4764" t="s">
        <v>6263</v>
      </c>
      <c r="B4764" t="s">
        <v>6263</v>
      </c>
    </row>
    <row r="4765" spans="1:2" x14ac:dyDescent="0.25">
      <c r="A4765" t="s">
        <v>6264</v>
      </c>
      <c r="B4765" t="s">
        <v>6264</v>
      </c>
    </row>
    <row r="4766" spans="1:2" x14ac:dyDescent="0.25">
      <c r="A4766" t="s">
        <v>6265</v>
      </c>
      <c r="B4766" t="s">
        <v>6265</v>
      </c>
    </row>
    <row r="4767" spans="1:2" x14ac:dyDescent="0.25">
      <c r="A4767" t="s">
        <v>6266</v>
      </c>
      <c r="B4767" t="s">
        <v>6266</v>
      </c>
    </row>
    <row r="4768" spans="1:2" x14ac:dyDescent="0.25">
      <c r="A4768" t="s">
        <v>6267</v>
      </c>
      <c r="B4768" t="s">
        <v>6267</v>
      </c>
    </row>
    <row r="4769" spans="1:2" x14ac:dyDescent="0.25">
      <c r="A4769" t="s">
        <v>6268</v>
      </c>
      <c r="B4769" t="s">
        <v>6268</v>
      </c>
    </row>
    <row r="4770" spans="1:2" x14ac:dyDescent="0.25">
      <c r="A4770" t="s">
        <v>6269</v>
      </c>
      <c r="B4770" t="s">
        <v>6269</v>
      </c>
    </row>
    <row r="4771" spans="1:2" x14ac:dyDescent="0.25">
      <c r="A4771" t="s">
        <v>6270</v>
      </c>
      <c r="B4771" t="s">
        <v>6270</v>
      </c>
    </row>
    <row r="4772" spans="1:2" x14ac:dyDescent="0.25">
      <c r="A4772" t="s">
        <v>6271</v>
      </c>
      <c r="B4772" t="s">
        <v>6271</v>
      </c>
    </row>
    <row r="4773" spans="1:2" x14ac:dyDescent="0.25">
      <c r="A4773" t="s">
        <v>6272</v>
      </c>
      <c r="B4773" t="s">
        <v>6272</v>
      </c>
    </row>
    <row r="4774" spans="1:2" x14ac:dyDescent="0.25">
      <c r="A4774" t="s">
        <v>6273</v>
      </c>
      <c r="B4774" t="s">
        <v>6273</v>
      </c>
    </row>
    <row r="4775" spans="1:2" x14ac:dyDescent="0.25">
      <c r="A4775" t="s">
        <v>6274</v>
      </c>
      <c r="B4775" t="s">
        <v>6274</v>
      </c>
    </row>
    <row r="4776" spans="1:2" x14ac:dyDescent="0.25">
      <c r="A4776" t="s">
        <v>6275</v>
      </c>
      <c r="B4776" t="s">
        <v>6275</v>
      </c>
    </row>
    <row r="4777" spans="1:2" x14ac:dyDescent="0.25">
      <c r="A4777" t="s">
        <v>6276</v>
      </c>
      <c r="B4777" t="s">
        <v>6276</v>
      </c>
    </row>
    <row r="4778" spans="1:2" x14ac:dyDescent="0.25">
      <c r="A4778" t="s">
        <v>6277</v>
      </c>
      <c r="B4778" t="s">
        <v>6277</v>
      </c>
    </row>
    <row r="4779" spans="1:2" x14ac:dyDescent="0.25">
      <c r="A4779" t="s">
        <v>6278</v>
      </c>
      <c r="B4779" t="s">
        <v>6278</v>
      </c>
    </row>
    <row r="4780" spans="1:2" x14ac:dyDescent="0.25">
      <c r="A4780" t="s">
        <v>6279</v>
      </c>
      <c r="B4780" t="s">
        <v>6279</v>
      </c>
    </row>
    <row r="4781" spans="1:2" x14ac:dyDescent="0.25">
      <c r="A4781" t="s">
        <v>6280</v>
      </c>
      <c r="B4781" t="s">
        <v>6280</v>
      </c>
    </row>
    <row r="4782" spans="1:2" x14ac:dyDescent="0.25">
      <c r="A4782" t="s">
        <v>6281</v>
      </c>
      <c r="B4782" t="s">
        <v>6281</v>
      </c>
    </row>
    <row r="4783" spans="1:2" x14ac:dyDescent="0.25">
      <c r="A4783" t="s">
        <v>6282</v>
      </c>
      <c r="B4783" t="s">
        <v>6282</v>
      </c>
    </row>
    <row r="4784" spans="1:2" x14ac:dyDescent="0.25">
      <c r="A4784" t="s">
        <v>6283</v>
      </c>
      <c r="B4784" t="s">
        <v>6283</v>
      </c>
    </row>
    <row r="4785" spans="1:2" x14ac:dyDescent="0.25">
      <c r="A4785" t="s">
        <v>6284</v>
      </c>
      <c r="B4785" t="s">
        <v>6284</v>
      </c>
    </row>
    <row r="4786" spans="1:2" x14ac:dyDescent="0.25">
      <c r="A4786" t="s">
        <v>6285</v>
      </c>
      <c r="B4786" t="s">
        <v>6285</v>
      </c>
    </row>
    <row r="4787" spans="1:2" x14ac:dyDescent="0.25">
      <c r="A4787" t="s">
        <v>6286</v>
      </c>
      <c r="B4787" t="s">
        <v>6286</v>
      </c>
    </row>
    <row r="4788" spans="1:2" x14ac:dyDescent="0.25">
      <c r="A4788" t="s">
        <v>6287</v>
      </c>
      <c r="B4788" t="s">
        <v>6287</v>
      </c>
    </row>
    <row r="4789" spans="1:2" x14ac:dyDescent="0.25">
      <c r="A4789" t="s">
        <v>6288</v>
      </c>
      <c r="B4789" t="s">
        <v>6288</v>
      </c>
    </row>
    <row r="4790" spans="1:2" x14ac:dyDescent="0.25">
      <c r="A4790" t="s">
        <v>6289</v>
      </c>
      <c r="B4790" t="s">
        <v>6289</v>
      </c>
    </row>
    <row r="4791" spans="1:2" x14ac:dyDescent="0.25">
      <c r="A4791" t="s">
        <v>6290</v>
      </c>
      <c r="B4791" t="s">
        <v>6290</v>
      </c>
    </row>
    <row r="4792" spans="1:2" x14ac:dyDescent="0.25">
      <c r="A4792" t="s">
        <v>6291</v>
      </c>
      <c r="B4792" t="s">
        <v>6291</v>
      </c>
    </row>
    <row r="4793" spans="1:2" x14ac:dyDescent="0.25">
      <c r="A4793" t="s">
        <v>6292</v>
      </c>
      <c r="B4793" t="s">
        <v>6292</v>
      </c>
    </row>
    <row r="4794" spans="1:2" x14ac:dyDescent="0.25">
      <c r="A4794" t="s">
        <v>6293</v>
      </c>
      <c r="B4794" t="s">
        <v>6293</v>
      </c>
    </row>
    <row r="4795" spans="1:2" x14ac:dyDescent="0.25">
      <c r="A4795" t="s">
        <v>6294</v>
      </c>
      <c r="B4795" t="s">
        <v>6294</v>
      </c>
    </row>
    <row r="4796" spans="1:2" x14ac:dyDescent="0.25">
      <c r="A4796" t="s">
        <v>6295</v>
      </c>
      <c r="B4796" t="s">
        <v>6295</v>
      </c>
    </row>
    <row r="4797" spans="1:2" x14ac:dyDescent="0.25">
      <c r="A4797" t="s">
        <v>6296</v>
      </c>
      <c r="B4797" t="s">
        <v>6296</v>
      </c>
    </row>
    <row r="4798" spans="1:2" x14ac:dyDescent="0.25">
      <c r="A4798" t="s">
        <v>6297</v>
      </c>
      <c r="B4798" t="s">
        <v>6297</v>
      </c>
    </row>
    <row r="4799" spans="1:2" x14ac:dyDescent="0.25">
      <c r="A4799" t="s">
        <v>6298</v>
      </c>
      <c r="B4799" t="s">
        <v>6298</v>
      </c>
    </row>
    <row r="4800" spans="1:2" x14ac:dyDescent="0.25">
      <c r="A4800" t="s">
        <v>6299</v>
      </c>
      <c r="B4800" t="s">
        <v>6299</v>
      </c>
    </row>
    <row r="4801" spans="1:2" x14ac:dyDescent="0.25">
      <c r="A4801" t="s">
        <v>6300</v>
      </c>
      <c r="B4801" t="s">
        <v>6300</v>
      </c>
    </row>
    <row r="4802" spans="1:2" x14ac:dyDescent="0.25">
      <c r="A4802" t="s">
        <v>6301</v>
      </c>
      <c r="B4802" t="s">
        <v>6301</v>
      </c>
    </row>
    <row r="4803" spans="1:2" x14ac:dyDescent="0.25">
      <c r="A4803" t="s">
        <v>6302</v>
      </c>
      <c r="B4803" t="s">
        <v>6302</v>
      </c>
    </row>
    <row r="4804" spans="1:2" x14ac:dyDescent="0.25">
      <c r="A4804" t="s">
        <v>6303</v>
      </c>
      <c r="B4804" t="s">
        <v>6303</v>
      </c>
    </row>
    <row r="4805" spans="1:2" x14ac:dyDescent="0.25">
      <c r="A4805" t="s">
        <v>6304</v>
      </c>
      <c r="B4805" t="s">
        <v>6304</v>
      </c>
    </row>
    <row r="4806" spans="1:2" x14ac:dyDescent="0.25">
      <c r="A4806" t="s">
        <v>6305</v>
      </c>
      <c r="B4806" t="s">
        <v>6305</v>
      </c>
    </row>
    <row r="4807" spans="1:2" x14ac:dyDescent="0.25">
      <c r="A4807" t="s">
        <v>6306</v>
      </c>
      <c r="B4807" t="s">
        <v>6306</v>
      </c>
    </row>
    <row r="4808" spans="1:2" x14ac:dyDescent="0.25">
      <c r="A4808" t="s">
        <v>6307</v>
      </c>
      <c r="B4808" t="s">
        <v>6307</v>
      </c>
    </row>
    <row r="4809" spans="1:2" x14ac:dyDescent="0.25">
      <c r="A4809" t="s">
        <v>6308</v>
      </c>
      <c r="B4809" t="s">
        <v>6308</v>
      </c>
    </row>
    <row r="4810" spans="1:2" x14ac:dyDescent="0.25">
      <c r="A4810" t="s">
        <v>6309</v>
      </c>
      <c r="B4810" t="s">
        <v>6309</v>
      </c>
    </row>
    <row r="4811" spans="1:2" x14ac:dyDescent="0.25">
      <c r="A4811" t="s">
        <v>6310</v>
      </c>
      <c r="B4811" t="s">
        <v>6310</v>
      </c>
    </row>
    <row r="4812" spans="1:2" x14ac:dyDescent="0.25">
      <c r="A4812" t="s">
        <v>6311</v>
      </c>
      <c r="B4812" t="s">
        <v>6311</v>
      </c>
    </row>
    <row r="4813" spans="1:2" x14ac:dyDescent="0.25">
      <c r="A4813" t="s">
        <v>6312</v>
      </c>
      <c r="B4813" t="s">
        <v>6312</v>
      </c>
    </row>
    <row r="4814" spans="1:2" x14ac:dyDescent="0.25">
      <c r="A4814" t="s">
        <v>6313</v>
      </c>
      <c r="B4814" t="s">
        <v>6313</v>
      </c>
    </row>
    <row r="4815" spans="1:2" x14ac:dyDescent="0.25">
      <c r="A4815" t="s">
        <v>6314</v>
      </c>
      <c r="B4815" t="s">
        <v>6314</v>
      </c>
    </row>
    <row r="4816" spans="1:2" x14ac:dyDescent="0.25">
      <c r="A4816" t="s">
        <v>6315</v>
      </c>
      <c r="B4816" t="s">
        <v>6315</v>
      </c>
    </row>
    <row r="4817" spans="1:2" x14ac:dyDescent="0.25">
      <c r="A4817" t="s">
        <v>6316</v>
      </c>
      <c r="B4817" t="s">
        <v>6316</v>
      </c>
    </row>
    <row r="4818" spans="1:2" x14ac:dyDescent="0.25">
      <c r="A4818" t="s">
        <v>6317</v>
      </c>
      <c r="B4818" t="s">
        <v>6317</v>
      </c>
    </row>
    <row r="4819" spans="1:2" x14ac:dyDescent="0.25">
      <c r="A4819" t="s">
        <v>6318</v>
      </c>
      <c r="B4819" t="s">
        <v>6318</v>
      </c>
    </row>
    <row r="4820" spans="1:2" x14ac:dyDescent="0.25">
      <c r="A4820" t="s">
        <v>6319</v>
      </c>
      <c r="B4820" t="s">
        <v>6319</v>
      </c>
    </row>
    <row r="4821" spans="1:2" x14ac:dyDescent="0.25">
      <c r="A4821" t="s">
        <v>6320</v>
      </c>
      <c r="B4821" t="s">
        <v>6320</v>
      </c>
    </row>
    <row r="4822" spans="1:2" x14ac:dyDescent="0.25">
      <c r="A4822" t="s">
        <v>6321</v>
      </c>
      <c r="B4822" t="s">
        <v>6321</v>
      </c>
    </row>
    <row r="4823" spans="1:2" x14ac:dyDescent="0.25">
      <c r="A4823" t="s">
        <v>6322</v>
      </c>
      <c r="B4823" t="s">
        <v>6322</v>
      </c>
    </row>
    <row r="4824" spans="1:2" x14ac:dyDescent="0.25">
      <c r="A4824" t="s">
        <v>6323</v>
      </c>
      <c r="B4824" t="s">
        <v>6323</v>
      </c>
    </row>
    <row r="4825" spans="1:2" x14ac:dyDescent="0.25">
      <c r="A4825" t="s">
        <v>6324</v>
      </c>
      <c r="B4825" t="s">
        <v>6324</v>
      </c>
    </row>
    <row r="4826" spans="1:2" x14ac:dyDescent="0.25">
      <c r="A4826" t="s">
        <v>6325</v>
      </c>
      <c r="B4826" t="s">
        <v>6325</v>
      </c>
    </row>
    <row r="4827" spans="1:2" x14ac:dyDescent="0.25">
      <c r="A4827" t="s">
        <v>6326</v>
      </c>
      <c r="B4827" t="s">
        <v>6326</v>
      </c>
    </row>
    <row r="4828" spans="1:2" x14ac:dyDescent="0.25">
      <c r="A4828" t="s">
        <v>6327</v>
      </c>
      <c r="B4828" t="s">
        <v>6327</v>
      </c>
    </row>
    <row r="4829" spans="1:2" x14ac:dyDescent="0.25">
      <c r="A4829" t="s">
        <v>6328</v>
      </c>
      <c r="B4829" t="s">
        <v>6328</v>
      </c>
    </row>
    <row r="4830" spans="1:2" x14ac:dyDescent="0.25">
      <c r="A4830" t="s">
        <v>6329</v>
      </c>
      <c r="B4830" t="s">
        <v>6329</v>
      </c>
    </row>
    <row r="4831" spans="1:2" x14ac:dyDescent="0.25">
      <c r="A4831" t="s">
        <v>6330</v>
      </c>
      <c r="B4831" t="s">
        <v>6330</v>
      </c>
    </row>
    <row r="4832" spans="1:2" x14ac:dyDescent="0.25">
      <c r="A4832" t="s">
        <v>6331</v>
      </c>
      <c r="B4832" t="s">
        <v>6331</v>
      </c>
    </row>
    <row r="4833" spans="1:2" x14ac:dyDescent="0.25">
      <c r="A4833" t="s">
        <v>6332</v>
      </c>
      <c r="B4833" t="s">
        <v>6332</v>
      </c>
    </row>
    <row r="4834" spans="1:2" x14ac:dyDescent="0.25">
      <c r="A4834" t="s">
        <v>6333</v>
      </c>
      <c r="B4834" t="s">
        <v>6333</v>
      </c>
    </row>
    <row r="4835" spans="1:2" x14ac:dyDescent="0.25">
      <c r="A4835" t="s">
        <v>6334</v>
      </c>
      <c r="B4835" t="s">
        <v>6334</v>
      </c>
    </row>
    <row r="4836" spans="1:2" x14ac:dyDescent="0.25">
      <c r="A4836" t="s">
        <v>6335</v>
      </c>
      <c r="B4836" t="s">
        <v>6335</v>
      </c>
    </row>
    <row r="4837" spans="1:2" x14ac:dyDescent="0.25">
      <c r="A4837" t="s">
        <v>6336</v>
      </c>
      <c r="B4837" t="s">
        <v>6336</v>
      </c>
    </row>
    <row r="4838" spans="1:2" x14ac:dyDescent="0.25">
      <c r="A4838" t="s">
        <v>6337</v>
      </c>
      <c r="B4838" t="s">
        <v>6337</v>
      </c>
    </row>
    <row r="4839" spans="1:2" x14ac:dyDescent="0.25">
      <c r="A4839" t="s">
        <v>6338</v>
      </c>
      <c r="B4839" t="s">
        <v>6338</v>
      </c>
    </row>
    <row r="4840" spans="1:2" x14ac:dyDescent="0.25">
      <c r="A4840" t="s">
        <v>6339</v>
      </c>
      <c r="B4840" t="s">
        <v>6339</v>
      </c>
    </row>
    <row r="4841" spans="1:2" x14ac:dyDescent="0.25">
      <c r="A4841" t="s">
        <v>6340</v>
      </c>
      <c r="B4841" t="s">
        <v>6340</v>
      </c>
    </row>
    <row r="4842" spans="1:2" x14ac:dyDescent="0.25">
      <c r="A4842" t="s">
        <v>6341</v>
      </c>
      <c r="B4842" t="s">
        <v>6341</v>
      </c>
    </row>
    <row r="4843" spans="1:2" x14ac:dyDescent="0.25">
      <c r="A4843" t="s">
        <v>6342</v>
      </c>
      <c r="B4843" t="s">
        <v>6342</v>
      </c>
    </row>
    <row r="4844" spans="1:2" x14ac:dyDescent="0.25">
      <c r="A4844" t="s">
        <v>6343</v>
      </c>
      <c r="B4844" t="s">
        <v>6343</v>
      </c>
    </row>
    <row r="4845" spans="1:2" x14ac:dyDescent="0.25">
      <c r="A4845" t="s">
        <v>6344</v>
      </c>
      <c r="B4845" t="s">
        <v>6344</v>
      </c>
    </row>
    <row r="4846" spans="1:2" x14ac:dyDescent="0.25">
      <c r="A4846" t="s">
        <v>6345</v>
      </c>
      <c r="B4846" t="s">
        <v>6345</v>
      </c>
    </row>
    <row r="4847" spans="1:2" x14ac:dyDescent="0.25">
      <c r="A4847" t="s">
        <v>6346</v>
      </c>
      <c r="B4847" t="s">
        <v>6346</v>
      </c>
    </row>
    <row r="4848" spans="1:2" x14ac:dyDescent="0.25">
      <c r="A4848" t="s">
        <v>6347</v>
      </c>
      <c r="B4848" t="s">
        <v>6347</v>
      </c>
    </row>
    <row r="4849" spans="1:2" x14ac:dyDescent="0.25">
      <c r="A4849" t="s">
        <v>6348</v>
      </c>
      <c r="B4849" t="s">
        <v>6348</v>
      </c>
    </row>
    <row r="4850" spans="1:2" x14ac:dyDescent="0.25">
      <c r="A4850" t="s">
        <v>6349</v>
      </c>
      <c r="B4850" t="s">
        <v>6349</v>
      </c>
    </row>
    <row r="4851" spans="1:2" x14ac:dyDescent="0.25">
      <c r="A4851" t="s">
        <v>6350</v>
      </c>
      <c r="B4851" t="s">
        <v>6350</v>
      </c>
    </row>
    <row r="4852" spans="1:2" x14ac:dyDescent="0.25">
      <c r="A4852" t="s">
        <v>6351</v>
      </c>
      <c r="B4852" t="s">
        <v>6351</v>
      </c>
    </row>
    <row r="4853" spans="1:2" x14ac:dyDescent="0.25">
      <c r="A4853" t="s">
        <v>6352</v>
      </c>
      <c r="B4853" t="s">
        <v>6352</v>
      </c>
    </row>
    <row r="4854" spans="1:2" x14ac:dyDescent="0.25">
      <c r="A4854" t="s">
        <v>6353</v>
      </c>
      <c r="B4854" t="s">
        <v>6353</v>
      </c>
    </row>
    <row r="4855" spans="1:2" x14ac:dyDescent="0.25">
      <c r="A4855" t="s">
        <v>6354</v>
      </c>
      <c r="B4855" t="s">
        <v>6354</v>
      </c>
    </row>
    <row r="4856" spans="1:2" x14ac:dyDescent="0.25">
      <c r="A4856" t="s">
        <v>6355</v>
      </c>
      <c r="B4856" t="s">
        <v>6355</v>
      </c>
    </row>
    <row r="4857" spans="1:2" x14ac:dyDescent="0.25">
      <c r="A4857" t="s">
        <v>6356</v>
      </c>
      <c r="B4857" t="s">
        <v>6356</v>
      </c>
    </row>
    <row r="4858" spans="1:2" x14ac:dyDescent="0.25">
      <c r="A4858" t="s">
        <v>6357</v>
      </c>
      <c r="B4858" t="s">
        <v>6357</v>
      </c>
    </row>
    <row r="4859" spans="1:2" x14ac:dyDescent="0.25">
      <c r="A4859" t="s">
        <v>6358</v>
      </c>
      <c r="B4859" t="s">
        <v>6358</v>
      </c>
    </row>
    <row r="4860" spans="1:2" x14ac:dyDescent="0.25">
      <c r="A4860" t="s">
        <v>6359</v>
      </c>
      <c r="B4860" t="s">
        <v>6359</v>
      </c>
    </row>
    <row r="4861" spans="1:2" x14ac:dyDescent="0.25">
      <c r="A4861" t="s">
        <v>6360</v>
      </c>
      <c r="B4861" t="s">
        <v>6360</v>
      </c>
    </row>
    <row r="4862" spans="1:2" x14ac:dyDescent="0.25">
      <c r="A4862" t="s">
        <v>6361</v>
      </c>
      <c r="B4862" t="s">
        <v>6361</v>
      </c>
    </row>
    <row r="4863" spans="1:2" x14ac:dyDescent="0.25">
      <c r="A4863" t="s">
        <v>6362</v>
      </c>
      <c r="B4863" t="s">
        <v>6362</v>
      </c>
    </row>
    <row r="4864" spans="1:2" x14ac:dyDescent="0.25">
      <c r="A4864" t="s">
        <v>6363</v>
      </c>
      <c r="B4864" t="s">
        <v>6363</v>
      </c>
    </row>
    <row r="4865" spans="1:2" x14ac:dyDescent="0.25">
      <c r="A4865" t="s">
        <v>6364</v>
      </c>
      <c r="B4865" t="s">
        <v>6364</v>
      </c>
    </row>
    <row r="4866" spans="1:2" x14ac:dyDescent="0.25">
      <c r="A4866" t="s">
        <v>6365</v>
      </c>
      <c r="B4866" t="s">
        <v>6365</v>
      </c>
    </row>
    <row r="4867" spans="1:2" x14ac:dyDescent="0.25">
      <c r="A4867" t="s">
        <v>6366</v>
      </c>
      <c r="B4867" t="s">
        <v>6366</v>
      </c>
    </row>
    <row r="4868" spans="1:2" x14ac:dyDescent="0.25">
      <c r="A4868" t="s">
        <v>6367</v>
      </c>
      <c r="B4868" t="s">
        <v>6367</v>
      </c>
    </row>
    <row r="4869" spans="1:2" x14ac:dyDescent="0.25">
      <c r="A4869" t="s">
        <v>6368</v>
      </c>
      <c r="B4869" t="s">
        <v>6368</v>
      </c>
    </row>
    <row r="4870" spans="1:2" x14ac:dyDescent="0.25">
      <c r="A4870" t="s">
        <v>6369</v>
      </c>
      <c r="B4870" t="s">
        <v>6369</v>
      </c>
    </row>
    <row r="4871" spans="1:2" x14ac:dyDescent="0.25">
      <c r="A4871" t="s">
        <v>6370</v>
      </c>
      <c r="B4871" t="s">
        <v>6370</v>
      </c>
    </row>
    <row r="4872" spans="1:2" x14ac:dyDescent="0.25">
      <c r="A4872" t="s">
        <v>6371</v>
      </c>
      <c r="B4872" t="s">
        <v>6371</v>
      </c>
    </row>
    <row r="4873" spans="1:2" x14ac:dyDescent="0.25">
      <c r="A4873" t="s">
        <v>6372</v>
      </c>
      <c r="B4873" t="s">
        <v>6372</v>
      </c>
    </row>
    <row r="4874" spans="1:2" x14ac:dyDescent="0.25">
      <c r="A4874" t="s">
        <v>6373</v>
      </c>
      <c r="B4874" t="s">
        <v>6373</v>
      </c>
    </row>
    <row r="4875" spans="1:2" x14ac:dyDescent="0.25">
      <c r="A4875" t="s">
        <v>6374</v>
      </c>
      <c r="B4875" t="s">
        <v>6374</v>
      </c>
    </row>
    <row r="4876" spans="1:2" x14ac:dyDescent="0.25">
      <c r="A4876" t="s">
        <v>6375</v>
      </c>
      <c r="B4876" t="s">
        <v>6375</v>
      </c>
    </row>
    <row r="4877" spans="1:2" x14ac:dyDescent="0.25">
      <c r="A4877" t="s">
        <v>6376</v>
      </c>
      <c r="B4877" t="s">
        <v>6376</v>
      </c>
    </row>
    <row r="4878" spans="1:2" x14ac:dyDescent="0.25">
      <c r="A4878" t="s">
        <v>6377</v>
      </c>
      <c r="B4878" t="s">
        <v>6377</v>
      </c>
    </row>
    <row r="4879" spans="1:2" x14ac:dyDescent="0.25">
      <c r="A4879" t="s">
        <v>6378</v>
      </c>
      <c r="B4879" t="s">
        <v>6378</v>
      </c>
    </row>
    <row r="4880" spans="1:2" x14ac:dyDescent="0.25">
      <c r="A4880" t="s">
        <v>6379</v>
      </c>
      <c r="B4880" t="s">
        <v>6379</v>
      </c>
    </row>
    <row r="4881" spans="1:2" x14ac:dyDescent="0.25">
      <c r="A4881" t="s">
        <v>6380</v>
      </c>
      <c r="B4881" t="s">
        <v>6380</v>
      </c>
    </row>
    <row r="4882" spans="1:2" x14ac:dyDescent="0.25">
      <c r="A4882" t="s">
        <v>1460</v>
      </c>
      <c r="B4882" t="s">
        <v>1460</v>
      </c>
    </row>
    <row r="4883" spans="1:2" x14ac:dyDescent="0.25">
      <c r="A4883" t="s">
        <v>1466</v>
      </c>
      <c r="B4883" t="s">
        <v>1466</v>
      </c>
    </row>
    <row r="4884" spans="1:2" x14ac:dyDescent="0.25">
      <c r="A4884" t="s">
        <v>1469</v>
      </c>
      <c r="B4884" t="s">
        <v>1469</v>
      </c>
    </row>
    <row r="4885" spans="1:2" x14ac:dyDescent="0.25">
      <c r="A4885" t="s">
        <v>6381</v>
      </c>
      <c r="B4885" t="s">
        <v>6381</v>
      </c>
    </row>
    <row r="4886" spans="1:2" x14ac:dyDescent="0.25">
      <c r="A4886" t="s">
        <v>6382</v>
      </c>
      <c r="B4886" t="s">
        <v>6382</v>
      </c>
    </row>
    <row r="4887" spans="1:2" x14ac:dyDescent="0.25">
      <c r="A4887" t="s">
        <v>6383</v>
      </c>
      <c r="B4887" t="s">
        <v>6383</v>
      </c>
    </row>
    <row r="4888" spans="1:2" x14ac:dyDescent="0.25">
      <c r="A4888" t="s">
        <v>6384</v>
      </c>
      <c r="B4888" t="s">
        <v>6384</v>
      </c>
    </row>
    <row r="4889" spans="1:2" x14ac:dyDescent="0.25">
      <c r="A4889" t="s">
        <v>6385</v>
      </c>
      <c r="B4889" t="s">
        <v>6385</v>
      </c>
    </row>
    <row r="4890" spans="1:2" x14ac:dyDescent="0.25">
      <c r="A4890" t="s">
        <v>6386</v>
      </c>
      <c r="B4890" t="s">
        <v>6386</v>
      </c>
    </row>
    <row r="4891" spans="1:2" x14ac:dyDescent="0.25">
      <c r="A4891" t="s">
        <v>6387</v>
      </c>
      <c r="B4891" t="s">
        <v>6387</v>
      </c>
    </row>
    <row r="4892" spans="1:2" x14ac:dyDescent="0.25">
      <c r="A4892" t="s">
        <v>6388</v>
      </c>
      <c r="B4892" t="s">
        <v>6388</v>
      </c>
    </row>
    <row r="4893" spans="1:2" x14ac:dyDescent="0.25">
      <c r="A4893" t="s">
        <v>6389</v>
      </c>
      <c r="B4893" t="s">
        <v>6389</v>
      </c>
    </row>
    <row r="4894" spans="1:2" x14ac:dyDescent="0.25">
      <c r="A4894" t="s">
        <v>6390</v>
      </c>
      <c r="B4894" t="s">
        <v>6390</v>
      </c>
    </row>
    <row r="4895" spans="1:2" x14ac:dyDescent="0.25">
      <c r="A4895" t="s">
        <v>6391</v>
      </c>
      <c r="B4895" t="s">
        <v>6391</v>
      </c>
    </row>
    <row r="4896" spans="1:2" x14ac:dyDescent="0.25">
      <c r="A4896" t="s">
        <v>6392</v>
      </c>
      <c r="B4896" t="s">
        <v>6392</v>
      </c>
    </row>
    <row r="4897" spans="1:2" x14ac:dyDescent="0.25">
      <c r="A4897" t="s">
        <v>6393</v>
      </c>
      <c r="B4897" t="s">
        <v>6393</v>
      </c>
    </row>
    <row r="4898" spans="1:2" x14ac:dyDescent="0.25">
      <c r="A4898" t="s">
        <v>6394</v>
      </c>
      <c r="B4898" t="s">
        <v>6394</v>
      </c>
    </row>
    <row r="4899" spans="1:2" x14ac:dyDescent="0.25">
      <c r="A4899" t="s">
        <v>6395</v>
      </c>
      <c r="B4899" t="s">
        <v>6395</v>
      </c>
    </row>
    <row r="4900" spans="1:2" x14ac:dyDescent="0.25">
      <c r="A4900" t="s">
        <v>6396</v>
      </c>
      <c r="B4900" t="s">
        <v>6396</v>
      </c>
    </row>
    <row r="4901" spans="1:2" x14ac:dyDescent="0.25">
      <c r="A4901" t="s">
        <v>6397</v>
      </c>
      <c r="B4901" t="s">
        <v>6397</v>
      </c>
    </row>
    <row r="4902" spans="1:2" x14ac:dyDescent="0.25">
      <c r="A4902" t="s">
        <v>6398</v>
      </c>
      <c r="B4902" t="s">
        <v>6398</v>
      </c>
    </row>
    <row r="4903" spans="1:2" x14ac:dyDescent="0.25">
      <c r="A4903" t="s">
        <v>6399</v>
      </c>
      <c r="B4903" t="s">
        <v>6399</v>
      </c>
    </row>
    <row r="4904" spans="1:2" x14ac:dyDescent="0.25">
      <c r="A4904" t="s">
        <v>6400</v>
      </c>
      <c r="B4904" t="s">
        <v>6400</v>
      </c>
    </row>
    <row r="4905" spans="1:2" x14ac:dyDescent="0.25">
      <c r="A4905" t="s">
        <v>6401</v>
      </c>
      <c r="B4905" t="s">
        <v>6401</v>
      </c>
    </row>
    <row r="4906" spans="1:2" x14ac:dyDescent="0.25">
      <c r="A4906" t="s">
        <v>6402</v>
      </c>
      <c r="B4906" t="s">
        <v>6402</v>
      </c>
    </row>
    <row r="4907" spans="1:2" x14ac:dyDescent="0.25">
      <c r="A4907" t="s">
        <v>6403</v>
      </c>
      <c r="B4907" t="s">
        <v>6403</v>
      </c>
    </row>
    <row r="4908" spans="1:2" x14ac:dyDescent="0.25">
      <c r="A4908" t="s">
        <v>6404</v>
      </c>
      <c r="B4908" t="s">
        <v>6404</v>
      </c>
    </row>
    <row r="4909" spans="1:2" x14ac:dyDescent="0.25">
      <c r="A4909" t="s">
        <v>6405</v>
      </c>
      <c r="B4909" t="s">
        <v>6405</v>
      </c>
    </row>
    <row r="4910" spans="1:2" x14ac:dyDescent="0.25">
      <c r="A4910" t="s">
        <v>6406</v>
      </c>
      <c r="B4910" t="s">
        <v>6406</v>
      </c>
    </row>
    <row r="4911" spans="1:2" x14ac:dyDescent="0.25">
      <c r="A4911" t="s">
        <v>6407</v>
      </c>
      <c r="B4911" t="s">
        <v>6407</v>
      </c>
    </row>
    <row r="4912" spans="1:2" x14ac:dyDescent="0.25">
      <c r="A4912" t="s">
        <v>6408</v>
      </c>
      <c r="B4912" t="s">
        <v>6408</v>
      </c>
    </row>
    <row r="4913" spans="1:2" x14ac:dyDescent="0.25">
      <c r="A4913" t="s">
        <v>6409</v>
      </c>
      <c r="B4913" t="s">
        <v>6409</v>
      </c>
    </row>
    <row r="4914" spans="1:2" x14ac:dyDescent="0.25">
      <c r="A4914" t="s">
        <v>6410</v>
      </c>
      <c r="B4914" t="s">
        <v>6410</v>
      </c>
    </row>
    <row r="4915" spans="1:2" x14ac:dyDescent="0.25">
      <c r="A4915" t="s">
        <v>6411</v>
      </c>
      <c r="B4915" t="s">
        <v>6411</v>
      </c>
    </row>
    <row r="4916" spans="1:2" x14ac:dyDescent="0.25">
      <c r="A4916" t="s">
        <v>6412</v>
      </c>
      <c r="B4916" t="s">
        <v>6412</v>
      </c>
    </row>
    <row r="4917" spans="1:2" x14ac:dyDescent="0.25">
      <c r="A4917" t="s">
        <v>6413</v>
      </c>
      <c r="B4917" t="s">
        <v>6413</v>
      </c>
    </row>
    <row r="4918" spans="1:2" x14ac:dyDescent="0.25">
      <c r="A4918" t="s">
        <v>6414</v>
      </c>
      <c r="B4918" t="s">
        <v>6414</v>
      </c>
    </row>
    <row r="4919" spans="1:2" x14ac:dyDescent="0.25">
      <c r="A4919" t="s">
        <v>6415</v>
      </c>
      <c r="B4919" t="s">
        <v>6415</v>
      </c>
    </row>
    <row r="4920" spans="1:2" x14ac:dyDescent="0.25">
      <c r="A4920" t="s">
        <v>6416</v>
      </c>
      <c r="B4920" t="s">
        <v>6416</v>
      </c>
    </row>
    <row r="4921" spans="1:2" x14ac:dyDescent="0.25">
      <c r="A4921" t="s">
        <v>6417</v>
      </c>
      <c r="B4921" t="s">
        <v>6417</v>
      </c>
    </row>
    <row r="4922" spans="1:2" x14ac:dyDescent="0.25">
      <c r="A4922" t="s">
        <v>6418</v>
      </c>
      <c r="B4922" t="s">
        <v>6418</v>
      </c>
    </row>
    <row r="4923" spans="1:2" x14ac:dyDescent="0.25">
      <c r="A4923" t="s">
        <v>6419</v>
      </c>
      <c r="B4923" t="s">
        <v>6419</v>
      </c>
    </row>
    <row r="4924" spans="1:2" x14ac:dyDescent="0.25">
      <c r="A4924" t="s">
        <v>6420</v>
      </c>
      <c r="B4924" t="s">
        <v>6420</v>
      </c>
    </row>
    <row r="4925" spans="1:2" x14ac:dyDescent="0.25">
      <c r="A4925" t="s">
        <v>6421</v>
      </c>
      <c r="B4925" t="s">
        <v>6421</v>
      </c>
    </row>
    <row r="4926" spans="1:2" x14ac:dyDescent="0.25">
      <c r="A4926" t="s">
        <v>6422</v>
      </c>
      <c r="B4926" t="s">
        <v>6422</v>
      </c>
    </row>
    <row r="4927" spans="1:2" x14ac:dyDescent="0.25">
      <c r="A4927" t="s">
        <v>6423</v>
      </c>
      <c r="B4927" t="s">
        <v>6423</v>
      </c>
    </row>
    <row r="4928" spans="1:2" x14ac:dyDescent="0.25">
      <c r="A4928" t="s">
        <v>6424</v>
      </c>
      <c r="B4928" t="s">
        <v>6424</v>
      </c>
    </row>
    <row r="4929" spans="1:2" x14ac:dyDescent="0.25">
      <c r="A4929" t="s">
        <v>6425</v>
      </c>
      <c r="B4929" t="s">
        <v>6425</v>
      </c>
    </row>
    <row r="4930" spans="1:2" x14ac:dyDescent="0.25">
      <c r="A4930" t="s">
        <v>6426</v>
      </c>
      <c r="B4930" t="s">
        <v>6426</v>
      </c>
    </row>
    <row r="4931" spans="1:2" x14ac:dyDescent="0.25">
      <c r="A4931" t="s">
        <v>6427</v>
      </c>
      <c r="B4931" t="s">
        <v>6427</v>
      </c>
    </row>
    <row r="4932" spans="1:2" x14ac:dyDescent="0.25">
      <c r="A4932" t="s">
        <v>6428</v>
      </c>
      <c r="B4932" t="s">
        <v>6428</v>
      </c>
    </row>
    <row r="4933" spans="1:2" x14ac:dyDescent="0.25">
      <c r="A4933" t="s">
        <v>6429</v>
      </c>
      <c r="B4933" t="s">
        <v>6429</v>
      </c>
    </row>
    <row r="4934" spans="1:2" x14ac:dyDescent="0.25">
      <c r="A4934" t="s">
        <v>6430</v>
      </c>
      <c r="B4934" t="s">
        <v>6430</v>
      </c>
    </row>
    <row r="4935" spans="1:2" x14ac:dyDescent="0.25">
      <c r="A4935" t="s">
        <v>6431</v>
      </c>
      <c r="B4935" t="s">
        <v>6431</v>
      </c>
    </row>
    <row r="4936" spans="1:2" x14ac:dyDescent="0.25">
      <c r="A4936" t="s">
        <v>6432</v>
      </c>
      <c r="B4936" t="s">
        <v>6432</v>
      </c>
    </row>
    <row r="4937" spans="1:2" x14ac:dyDescent="0.25">
      <c r="A4937" t="s">
        <v>6433</v>
      </c>
      <c r="B4937" t="s">
        <v>6433</v>
      </c>
    </row>
    <row r="4938" spans="1:2" x14ac:dyDescent="0.25">
      <c r="A4938" t="s">
        <v>6434</v>
      </c>
      <c r="B4938" t="s">
        <v>6434</v>
      </c>
    </row>
    <row r="4939" spans="1:2" x14ac:dyDescent="0.25">
      <c r="A4939" t="s">
        <v>6435</v>
      </c>
      <c r="B4939" t="s">
        <v>6435</v>
      </c>
    </row>
    <row r="4940" spans="1:2" x14ac:dyDescent="0.25">
      <c r="A4940" t="s">
        <v>6436</v>
      </c>
      <c r="B4940" t="s">
        <v>6436</v>
      </c>
    </row>
    <row r="4941" spans="1:2" x14ac:dyDescent="0.25">
      <c r="A4941" t="s">
        <v>6437</v>
      </c>
      <c r="B4941" t="s">
        <v>6437</v>
      </c>
    </row>
    <row r="4942" spans="1:2" x14ac:dyDescent="0.25">
      <c r="A4942" t="s">
        <v>6438</v>
      </c>
      <c r="B4942" t="s">
        <v>6438</v>
      </c>
    </row>
    <row r="4943" spans="1:2" x14ac:dyDescent="0.25">
      <c r="A4943" t="s">
        <v>6439</v>
      </c>
      <c r="B4943" t="s">
        <v>6439</v>
      </c>
    </row>
    <row r="4944" spans="1:2" x14ac:dyDescent="0.25">
      <c r="A4944" t="s">
        <v>6440</v>
      </c>
      <c r="B4944" t="s">
        <v>6440</v>
      </c>
    </row>
    <row r="4945" spans="1:2" x14ac:dyDescent="0.25">
      <c r="A4945" t="s">
        <v>6441</v>
      </c>
      <c r="B4945" t="s">
        <v>6441</v>
      </c>
    </row>
    <row r="4946" spans="1:2" x14ac:dyDescent="0.25">
      <c r="A4946" t="s">
        <v>6442</v>
      </c>
      <c r="B4946" t="s">
        <v>6442</v>
      </c>
    </row>
    <row r="4947" spans="1:2" x14ac:dyDescent="0.25">
      <c r="A4947" t="s">
        <v>6443</v>
      </c>
      <c r="B4947" t="s">
        <v>6443</v>
      </c>
    </row>
    <row r="4948" spans="1:2" x14ac:dyDescent="0.25">
      <c r="A4948" t="s">
        <v>6444</v>
      </c>
      <c r="B4948" t="s">
        <v>6444</v>
      </c>
    </row>
    <row r="4949" spans="1:2" x14ac:dyDescent="0.25">
      <c r="A4949" t="s">
        <v>6445</v>
      </c>
      <c r="B4949" t="s">
        <v>6445</v>
      </c>
    </row>
    <row r="4950" spans="1:2" x14ac:dyDescent="0.25">
      <c r="A4950" t="s">
        <v>6446</v>
      </c>
      <c r="B4950" t="s">
        <v>6446</v>
      </c>
    </row>
    <row r="4951" spans="1:2" x14ac:dyDescent="0.25">
      <c r="A4951" t="s">
        <v>6447</v>
      </c>
      <c r="B4951" t="s">
        <v>6447</v>
      </c>
    </row>
    <row r="4952" spans="1:2" x14ac:dyDescent="0.25">
      <c r="A4952" t="s">
        <v>6448</v>
      </c>
      <c r="B4952" t="s">
        <v>6448</v>
      </c>
    </row>
    <row r="4953" spans="1:2" x14ac:dyDescent="0.25">
      <c r="A4953" t="s">
        <v>6449</v>
      </c>
      <c r="B4953" t="s">
        <v>6449</v>
      </c>
    </row>
    <row r="4954" spans="1:2" x14ac:dyDescent="0.25">
      <c r="A4954" t="s">
        <v>6450</v>
      </c>
      <c r="B4954" t="s">
        <v>6450</v>
      </c>
    </row>
    <row r="4955" spans="1:2" x14ac:dyDescent="0.25">
      <c r="A4955" t="s">
        <v>6451</v>
      </c>
      <c r="B4955" t="s">
        <v>6451</v>
      </c>
    </row>
    <row r="4956" spans="1:2" x14ac:dyDescent="0.25">
      <c r="A4956" t="s">
        <v>6452</v>
      </c>
      <c r="B4956" t="s">
        <v>6452</v>
      </c>
    </row>
    <row r="4957" spans="1:2" x14ac:dyDescent="0.25">
      <c r="A4957" t="s">
        <v>6453</v>
      </c>
      <c r="B4957" t="s">
        <v>6453</v>
      </c>
    </row>
    <row r="4958" spans="1:2" x14ac:dyDescent="0.25">
      <c r="A4958" t="s">
        <v>6454</v>
      </c>
      <c r="B4958" t="s">
        <v>6454</v>
      </c>
    </row>
    <row r="4959" spans="1:2" x14ac:dyDescent="0.25">
      <c r="A4959" t="s">
        <v>6455</v>
      </c>
      <c r="B4959" t="s">
        <v>6455</v>
      </c>
    </row>
    <row r="4960" spans="1:2" x14ac:dyDescent="0.25">
      <c r="A4960" t="s">
        <v>6456</v>
      </c>
      <c r="B4960" t="s">
        <v>6456</v>
      </c>
    </row>
    <row r="4961" spans="1:2" x14ac:dyDescent="0.25">
      <c r="A4961" t="s">
        <v>6457</v>
      </c>
      <c r="B4961" t="s">
        <v>6457</v>
      </c>
    </row>
    <row r="4962" spans="1:2" x14ac:dyDescent="0.25">
      <c r="A4962" t="s">
        <v>6458</v>
      </c>
      <c r="B4962" t="s">
        <v>6458</v>
      </c>
    </row>
    <row r="4963" spans="1:2" x14ac:dyDescent="0.25">
      <c r="A4963" t="s">
        <v>6459</v>
      </c>
      <c r="B4963" t="s">
        <v>6459</v>
      </c>
    </row>
    <row r="4964" spans="1:2" x14ac:dyDescent="0.25">
      <c r="A4964" t="s">
        <v>6460</v>
      </c>
      <c r="B4964" t="s">
        <v>6460</v>
      </c>
    </row>
    <row r="4965" spans="1:2" x14ac:dyDescent="0.25">
      <c r="A4965" t="s">
        <v>6461</v>
      </c>
      <c r="B4965" t="s">
        <v>6461</v>
      </c>
    </row>
    <row r="4966" spans="1:2" x14ac:dyDescent="0.25">
      <c r="A4966" t="s">
        <v>6462</v>
      </c>
      <c r="B4966" t="s">
        <v>6462</v>
      </c>
    </row>
    <row r="4967" spans="1:2" x14ac:dyDescent="0.25">
      <c r="A4967" t="s">
        <v>6463</v>
      </c>
      <c r="B4967" t="s">
        <v>6463</v>
      </c>
    </row>
    <row r="4968" spans="1:2" x14ac:dyDescent="0.25">
      <c r="A4968" t="s">
        <v>6464</v>
      </c>
      <c r="B4968" t="s">
        <v>6464</v>
      </c>
    </row>
    <row r="4969" spans="1:2" x14ac:dyDescent="0.25">
      <c r="A4969" t="s">
        <v>6465</v>
      </c>
      <c r="B4969" t="s">
        <v>6465</v>
      </c>
    </row>
    <row r="4970" spans="1:2" x14ac:dyDescent="0.25">
      <c r="A4970" t="s">
        <v>6466</v>
      </c>
      <c r="B4970" t="s">
        <v>6466</v>
      </c>
    </row>
    <row r="4971" spans="1:2" x14ac:dyDescent="0.25">
      <c r="A4971" t="s">
        <v>6467</v>
      </c>
      <c r="B4971" t="s">
        <v>6467</v>
      </c>
    </row>
    <row r="4972" spans="1:2" x14ac:dyDescent="0.25">
      <c r="A4972" t="s">
        <v>6468</v>
      </c>
      <c r="B4972" t="s">
        <v>6468</v>
      </c>
    </row>
    <row r="4973" spans="1:2" x14ac:dyDescent="0.25">
      <c r="A4973" t="s">
        <v>6469</v>
      </c>
      <c r="B4973" t="s">
        <v>6469</v>
      </c>
    </row>
    <row r="4974" spans="1:2" x14ac:dyDescent="0.25">
      <c r="A4974" t="s">
        <v>6470</v>
      </c>
      <c r="B4974" t="s">
        <v>6470</v>
      </c>
    </row>
    <row r="4975" spans="1:2" x14ac:dyDescent="0.25">
      <c r="A4975" t="s">
        <v>6471</v>
      </c>
      <c r="B4975" t="s">
        <v>6471</v>
      </c>
    </row>
    <row r="4976" spans="1:2" x14ac:dyDescent="0.25">
      <c r="A4976" t="s">
        <v>6472</v>
      </c>
      <c r="B4976" t="s">
        <v>6472</v>
      </c>
    </row>
    <row r="4977" spans="1:2" x14ac:dyDescent="0.25">
      <c r="A4977" t="s">
        <v>6473</v>
      </c>
      <c r="B4977" t="s">
        <v>6473</v>
      </c>
    </row>
    <row r="4978" spans="1:2" x14ac:dyDescent="0.25">
      <c r="A4978" t="s">
        <v>6474</v>
      </c>
      <c r="B4978" t="s">
        <v>6474</v>
      </c>
    </row>
    <row r="4979" spans="1:2" x14ac:dyDescent="0.25">
      <c r="A4979" t="s">
        <v>6475</v>
      </c>
      <c r="B4979" t="s">
        <v>6475</v>
      </c>
    </row>
    <row r="4980" spans="1:2" x14ac:dyDescent="0.25">
      <c r="A4980" t="s">
        <v>6476</v>
      </c>
      <c r="B4980" t="s">
        <v>6476</v>
      </c>
    </row>
    <row r="4981" spans="1:2" x14ac:dyDescent="0.25">
      <c r="A4981" t="s">
        <v>6477</v>
      </c>
      <c r="B4981" t="s">
        <v>6477</v>
      </c>
    </row>
    <row r="4982" spans="1:2" x14ac:dyDescent="0.25">
      <c r="A4982" t="s">
        <v>6478</v>
      </c>
      <c r="B4982" t="s">
        <v>6478</v>
      </c>
    </row>
    <row r="4983" spans="1:2" x14ac:dyDescent="0.25">
      <c r="A4983" t="s">
        <v>6479</v>
      </c>
      <c r="B4983" t="s">
        <v>6479</v>
      </c>
    </row>
    <row r="4984" spans="1:2" x14ac:dyDescent="0.25">
      <c r="A4984" t="s">
        <v>6480</v>
      </c>
      <c r="B4984" t="s">
        <v>6480</v>
      </c>
    </row>
    <row r="4985" spans="1:2" x14ac:dyDescent="0.25">
      <c r="A4985" t="s">
        <v>6481</v>
      </c>
      <c r="B4985" t="s">
        <v>6481</v>
      </c>
    </row>
    <row r="4986" spans="1:2" x14ac:dyDescent="0.25">
      <c r="A4986" t="s">
        <v>6482</v>
      </c>
      <c r="B4986" t="s">
        <v>6482</v>
      </c>
    </row>
    <row r="4987" spans="1:2" x14ac:dyDescent="0.25">
      <c r="A4987" t="s">
        <v>6483</v>
      </c>
      <c r="B4987" t="s">
        <v>6483</v>
      </c>
    </row>
    <row r="4988" spans="1:2" x14ac:dyDescent="0.25">
      <c r="A4988" t="s">
        <v>6484</v>
      </c>
      <c r="B4988" t="s">
        <v>6484</v>
      </c>
    </row>
    <row r="4989" spans="1:2" x14ac:dyDescent="0.25">
      <c r="A4989" t="s">
        <v>6485</v>
      </c>
      <c r="B4989" t="s">
        <v>6485</v>
      </c>
    </row>
    <row r="4990" spans="1:2" x14ac:dyDescent="0.25">
      <c r="A4990" t="s">
        <v>6486</v>
      </c>
      <c r="B4990" t="s">
        <v>6486</v>
      </c>
    </row>
    <row r="4991" spans="1:2" x14ac:dyDescent="0.25">
      <c r="A4991" t="s">
        <v>6487</v>
      </c>
      <c r="B4991" t="s">
        <v>6487</v>
      </c>
    </row>
    <row r="4992" spans="1:2" x14ac:dyDescent="0.25">
      <c r="A4992" t="s">
        <v>6488</v>
      </c>
      <c r="B4992" t="s">
        <v>6488</v>
      </c>
    </row>
    <row r="4993" spans="1:2" x14ac:dyDescent="0.25">
      <c r="A4993" t="s">
        <v>6489</v>
      </c>
      <c r="B4993" t="s">
        <v>6489</v>
      </c>
    </row>
    <row r="4994" spans="1:2" x14ac:dyDescent="0.25">
      <c r="A4994" t="s">
        <v>6490</v>
      </c>
      <c r="B4994" t="s">
        <v>6490</v>
      </c>
    </row>
    <row r="4995" spans="1:2" x14ac:dyDescent="0.25">
      <c r="A4995" t="s">
        <v>6491</v>
      </c>
      <c r="B4995" t="s">
        <v>6491</v>
      </c>
    </row>
    <row r="4996" spans="1:2" x14ac:dyDescent="0.25">
      <c r="A4996" t="s">
        <v>6492</v>
      </c>
      <c r="B4996" t="s">
        <v>6492</v>
      </c>
    </row>
    <row r="4997" spans="1:2" x14ac:dyDescent="0.25">
      <c r="A4997" t="s">
        <v>6493</v>
      </c>
      <c r="B4997" t="s">
        <v>6493</v>
      </c>
    </row>
    <row r="4998" spans="1:2" x14ac:dyDescent="0.25">
      <c r="A4998" t="s">
        <v>6494</v>
      </c>
      <c r="B4998" t="s">
        <v>6494</v>
      </c>
    </row>
    <row r="4999" spans="1:2" x14ac:dyDescent="0.25">
      <c r="A4999" t="s">
        <v>6495</v>
      </c>
      <c r="B4999" t="s">
        <v>6495</v>
      </c>
    </row>
    <row r="5000" spans="1:2" x14ac:dyDescent="0.25">
      <c r="A5000" t="s">
        <v>6496</v>
      </c>
      <c r="B5000" t="s">
        <v>6496</v>
      </c>
    </row>
    <row r="5001" spans="1:2" x14ac:dyDescent="0.25">
      <c r="A5001" t="s">
        <v>6497</v>
      </c>
      <c r="B5001" t="s">
        <v>6497</v>
      </c>
    </row>
    <row r="5002" spans="1:2" x14ac:dyDescent="0.25">
      <c r="A5002" t="s">
        <v>6498</v>
      </c>
      <c r="B5002" t="s">
        <v>6498</v>
      </c>
    </row>
    <row r="5003" spans="1:2" x14ac:dyDescent="0.25">
      <c r="A5003" t="s">
        <v>6499</v>
      </c>
      <c r="B5003" t="s">
        <v>6499</v>
      </c>
    </row>
    <row r="5004" spans="1:2" x14ac:dyDescent="0.25">
      <c r="A5004" t="s">
        <v>6500</v>
      </c>
      <c r="B5004" t="s">
        <v>6500</v>
      </c>
    </row>
    <row r="5005" spans="1:2" x14ac:dyDescent="0.25">
      <c r="A5005" t="s">
        <v>6501</v>
      </c>
      <c r="B5005" t="s">
        <v>6501</v>
      </c>
    </row>
    <row r="5006" spans="1:2" x14ac:dyDescent="0.25">
      <c r="A5006" t="s">
        <v>6502</v>
      </c>
      <c r="B5006" t="s">
        <v>6502</v>
      </c>
    </row>
    <row r="5007" spans="1:2" x14ac:dyDescent="0.25">
      <c r="A5007" t="s">
        <v>6503</v>
      </c>
      <c r="B5007" t="s">
        <v>6503</v>
      </c>
    </row>
    <row r="5008" spans="1:2" x14ac:dyDescent="0.25">
      <c r="A5008" t="s">
        <v>6504</v>
      </c>
      <c r="B5008" t="s">
        <v>6504</v>
      </c>
    </row>
    <row r="5009" spans="1:2" x14ac:dyDescent="0.25">
      <c r="A5009" t="s">
        <v>6505</v>
      </c>
      <c r="B5009" t="s">
        <v>6505</v>
      </c>
    </row>
    <row r="5010" spans="1:2" x14ac:dyDescent="0.25">
      <c r="A5010" t="s">
        <v>6506</v>
      </c>
      <c r="B5010" t="s">
        <v>6506</v>
      </c>
    </row>
    <row r="5011" spans="1:2" x14ac:dyDescent="0.25">
      <c r="A5011" t="s">
        <v>6507</v>
      </c>
      <c r="B5011" t="s">
        <v>6507</v>
      </c>
    </row>
    <row r="5012" spans="1:2" x14ac:dyDescent="0.25">
      <c r="A5012" t="s">
        <v>6508</v>
      </c>
      <c r="B5012" t="s">
        <v>6508</v>
      </c>
    </row>
    <row r="5013" spans="1:2" x14ac:dyDescent="0.25">
      <c r="A5013" t="s">
        <v>6509</v>
      </c>
      <c r="B5013" t="s">
        <v>6509</v>
      </c>
    </row>
    <row r="5014" spans="1:2" x14ac:dyDescent="0.25">
      <c r="A5014" t="s">
        <v>6510</v>
      </c>
      <c r="B5014" t="s">
        <v>6510</v>
      </c>
    </row>
    <row r="5015" spans="1:2" x14ac:dyDescent="0.25">
      <c r="A5015" t="s">
        <v>6511</v>
      </c>
      <c r="B5015" t="s">
        <v>6511</v>
      </c>
    </row>
    <row r="5016" spans="1:2" x14ac:dyDescent="0.25">
      <c r="A5016" t="s">
        <v>6512</v>
      </c>
      <c r="B5016" t="s">
        <v>6512</v>
      </c>
    </row>
    <row r="5017" spans="1:2" x14ac:dyDescent="0.25">
      <c r="A5017" t="s">
        <v>6513</v>
      </c>
      <c r="B5017" t="s">
        <v>6513</v>
      </c>
    </row>
    <row r="5018" spans="1:2" x14ac:dyDescent="0.25">
      <c r="A5018" t="s">
        <v>6514</v>
      </c>
      <c r="B5018" t="s">
        <v>6514</v>
      </c>
    </row>
    <row r="5019" spans="1:2" x14ac:dyDescent="0.25">
      <c r="A5019" t="s">
        <v>6515</v>
      </c>
      <c r="B5019" t="s">
        <v>6515</v>
      </c>
    </row>
    <row r="5020" spans="1:2" x14ac:dyDescent="0.25">
      <c r="A5020" t="s">
        <v>6516</v>
      </c>
      <c r="B5020" t="s">
        <v>6516</v>
      </c>
    </row>
    <row r="5021" spans="1:2" x14ac:dyDescent="0.25">
      <c r="A5021" t="s">
        <v>6517</v>
      </c>
      <c r="B5021" t="s">
        <v>6517</v>
      </c>
    </row>
    <row r="5022" spans="1:2" x14ac:dyDescent="0.25">
      <c r="A5022" t="s">
        <v>6518</v>
      </c>
      <c r="B5022" t="s">
        <v>6518</v>
      </c>
    </row>
    <row r="5023" spans="1:2" x14ac:dyDescent="0.25">
      <c r="A5023" t="s">
        <v>6519</v>
      </c>
      <c r="B5023" t="s">
        <v>6519</v>
      </c>
    </row>
    <row r="5024" spans="1:2" x14ac:dyDescent="0.25">
      <c r="A5024" t="s">
        <v>6520</v>
      </c>
      <c r="B5024" t="s">
        <v>6520</v>
      </c>
    </row>
    <row r="5025" spans="1:2" x14ac:dyDescent="0.25">
      <c r="A5025" t="s">
        <v>6521</v>
      </c>
      <c r="B5025" t="s">
        <v>6521</v>
      </c>
    </row>
    <row r="5026" spans="1:2" x14ac:dyDescent="0.25">
      <c r="A5026" t="s">
        <v>6522</v>
      </c>
      <c r="B5026" t="s">
        <v>6522</v>
      </c>
    </row>
    <row r="5027" spans="1:2" x14ac:dyDescent="0.25">
      <c r="A5027" t="s">
        <v>6523</v>
      </c>
      <c r="B5027" t="s">
        <v>6523</v>
      </c>
    </row>
    <row r="5028" spans="1:2" x14ac:dyDescent="0.25">
      <c r="A5028" t="s">
        <v>6524</v>
      </c>
      <c r="B5028" t="s">
        <v>6524</v>
      </c>
    </row>
    <row r="5029" spans="1:2" x14ac:dyDescent="0.25">
      <c r="A5029" t="s">
        <v>6525</v>
      </c>
      <c r="B5029" t="s">
        <v>6525</v>
      </c>
    </row>
    <row r="5030" spans="1:2" x14ac:dyDescent="0.25">
      <c r="A5030" t="s">
        <v>6526</v>
      </c>
      <c r="B5030" t="s">
        <v>6526</v>
      </c>
    </row>
    <row r="5031" spans="1:2" x14ac:dyDescent="0.25">
      <c r="A5031" t="s">
        <v>6527</v>
      </c>
      <c r="B5031" t="s">
        <v>6527</v>
      </c>
    </row>
    <row r="5032" spans="1:2" x14ac:dyDescent="0.25">
      <c r="A5032" t="s">
        <v>6528</v>
      </c>
      <c r="B5032" t="s">
        <v>6528</v>
      </c>
    </row>
    <row r="5033" spans="1:2" x14ac:dyDescent="0.25">
      <c r="A5033" t="s">
        <v>6529</v>
      </c>
      <c r="B5033" t="s">
        <v>6529</v>
      </c>
    </row>
    <row r="5034" spans="1:2" x14ac:dyDescent="0.25">
      <c r="A5034" t="s">
        <v>6530</v>
      </c>
      <c r="B5034" t="s">
        <v>6530</v>
      </c>
    </row>
    <row r="5035" spans="1:2" x14ac:dyDescent="0.25">
      <c r="A5035" t="s">
        <v>6531</v>
      </c>
      <c r="B5035" t="s">
        <v>6531</v>
      </c>
    </row>
    <row r="5036" spans="1:2" x14ac:dyDescent="0.25">
      <c r="A5036" t="s">
        <v>6532</v>
      </c>
      <c r="B5036" t="s">
        <v>6532</v>
      </c>
    </row>
    <row r="5037" spans="1:2" x14ac:dyDescent="0.25">
      <c r="A5037" t="s">
        <v>6533</v>
      </c>
      <c r="B5037" t="s">
        <v>6533</v>
      </c>
    </row>
    <row r="5038" spans="1:2" x14ac:dyDescent="0.25">
      <c r="A5038" t="s">
        <v>6534</v>
      </c>
      <c r="B5038" t="s">
        <v>6534</v>
      </c>
    </row>
    <row r="5039" spans="1:2" x14ac:dyDescent="0.25">
      <c r="A5039" t="s">
        <v>6535</v>
      </c>
      <c r="B5039" t="s">
        <v>6535</v>
      </c>
    </row>
    <row r="5040" spans="1:2" x14ac:dyDescent="0.25">
      <c r="A5040" t="s">
        <v>6536</v>
      </c>
      <c r="B5040" t="s">
        <v>6536</v>
      </c>
    </row>
    <row r="5041" spans="1:2" x14ac:dyDescent="0.25">
      <c r="A5041" t="s">
        <v>6537</v>
      </c>
      <c r="B5041" t="s">
        <v>6537</v>
      </c>
    </row>
    <row r="5042" spans="1:2" x14ac:dyDescent="0.25">
      <c r="A5042" t="s">
        <v>6538</v>
      </c>
      <c r="B5042" t="s">
        <v>6538</v>
      </c>
    </row>
    <row r="5043" spans="1:2" x14ac:dyDescent="0.25">
      <c r="A5043" t="s">
        <v>6539</v>
      </c>
      <c r="B5043" t="s">
        <v>6539</v>
      </c>
    </row>
    <row r="5044" spans="1:2" x14ac:dyDescent="0.25">
      <c r="A5044" t="s">
        <v>6540</v>
      </c>
      <c r="B5044" t="s">
        <v>6540</v>
      </c>
    </row>
    <row r="5045" spans="1:2" x14ac:dyDescent="0.25">
      <c r="A5045" t="s">
        <v>6541</v>
      </c>
      <c r="B5045" t="s">
        <v>6541</v>
      </c>
    </row>
    <row r="5046" spans="1:2" x14ac:dyDescent="0.25">
      <c r="A5046" t="s">
        <v>6542</v>
      </c>
      <c r="B5046" t="s">
        <v>6542</v>
      </c>
    </row>
    <row r="5047" spans="1:2" x14ac:dyDescent="0.25">
      <c r="A5047" t="s">
        <v>6543</v>
      </c>
      <c r="B5047" t="s">
        <v>6543</v>
      </c>
    </row>
    <row r="5048" spans="1:2" x14ac:dyDescent="0.25">
      <c r="A5048" t="s">
        <v>6544</v>
      </c>
      <c r="B5048" t="s">
        <v>6544</v>
      </c>
    </row>
    <row r="5049" spans="1:2" x14ac:dyDescent="0.25">
      <c r="A5049" t="s">
        <v>6545</v>
      </c>
      <c r="B5049" t="s">
        <v>6545</v>
      </c>
    </row>
    <row r="5050" spans="1:2" x14ac:dyDescent="0.25">
      <c r="A5050" t="s">
        <v>6546</v>
      </c>
      <c r="B5050" t="s">
        <v>6546</v>
      </c>
    </row>
    <row r="5051" spans="1:2" x14ac:dyDescent="0.25">
      <c r="A5051" t="s">
        <v>6547</v>
      </c>
      <c r="B5051" t="s">
        <v>6547</v>
      </c>
    </row>
    <row r="5052" spans="1:2" x14ac:dyDescent="0.25">
      <c r="A5052" t="s">
        <v>6548</v>
      </c>
      <c r="B5052" t="s">
        <v>6548</v>
      </c>
    </row>
    <row r="5053" spans="1:2" x14ac:dyDescent="0.25">
      <c r="A5053" t="s">
        <v>6549</v>
      </c>
      <c r="B5053" t="s">
        <v>6549</v>
      </c>
    </row>
    <row r="5054" spans="1:2" x14ac:dyDescent="0.25">
      <c r="A5054" t="s">
        <v>6550</v>
      </c>
      <c r="B5054" t="s">
        <v>6550</v>
      </c>
    </row>
    <row r="5055" spans="1:2" x14ac:dyDescent="0.25">
      <c r="A5055" t="s">
        <v>6551</v>
      </c>
      <c r="B5055" t="s">
        <v>6551</v>
      </c>
    </row>
    <row r="5056" spans="1:2" x14ac:dyDescent="0.25">
      <c r="A5056" t="s">
        <v>6552</v>
      </c>
      <c r="B5056" t="s">
        <v>6552</v>
      </c>
    </row>
    <row r="5057" spans="1:2" x14ac:dyDescent="0.25">
      <c r="A5057" t="s">
        <v>6553</v>
      </c>
      <c r="B5057" t="s">
        <v>6553</v>
      </c>
    </row>
    <row r="5058" spans="1:2" x14ac:dyDescent="0.25">
      <c r="A5058" t="s">
        <v>6554</v>
      </c>
      <c r="B5058" t="s">
        <v>6554</v>
      </c>
    </row>
    <row r="5059" spans="1:2" x14ac:dyDescent="0.25">
      <c r="A5059" t="s">
        <v>6555</v>
      </c>
      <c r="B5059" t="s">
        <v>6555</v>
      </c>
    </row>
    <row r="5060" spans="1:2" x14ac:dyDescent="0.25">
      <c r="A5060" t="s">
        <v>6556</v>
      </c>
      <c r="B5060" t="s">
        <v>6556</v>
      </c>
    </row>
    <row r="5061" spans="1:2" x14ac:dyDescent="0.25">
      <c r="A5061" t="s">
        <v>6557</v>
      </c>
      <c r="B5061" t="s">
        <v>6557</v>
      </c>
    </row>
    <row r="5062" spans="1:2" x14ac:dyDescent="0.25">
      <c r="A5062" t="s">
        <v>6558</v>
      </c>
      <c r="B5062" t="s">
        <v>6558</v>
      </c>
    </row>
    <row r="5063" spans="1:2" x14ac:dyDescent="0.25">
      <c r="A5063" t="s">
        <v>6559</v>
      </c>
      <c r="B5063" t="s">
        <v>6559</v>
      </c>
    </row>
    <row r="5064" spans="1:2" x14ac:dyDescent="0.25">
      <c r="A5064" t="s">
        <v>6560</v>
      </c>
      <c r="B5064" t="s">
        <v>6560</v>
      </c>
    </row>
    <row r="5065" spans="1:2" x14ac:dyDescent="0.25">
      <c r="A5065" t="s">
        <v>6561</v>
      </c>
      <c r="B5065" t="s">
        <v>6561</v>
      </c>
    </row>
    <row r="5066" spans="1:2" x14ac:dyDescent="0.25">
      <c r="A5066" t="s">
        <v>6562</v>
      </c>
      <c r="B5066" t="s">
        <v>6562</v>
      </c>
    </row>
    <row r="5067" spans="1:2" x14ac:dyDescent="0.25">
      <c r="A5067" t="s">
        <v>6563</v>
      </c>
      <c r="B5067" t="s">
        <v>6563</v>
      </c>
    </row>
    <row r="5068" spans="1:2" x14ac:dyDescent="0.25">
      <c r="A5068" t="s">
        <v>6564</v>
      </c>
      <c r="B5068" t="s">
        <v>6564</v>
      </c>
    </row>
    <row r="5069" spans="1:2" x14ac:dyDescent="0.25">
      <c r="A5069" t="s">
        <v>6565</v>
      </c>
      <c r="B5069" t="s">
        <v>6565</v>
      </c>
    </row>
    <row r="5070" spans="1:2" x14ac:dyDescent="0.25">
      <c r="A5070" t="s">
        <v>6566</v>
      </c>
      <c r="B5070" t="s">
        <v>6566</v>
      </c>
    </row>
    <row r="5071" spans="1:2" x14ac:dyDescent="0.25">
      <c r="A5071" t="s">
        <v>6567</v>
      </c>
      <c r="B5071" t="s">
        <v>6567</v>
      </c>
    </row>
    <row r="5072" spans="1:2" x14ac:dyDescent="0.25">
      <c r="A5072" t="s">
        <v>6568</v>
      </c>
      <c r="B5072" t="s">
        <v>6568</v>
      </c>
    </row>
    <row r="5073" spans="1:2" x14ac:dyDescent="0.25">
      <c r="A5073" t="s">
        <v>6569</v>
      </c>
      <c r="B5073" t="s">
        <v>6569</v>
      </c>
    </row>
    <row r="5074" spans="1:2" x14ac:dyDescent="0.25">
      <c r="A5074" t="s">
        <v>6570</v>
      </c>
      <c r="B5074" t="s">
        <v>6570</v>
      </c>
    </row>
    <row r="5075" spans="1:2" x14ac:dyDescent="0.25">
      <c r="A5075" t="s">
        <v>6571</v>
      </c>
      <c r="B5075" t="s">
        <v>6571</v>
      </c>
    </row>
    <row r="5076" spans="1:2" x14ac:dyDescent="0.25">
      <c r="A5076" t="s">
        <v>6572</v>
      </c>
      <c r="B5076" t="s">
        <v>6572</v>
      </c>
    </row>
    <row r="5077" spans="1:2" x14ac:dyDescent="0.25">
      <c r="A5077" t="s">
        <v>6573</v>
      </c>
      <c r="B5077" t="s">
        <v>6573</v>
      </c>
    </row>
    <row r="5078" spans="1:2" x14ac:dyDescent="0.25">
      <c r="A5078" t="s">
        <v>6574</v>
      </c>
      <c r="B5078" t="s">
        <v>6574</v>
      </c>
    </row>
    <row r="5079" spans="1:2" x14ac:dyDescent="0.25">
      <c r="A5079" t="s">
        <v>6575</v>
      </c>
      <c r="B5079" t="s">
        <v>6575</v>
      </c>
    </row>
    <row r="5080" spans="1:2" x14ac:dyDescent="0.25">
      <c r="A5080" t="s">
        <v>6576</v>
      </c>
      <c r="B5080" t="s">
        <v>6576</v>
      </c>
    </row>
    <row r="5081" spans="1:2" x14ac:dyDescent="0.25">
      <c r="A5081" t="s">
        <v>6577</v>
      </c>
      <c r="B5081" t="s">
        <v>6577</v>
      </c>
    </row>
    <row r="5082" spans="1:2" x14ac:dyDescent="0.25">
      <c r="A5082" t="s">
        <v>6578</v>
      </c>
      <c r="B5082" t="s">
        <v>6578</v>
      </c>
    </row>
    <row r="5083" spans="1:2" x14ac:dyDescent="0.25">
      <c r="A5083" t="s">
        <v>6579</v>
      </c>
      <c r="B5083" t="s">
        <v>6579</v>
      </c>
    </row>
    <row r="5084" spans="1:2" x14ac:dyDescent="0.25">
      <c r="A5084" t="s">
        <v>6580</v>
      </c>
      <c r="B5084" t="s">
        <v>6580</v>
      </c>
    </row>
    <row r="5085" spans="1:2" x14ac:dyDescent="0.25">
      <c r="A5085" t="s">
        <v>6581</v>
      </c>
      <c r="B5085" t="s">
        <v>6581</v>
      </c>
    </row>
    <row r="5086" spans="1:2" x14ac:dyDescent="0.25">
      <c r="A5086" t="s">
        <v>6582</v>
      </c>
      <c r="B5086" t="s">
        <v>6582</v>
      </c>
    </row>
    <row r="5087" spans="1:2" x14ac:dyDescent="0.25">
      <c r="A5087" t="s">
        <v>6583</v>
      </c>
      <c r="B5087" t="s">
        <v>6583</v>
      </c>
    </row>
    <row r="5088" spans="1:2" x14ac:dyDescent="0.25">
      <c r="A5088" t="s">
        <v>6584</v>
      </c>
      <c r="B5088" t="s">
        <v>6584</v>
      </c>
    </row>
    <row r="5089" spans="1:2" x14ac:dyDescent="0.25">
      <c r="A5089" t="s">
        <v>6585</v>
      </c>
      <c r="B5089" t="s">
        <v>6585</v>
      </c>
    </row>
    <row r="5090" spans="1:2" x14ac:dyDescent="0.25">
      <c r="A5090" t="s">
        <v>6586</v>
      </c>
      <c r="B5090" t="s">
        <v>6586</v>
      </c>
    </row>
    <row r="5091" spans="1:2" x14ac:dyDescent="0.25">
      <c r="A5091" t="s">
        <v>6587</v>
      </c>
      <c r="B5091" t="s">
        <v>6587</v>
      </c>
    </row>
    <row r="5092" spans="1:2" x14ac:dyDescent="0.25">
      <c r="A5092" t="s">
        <v>6588</v>
      </c>
      <c r="B5092" t="s">
        <v>6588</v>
      </c>
    </row>
    <row r="5093" spans="1:2" x14ac:dyDescent="0.25">
      <c r="A5093" t="s">
        <v>6589</v>
      </c>
      <c r="B5093" t="s">
        <v>6589</v>
      </c>
    </row>
    <row r="5094" spans="1:2" x14ac:dyDescent="0.25">
      <c r="A5094" t="s">
        <v>6590</v>
      </c>
      <c r="B5094" t="s">
        <v>6590</v>
      </c>
    </row>
    <row r="5095" spans="1:2" x14ac:dyDescent="0.25">
      <c r="A5095" t="s">
        <v>6591</v>
      </c>
      <c r="B5095" t="s">
        <v>6591</v>
      </c>
    </row>
    <row r="5096" spans="1:2" x14ac:dyDescent="0.25">
      <c r="A5096" t="s">
        <v>6592</v>
      </c>
      <c r="B5096" t="s">
        <v>6592</v>
      </c>
    </row>
    <row r="5097" spans="1:2" x14ac:dyDescent="0.25">
      <c r="A5097" t="s">
        <v>6593</v>
      </c>
      <c r="B5097" t="s">
        <v>6593</v>
      </c>
    </row>
    <row r="5098" spans="1:2" x14ac:dyDescent="0.25">
      <c r="A5098" t="s">
        <v>6594</v>
      </c>
      <c r="B5098" t="s">
        <v>6594</v>
      </c>
    </row>
    <row r="5099" spans="1:2" x14ac:dyDescent="0.25">
      <c r="A5099" t="s">
        <v>6595</v>
      </c>
      <c r="B5099" t="s">
        <v>6595</v>
      </c>
    </row>
    <row r="5100" spans="1:2" x14ac:dyDescent="0.25">
      <c r="A5100" t="s">
        <v>6596</v>
      </c>
      <c r="B5100" t="s">
        <v>6596</v>
      </c>
    </row>
    <row r="5101" spans="1:2" x14ac:dyDescent="0.25">
      <c r="A5101" t="s">
        <v>6597</v>
      </c>
      <c r="B5101" t="s">
        <v>6597</v>
      </c>
    </row>
    <row r="5102" spans="1:2" x14ac:dyDescent="0.25">
      <c r="A5102" t="s">
        <v>6598</v>
      </c>
      <c r="B5102" t="s">
        <v>6598</v>
      </c>
    </row>
    <row r="5103" spans="1:2" x14ac:dyDescent="0.25">
      <c r="A5103" t="s">
        <v>6599</v>
      </c>
      <c r="B5103" t="s">
        <v>6599</v>
      </c>
    </row>
    <row r="5104" spans="1:2" x14ac:dyDescent="0.25">
      <c r="A5104" t="s">
        <v>6600</v>
      </c>
      <c r="B5104" t="s">
        <v>6600</v>
      </c>
    </row>
    <row r="5105" spans="1:2" x14ac:dyDescent="0.25">
      <c r="A5105" t="s">
        <v>6601</v>
      </c>
      <c r="B5105" t="s">
        <v>6601</v>
      </c>
    </row>
    <row r="5106" spans="1:2" x14ac:dyDescent="0.25">
      <c r="A5106" t="s">
        <v>6602</v>
      </c>
      <c r="B5106" t="s">
        <v>6602</v>
      </c>
    </row>
    <row r="5107" spans="1:2" x14ac:dyDescent="0.25">
      <c r="A5107" t="s">
        <v>6603</v>
      </c>
      <c r="B5107" t="s">
        <v>6603</v>
      </c>
    </row>
    <row r="5108" spans="1:2" x14ac:dyDescent="0.25">
      <c r="A5108" t="s">
        <v>6604</v>
      </c>
      <c r="B5108" t="s">
        <v>6604</v>
      </c>
    </row>
    <row r="5109" spans="1:2" x14ac:dyDescent="0.25">
      <c r="A5109" t="s">
        <v>6605</v>
      </c>
      <c r="B5109" t="s">
        <v>6605</v>
      </c>
    </row>
    <row r="5110" spans="1:2" x14ac:dyDescent="0.25">
      <c r="A5110" t="s">
        <v>6606</v>
      </c>
      <c r="B5110" t="s">
        <v>6606</v>
      </c>
    </row>
    <row r="5111" spans="1:2" x14ac:dyDescent="0.25">
      <c r="A5111" t="s">
        <v>6607</v>
      </c>
      <c r="B5111" t="s">
        <v>6607</v>
      </c>
    </row>
    <row r="5112" spans="1:2" x14ac:dyDescent="0.25">
      <c r="A5112" t="s">
        <v>6608</v>
      </c>
      <c r="B5112" t="s">
        <v>6608</v>
      </c>
    </row>
    <row r="5113" spans="1:2" x14ac:dyDescent="0.25">
      <c r="A5113" t="s">
        <v>6609</v>
      </c>
      <c r="B5113" t="s">
        <v>6609</v>
      </c>
    </row>
    <row r="5114" spans="1:2" x14ac:dyDescent="0.25">
      <c r="A5114" t="s">
        <v>6610</v>
      </c>
      <c r="B5114" t="s">
        <v>6610</v>
      </c>
    </row>
    <row r="5115" spans="1:2" x14ac:dyDescent="0.25">
      <c r="A5115" t="s">
        <v>6611</v>
      </c>
      <c r="B5115" t="s">
        <v>6611</v>
      </c>
    </row>
    <row r="5116" spans="1:2" x14ac:dyDescent="0.25">
      <c r="A5116" t="s">
        <v>6612</v>
      </c>
      <c r="B5116" t="s">
        <v>6612</v>
      </c>
    </row>
    <row r="5117" spans="1:2" x14ac:dyDescent="0.25">
      <c r="A5117" t="s">
        <v>6613</v>
      </c>
      <c r="B5117" t="s">
        <v>6613</v>
      </c>
    </row>
    <row r="5118" spans="1:2" x14ac:dyDescent="0.25">
      <c r="A5118" t="s">
        <v>6614</v>
      </c>
      <c r="B5118" t="s">
        <v>6614</v>
      </c>
    </row>
    <row r="5119" spans="1:2" x14ac:dyDescent="0.25">
      <c r="A5119" t="s">
        <v>6615</v>
      </c>
      <c r="B5119" t="s">
        <v>6615</v>
      </c>
    </row>
    <row r="5120" spans="1:2" x14ac:dyDescent="0.25">
      <c r="A5120" t="s">
        <v>6616</v>
      </c>
      <c r="B5120" t="s">
        <v>6616</v>
      </c>
    </row>
    <row r="5121" spans="1:2" x14ac:dyDescent="0.25">
      <c r="A5121" t="s">
        <v>6617</v>
      </c>
      <c r="B5121" t="s">
        <v>6617</v>
      </c>
    </row>
    <row r="5122" spans="1:2" x14ac:dyDescent="0.25">
      <c r="A5122" t="s">
        <v>6618</v>
      </c>
      <c r="B5122" t="s">
        <v>6618</v>
      </c>
    </row>
    <row r="5123" spans="1:2" x14ac:dyDescent="0.25">
      <c r="A5123" t="s">
        <v>6619</v>
      </c>
      <c r="B5123" t="s">
        <v>6619</v>
      </c>
    </row>
    <row r="5124" spans="1:2" x14ac:dyDescent="0.25">
      <c r="A5124" t="s">
        <v>6620</v>
      </c>
      <c r="B5124" t="s">
        <v>6620</v>
      </c>
    </row>
    <row r="5125" spans="1:2" x14ac:dyDescent="0.25">
      <c r="A5125" t="s">
        <v>6621</v>
      </c>
      <c r="B5125" t="s">
        <v>6621</v>
      </c>
    </row>
    <row r="5126" spans="1:2" x14ac:dyDescent="0.25">
      <c r="A5126" t="s">
        <v>6622</v>
      </c>
      <c r="B5126" t="s">
        <v>6622</v>
      </c>
    </row>
    <row r="5127" spans="1:2" x14ac:dyDescent="0.25">
      <c r="A5127" t="s">
        <v>6623</v>
      </c>
      <c r="B5127" t="s">
        <v>6623</v>
      </c>
    </row>
    <row r="5128" spans="1:2" x14ac:dyDescent="0.25">
      <c r="A5128" t="s">
        <v>6624</v>
      </c>
      <c r="B5128" t="s">
        <v>6624</v>
      </c>
    </row>
    <row r="5129" spans="1:2" x14ac:dyDescent="0.25">
      <c r="A5129" t="s">
        <v>6625</v>
      </c>
      <c r="B5129" t="s">
        <v>6625</v>
      </c>
    </row>
    <row r="5130" spans="1:2" x14ac:dyDescent="0.25">
      <c r="A5130" t="s">
        <v>6626</v>
      </c>
      <c r="B5130" t="s">
        <v>6626</v>
      </c>
    </row>
    <row r="5131" spans="1:2" x14ac:dyDescent="0.25">
      <c r="A5131" t="s">
        <v>6627</v>
      </c>
      <c r="B5131" t="s">
        <v>6627</v>
      </c>
    </row>
    <row r="5132" spans="1:2" x14ac:dyDescent="0.25">
      <c r="A5132" t="s">
        <v>6628</v>
      </c>
      <c r="B5132" t="s">
        <v>6628</v>
      </c>
    </row>
    <row r="5133" spans="1:2" x14ac:dyDescent="0.25">
      <c r="A5133" t="s">
        <v>6629</v>
      </c>
      <c r="B5133" t="s">
        <v>6629</v>
      </c>
    </row>
    <row r="5134" spans="1:2" x14ac:dyDescent="0.25">
      <c r="A5134" t="s">
        <v>6630</v>
      </c>
      <c r="B5134" t="s">
        <v>6630</v>
      </c>
    </row>
    <row r="5135" spans="1:2" x14ac:dyDescent="0.25">
      <c r="A5135" t="s">
        <v>6631</v>
      </c>
      <c r="B5135" t="s">
        <v>6631</v>
      </c>
    </row>
    <row r="5136" spans="1:2" x14ac:dyDescent="0.25">
      <c r="A5136" t="s">
        <v>6632</v>
      </c>
      <c r="B5136" t="s">
        <v>6632</v>
      </c>
    </row>
    <row r="5137" spans="1:2" x14ac:dyDescent="0.25">
      <c r="A5137" t="s">
        <v>6633</v>
      </c>
      <c r="B5137" t="s">
        <v>6633</v>
      </c>
    </row>
    <row r="5138" spans="1:2" x14ac:dyDescent="0.25">
      <c r="A5138" t="s">
        <v>6634</v>
      </c>
      <c r="B5138" t="s">
        <v>6634</v>
      </c>
    </row>
    <row r="5139" spans="1:2" x14ac:dyDescent="0.25">
      <c r="A5139" t="s">
        <v>6635</v>
      </c>
      <c r="B5139" t="s">
        <v>6635</v>
      </c>
    </row>
    <row r="5140" spans="1:2" x14ac:dyDescent="0.25">
      <c r="A5140" t="s">
        <v>6636</v>
      </c>
      <c r="B5140" t="s">
        <v>6636</v>
      </c>
    </row>
    <row r="5141" spans="1:2" x14ac:dyDescent="0.25">
      <c r="A5141" t="s">
        <v>6637</v>
      </c>
      <c r="B5141" t="s">
        <v>6637</v>
      </c>
    </row>
    <row r="5142" spans="1:2" x14ac:dyDescent="0.25">
      <c r="A5142" t="s">
        <v>6638</v>
      </c>
      <c r="B5142" t="s">
        <v>6638</v>
      </c>
    </row>
    <row r="5143" spans="1:2" x14ac:dyDescent="0.25">
      <c r="A5143" t="s">
        <v>6639</v>
      </c>
      <c r="B5143" t="s">
        <v>6639</v>
      </c>
    </row>
    <row r="5144" spans="1:2" x14ac:dyDescent="0.25">
      <c r="A5144" t="s">
        <v>6640</v>
      </c>
      <c r="B5144" t="s">
        <v>6640</v>
      </c>
    </row>
    <row r="5145" spans="1:2" x14ac:dyDescent="0.25">
      <c r="A5145" t="s">
        <v>6641</v>
      </c>
      <c r="B5145" t="s">
        <v>6641</v>
      </c>
    </row>
    <row r="5146" spans="1:2" x14ac:dyDescent="0.25">
      <c r="A5146" t="s">
        <v>6642</v>
      </c>
      <c r="B5146" t="s">
        <v>6642</v>
      </c>
    </row>
    <row r="5147" spans="1:2" x14ac:dyDescent="0.25">
      <c r="A5147" t="s">
        <v>6643</v>
      </c>
      <c r="B5147" t="s">
        <v>6643</v>
      </c>
    </row>
    <row r="5148" spans="1:2" x14ac:dyDescent="0.25">
      <c r="A5148" t="s">
        <v>6644</v>
      </c>
      <c r="B5148" t="s">
        <v>6644</v>
      </c>
    </row>
    <row r="5149" spans="1:2" x14ac:dyDescent="0.25">
      <c r="A5149" t="s">
        <v>6645</v>
      </c>
      <c r="B5149" t="s">
        <v>6645</v>
      </c>
    </row>
    <row r="5150" spans="1:2" x14ac:dyDescent="0.25">
      <c r="A5150" t="s">
        <v>6646</v>
      </c>
      <c r="B5150" t="s">
        <v>6646</v>
      </c>
    </row>
    <row r="5151" spans="1:2" x14ac:dyDescent="0.25">
      <c r="A5151" t="s">
        <v>6647</v>
      </c>
      <c r="B5151" t="s">
        <v>6647</v>
      </c>
    </row>
    <row r="5152" spans="1:2" x14ac:dyDescent="0.25">
      <c r="A5152" t="s">
        <v>6648</v>
      </c>
      <c r="B5152" t="s">
        <v>6648</v>
      </c>
    </row>
    <row r="5153" spans="1:2" x14ac:dyDescent="0.25">
      <c r="A5153" t="s">
        <v>6649</v>
      </c>
      <c r="B5153" t="s">
        <v>6649</v>
      </c>
    </row>
    <row r="5154" spans="1:2" x14ac:dyDescent="0.25">
      <c r="A5154" t="s">
        <v>6650</v>
      </c>
      <c r="B5154" t="s">
        <v>6650</v>
      </c>
    </row>
    <row r="5155" spans="1:2" x14ac:dyDescent="0.25">
      <c r="A5155" t="s">
        <v>6651</v>
      </c>
      <c r="B5155" t="s">
        <v>6651</v>
      </c>
    </row>
    <row r="5156" spans="1:2" x14ac:dyDescent="0.25">
      <c r="A5156" t="s">
        <v>6652</v>
      </c>
      <c r="B5156" t="s">
        <v>6652</v>
      </c>
    </row>
    <row r="5157" spans="1:2" x14ac:dyDescent="0.25">
      <c r="A5157" t="s">
        <v>6653</v>
      </c>
      <c r="B5157" t="s">
        <v>6653</v>
      </c>
    </row>
    <row r="5158" spans="1:2" x14ac:dyDescent="0.25">
      <c r="A5158" t="s">
        <v>6654</v>
      </c>
      <c r="B5158" t="s">
        <v>6654</v>
      </c>
    </row>
    <row r="5159" spans="1:2" x14ac:dyDescent="0.25">
      <c r="A5159" t="s">
        <v>6655</v>
      </c>
      <c r="B5159" t="s">
        <v>6655</v>
      </c>
    </row>
    <row r="5160" spans="1:2" x14ac:dyDescent="0.25">
      <c r="A5160" t="s">
        <v>6656</v>
      </c>
      <c r="B5160" t="s">
        <v>6656</v>
      </c>
    </row>
    <row r="5161" spans="1:2" x14ac:dyDescent="0.25">
      <c r="A5161" t="s">
        <v>6657</v>
      </c>
      <c r="B5161" t="s">
        <v>6657</v>
      </c>
    </row>
    <row r="5162" spans="1:2" x14ac:dyDescent="0.25">
      <c r="A5162" t="s">
        <v>6658</v>
      </c>
      <c r="B5162" t="s">
        <v>6658</v>
      </c>
    </row>
    <row r="5163" spans="1:2" x14ac:dyDescent="0.25">
      <c r="A5163" t="s">
        <v>6659</v>
      </c>
      <c r="B5163" t="s">
        <v>6659</v>
      </c>
    </row>
    <row r="5164" spans="1:2" x14ac:dyDescent="0.25">
      <c r="A5164" t="s">
        <v>6660</v>
      </c>
      <c r="B5164" t="s">
        <v>6660</v>
      </c>
    </row>
    <row r="5165" spans="1:2" x14ac:dyDescent="0.25">
      <c r="A5165" t="s">
        <v>6661</v>
      </c>
      <c r="B5165" t="s">
        <v>6661</v>
      </c>
    </row>
    <row r="5166" spans="1:2" x14ac:dyDescent="0.25">
      <c r="A5166" t="s">
        <v>6662</v>
      </c>
      <c r="B5166" t="s">
        <v>6662</v>
      </c>
    </row>
    <row r="5167" spans="1:2" x14ac:dyDescent="0.25">
      <c r="A5167" t="s">
        <v>6663</v>
      </c>
      <c r="B5167" t="s">
        <v>6663</v>
      </c>
    </row>
    <row r="5168" spans="1:2" x14ac:dyDescent="0.25">
      <c r="A5168" t="s">
        <v>6664</v>
      </c>
      <c r="B5168" t="s">
        <v>6664</v>
      </c>
    </row>
    <row r="5169" spans="1:2" x14ac:dyDescent="0.25">
      <c r="A5169" t="s">
        <v>6665</v>
      </c>
      <c r="B5169" t="s">
        <v>6665</v>
      </c>
    </row>
    <row r="5170" spans="1:2" x14ac:dyDescent="0.25">
      <c r="A5170" t="s">
        <v>6666</v>
      </c>
      <c r="B5170" t="s">
        <v>6666</v>
      </c>
    </row>
    <row r="5171" spans="1:2" x14ac:dyDescent="0.25">
      <c r="A5171" t="s">
        <v>6667</v>
      </c>
      <c r="B5171" t="s">
        <v>6667</v>
      </c>
    </row>
    <row r="5172" spans="1:2" x14ac:dyDescent="0.25">
      <c r="A5172" t="s">
        <v>6668</v>
      </c>
      <c r="B5172" t="s">
        <v>6668</v>
      </c>
    </row>
    <row r="5173" spans="1:2" x14ac:dyDescent="0.25">
      <c r="A5173" t="s">
        <v>6669</v>
      </c>
      <c r="B5173" t="s">
        <v>6669</v>
      </c>
    </row>
    <row r="5174" spans="1:2" x14ac:dyDescent="0.25">
      <c r="A5174" t="s">
        <v>6670</v>
      </c>
      <c r="B5174" t="s">
        <v>6670</v>
      </c>
    </row>
    <row r="5175" spans="1:2" x14ac:dyDescent="0.25">
      <c r="A5175" t="s">
        <v>6671</v>
      </c>
      <c r="B5175" t="s">
        <v>6671</v>
      </c>
    </row>
    <row r="5176" spans="1:2" x14ac:dyDescent="0.25">
      <c r="A5176" t="s">
        <v>6672</v>
      </c>
      <c r="B5176" t="s">
        <v>6672</v>
      </c>
    </row>
    <row r="5177" spans="1:2" x14ac:dyDescent="0.25">
      <c r="A5177" t="s">
        <v>6673</v>
      </c>
      <c r="B5177" t="s">
        <v>6673</v>
      </c>
    </row>
    <row r="5178" spans="1:2" x14ac:dyDescent="0.25">
      <c r="A5178" t="s">
        <v>6674</v>
      </c>
      <c r="B5178" t="s">
        <v>6674</v>
      </c>
    </row>
    <row r="5179" spans="1:2" x14ac:dyDescent="0.25">
      <c r="A5179" t="s">
        <v>6675</v>
      </c>
      <c r="B5179" t="s">
        <v>6675</v>
      </c>
    </row>
    <row r="5180" spans="1:2" x14ac:dyDescent="0.25">
      <c r="A5180" t="s">
        <v>6676</v>
      </c>
      <c r="B5180" t="s">
        <v>6676</v>
      </c>
    </row>
    <row r="5181" spans="1:2" x14ac:dyDescent="0.25">
      <c r="A5181" t="s">
        <v>6677</v>
      </c>
      <c r="B5181" t="s">
        <v>6677</v>
      </c>
    </row>
    <row r="5182" spans="1:2" x14ac:dyDescent="0.25">
      <c r="A5182" t="s">
        <v>6678</v>
      </c>
      <c r="B5182" t="s">
        <v>6678</v>
      </c>
    </row>
    <row r="5183" spans="1:2" x14ac:dyDescent="0.25">
      <c r="A5183" t="s">
        <v>6679</v>
      </c>
      <c r="B5183" t="s">
        <v>6679</v>
      </c>
    </row>
    <row r="5184" spans="1:2" x14ac:dyDescent="0.25">
      <c r="A5184" t="s">
        <v>6680</v>
      </c>
      <c r="B5184" t="s">
        <v>6680</v>
      </c>
    </row>
    <row r="5185" spans="1:2" x14ac:dyDescent="0.25">
      <c r="A5185" t="s">
        <v>6681</v>
      </c>
      <c r="B5185" t="s">
        <v>6681</v>
      </c>
    </row>
    <row r="5186" spans="1:2" x14ac:dyDescent="0.25">
      <c r="A5186" t="s">
        <v>6682</v>
      </c>
      <c r="B5186" t="s">
        <v>6682</v>
      </c>
    </row>
    <row r="5187" spans="1:2" x14ac:dyDescent="0.25">
      <c r="A5187" t="s">
        <v>6683</v>
      </c>
      <c r="B5187" t="s">
        <v>6683</v>
      </c>
    </row>
    <row r="5188" spans="1:2" x14ac:dyDescent="0.25">
      <c r="A5188" t="s">
        <v>6684</v>
      </c>
      <c r="B5188" t="s">
        <v>6684</v>
      </c>
    </row>
    <row r="5189" spans="1:2" x14ac:dyDescent="0.25">
      <c r="A5189" t="s">
        <v>6685</v>
      </c>
      <c r="B5189" t="s">
        <v>6685</v>
      </c>
    </row>
    <row r="5190" spans="1:2" x14ac:dyDescent="0.25">
      <c r="A5190" t="s">
        <v>6686</v>
      </c>
      <c r="B5190" t="s">
        <v>6686</v>
      </c>
    </row>
    <row r="5191" spans="1:2" x14ac:dyDescent="0.25">
      <c r="A5191" t="s">
        <v>6687</v>
      </c>
      <c r="B5191" t="s">
        <v>6687</v>
      </c>
    </row>
    <row r="5192" spans="1:2" x14ac:dyDescent="0.25">
      <c r="A5192" t="s">
        <v>6688</v>
      </c>
      <c r="B5192" t="s">
        <v>6688</v>
      </c>
    </row>
    <row r="5193" spans="1:2" x14ac:dyDescent="0.25">
      <c r="A5193" t="s">
        <v>6689</v>
      </c>
      <c r="B5193" t="s">
        <v>6689</v>
      </c>
    </row>
    <row r="5194" spans="1:2" x14ac:dyDescent="0.25">
      <c r="A5194" t="s">
        <v>6690</v>
      </c>
      <c r="B5194" t="s">
        <v>6690</v>
      </c>
    </row>
    <row r="5195" spans="1:2" x14ac:dyDescent="0.25">
      <c r="A5195" t="s">
        <v>6691</v>
      </c>
      <c r="B5195" t="s">
        <v>6691</v>
      </c>
    </row>
    <row r="5196" spans="1:2" x14ac:dyDescent="0.25">
      <c r="A5196" t="s">
        <v>6692</v>
      </c>
      <c r="B5196" t="s">
        <v>6692</v>
      </c>
    </row>
    <row r="5197" spans="1:2" x14ac:dyDescent="0.25">
      <c r="A5197" t="s">
        <v>6693</v>
      </c>
      <c r="B5197" t="s">
        <v>6693</v>
      </c>
    </row>
    <row r="5198" spans="1:2" x14ac:dyDescent="0.25">
      <c r="A5198" t="s">
        <v>6694</v>
      </c>
      <c r="B5198" t="s">
        <v>6694</v>
      </c>
    </row>
    <row r="5199" spans="1:2" x14ac:dyDescent="0.25">
      <c r="A5199" t="s">
        <v>6695</v>
      </c>
      <c r="B5199" t="s">
        <v>6695</v>
      </c>
    </row>
    <row r="5200" spans="1:2" x14ac:dyDescent="0.25">
      <c r="A5200" t="s">
        <v>6696</v>
      </c>
      <c r="B5200" t="s">
        <v>6696</v>
      </c>
    </row>
    <row r="5201" spans="1:2" x14ac:dyDescent="0.25">
      <c r="A5201" t="s">
        <v>6697</v>
      </c>
      <c r="B5201" t="s">
        <v>6697</v>
      </c>
    </row>
    <row r="5202" spans="1:2" x14ac:dyDescent="0.25">
      <c r="A5202" t="s">
        <v>6698</v>
      </c>
      <c r="B5202" t="s">
        <v>6698</v>
      </c>
    </row>
    <row r="5203" spans="1:2" x14ac:dyDescent="0.25">
      <c r="A5203" t="s">
        <v>6699</v>
      </c>
      <c r="B5203" t="s">
        <v>6699</v>
      </c>
    </row>
    <row r="5204" spans="1:2" x14ac:dyDescent="0.25">
      <c r="A5204" t="s">
        <v>6700</v>
      </c>
      <c r="B5204" t="s">
        <v>6700</v>
      </c>
    </row>
    <row r="5205" spans="1:2" x14ac:dyDescent="0.25">
      <c r="A5205" t="s">
        <v>6701</v>
      </c>
      <c r="B5205" t="s">
        <v>6701</v>
      </c>
    </row>
    <row r="5206" spans="1:2" x14ac:dyDescent="0.25">
      <c r="A5206" t="s">
        <v>6702</v>
      </c>
      <c r="B5206" t="s">
        <v>6702</v>
      </c>
    </row>
    <row r="5207" spans="1:2" x14ac:dyDescent="0.25">
      <c r="A5207" t="s">
        <v>6703</v>
      </c>
      <c r="B5207" t="s">
        <v>6703</v>
      </c>
    </row>
    <row r="5208" spans="1:2" x14ac:dyDescent="0.25">
      <c r="A5208" t="s">
        <v>6704</v>
      </c>
      <c r="B5208" t="s">
        <v>6704</v>
      </c>
    </row>
    <row r="5209" spans="1:2" x14ac:dyDescent="0.25">
      <c r="A5209" t="s">
        <v>6705</v>
      </c>
      <c r="B5209" t="s">
        <v>6705</v>
      </c>
    </row>
    <row r="5210" spans="1:2" x14ac:dyDescent="0.25">
      <c r="A5210" t="s">
        <v>6706</v>
      </c>
      <c r="B5210" t="s">
        <v>6706</v>
      </c>
    </row>
    <row r="5211" spans="1:2" x14ac:dyDescent="0.25">
      <c r="A5211" t="s">
        <v>6707</v>
      </c>
      <c r="B5211" t="s">
        <v>6707</v>
      </c>
    </row>
    <row r="5212" spans="1:2" x14ac:dyDescent="0.25">
      <c r="A5212" t="s">
        <v>6708</v>
      </c>
      <c r="B5212" t="s">
        <v>6708</v>
      </c>
    </row>
    <row r="5213" spans="1:2" x14ac:dyDescent="0.25">
      <c r="A5213" t="s">
        <v>6709</v>
      </c>
      <c r="B5213" t="s">
        <v>6709</v>
      </c>
    </row>
    <row r="5214" spans="1:2" x14ac:dyDescent="0.25">
      <c r="A5214" t="s">
        <v>6710</v>
      </c>
      <c r="B5214" t="s">
        <v>6710</v>
      </c>
    </row>
    <row r="5215" spans="1:2" x14ac:dyDescent="0.25">
      <c r="A5215" t="s">
        <v>6711</v>
      </c>
      <c r="B5215" t="s">
        <v>6711</v>
      </c>
    </row>
    <row r="5216" spans="1:2" x14ac:dyDescent="0.25">
      <c r="A5216" t="s">
        <v>6712</v>
      </c>
      <c r="B5216" t="s">
        <v>6712</v>
      </c>
    </row>
    <row r="5217" spans="1:2" x14ac:dyDescent="0.25">
      <c r="A5217" t="s">
        <v>6713</v>
      </c>
      <c r="B5217" t="s">
        <v>6713</v>
      </c>
    </row>
    <row r="5218" spans="1:2" x14ac:dyDescent="0.25">
      <c r="A5218" t="s">
        <v>6714</v>
      </c>
      <c r="B5218" t="s">
        <v>6714</v>
      </c>
    </row>
    <row r="5219" spans="1:2" x14ac:dyDescent="0.25">
      <c r="A5219" t="s">
        <v>6715</v>
      </c>
      <c r="B5219" t="s">
        <v>6715</v>
      </c>
    </row>
    <row r="5220" spans="1:2" x14ac:dyDescent="0.25">
      <c r="A5220" t="s">
        <v>6716</v>
      </c>
      <c r="B5220" t="s">
        <v>6716</v>
      </c>
    </row>
    <row r="5221" spans="1:2" x14ac:dyDescent="0.25">
      <c r="A5221" t="s">
        <v>6717</v>
      </c>
      <c r="B5221" t="s">
        <v>6717</v>
      </c>
    </row>
    <row r="5222" spans="1:2" x14ac:dyDescent="0.25">
      <c r="A5222" t="s">
        <v>6718</v>
      </c>
      <c r="B5222" t="s">
        <v>6718</v>
      </c>
    </row>
    <row r="5223" spans="1:2" x14ac:dyDescent="0.25">
      <c r="A5223" t="s">
        <v>6719</v>
      </c>
      <c r="B5223" t="s">
        <v>6719</v>
      </c>
    </row>
    <row r="5224" spans="1:2" x14ac:dyDescent="0.25">
      <c r="A5224" t="s">
        <v>6720</v>
      </c>
      <c r="B5224" t="s">
        <v>6720</v>
      </c>
    </row>
    <row r="5225" spans="1:2" x14ac:dyDescent="0.25">
      <c r="A5225" t="s">
        <v>6721</v>
      </c>
      <c r="B5225" t="s">
        <v>6721</v>
      </c>
    </row>
    <row r="5226" spans="1:2" x14ac:dyDescent="0.25">
      <c r="A5226" t="s">
        <v>6722</v>
      </c>
      <c r="B5226" t="s">
        <v>6722</v>
      </c>
    </row>
    <row r="5227" spans="1:2" x14ac:dyDescent="0.25">
      <c r="A5227" t="s">
        <v>6723</v>
      </c>
      <c r="B5227" t="s">
        <v>6723</v>
      </c>
    </row>
    <row r="5228" spans="1:2" x14ac:dyDescent="0.25">
      <c r="A5228" t="s">
        <v>6724</v>
      </c>
      <c r="B5228" t="s">
        <v>6724</v>
      </c>
    </row>
    <row r="5229" spans="1:2" x14ac:dyDescent="0.25">
      <c r="A5229" t="s">
        <v>6725</v>
      </c>
      <c r="B5229" t="s">
        <v>6725</v>
      </c>
    </row>
    <row r="5230" spans="1:2" x14ac:dyDescent="0.25">
      <c r="A5230" t="s">
        <v>6726</v>
      </c>
      <c r="B5230" t="s">
        <v>6726</v>
      </c>
    </row>
    <row r="5231" spans="1:2" x14ac:dyDescent="0.25">
      <c r="A5231" t="s">
        <v>6727</v>
      </c>
      <c r="B5231" t="s">
        <v>6727</v>
      </c>
    </row>
    <row r="5232" spans="1:2" x14ac:dyDescent="0.25">
      <c r="A5232" t="s">
        <v>6728</v>
      </c>
      <c r="B5232" t="s">
        <v>6728</v>
      </c>
    </row>
    <row r="5233" spans="1:2" x14ac:dyDescent="0.25">
      <c r="A5233" t="s">
        <v>6729</v>
      </c>
      <c r="B5233" t="s">
        <v>6729</v>
      </c>
    </row>
    <row r="5234" spans="1:2" x14ac:dyDescent="0.25">
      <c r="A5234" t="s">
        <v>6730</v>
      </c>
      <c r="B5234" t="s">
        <v>6730</v>
      </c>
    </row>
    <row r="5235" spans="1:2" x14ac:dyDescent="0.25">
      <c r="A5235" t="s">
        <v>6731</v>
      </c>
      <c r="B5235" t="s">
        <v>6731</v>
      </c>
    </row>
    <row r="5236" spans="1:2" x14ac:dyDescent="0.25">
      <c r="A5236" t="s">
        <v>6732</v>
      </c>
      <c r="B5236" t="s">
        <v>6732</v>
      </c>
    </row>
    <row r="5237" spans="1:2" x14ac:dyDescent="0.25">
      <c r="A5237" t="s">
        <v>6733</v>
      </c>
      <c r="B5237" t="s">
        <v>6733</v>
      </c>
    </row>
    <row r="5238" spans="1:2" x14ac:dyDescent="0.25">
      <c r="A5238" t="s">
        <v>6734</v>
      </c>
      <c r="B5238" t="s">
        <v>6734</v>
      </c>
    </row>
    <row r="5239" spans="1:2" x14ac:dyDescent="0.25">
      <c r="A5239" t="s">
        <v>6735</v>
      </c>
      <c r="B5239" t="s">
        <v>6735</v>
      </c>
    </row>
    <row r="5240" spans="1:2" x14ac:dyDescent="0.25">
      <c r="A5240" t="s">
        <v>6736</v>
      </c>
      <c r="B5240" t="s">
        <v>6736</v>
      </c>
    </row>
    <row r="5241" spans="1:2" x14ac:dyDescent="0.25">
      <c r="A5241" t="s">
        <v>6737</v>
      </c>
      <c r="B5241" t="s">
        <v>6737</v>
      </c>
    </row>
    <row r="5242" spans="1:2" x14ac:dyDescent="0.25">
      <c r="A5242" t="s">
        <v>6738</v>
      </c>
      <c r="B5242" t="s">
        <v>6738</v>
      </c>
    </row>
    <row r="5243" spans="1:2" x14ac:dyDescent="0.25">
      <c r="A5243" t="s">
        <v>6739</v>
      </c>
      <c r="B5243" t="s">
        <v>6739</v>
      </c>
    </row>
    <row r="5244" spans="1:2" x14ac:dyDescent="0.25">
      <c r="A5244" t="s">
        <v>6740</v>
      </c>
      <c r="B5244" t="s">
        <v>6740</v>
      </c>
    </row>
    <row r="5245" spans="1:2" x14ac:dyDescent="0.25">
      <c r="A5245" t="s">
        <v>6741</v>
      </c>
      <c r="B5245" t="s">
        <v>6741</v>
      </c>
    </row>
    <row r="5246" spans="1:2" x14ac:dyDescent="0.25">
      <c r="A5246" t="s">
        <v>6742</v>
      </c>
      <c r="B5246" t="s">
        <v>6742</v>
      </c>
    </row>
    <row r="5247" spans="1:2" x14ac:dyDescent="0.25">
      <c r="A5247" t="s">
        <v>6743</v>
      </c>
      <c r="B5247" t="s">
        <v>6743</v>
      </c>
    </row>
    <row r="5248" spans="1:2" x14ac:dyDescent="0.25">
      <c r="A5248" t="s">
        <v>6744</v>
      </c>
      <c r="B5248" t="s">
        <v>6744</v>
      </c>
    </row>
    <row r="5249" spans="1:2" x14ac:dyDescent="0.25">
      <c r="A5249" t="s">
        <v>6745</v>
      </c>
      <c r="B5249" t="s">
        <v>6745</v>
      </c>
    </row>
    <row r="5250" spans="1:2" x14ac:dyDescent="0.25">
      <c r="A5250" t="s">
        <v>6746</v>
      </c>
      <c r="B5250" t="s">
        <v>6746</v>
      </c>
    </row>
    <row r="5251" spans="1:2" x14ac:dyDescent="0.25">
      <c r="A5251" t="s">
        <v>6747</v>
      </c>
      <c r="B5251" t="s">
        <v>6747</v>
      </c>
    </row>
    <row r="5252" spans="1:2" x14ac:dyDescent="0.25">
      <c r="A5252" t="s">
        <v>6748</v>
      </c>
      <c r="B5252" t="s">
        <v>6748</v>
      </c>
    </row>
    <row r="5253" spans="1:2" x14ac:dyDescent="0.25">
      <c r="A5253" t="s">
        <v>6749</v>
      </c>
      <c r="B5253" t="s">
        <v>6749</v>
      </c>
    </row>
    <row r="5254" spans="1:2" x14ac:dyDescent="0.25">
      <c r="A5254" t="s">
        <v>6750</v>
      </c>
      <c r="B5254" t="s">
        <v>6750</v>
      </c>
    </row>
    <row r="5255" spans="1:2" x14ac:dyDescent="0.25">
      <c r="A5255" t="s">
        <v>6751</v>
      </c>
      <c r="B5255" t="s">
        <v>6751</v>
      </c>
    </row>
    <row r="5256" spans="1:2" x14ac:dyDescent="0.25">
      <c r="A5256" t="s">
        <v>6752</v>
      </c>
      <c r="B5256" t="s">
        <v>6752</v>
      </c>
    </row>
    <row r="5257" spans="1:2" x14ac:dyDescent="0.25">
      <c r="A5257" t="s">
        <v>6753</v>
      </c>
      <c r="B5257" t="s">
        <v>6753</v>
      </c>
    </row>
    <row r="5258" spans="1:2" x14ac:dyDescent="0.25">
      <c r="A5258" t="s">
        <v>6754</v>
      </c>
      <c r="B5258" t="s">
        <v>6754</v>
      </c>
    </row>
    <row r="5259" spans="1:2" x14ac:dyDescent="0.25">
      <c r="A5259" t="s">
        <v>6755</v>
      </c>
      <c r="B5259" t="s">
        <v>6755</v>
      </c>
    </row>
    <row r="5260" spans="1:2" x14ac:dyDescent="0.25">
      <c r="A5260" t="s">
        <v>6756</v>
      </c>
      <c r="B5260" t="s">
        <v>6756</v>
      </c>
    </row>
    <row r="5261" spans="1:2" x14ac:dyDescent="0.25">
      <c r="A5261" t="s">
        <v>6757</v>
      </c>
      <c r="B5261" t="s">
        <v>6757</v>
      </c>
    </row>
    <row r="5262" spans="1:2" x14ac:dyDescent="0.25">
      <c r="A5262" t="s">
        <v>6758</v>
      </c>
      <c r="B5262" t="s">
        <v>6758</v>
      </c>
    </row>
    <row r="5263" spans="1:2" x14ac:dyDescent="0.25">
      <c r="A5263" t="s">
        <v>6759</v>
      </c>
      <c r="B5263" t="s">
        <v>6759</v>
      </c>
    </row>
    <row r="5264" spans="1:2" x14ac:dyDescent="0.25">
      <c r="A5264" t="s">
        <v>6760</v>
      </c>
      <c r="B5264" t="s">
        <v>6760</v>
      </c>
    </row>
    <row r="5265" spans="1:2" x14ac:dyDescent="0.25">
      <c r="A5265" t="s">
        <v>6761</v>
      </c>
      <c r="B5265" t="s">
        <v>6761</v>
      </c>
    </row>
    <row r="5266" spans="1:2" x14ac:dyDescent="0.25">
      <c r="A5266" t="s">
        <v>6762</v>
      </c>
      <c r="B5266" t="s">
        <v>6762</v>
      </c>
    </row>
    <row r="5267" spans="1:2" x14ac:dyDescent="0.25">
      <c r="A5267" t="s">
        <v>6763</v>
      </c>
      <c r="B5267" t="s">
        <v>6763</v>
      </c>
    </row>
    <row r="5268" spans="1:2" x14ac:dyDescent="0.25">
      <c r="A5268" t="s">
        <v>6764</v>
      </c>
      <c r="B5268" t="s">
        <v>6764</v>
      </c>
    </row>
    <row r="5269" spans="1:2" x14ac:dyDescent="0.25">
      <c r="A5269" t="s">
        <v>6765</v>
      </c>
      <c r="B5269" t="s">
        <v>6765</v>
      </c>
    </row>
    <row r="5270" spans="1:2" x14ac:dyDescent="0.25">
      <c r="A5270" t="s">
        <v>6766</v>
      </c>
      <c r="B5270" t="s">
        <v>6766</v>
      </c>
    </row>
    <row r="5271" spans="1:2" x14ac:dyDescent="0.25">
      <c r="A5271" t="s">
        <v>6767</v>
      </c>
      <c r="B5271" t="s">
        <v>6767</v>
      </c>
    </row>
    <row r="5272" spans="1:2" x14ac:dyDescent="0.25">
      <c r="A5272" t="s">
        <v>6768</v>
      </c>
      <c r="B5272" t="s">
        <v>6768</v>
      </c>
    </row>
    <row r="5273" spans="1:2" x14ac:dyDescent="0.25">
      <c r="A5273" t="s">
        <v>6769</v>
      </c>
      <c r="B5273" t="s">
        <v>6769</v>
      </c>
    </row>
    <row r="5274" spans="1:2" x14ac:dyDescent="0.25">
      <c r="A5274" t="s">
        <v>6770</v>
      </c>
      <c r="B5274" t="s">
        <v>6770</v>
      </c>
    </row>
    <row r="5275" spans="1:2" x14ac:dyDescent="0.25">
      <c r="A5275" t="s">
        <v>6771</v>
      </c>
      <c r="B5275" t="s">
        <v>6771</v>
      </c>
    </row>
    <row r="5276" spans="1:2" x14ac:dyDescent="0.25">
      <c r="A5276" t="s">
        <v>6772</v>
      </c>
      <c r="B5276" t="s">
        <v>6772</v>
      </c>
    </row>
    <row r="5277" spans="1:2" x14ac:dyDescent="0.25">
      <c r="A5277" t="s">
        <v>6773</v>
      </c>
      <c r="B5277" t="s">
        <v>6773</v>
      </c>
    </row>
    <row r="5278" spans="1:2" x14ac:dyDescent="0.25">
      <c r="A5278" t="s">
        <v>6774</v>
      </c>
      <c r="B5278" t="s">
        <v>6774</v>
      </c>
    </row>
    <row r="5279" spans="1:2" x14ac:dyDescent="0.25">
      <c r="A5279" t="s">
        <v>6775</v>
      </c>
      <c r="B5279" t="s">
        <v>6775</v>
      </c>
    </row>
    <row r="5280" spans="1:2" x14ac:dyDescent="0.25">
      <c r="A5280" t="s">
        <v>6776</v>
      </c>
      <c r="B5280" t="s">
        <v>6776</v>
      </c>
    </row>
    <row r="5281" spans="1:2" x14ac:dyDescent="0.25">
      <c r="A5281" t="s">
        <v>6777</v>
      </c>
      <c r="B5281" t="s">
        <v>6777</v>
      </c>
    </row>
    <row r="5282" spans="1:2" x14ac:dyDescent="0.25">
      <c r="A5282" t="s">
        <v>6778</v>
      </c>
      <c r="B5282" t="s">
        <v>6778</v>
      </c>
    </row>
    <row r="5283" spans="1:2" x14ac:dyDescent="0.25">
      <c r="A5283" t="s">
        <v>6779</v>
      </c>
      <c r="B5283" t="s">
        <v>6779</v>
      </c>
    </row>
    <row r="5284" spans="1:2" x14ac:dyDescent="0.25">
      <c r="A5284" t="s">
        <v>6780</v>
      </c>
      <c r="B5284" t="s">
        <v>6780</v>
      </c>
    </row>
    <row r="5285" spans="1:2" x14ac:dyDescent="0.25">
      <c r="A5285" t="s">
        <v>6781</v>
      </c>
      <c r="B5285" t="s">
        <v>6781</v>
      </c>
    </row>
    <row r="5286" spans="1:2" x14ac:dyDescent="0.25">
      <c r="A5286" t="s">
        <v>6782</v>
      </c>
      <c r="B5286" t="s">
        <v>6782</v>
      </c>
    </row>
    <row r="5287" spans="1:2" x14ac:dyDescent="0.25">
      <c r="A5287" t="s">
        <v>6783</v>
      </c>
      <c r="B5287" t="s">
        <v>6783</v>
      </c>
    </row>
    <row r="5288" spans="1:2" x14ac:dyDescent="0.25">
      <c r="A5288" t="s">
        <v>6784</v>
      </c>
      <c r="B5288" t="s">
        <v>6784</v>
      </c>
    </row>
    <row r="5289" spans="1:2" x14ac:dyDescent="0.25">
      <c r="A5289" t="s">
        <v>6785</v>
      </c>
      <c r="B5289" t="s">
        <v>6785</v>
      </c>
    </row>
    <row r="5290" spans="1:2" x14ac:dyDescent="0.25">
      <c r="A5290" t="s">
        <v>6786</v>
      </c>
      <c r="B5290" t="s">
        <v>6786</v>
      </c>
    </row>
    <row r="5291" spans="1:2" x14ac:dyDescent="0.25">
      <c r="A5291" t="s">
        <v>6787</v>
      </c>
      <c r="B5291" t="s">
        <v>6787</v>
      </c>
    </row>
    <row r="5292" spans="1:2" x14ac:dyDescent="0.25">
      <c r="A5292" t="s">
        <v>6788</v>
      </c>
      <c r="B5292" t="s">
        <v>6788</v>
      </c>
    </row>
    <row r="5293" spans="1:2" x14ac:dyDescent="0.25">
      <c r="A5293" t="s">
        <v>6789</v>
      </c>
      <c r="B5293" t="s">
        <v>6789</v>
      </c>
    </row>
    <row r="5294" spans="1:2" x14ac:dyDescent="0.25">
      <c r="A5294" t="s">
        <v>6790</v>
      </c>
      <c r="B5294" t="s">
        <v>6790</v>
      </c>
    </row>
    <row r="5295" spans="1:2" x14ac:dyDescent="0.25">
      <c r="A5295" t="s">
        <v>6791</v>
      </c>
      <c r="B5295" t="s">
        <v>6791</v>
      </c>
    </row>
    <row r="5296" spans="1:2" x14ac:dyDescent="0.25">
      <c r="A5296" t="s">
        <v>6792</v>
      </c>
      <c r="B5296" t="s">
        <v>6792</v>
      </c>
    </row>
    <row r="5297" spans="1:2" x14ac:dyDescent="0.25">
      <c r="A5297" t="s">
        <v>6793</v>
      </c>
      <c r="B5297" t="s">
        <v>6793</v>
      </c>
    </row>
    <row r="5298" spans="1:2" x14ac:dyDescent="0.25">
      <c r="A5298" t="s">
        <v>6794</v>
      </c>
      <c r="B5298" t="s">
        <v>6794</v>
      </c>
    </row>
    <row r="5299" spans="1:2" x14ac:dyDescent="0.25">
      <c r="A5299" t="s">
        <v>6795</v>
      </c>
      <c r="B5299" t="s">
        <v>6795</v>
      </c>
    </row>
    <row r="5300" spans="1:2" x14ac:dyDescent="0.25">
      <c r="A5300" t="s">
        <v>6796</v>
      </c>
      <c r="B5300" t="s">
        <v>6796</v>
      </c>
    </row>
    <row r="5301" spans="1:2" x14ac:dyDescent="0.25">
      <c r="A5301" t="s">
        <v>6797</v>
      </c>
      <c r="B5301" t="s">
        <v>6797</v>
      </c>
    </row>
    <row r="5302" spans="1:2" x14ac:dyDescent="0.25">
      <c r="A5302" t="s">
        <v>6798</v>
      </c>
      <c r="B5302" t="s">
        <v>6798</v>
      </c>
    </row>
    <row r="5303" spans="1:2" x14ac:dyDescent="0.25">
      <c r="A5303" t="s">
        <v>6799</v>
      </c>
      <c r="B5303" t="s">
        <v>6799</v>
      </c>
    </row>
    <row r="5304" spans="1:2" x14ac:dyDescent="0.25">
      <c r="A5304" t="s">
        <v>6800</v>
      </c>
      <c r="B5304" t="s">
        <v>6800</v>
      </c>
    </row>
    <row r="5305" spans="1:2" x14ac:dyDescent="0.25">
      <c r="A5305" t="s">
        <v>6801</v>
      </c>
      <c r="B5305" t="s">
        <v>6801</v>
      </c>
    </row>
    <row r="5306" spans="1:2" x14ac:dyDescent="0.25">
      <c r="A5306" t="s">
        <v>6802</v>
      </c>
      <c r="B5306" t="s">
        <v>6802</v>
      </c>
    </row>
    <row r="5307" spans="1:2" x14ac:dyDescent="0.25">
      <c r="A5307" t="s">
        <v>6803</v>
      </c>
      <c r="B5307" t="s">
        <v>6803</v>
      </c>
    </row>
    <row r="5308" spans="1:2" x14ac:dyDescent="0.25">
      <c r="A5308" t="s">
        <v>6804</v>
      </c>
      <c r="B5308" t="s">
        <v>6804</v>
      </c>
    </row>
    <row r="5309" spans="1:2" x14ac:dyDescent="0.25">
      <c r="A5309" t="s">
        <v>6805</v>
      </c>
      <c r="B5309" t="s">
        <v>6805</v>
      </c>
    </row>
    <row r="5310" spans="1:2" x14ac:dyDescent="0.25">
      <c r="A5310" t="s">
        <v>6806</v>
      </c>
      <c r="B5310" t="s">
        <v>6806</v>
      </c>
    </row>
    <row r="5311" spans="1:2" x14ac:dyDescent="0.25">
      <c r="A5311" t="s">
        <v>6807</v>
      </c>
      <c r="B5311" t="s">
        <v>6807</v>
      </c>
    </row>
    <row r="5312" spans="1:2" x14ac:dyDescent="0.25">
      <c r="A5312" t="s">
        <v>6808</v>
      </c>
      <c r="B5312" t="s">
        <v>6808</v>
      </c>
    </row>
    <row r="5313" spans="1:2" x14ac:dyDescent="0.25">
      <c r="A5313" t="s">
        <v>6809</v>
      </c>
      <c r="B5313" t="s">
        <v>6809</v>
      </c>
    </row>
    <row r="5314" spans="1:2" x14ac:dyDescent="0.25">
      <c r="A5314" t="s">
        <v>6810</v>
      </c>
      <c r="B5314" t="s">
        <v>6810</v>
      </c>
    </row>
    <row r="5315" spans="1:2" x14ac:dyDescent="0.25">
      <c r="A5315" t="s">
        <v>6811</v>
      </c>
      <c r="B5315" t="s">
        <v>6811</v>
      </c>
    </row>
    <row r="5316" spans="1:2" x14ac:dyDescent="0.25">
      <c r="A5316" t="s">
        <v>6812</v>
      </c>
      <c r="B5316" t="s">
        <v>6812</v>
      </c>
    </row>
    <row r="5317" spans="1:2" x14ac:dyDescent="0.25">
      <c r="A5317" t="s">
        <v>6813</v>
      </c>
      <c r="B5317" t="s">
        <v>6813</v>
      </c>
    </row>
    <row r="5318" spans="1:2" x14ac:dyDescent="0.25">
      <c r="A5318" t="s">
        <v>6814</v>
      </c>
      <c r="B5318" t="s">
        <v>6814</v>
      </c>
    </row>
    <row r="5319" spans="1:2" x14ac:dyDescent="0.25">
      <c r="A5319" t="s">
        <v>6815</v>
      </c>
      <c r="B5319" t="s">
        <v>6815</v>
      </c>
    </row>
    <row r="5320" spans="1:2" x14ac:dyDescent="0.25">
      <c r="A5320" t="s">
        <v>6816</v>
      </c>
      <c r="B5320" t="s">
        <v>6816</v>
      </c>
    </row>
    <row r="5321" spans="1:2" x14ac:dyDescent="0.25">
      <c r="A5321" t="s">
        <v>6817</v>
      </c>
      <c r="B5321" t="s">
        <v>6817</v>
      </c>
    </row>
    <row r="5322" spans="1:2" x14ac:dyDescent="0.25">
      <c r="A5322" t="s">
        <v>6818</v>
      </c>
      <c r="B5322" t="s">
        <v>6818</v>
      </c>
    </row>
    <row r="5323" spans="1:2" x14ac:dyDescent="0.25">
      <c r="A5323" t="s">
        <v>6819</v>
      </c>
      <c r="B5323" t="s">
        <v>6819</v>
      </c>
    </row>
    <row r="5324" spans="1:2" x14ac:dyDescent="0.25">
      <c r="A5324" t="s">
        <v>6820</v>
      </c>
      <c r="B5324" t="s">
        <v>6820</v>
      </c>
    </row>
    <row r="5325" spans="1:2" x14ac:dyDescent="0.25">
      <c r="A5325" t="s">
        <v>6821</v>
      </c>
      <c r="B5325" t="s">
        <v>6821</v>
      </c>
    </row>
    <row r="5326" spans="1:2" x14ac:dyDescent="0.25">
      <c r="A5326" t="s">
        <v>6822</v>
      </c>
      <c r="B5326" t="s">
        <v>6822</v>
      </c>
    </row>
    <row r="5327" spans="1:2" x14ac:dyDescent="0.25">
      <c r="A5327" t="s">
        <v>6823</v>
      </c>
      <c r="B5327" t="s">
        <v>6823</v>
      </c>
    </row>
    <row r="5328" spans="1:2" x14ac:dyDescent="0.25">
      <c r="A5328" t="s">
        <v>6824</v>
      </c>
      <c r="B5328" t="s">
        <v>6824</v>
      </c>
    </row>
    <row r="5329" spans="1:2" x14ac:dyDescent="0.25">
      <c r="A5329" t="s">
        <v>6825</v>
      </c>
      <c r="B5329" t="s">
        <v>6825</v>
      </c>
    </row>
    <row r="5330" spans="1:2" x14ac:dyDescent="0.25">
      <c r="A5330" t="s">
        <v>6826</v>
      </c>
      <c r="B5330" t="s">
        <v>6826</v>
      </c>
    </row>
    <row r="5331" spans="1:2" x14ac:dyDescent="0.25">
      <c r="A5331" t="s">
        <v>6827</v>
      </c>
      <c r="B5331" t="s">
        <v>6827</v>
      </c>
    </row>
    <row r="5332" spans="1:2" x14ac:dyDescent="0.25">
      <c r="A5332" t="s">
        <v>6828</v>
      </c>
      <c r="B5332" t="s">
        <v>6828</v>
      </c>
    </row>
    <row r="5333" spans="1:2" x14ac:dyDescent="0.25">
      <c r="A5333" t="s">
        <v>6829</v>
      </c>
      <c r="B5333" t="s">
        <v>6829</v>
      </c>
    </row>
    <row r="5334" spans="1:2" x14ac:dyDescent="0.25">
      <c r="A5334" t="s">
        <v>6830</v>
      </c>
      <c r="B5334" t="s">
        <v>6830</v>
      </c>
    </row>
    <row r="5335" spans="1:2" x14ac:dyDescent="0.25">
      <c r="A5335" t="s">
        <v>6831</v>
      </c>
      <c r="B5335" t="s">
        <v>6831</v>
      </c>
    </row>
    <row r="5336" spans="1:2" x14ac:dyDescent="0.25">
      <c r="A5336" t="s">
        <v>6832</v>
      </c>
      <c r="B5336" t="s">
        <v>6832</v>
      </c>
    </row>
    <row r="5337" spans="1:2" x14ac:dyDescent="0.25">
      <c r="A5337" t="s">
        <v>6833</v>
      </c>
      <c r="B5337" t="s">
        <v>6833</v>
      </c>
    </row>
    <row r="5338" spans="1:2" x14ac:dyDescent="0.25">
      <c r="A5338" t="s">
        <v>6834</v>
      </c>
      <c r="B5338" t="s">
        <v>6834</v>
      </c>
    </row>
    <row r="5339" spans="1:2" x14ac:dyDescent="0.25">
      <c r="A5339" t="s">
        <v>6835</v>
      </c>
      <c r="B5339" t="s">
        <v>6835</v>
      </c>
    </row>
    <row r="5340" spans="1:2" x14ac:dyDescent="0.25">
      <c r="A5340" t="s">
        <v>6836</v>
      </c>
      <c r="B5340" t="s">
        <v>6836</v>
      </c>
    </row>
    <row r="5341" spans="1:2" x14ac:dyDescent="0.25">
      <c r="A5341" t="s">
        <v>6837</v>
      </c>
      <c r="B5341" t="s">
        <v>6837</v>
      </c>
    </row>
    <row r="5342" spans="1:2" x14ac:dyDescent="0.25">
      <c r="A5342" t="s">
        <v>6838</v>
      </c>
      <c r="B5342" t="s">
        <v>6838</v>
      </c>
    </row>
    <row r="5343" spans="1:2" x14ac:dyDescent="0.25">
      <c r="A5343" t="s">
        <v>6839</v>
      </c>
      <c r="B5343" t="s">
        <v>6839</v>
      </c>
    </row>
    <row r="5344" spans="1:2" x14ac:dyDescent="0.25">
      <c r="A5344" t="s">
        <v>6840</v>
      </c>
      <c r="B5344" t="s">
        <v>6840</v>
      </c>
    </row>
    <row r="5345" spans="1:2" x14ac:dyDescent="0.25">
      <c r="A5345" t="s">
        <v>6841</v>
      </c>
      <c r="B5345" t="s">
        <v>6841</v>
      </c>
    </row>
    <row r="5346" spans="1:2" x14ac:dyDescent="0.25">
      <c r="A5346" t="s">
        <v>6842</v>
      </c>
      <c r="B5346" t="s">
        <v>6842</v>
      </c>
    </row>
    <row r="5347" spans="1:2" x14ac:dyDescent="0.25">
      <c r="A5347" t="s">
        <v>6843</v>
      </c>
      <c r="B5347" t="s">
        <v>6843</v>
      </c>
    </row>
    <row r="5348" spans="1:2" x14ac:dyDescent="0.25">
      <c r="A5348" t="s">
        <v>6844</v>
      </c>
      <c r="B5348" t="s">
        <v>6844</v>
      </c>
    </row>
    <row r="5349" spans="1:2" x14ac:dyDescent="0.25">
      <c r="A5349" t="s">
        <v>6845</v>
      </c>
      <c r="B5349" t="s">
        <v>6845</v>
      </c>
    </row>
    <row r="5350" spans="1:2" x14ac:dyDescent="0.25">
      <c r="A5350" t="s">
        <v>6846</v>
      </c>
      <c r="B5350" t="s">
        <v>6846</v>
      </c>
    </row>
    <row r="5351" spans="1:2" x14ac:dyDescent="0.25">
      <c r="A5351" t="s">
        <v>6847</v>
      </c>
      <c r="B5351" t="s">
        <v>6847</v>
      </c>
    </row>
    <row r="5352" spans="1:2" x14ac:dyDescent="0.25">
      <c r="A5352" t="s">
        <v>6848</v>
      </c>
      <c r="B5352" t="s">
        <v>6848</v>
      </c>
    </row>
    <row r="5353" spans="1:2" x14ac:dyDescent="0.25">
      <c r="A5353" t="s">
        <v>6849</v>
      </c>
      <c r="B5353" t="s">
        <v>6849</v>
      </c>
    </row>
    <row r="5354" spans="1:2" x14ac:dyDescent="0.25">
      <c r="A5354" t="s">
        <v>6850</v>
      </c>
      <c r="B5354" t="s">
        <v>6850</v>
      </c>
    </row>
    <row r="5355" spans="1:2" x14ac:dyDescent="0.25">
      <c r="A5355" t="s">
        <v>6851</v>
      </c>
      <c r="B5355" t="s">
        <v>6851</v>
      </c>
    </row>
    <row r="5356" spans="1:2" x14ac:dyDescent="0.25">
      <c r="A5356" t="s">
        <v>6852</v>
      </c>
      <c r="B5356" t="s">
        <v>6852</v>
      </c>
    </row>
    <row r="5357" spans="1:2" x14ac:dyDescent="0.25">
      <c r="A5357" t="s">
        <v>6853</v>
      </c>
      <c r="B5357" t="s">
        <v>6853</v>
      </c>
    </row>
    <row r="5358" spans="1:2" x14ac:dyDescent="0.25">
      <c r="A5358" t="s">
        <v>6854</v>
      </c>
      <c r="B5358" t="s">
        <v>6854</v>
      </c>
    </row>
    <row r="5359" spans="1:2" x14ac:dyDescent="0.25">
      <c r="A5359" t="s">
        <v>6855</v>
      </c>
      <c r="B5359" t="s">
        <v>6855</v>
      </c>
    </row>
    <row r="5360" spans="1:2" x14ac:dyDescent="0.25">
      <c r="A5360" t="s">
        <v>6856</v>
      </c>
      <c r="B5360" t="s">
        <v>6856</v>
      </c>
    </row>
    <row r="5361" spans="1:2" x14ac:dyDescent="0.25">
      <c r="A5361" t="s">
        <v>6857</v>
      </c>
      <c r="B5361" t="s">
        <v>6857</v>
      </c>
    </row>
    <row r="5362" spans="1:2" x14ac:dyDescent="0.25">
      <c r="A5362" t="s">
        <v>6858</v>
      </c>
      <c r="B5362" t="s">
        <v>6858</v>
      </c>
    </row>
    <row r="5363" spans="1:2" x14ac:dyDescent="0.25">
      <c r="A5363" t="s">
        <v>6859</v>
      </c>
      <c r="B5363" t="s">
        <v>6859</v>
      </c>
    </row>
    <row r="5364" spans="1:2" x14ac:dyDescent="0.25">
      <c r="A5364" t="s">
        <v>6860</v>
      </c>
      <c r="B5364" t="s">
        <v>6860</v>
      </c>
    </row>
    <row r="5365" spans="1:2" x14ac:dyDescent="0.25">
      <c r="A5365" t="s">
        <v>6861</v>
      </c>
      <c r="B5365" t="s">
        <v>6861</v>
      </c>
    </row>
    <row r="5366" spans="1:2" x14ac:dyDescent="0.25">
      <c r="A5366" t="s">
        <v>6862</v>
      </c>
      <c r="B5366" t="s">
        <v>6862</v>
      </c>
    </row>
    <row r="5367" spans="1:2" x14ac:dyDescent="0.25">
      <c r="A5367" t="s">
        <v>6863</v>
      </c>
      <c r="B5367" t="s">
        <v>6863</v>
      </c>
    </row>
    <row r="5368" spans="1:2" x14ac:dyDescent="0.25">
      <c r="A5368" t="s">
        <v>6864</v>
      </c>
      <c r="B5368" t="s">
        <v>6864</v>
      </c>
    </row>
    <row r="5369" spans="1:2" x14ac:dyDescent="0.25">
      <c r="A5369" t="s">
        <v>6865</v>
      </c>
      <c r="B5369" t="s">
        <v>6865</v>
      </c>
    </row>
    <row r="5370" spans="1:2" x14ac:dyDescent="0.25">
      <c r="A5370" t="s">
        <v>6866</v>
      </c>
      <c r="B5370" t="s">
        <v>6866</v>
      </c>
    </row>
    <row r="5371" spans="1:2" x14ac:dyDescent="0.25">
      <c r="A5371" t="s">
        <v>6867</v>
      </c>
      <c r="B5371" t="s">
        <v>6867</v>
      </c>
    </row>
    <row r="5372" spans="1:2" x14ac:dyDescent="0.25">
      <c r="A5372" t="s">
        <v>6868</v>
      </c>
      <c r="B5372" t="s">
        <v>6868</v>
      </c>
    </row>
    <row r="5373" spans="1:2" x14ac:dyDescent="0.25">
      <c r="A5373" t="s">
        <v>6869</v>
      </c>
      <c r="B5373" t="s">
        <v>6869</v>
      </c>
    </row>
    <row r="5374" spans="1:2" x14ac:dyDescent="0.25">
      <c r="A5374" t="s">
        <v>6870</v>
      </c>
      <c r="B5374" t="s">
        <v>6870</v>
      </c>
    </row>
    <row r="5375" spans="1:2" x14ac:dyDescent="0.25">
      <c r="A5375" t="s">
        <v>6871</v>
      </c>
      <c r="B5375" t="s">
        <v>6871</v>
      </c>
    </row>
    <row r="5376" spans="1:2" x14ac:dyDescent="0.25">
      <c r="A5376" t="s">
        <v>6872</v>
      </c>
      <c r="B5376" t="s">
        <v>6872</v>
      </c>
    </row>
    <row r="5377" spans="1:2" x14ac:dyDescent="0.25">
      <c r="A5377" t="s">
        <v>6873</v>
      </c>
      <c r="B5377" t="s">
        <v>6873</v>
      </c>
    </row>
    <row r="5378" spans="1:2" x14ac:dyDescent="0.25">
      <c r="A5378" t="s">
        <v>6874</v>
      </c>
      <c r="B5378" t="s">
        <v>6874</v>
      </c>
    </row>
    <row r="5379" spans="1:2" x14ac:dyDescent="0.25">
      <c r="A5379" t="s">
        <v>6875</v>
      </c>
      <c r="B5379" t="s">
        <v>6875</v>
      </c>
    </row>
    <row r="5380" spans="1:2" x14ac:dyDescent="0.25">
      <c r="A5380" t="s">
        <v>6876</v>
      </c>
      <c r="B5380" t="s">
        <v>6876</v>
      </c>
    </row>
    <row r="5381" spans="1:2" x14ac:dyDescent="0.25">
      <c r="A5381" t="s">
        <v>6877</v>
      </c>
      <c r="B5381" t="s">
        <v>6877</v>
      </c>
    </row>
    <row r="5382" spans="1:2" x14ac:dyDescent="0.25">
      <c r="A5382" t="s">
        <v>6878</v>
      </c>
      <c r="B5382" t="s">
        <v>6878</v>
      </c>
    </row>
    <row r="5383" spans="1:2" x14ac:dyDescent="0.25">
      <c r="A5383" t="s">
        <v>6879</v>
      </c>
      <c r="B5383" t="s">
        <v>6879</v>
      </c>
    </row>
    <row r="5384" spans="1:2" x14ac:dyDescent="0.25">
      <c r="A5384" t="s">
        <v>6880</v>
      </c>
      <c r="B5384" t="s">
        <v>6880</v>
      </c>
    </row>
    <row r="5385" spans="1:2" x14ac:dyDescent="0.25">
      <c r="A5385" t="s">
        <v>6881</v>
      </c>
      <c r="B5385" t="s">
        <v>6881</v>
      </c>
    </row>
    <row r="5386" spans="1:2" x14ac:dyDescent="0.25">
      <c r="A5386" t="s">
        <v>6882</v>
      </c>
      <c r="B5386" t="s">
        <v>6882</v>
      </c>
    </row>
    <row r="5387" spans="1:2" x14ac:dyDescent="0.25">
      <c r="A5387" t="s">
        <v>6883</v>
      </c>
      <c r="B5387" t="s">
        <v>6883</v>
      </c>
    </row>
    <row r="5388" spans="1:2" x14ac:dyDescent="0.25">
      <c r="A5388" t="s">
        <v>6884</v>
      </c>
      <c r="B5388" t="s">
        <v>6884</v>
      </c>
    </row>
    <row r="5389" spans="1:2" x14ac:dyDescent="0.25">
      <c r="A5389" t="s">
        <v>6885</v>
      </c>
      <c r="B5389" t="s">
        <v>6885</v>
      </c>
    </row>
    <row r="5390" spans="1:2" x14ac:dyDescent="0.25">
      <c r="A5390" t="s">
        <v>6886</v>
      </c>
      <c r="B5390" t="s">
        <v>6886</v>
      </c>
    </row>
    <row r="5391" spans="1:2" x14ac:dyDescent="0.25">
      <c r="A5391" t="s">
        <v>6887</v>
      </c>
      <c r="B5391" t="s">
        <v>6887</v>
      </c>
    </row>
    <row r="5392" spans="1:2" x14ac:dyDescent="0.25">
      <c r="A5392" t="s">
        <v>6888</v>
      </c>
      <c r="B5392" t="s">
        <v>6888</v>
      </c>
    </row>
    <row r="5393" spans="1:2" x14ac:dyDescent="0.25">
      <c r="A5393" t="s">
        <v>6889</v>
      </c>
      <c r="B5393" t="s">
        <v>6889</v>
      </c>
    </row>
    <row r="5394" spans="1:2" x14ac:dyDescent="0.25">
      <c r="A5394" t="s">
        <v>6890</v>
      </c>
      <c r="B5394" t="s">
        <v>6890</v>
      </c>
    </row>
    <row r="5395" spans="1:2" x14ac:dyDescent="0.25">
      <c r="A5395" t="s">
        <v>6891</v>
      </c>
      <c r="B5395" t="s">
        <v>6891</v>
      </c>
    </row>
    <row r="5396" spans="1:2" x14ac:dyDescent="0.25">
      <c r="A5396" t="s">
        <v>6892</v>
      </c>
      <c r="B5396" t="s">
        <v>6892</v>
      </c>
    </row>
    <row r="5397" spans="1:2" x14ac:dyDescent="0.25">
      <c r="A5397" t="s">
        <v>6893</v>
      </c>
      <c r="B5397" t="s">
        <v>6893</v>
      </c>
    </row>
    <row r="5398" spans="1:2" x14ac:dyDescent="0.25">
      <c r="A5398" t="s">
        <v>6894</v>
      </c>
      <c r="B5398" t="s">
        <v>6894</v>
      </c>
    </row>
    <row r="5399" spans="1:2" x14ac:dyDescent="0.25">
      <c r="A5399" t="s">
        <v>6895</v>
      </c>
      <c r="B5399" t="s">
        <v>6895</v>
      </c>
    </row>
    <row r="5400" spans="1:2" x14ac:dyDescent="0.25">
      <c r="A5400" t="s">
        <v>6896</v>
      </c>
      <c r="B5400" t="s">
        <v>6896</v>
      </c>
    </row>
    <row r="5401" spans="1:2" x14ac:dyDescent="0.25">
      <c r="A5401" t="s">
        <v>6897</v>
      </c>
      <c r="B5401" t="s">
        <v>6897</v>
      </c>
    </row>
    <row r="5402" spans="1:2" x14ac:dyDescent="0.25">
      <c r="A5402" t="s">
        <v>6898</v>
      </c>
      <c r="B5402" t="s">
        <v>6898</v>
      </c>
    </row>
    <row r="5403" spans="1:2" x14ac:dyDescent="0.25">
      <c r="A5403" t="s">
        <v>6899</v>
      </c>
      <c r="B5403" t="s">
        <v>6899</v>
      </c>
    </row>
    <row r="5404" spans="1:2" x14ac:dyDescent="0.25">
      <c r="A5404" t="s">
        <v>6900</v>
      </c>
      <c r="B5404" t="s">
        <v>6900</v>
      </c>
    </row>
    <row r="5405" spans="1:2" x14ac:dyDescent="0.25">
      <c r="A5405" t="s">
        <v>6901</v>
      </c>
      <c r="B5405" t="s">
        <v>6901</v>
      </c>
    </row>
    <row r="5406" spans="1:2" x14ac:dyDescent="0.25">
      <c r="A5406" t="s">
        <v>6902</v>
      </c>
      <c r="B5406" t="s">
        <v>6902</v>
      </c>
    </row>
    <row r="5407" spans="1:2" x14ac:dyDescent="0.25">
      <c r="A5407" t="s">
        <v>6903</v>
      </c>
      <c r="B5407" t="s">
        <v>6903</v>
      </c>
    </row>
    <row r="5408" spans="1:2" x14ac:dyDescent="0.25">
      <c r="A5408" t="s">
        <v>6904</v>
      </c>
      <c r="B5408" t="s">
        <v>6904</v>
      </c>
    </row>
    <row r="5409" spans="1:2" x14ac:dyDescent="0.25">
      <c r="A5409" t="s">
        <v>6905</v>
      </c>
      <c r="B5409" t="s">
        <v>6905</v>
      </c>
    </row>
    <row r="5410" spans="1:2" x14ac:dyDescent="0.25">
      <c r="A5410" t="s">
        <v>6906</v>
      </c>
      <c r="B5410" t="s">
        <v>6906</v>
      </c>
    </row>
    <row r="5411" spans="1:2" x14ac:dyDescent="0.25">
      <c r="A5411" t="s">
        <v>6907</v>
      </c>
      <c r="B5411" t="s">
        <v>6907</v>
      </c>
    </row>
    <row r="5412" spans="1:2" x14ac:dyDescent="0.25">
      <c r="A5412" t="s">
        <v>6908</v>
      </c>
      <c r="B5412" t="s">
        <v>6908</v>
      </c>
    </row>
    <row r="5413" spans="1:2" x14ac:dyDescent="0.25">
      <c r="A5413" t="s">
        <v>6909</v>
      </c>
      <c r="B5413" t="s">
        <v>6909</v>
      </c>
    </row>
    <row r="5414" spans="1:2" x14ac:dyDescent="0.25">
      <c r="A5414" t="s">
        <v>6910</v>
      </c>
      <c r="B5414" t="s">
        <v>6910</v>
      </c>
    </row>
    <row r="5415" spans="1:2" x14ac:dyDescent="0.25">
      <c r="A5415" t="s">
        <v>6911</v>
      </c>
      <c r="B5415" t="s">
        <v>6911</v>
      </c>
    </row>
    <row r="5416" spans="1:2" x14ac:dyDescent="0.25">
      <c r="A5416" t="s">
        <v>6912</v>
      </c>
      <c r="B5416" t="s">
        <v>6912</v>
      </c>
    </row>
    <row r="5417" spans="1:2" x14ac:dyDescent="0.25">
      <c r="A5417" t="s">
        <v>6913</v>
      </c>
      <c r="B5417" t="s">
        <v>6913</v>
      </c>
    </row>
    <row r="5418" spans="1:2" x14ac:dyDescent="0.25">
      <c r="A5418" t="s">
        <v>6914</v>
      </c>
      <c r="B5418" t="s">
        <v>6914</v>
      </c>
    </row>
    <row r="5419" spans="1:2" x14ac:dyDescent="0.25">
      <c r="A5419" t="s">
        <v>6915</v>
      </c>
      <c r="B5419" t="s">
        <v>6915</v>
      </c>
    </row>
    <row r="5420" spans="1:2" x14ac:dyDescent="0.25">
      <c r="A5420" t="s">
        <v>6916</v>
      </c>
      <c r="B5420" t="s">
        <v>6916</v>
      </c>
    </row>
    <row r="5421" spans="1:2" x14ac:dyDescent="0.25">
      <c r="A5421" t="s">
        <v>6917</v>
      </c>
      <c r="B5421" t="s">
        <v>6917</v>
      </c>
    </row>
    <row r="5422" spans="1:2" x14ac:dyDescent="0.25">
      <c r="A5422" t="s">
        <v>6918</v>
      </c>
      <c r="B5422" t="s">
        <v>6918</v>
      </c>
    </row>
    <row r="5423" spans="1:2" x14ac:dyDescent="0.25">
      <c r="A5423" t="s">
        <v>6919</v>
      </c>
      <c r="B5423" t="s">
        <v>6919</v>
      </c>
    </row>
    <row r="5424" spans="1:2" x14ac:dyDescent="0.25">
      <c r="A5424" t="s">
        <v>6920</v>
      </c>
      <c r="B5424" t="s">
        <v>6920</v>
      </c>
    </row>
    <row r="5425" spans="1:2" x14ac:dyDescent="0.25">
      <c r="A5425" t="s">
        <v>6921</v>
      </c>
      <c r="B5425" t="s">
        <v>6921</v>
      </c>
    </row>
    <row r="5426" spans="1:2" x14ac:dyDescent="0.25">
      <c r="A5426" t="s">
        <v>6922</v>
      </c>
      <c r="B5426" t="s">
        <v>6922</v>
      </c>
    </row>
    <row r="5427" spans="1:2" x14ac:dyDescent="0.25">
      <c r="A5427" t="s">
        <v>6923</v>
      </c>
      <c r="B5427" t="s">
        <v>6923</v>
      </c>
    </row>
    <row r="5428" spans="1:2" x14ac:dyDescent="0.25">
      <c r="A5428" t="s">
        <v>6924</v>
      </c>
      <c r="B5428" t="s">
        <v>6924</v>
      </c>
    </row>
    <row r="5429" spans="1:2" x14ac:dyDescent="0.25">
      <c r="A5429" t="s">
        <v>6925</v>
      </c>
      <c r="B5429" t="s">
        <v>6925</v>
      </c>
    </row>
    <row r="5430" spans="1:2" x14ac:dyDescent="0.25">
      <c r="A5430" t="s">
        <v>6926</v>
      </c>
      <c r="B5430" t="s">
        <v>6926</v>
      </c>
    </row>
    <row r="5431" spans="1:2" x14ac:dyDescent="0.25">
      <c r="A5431" t="s">
        <v>6927</v>
      </c>
      <c r="B5431" t="s">
        <v>6927</v>
      </c>
    </row>
    <row r="5432" spans="1:2" x14ac:dyDescent="0.25">
      <c r="A5432" t="s">
        <v>6928</v>
      </c>
      <c r="B5432" t="s">
        <v>6928</v>
      </c>
    </row>
    <row r="5433" spans="1:2" x14ac:dyDescent="0.25">
      <c r="A5433" t="s">
        <v>6929</v>
      </c>
      <c r="B5433" t="s">
        <v>6929</v>
      </c>
    </row>
    <row r="5434" spans="1:2" x14ac:dyDescent="0.25">
      <c r="A5434" t="s">
        <v>6930</v>
      </c>
      <c r="B5434" t="s">
        <v>6930</v>
      </c>
    </row>
    <row r="5435" spans="1:2" x14ac:dyDescent="0.25">
      <c r="A5435" t="s">
        <v>6931</v>
      </c>
      <c r="B5435" t="s">
        <v>6931</v>
      </c>
    </row>
    <row r="5436" spans="1:2" x14ac:dyDescent="0.25">
      <c r="A5436" t="s">
        <v>6932</v>
      </c>
      <c r="B5436" t="s">
        <v>6932</v>
      </c>
    </row>
    <row r="5437" spans="1:2" x14ac:dyDescent="0.25">
      <c r="A5437" t="s">
        <v>6933</v>
      </c>
      <c r="B5437" t="s">
        <v>6933</v>
      </c>
    </row>
    <row r="5438" spans="1:2" x14ac:dyDescent="0.25">
      <c r="A5438" t="s">
        <v>6934</v>
      </c>
      <c r="B5438" t="s">
        <v>6934</v>
      </c>
    </row>
    <row r="5439" spans="1:2" x14ac:dyDescent="0.25">
      <c r="A5439" t="s">
        <v>6935</v>
      </c>
      <c r="B5439" t="s">
        <v>6935</v>
      </c>
    </row>
    <row r="5440" spans="1:2" x14ac:dyDescent="0.25">
      <c r="A5440" t="s">
        <v>6936</v>
      </c>
      <c r="B5440" t="s">
        <v>6936</v>
      </c>
    </row>
    <row r="5441" spans="1:2" x14ac:dyDescent="0.25">
      <c r="A5441" t="s">
        <v>6937</v>
      </c>
      <c r="B5441" t="s">
        <v>6937</v>
      </c>
    </row>
    <row r="5442" spans="1:2" x14ac:dyDescent="0.25">
      <c r="A5442" t="s">
        <v>6938</v>
      </c>
      <c r="B5442" t="s">
        <v>6938</v>
      </c>
    </row>
    <row r="5443" spans="1:2" x14ac:dyDescent="0.25">
      <c r="A5443" t="s">
        <v>6939</v>
      </c>
      <c r="B5443" t="s">
        <v>6939</v>
      </c>
    </row>
    <row r="5444" spans="1:2" x14ac:dyDescent="0.25">
      <c r="A5444" t="s">
        <v>6940</v>
      </c>
      <c r="B5444" t="s">
        <v>6940</v>
      </c>
    </row>
    <row r="5445" spans="1:2" x14ac:dyDescent="0.25">
      <c r="A5445" t="s">
        <v>6941</v>
      </c>
      <c r="B5445" t="s">
        <v>6941</v>
      </c>
    </row>
    <row r="5446" spans="1:2" x14ac:dyDescent="0.25">
      <c r="A5446" t="s">
        <v>6942</v>
      </c>
      <c r="B5446" t="s">
        <v>6942</v>
      </c>
    </row>
    <row r="5447" spans="1:2" x14ac:dyDescent="0.25">
      <c r="A5447" t="s">
        <v>6943</v>
      </c>
      <c r="B5447" t="s">
        <v>6943</v>
      </c>
    </row>
    <row r="5448" spans="1:2" x14ac:dyDescent="0.25">
      <c r="A5448" t="s">
        <v>6944</v>
      </c>
      <c r="B5448" t="s">
        <v>6944</v>
      </c>
    </row>
    <row r="5449" spans="1:2" x14ac:dyDescent="0.25">
      <c r="A5449" t="s">
        <v>6945</v>
      </c>
      <c r="B5449" t="s">
        <v>6945</v>
      </c>
    </row>
    <row r="5450" spans="1:2" x14ac:dyDescent="0.25">
      <c r="A5450" t="s">
        <v>6946</v>
      </c>
      <c r="B5450" t="s">
        <v>6946</v>
      </c>
    </row>
    <row r="5451" spans="1:2" x14ac:dyDescent="0.25">
      <c r="A5451" t="s">
        <v>6947</v>
      </c>
      <c r="B5451" t="s">
        <v>6947</v>
      </c>
    </row>
    <row r="5452" spans="1:2" x14ac:dyDescent="0.25">
      <c r="A5452" t="s">
        <v>6948</v>
      </c>
      <c r="B5452" t="s">
        <v>6948</v>
      </c>
    </row>
    <row r="5453" spans="1:2" x14ac:dyDescent="0.25">
      <c r="A5453" t="s">
        <v>6949</v>
      </c>
      <c r="B5453" t="s">
        <v>6949</v>
      </c>
    </row>
    <row r="5454" spans="1:2" x14ac:dyDescent="0.25">
      <c r="A5454" t="s">
        <v>6950</v>
      </c>
      <c r="B5454" t="s">
        <v>6950</v>
      </c>
    </row>
    <row r="5455" spans="1:2" x14ac:dyDescent="0.25">
      <c r="A5455" t="s">
        <v>6951</v>
      </c>
      <c r="B5455" t="s">
        <v>6951</v>
      </c>
    </row>
    <row r="5456" spans="1:2" x14ac:dyDescent="0.25">
      <c r="A5456" t="s">
        <v>6952</v>
      </c>
      <c r="B5456" t="s">
        <v>6952</v>
      </c>
    </row>
    <row r="5457" spans="1:2" x14ac:dyDescent="0.25">
      <c r="A5457" t="s">
        <v>6953</v>
      </c>
      <c r="B5457" t="s">
        <v>6953</v>
      </c>
    </row>
    <row r="5458" spans="1:2" x14ac:dyDescent="0.25">
      <c r="A5458" t="s">
        <v>6954</v>
      </c>
      <c r="B5458" t="s">
        <v>6954</v>
      </c>
    </row>
    <row r="5459" spans="1:2" x14ac:dyDescent="0.25">
      <c r="A5459" t="s">
        <v>6955</v>
      </c>
      <c r="B5459" t="s">
        <v>6955</v>
      </c>
    </row>
    <row r="5460" spans="1:2" x14ac:dyDescent="0.25">
      <c r="A5460" t="s">
        <v>6956</v>
      </c>
      <c r="B5460" t="s">
        <v>6956</v>
      </c>
    </row>
    <row r="5461" spans="1:2" x14ac:dyDescent="0.25">
      <c r="A5461" t="s">
        <v>6957</v>
      </c>
      <c r="B5461" t="s">
        <v>6957</v>
      </c>
    </row>
    <row r="5462" spans="1:2" x14ac:dyDescent="0.25">
      <c r="A5462" t="s">
        <v>6958</v>
      </c>
      <c r="B5462" t="s">
        <v>6958</v>
      </c>
    </row>
    <row r="5463" spans="1:2" x14ac:dyDescent="0.25">
      <c r="A5463" t="s">
        <v>6959</v>
      </c>
      <c r="B5463" t="s">
        <v>6959</v>
      </c>
    </row>
    <row r="5464" spans="1:2" x14ac:dyDescent="0.25">
      <c r="A5464" t="s">
        <v>6960</v>
      </c>
      <c r="B5464" t="s">
        <v>6960</v>
      </c>
    </row>
    <row r="5465" spans="1:2" x14ac:dyDescent="0.25">
      <c r="A5465" t="s">
        <v>6961</v>
      </c>
      <c r="B5465" t="s">
        <v>6961</v>
      </c>
    </row>
    <row r="5466" spans="1:2" x14ac:dyDescent="0.25">
      <c r="A5466" t="s">
        <v>6962</v>
      </c>
      <c r="B5466" t="s">
        <v>6962</v>
      </c>
    </row>
    <row r="5467" spans="1:2" x14ac:dyDescent="0.25">
      <c r="A5467" t="s">
        <v>6963</v>
      </c>
      <c r="B5467" t="s">
        <v>6963</v>
      </c>
    </row>
    <row r="5468" spans="1:2" x14ac:dyDescent="0.25">
      <c r="A5468" t="s">
        <v>6964</v>
      </c>
      <c r="B5468" t="s">
        <v>6964</v>
      </c>
    </row>
    <row r="5469" spans="1:2" x14ac:dyDescent="0.25">
      <c r="A5469" t="s">
        <v>6965</v>
      </c>
      <c r="B5469" t="s">
        <v>6965</v>
      </c>
    </row>
    <row r="5470" spans="1:2" x14ac:dyDescent="0.25">
      <c r="A5470" t="s">
        <v>6966</v>
      </c>
      <c r="B5470" t="s">
        <v>6966</v>
      </c>
    </row>
    <row r="5471" spans="1:2" x14ac:dyDescent="0.25">
      <c r="A5471" t="s">
        <v>6967</v>
      </c>
      <c r="B5471" t="s">
        <v>6967</v>
      </c>
    </row>
    <row r="5472" spans="1:2" x14ac:dyDescent="0.25">
      <c r="A5472" t="s">
        <v>6968</v>
      </c>
      <c r="B5472" t="s">
        <v>6968</v>
      </c>
    </row>
    <row r="5473" spans="1:2" x14ac:dyDescent="0.25">
      <c r="A5473" t="s">
        <v>6969</v>
      </c>
      <c r="B5473" t="s">
        <v>6969</v>
      </c>
    </row>
    <row r="5474" spans="1:2" x14ac:dyDescent="0.25">
      <c r="A5474" t="s">
        <v>6970</v>
      </c>
      <c r="B5474" t="s">
        <v>6970</v>
      </c>
    </row>
    <row r="5475" spans="1:2" x14ac:dyDescent="0.25">
      <c r="A5475" t="s">
        <v>6971</v>
      </c>
      <c r="B5475" t="s">
        <v>6971</v>
      </c>
    </row>
    <row r="5476" spans="1:2" x14ac:dyDescent="0.25">
      <c r="A5476" t="s">
        <v>6972</v>
      </c>
      <c r="B5476" t="s">
        <v>6972</v>
      </c>
    </row>
    <row r="5477" spans="1:2" x14ac:dyDescent="0.25">
      <c r="A5477" t="s">
        <v>6973</v>
      </c>
      <c r="B5477" t="s">
        <v>6973</v>
      </c>
    </row>
    <row r="5478" spans="1:2" x14ac:dyDescent="0.25">
      <c r="A5478" t="s">
        <v>6974</v>
      </c>
      <c r="B5478" t="s">
        <v>6974</v>
      </c>
    </row>
    <row r="5479" spans="1:2" x14ac:dyDescent="0.25">
      <c r="A5479" t="s">
        <v>6975</v>
      </c>
      <c r="B5479" t="s">
        <v>6975</v>
      </c>
    </row>
    <row r="5480" spans="1:2" x14ac:dyDescent="0.25">
      <c r="A5480" t="s">
        <v>6976</v>
      </c>
      <c r="B5480" t="s">
        <v>6976</v>
      </c>
    </row>
    <row r="5481" spans="1:2" x14ac:dyDescent="0.25">
      <c r="A5481" t="s">
        <v>6977</v>
      </c>
      <c r="B5481" t="s">
        <v>6977</v>
      </c>
    </row>
    <row r="5482" spans="1:2" x14ac:dyDescent="0.25">
      <c r="A5482" t="s">
        <v>6978</v>
      </c>
      <c r="B5482" t="s">
        <v>6978</v>
      </c>
    </row>
    <row r="5483" spans="1:2" x14ac:dyDescent="0.25">
      <c r="A5483" t="s">
        <v>6979</v>
      </c>
      <c r="B5483" t="s">
        <v>6979</v>
      </c>
    </row>
    <row r="5484" spans="1:2" x14ac:dyDescent="0.25">
      <c r="A5484" t="s">
        <v>6980</v>
      </c>
      <c r="B5484" t="s">
        <v>6980</v>
      </c>
    </row>
    <row r="5485" spans="1:2" x14ac:dyDescent="0.25">
      <c r="A5485" t="s">
        <v>6981</v>
      </c>
      <c r="B5485" t="s">
        <v>6981</v>
      </c>
    </row>
    <row r="5486" spans="1:2" x14ac:dyDescent="0.25">
      <c r="A5486" t="s">
        <v>6982</v>
      </c>
      <c r="B5486" t="s">
        <v>6982</v>
      </c>
    </row>
    <row r="5487" spans="1:2" x14ac:dyDescent="0.25">
      <c r="A5487" t="s">
        <v>6983</v>
      </c>
      <c r="B5487" t="s">
        <v>6983</v>
      </c>
    </row>
    <row r="5488" spans="1:2" x14ac:dyDescent="0.25">
      <c r="A5488" t="s">
        <v>6984</v>
      </c>
      <c r="B5488" t="s">
        <v>6984</v>
      </c>
    </row>
    <row r="5489" spans="1:2" x14ac:dyDescent="0.25">
      <c r="A5489" t="s">
        <v>6985</v>
      </c>
      <c r="B5489" t="s">
        <v>6985</v>
      </c>
    </row>
    <row r="5490" spans="1:2" x14ac:dyDescent="0.25">
      <c r="A5490" t="s">
        <v>6986</v>
      </c>
      <c r="B5490" t="s">
        <v>6986</v>
      </c>
    </row>
    <row r="5491" spans="1:2" x14ac:dyDescent="0.25">
      <c r="A5491" t="s">
        <v>6987</v>
      </c>
      <c r="B5491" t="s">
        <v>6987</v>
      </c>
    </row>
    <row r="5492" spans="1:2" x14ac:dyDescent="0.25">
      <c r="A5492" t="s">
        <v>6988</v>
      </c>
      <c r="B5492" t="s">
        <v>6988</v>
      </c>
    </row>
    <row r="5493" spans="1:2" x14ac:dyDescent="0.25">
      <c r="A5493" t="s">
        <v>6989</v>
      </c>
      <c r="B5493" t="s">
        <v>6989</v>
      </c>
    </row>
    <row r="5494" spans="1:2" x14ac:dyDescent="0.25">
      <c r="A5494" t="s">
        <v>6990</v>
      </c>
      <c r="B5494" t="s">
        <v>6990</v>
      </c>
    </row>
    <row r="5495" spans="1:2" x14ac:dyDescent="0.25">
      <c r="A5495" t="s">
        <v>6991</v>
      </c>
      <c r="B5495" t="s">
        <v>6991</v>
      </c>
    </row>
    <row r="5496" spans="1:2" x14ac:dyDescent="0.25">
      <c r="A5496" t="s">
        <v>6992</v>
      </c>
      <c r="B5496" t="s">
        <v>6992</v>
      </c>
    </row>
    <row r="5497" spans="1:2" x14ac:dyDescent="0.25">
      <c r="A5497" t="s">
        <v>6993</v>
      </c>
      <c r="B5497" t="s">
        <v>6993</v>
      </c>
    </row>
    <row r="5498" spans="1:2" x14ac:dyDescent="0.25">
      <c r="A5498" t="s">
        <v>6994</v>
      </c>
      <c r="B5498" t="s">
        <v>6994</v>
      </c>
    </row>
    <row r="5499" spans="1:2" x14ac:dyDescent="0.25">
      <c r="A5499" t="s">
        <v>6995</v>
      </c>
      <c r="B5499" t="s">
        <v>6995</v>
      </c>
    </row>
    <row r="5500" spans="1:2" x14ac:dyDescent="0.25">
      <c r="A5500" t="s">
        <v>6996</v>
      </c>
      <c r="B5500" t="s">
        <v>6996</v>
      </c>
    </row>
    <row r="5501" spans="1:2" x14ac:dyDescent="0.25">
      <c r="A5501" t="s">
        <v>6997</v>
      </c>
      <c r="B5501" t="s">
        <v>6997</v>
      </c>
    </row>
    <row r="5502" spans="1:2" x14ac:dyDescent="0.25">
      <c r="A5502" t="s">
        <v>6998</v>
      </c>
      <c r="B5502" t="s">
        <v>6998</v>
      </c>
    </row>
    <row r="5503" spans="1:2" x14ac:dyDescent="0.25">
      <c r="A5503" t="s">
        <v>6999</v>
      </c>
      <c r="B5503" t="s">
        <v>6999</v>
      </c>
    </row>
    <row r="5504" spans="1:2" x14ac:dyDescent="0.25">
      <c r="A5504" t="s">
        <v>7000</v>
      </c>
      <c r="B5504" t="s">
        <v>7000</v>
      </c>
    </row>
    <row r="5505" spans="1:2" x14ac:dyDescent="0.25">
      <c r="A5505" t="s">
        <v>7001</v>
      </c>
      <c r="B5505" t="s">
        <v>7001</v>
      </c>
    </row>
    <row r="5506" spans="1:2" x14ac:dyDescent="0.25">
      <c r="A5506" t="s">
        <v>7002</v>
      </c>
      <c r="B5506" t="s">
        <v>7002</v>
      </c>
    </row>
    <row r="5507" spans="1:2" x14ac:dyDescent="0.25">
      <c r="A5507" t="s">
        <v>7003</v>
      </c>
      <c r="B5507" t="s">
        <v>7003</v>
      </c>
    </row>
    <row r="5508" spans="1:2" x14ac:dyDescent="0.25">
      <c r="A5508" t="s">
        <v>7004</v>
      </c>
      <c r="B5508" t="s">
        <v>7004</v>
      </c>
    </row>
    <row r="5509" spans="1:2" x14ac:dyDescent="0.25">
      <c r="A5509" t="s">
        <v>7005</v>
      </c>
      <c r="B5509" t="s">
        <v>7005</v>
      </c>
    </row>
    <row r="5510" spans="1:2" x14ac:dyDescent="0.25">
      <c r="A5510" t="s">
        <v>7006</v>
      </c>
      <c r="B5510" t="s">
        <v>7006</v>
      </c>
    </row>
    <row r="5511" spans="1:2" x14ac:dyDescent="0.25">
      <c r="A5511" t="s">
        <v>7007</v>
      </c>
      <c r="B5511" t="s">
        <v>7007</v>
      </c>
    </row>
    <row r="5512" spans="1:2" x14ac:dyDescent="0.25">
      <c r="A5512" t="s">
        <v>7008</v>
      </c>
      <c r="B5512" t="s">
        <v>7008</v>
      </c>
    </row>
    <row r="5513" spans="1:2" x14ac:dyDescent="0.25">
      <c r="A5513" t="s">
        <v>7009</v>
      </c>
      <c r="B5513" t="s">
        <v>7009</v>
      </c>
    </row>
    <row r="5514" spans="1:2" x14ac:dyDescent="0.25">
      <c r="A5514" t="s">
        <v>7010</v>
      </c>
      <c r="B5514" t="s">
        <v>7010</v>
      </c>
    </row>
    <row r="5515" spans="1:2" x14ac:dyDescent="0.25">
      <c r="A5515" t="s">
        <v>7011</v>
      </c>
      <c r="B5515" t="s">
        <v>7011</v>
      </c>
    </row>
    <row r="5516" spans="1:2" x14ac:dyDescent="0.25">
      <c r="A5516" t="s">
        <v>7012</v>
      </c>
      <c r="B5516" t="s">
        <v>7012</v>
      </c>
    </row>
    <row r="5517" spans="1:2" x14ac:dyDescent="0.25">
      <c r="A5517" t="s">
        <v>7013</v>
      </c>
      <c r="B5517" t="s">
        <v>7013</v>
      </c>
    </row>
    <row r="5518" spans="1:2" x14ac:dyDescent="0.25">
      <c r="A5518" t="s">
        <v>7014</v>
      </c>
      <c r="B5518" t="s">
        <v>7014</v>
      </c>
    </row>
    <row r="5519" spans="1:2" x14ac:dyDescent="0.25">
      <c r="A5519" t="s">
        <v>7015</v>
      </c>
      <c r="B5519" t="s">
        <v>7015</v>
      </c>
    </row>
    <row r="5520" spans="1:2" x14ac:dyDescent="0.25">
      <c r="A5520" t="s">
        <v>7016</v>
      </c>
      <c r="B5520" t="s">
        <v>7016</v>
      </c>
    </row>
    <row r="5521" spans="1:2" x14ac:dyDescent="0.25">
      <c r="A5521" t="s">
        <v>7017</v>
      </c>
      <c r="B5521" t="s">
        <v>7017</v>
      </c>
    </row>
    <row r="5522" spans="1:2" x14ac:dyDescent="0.25">
      <c r="A5522" t="s">
        <v>7018</v>
      </c>
      <c r="B5522" t="s">
        <v>7018</v>
      </c>
    </row>
    <row r="5523" spans="1:2" x14ac:dyDescent="0.25">
      <c r="A5523" t="s">
        <v>7019</v>
      </c>
      <c r="B5523" t="s">
        <v>7019</v>
      </c>
    </row>
    <row r="5524" spans="1:2" x14ac:dyDescent="0.25">
      <c r="A5524" t="s">
        <v>7020</v>
      </c>
      <c r="B5524" t="s">
        <v>7020</v>
      </c>
    </row>
    <row r="5525" spans="1:2" x14ac:dyDescent="0.25">
      <c r="A5525" t="s">
        <v>7021</v>
      </c>
      <c r="B5525" t="s">
        <v>7021</v>
      </c>
    </row>
    <row r="5526" spans="1:2" x14ac:dyDescent="0.25">
      <c r="A5526" t="s">
        <v>7022</v>
      </c>
      <c r="B5526" t="s">
        <v>7022</v>
      </c>
    </row>
    <row r="5527" spans="1:2" x14ac:dyDescent="0.25">
      <c r="A5527" t="s">
        <v>7023</v>
      </c>
      <c r="B5527" t="s">
        <v>7023</v>
      </c>
    </row>
    <row r="5528" spans="1:2" x14ac:dyDescent="0.25">
      <c r="A5528" t="s">
        <v>7024</v>
      </c>
      <c r="B5528" t="s">
        <v>7024</v>
      </c>
    </row>
    <row r="5529" spans="1:2" x14ac:dyDescent="0.25">
      <c r="A5529" t="s">
        <v>7025</v>
      </c>
      <c r="B5529" t="s">
        <v>7025</v>
      </c>
    </row>
    <row r="5530" spans="1:2" x14ac:dyDescent="0.25">
      <c r="A5530" t="s">
        <v>7026</v>
      </c>
      <c r="B5530" t="s">
        <v>7026</v>
      </c>
    </row>
    <row r="5531" spans="1:2" x14ac:dyDescent="0.25">
      <c r="A5531" t="s">
        <v>7027</v>
      </c>
      <c r="B5531" t="s">
        <v>7027</v>
      </c>
    </row>
    <row r="5532" spans="1:2" x14ac:dyDescent="0.25">
      <c r="A5532" t="s">
        <v>7028</v>
      </c>
      <c r="B5532" t="s">
        <v>7028</v>
      </c>
    </row>
    <row r="5533" spans="1:2" x14ac:dyDescent="0.25">
      <c r="A5533" t="s">
        <v>7029</v>
      </c>
      <c r="B5533" t="s">
        <v>7029</v>
      </c>
    </row>
    <row r="5534" spans="1:2" x14ac:dyDescent="0.25">
      <c r="A5534" t="s">
        <v>7030</v>
      </c>
      <c r="B5534" t="s">
        <v>7030</v>
      </c>
    </row>
    <row r="5535" spans="1:2" x14ac:dyDescent="0.25">
      <c r="A5535" t="s">
        <v>7031</v>
      </c>
      <c r="B5535" t="s">
        <v>7031</v>
      </c>
    </row>
    <row r="5536" spans="1:2" x14ac:dyDescent="0.25">
      <c r="A5536" t="s">
        <v>7032</v>
      </c>
      <c r="B5536" t="s">
        <v>7032</v>
      </c>
    </row>
    <row r="5537" spans="1:2" x14ac:dyDescent="0.25">
      <c r="A5537" t="s">
        <v>7033</v>
      </c>
      <c r="B5537" t="s">
        <v>7033</v>
      </c>
    </row>
    <row r="5538" spans="1:2" x14ac:dyDescent="0.25">
      <c r="A5538" t="s">
        <v>7034</v>
      </c>
      <c r="B5538" t="s">
        <v>7034</v>
      </c>
    </row>
    <row r="5539" spans="1:2" x14ac:dyDescent="0.25">
      <c r="A5539" t="s">
        <v>7035</v>
      </c>
      <c r="B5539" t="s">
        <v>7035</v>
      </c>
    </row>
    <row r="5540" spans="1:2" x14ac:dyDescent="0.25">
      <c r="A5540" t="s">
        <v>7036</v>
      </c>
      <c r="B5540" t="s">
        <v>7036</v>
      </c>
    </row>
    <row r="5541" spans="1:2" x14ac:dyDescent="0.25">
      <c r="A5541" t="s">
        <v>7037</v>
      </c>
      <c r="B5541" t="s">
        <v>7037</v>
      </c>
    </row>
    <row r="5542" spans="1:2" x14ac:dyDescent="0.25">
      <c r="A5542" t="s">
        <v>7038</v>
      </c>
      <c r="B5542" t="s">
        <v>7038</v>
      </c>
    </row>
    <row r="5543" spans="1:2" x14ac:dyDescent="0.25">
      <c r="A5543" t="s">
        <v>7039</v>
      </c>
      <c r="B5543" t="s">
        <v>7039</v>
      </c>
    </row>
    <row r="5544" spans="1:2" x14ac:dyDescent="0.25">
      <c r="A5544" t="s">
        <v>7040</v>
      </c>
      <c r="B5544" t="s">
        <v>7040</v>
      </c>
    </row>
    <row r="5545" spans="1:2" x14ac:dyDescent="0.25">
      <c r="A5545" t="s">
        <v>7041</v>
      </c>
      <c r="B5545" t="s">
        <v>7041</v>
      </c>
    </row>
    <row r="5546" spans="1:2" x14ac:dyDescent="0.25">
      <c r="A5546" t="s">
        <v>7042</v>
      </c>
      <c r="B5546" t="s">
        <v>7042</v>
      </c>
    </row>
    <row r="5547" spans="1:2" x14ac:dyDescent="0.25">
      <c r="A5547" t="s">
        <v>7043</v>
      </c>
      <c r="B5547" t="s">
        <v>7043</v>
      </c>
    </row>
    <row r="5548" spans="1:2" x14ac:dyDescent="0.25">
      <c r="A5548" t="s">
        <v>7044</v>
      </c>
      <c r="B5548" t="s">
        <v>7044</v>
      </c>
    </row>
    <row r="5549" spans="1:2" x14ac:dyDescent="0.25">
      <c r="A5549" t="s">
        <v>7045</v>
      </c>
      <c r="B5549" t="s">
        <v>7045</v>
      </c>
    </row>
    <row r="5550" spans="1:2" x14ac:dyDescent="0.25">
      <c r="A5550" t="s">
        <v>7046</v>
      </c>
      <c r="B5550" t="s">
        <v>7046</v>
      </c>
    </row>
    <row r="5551" spans="1:2" x14ac:dyDescent="0.25">
      <c r="A5551" t="s">
        <v>7047</v>
      </c>
      <c r="B5551" t="s">
        <v>7047</v>
      </c>
    </row>
    <row r="5552" spans="1:2" x14ac:dyDescent="0.25">
      <c r="A5552" t="s">
        <v>7048</v>
      </c>
      <c r="B5552" t="s">
        <v>7048</v>
      </c>
    </row>
    <row r="5553" spans="1:2" x14ac:dyDescent="0.25">
      <c r="A5553" t="s">
        <v>7049</v>
      </c>
      <c r="B5553" t="s">
        <v>7049</v>
      </c>
    </row>
    <row r="5554" spans="1:2" x14ac:dyDescent="0.25">
      <c r="A5554" t="s">
        <v>7050</v>
      </c>
      <c r="B5554" t="s">
        <v>7050</v>
      </c>
    </row>
    <row r="5555" spans="1:2" x14ac:dyDescent="0.25">
      <c r="A5555" t="s">
        <v>7051</v>
      </c>
      <c r="B5555" t="s">
        <v>7051</v>
      </c>
    </row>
    <row r="5556" spans="1:2" x14ac:dyDescent="0.25">
      <c r="A5556" t="s">
        <v>7052</v>
      </c>
      <c r="B5556" t="s">
        <v>7052</v>
      </c>
    </row>
    <row r="5557" spans="1:2" x14ac:dyDescent="0.25">
      <c r="A5557" t="s">
        <v>7053</v>
      </c>
      <c r="B5557" t="s">
        <v>7053</v>
      </c>
    </row>
    <row r="5558" spans="1:2" x14ac:dyDescent="0.25">
      <c r="A5558" t="s">
        <v>7054</v>
      </c>
      <c r="B5558" t="s">
        <v>7054</v>
      </c>
    </row>
    <row r="5559" spans="1:2" x14ac:dyDescent="0.25">
      <c r="A5559" t="s">
        <v>7055</v>
      </c>
      <c r="B5559" t="s">
        <v>7055</v>
      </c>
    </row>
    <row r="5560" spans="1:2" x14ac:dyDescent="0.25">
      <c r="A5560" t="s">
        <v>7056</v>
      </c>
      <c r="B5560" t="s">
        <v>7056</v>
      </c>
    </row>
    <row r="5561" spans="1:2" x14ac:dyDescent="0.25">
      <c r="A5561" t="s">
        <v>7057</v>
      </c>
      <c r="B5561" t="s">
        <v>7057</v>
      </c>
    </row>
    <row r="5562" spans="1:2" x14ac:dyDescent="0.25">
      <c r="A5562" t="s">
        <v>7058</v>
      </c>
      <c r="B5562" t="s">
        <v>7058</v>
      </c>
    </row>
    <row r="5563" spans="1:2" x14ac:dyDescent="0.25">
      <c r="A5563" t="s">
        <v>7059</v>
      </c>
      <c r="B5563" t="s">
        <v>7059</v>
      </c>
    </row>
    <row r="5564" spans="1:2" x14ac:dyDescent="0.25">
      <c r="A5564" t="s">
        <v>7060</v>
      </c>
      <c r="B5564" t="s">
        <v>7060</v>
      </c>
    </row>
    <row r="5565" spans="1:2" x14ac:dyDescent="0.25">
      <c r="A5565" t="s">
        <v>7061</v>
      </c>
      <c r="B5565" t="s">
        <v>7061</v>
      </c>
    </row>
    <row r="5566" spans="1:2" x14ac:dyDescent="0.25">
      <c r="A5566" t="s">
        <v>7062</v>
      </c>
      <c r="B5566" t="s">
        <v>7062</v>
      </c>
    </row>
    <row r="5567" spans="1:2" x14ac:dyDescent="0.25">
      <c r="A5567" t="s">
        <v>7063</v>
      </c>
      <c r="B5567" t="s">
        <v>7063</v>
      </c>
    </row>
    <row r="5568" spans="1:2" x14ac:dyDescent="0.25">
      <c r="A5568" t="s">
        <v>7064</v>
      </c>
      <c r="B5568" t="s">
        <v>7064</v>
      </c>
    </row>
    <row r="5569" spans="1:2" x14ac:dyDescent="0.25">
      <c r="A5569" t="s">
        <v>7065</v>
      </c>
      <c r="B5569" t="s">
        <v>7065</v>
      </c>
    </row>
    <row r="5570" spans="1:2" x14ac:dyDescent="0.25">
      <c r="A5570" t="s">
        <v>7066</v>
      </c>
      <c r="B5570" t="s">
        <v>7066</v>
      </c>
    </row>
    <row r="5571" spans="1:2" x14ac:dyDescent="0.25">
      <c r="A5571" t="s">
        <v>7067</v>
      </c>
      <c r="B5571" t="s">
        <v>7067</v>
      </c>
    </row>
    <row r="5572" spans="1:2" x14ac:dyDescent="0.25">
      <c r="A5572" t="s">
        <v>7068</v>
      </c>
      <c r="B5572" t="s">
        <v>7068</v>
      </c>
    </row>
    <row r="5573" spans="1:2" x14ac:dyDescent="0.25">
      <c r="A5573" t="s">
        <v>7069</v>
      </c>
      <c r="B5573" t="s">
        <v>7069</v>
      </c>
    </row>
    <row r="5574" spans="1:2" x14ac:dyDescent="0.25">
      <c r="A5574" t="s">
        <v>7070</v>
      </c>
      <c r="B5574" t="s">
        <v>7070</v>
      </c>
    </row>
    <row r="5575" spans="1:2" x14ac:dyDescent="0.25">
      <c r="A5575" t="s">
        <v>7071</v>
      </c>
      <c r="B5575" t="s">
        <v>7071</v>
      </c>
    </row>
    <row r="5576" spans="1:2" x14ac:dyDescent="0.25">
      <c r="A5576" t="s">
        <v>7072</v>
      </c>
      <c r="B5576" t="s">
        <v>7072</v>
      </c>
    </row>
    <row r="5577" spans="1:2" x14ac:dyDescent="0.25">
      <c r="A5577" t="s">
        <v>7073</v>
      </c>
      <c r="B5577" t="s">
        <v>7073</v>
      </c>
    </row>
    <row r="5578" spans="1:2" x14ac:dyDescent="0.25">
      <c r="A5578" t="s">
        <v>7074</v>
      </c>
      <c r="B5578" t="s">
        <v>7074</v>
      </c>
    </row>
    <row r="5579" spans="1:2" x14ac:dyDescent="0.25">
      <c r="A5579" t="s">
        <v>7075</v>
      </c>
      <c r="B5579" t="s">
        <v>7075</v>
      </c>
    </row>
    <row r="5580" spans="1:2" x14ac:dyDescent="0.25">
      <c r="A5580" t="s">
        <v>7076</v>
      </c>
      <c r="B5580" t="s">
        <v>7076</v>
      </c>
    </row>
    <row r="5581" spans="1:2" x14ac:dyDescent="0.25">
      <c r="A5581" t="s">
        <v>7077</v>
      </c>
      <c r="B5581" t="s">
        <v>7077</v>
      </c>
    </row>
    <row r="5582" spans="1:2" x14ac:dyDescent="0.25">
      <c r="A5582" t="s">
        <v>7078</v>
      </c>
      <c r="B5582" t="s">
        <v>7078</v>
      </c>
    </row>
    <row r="5583" spans="1:2" x14ac:dyDescent="0.25">
      <c r="A5583" t="s">
        <v>7079</v>
      </c>
      <c r="B5583" t="s">
        <v>7079</v>
      </c>
    </row>
    <row r="5584" spans="1:2" x14ac:dyDescent="0.25">
      <c r="A5584" t="s">
        <v>7080</v>
      </c>
      <c r="B5584" t="s">
        <v>7080</v>
      </c>
    </row>
    <row r="5585" spans="1:2" x14ac:dyDescent="0.25">
      <c r="A5585" t="s">
        <v>7081</v>
      </c>
      <c r="B5585" t="s">
        <v>7081</v>
      </c>
    </row>
    <row r="5586" spans="1:2" x14ac:dyDescent="0.25">
      <c r="A5586" t="s">
        <v>7082</v>
      </c>
      <c r="B5586" t="s">
        <v>7082</v>
      </c>
    </row>
    <row r="5587" spans="1:2" x14ac:dyDescent="0.25">
      <c r="A5587" t="s">
        <v>7083</v>
      </c>
      <c r="B5587" t="s">
        <v>7083</v>
      </c>
    </row>
    <row r="5588" spans="1:2" x14ac:dyDescent="0.25">
      <c r="A5588" t="s">
        <v>7084</v>
      </c>
      <c r="B5588" t="s">
        <v>7084</v>
      </c>
    </row>
    <row r="5589" spans="1:2" x14ac:dyDescent="0.25">
      <c r="A5589" t="s">
        <v>7085</v>
      </c>
      <c r="B5589" t="s">
        <v>7085</v>
      </c>
    </row>
    <row r="5590" spans="1:2" x14ac:dyDescent="0.25">
      <c r="A5590" t="s">
        <v>7086</v>
      </c>
      <c r="B5590" t="s">
        <v>7086</v>
      </c>
    </row>
    <row r="5591" spans="1:2" x14ac:dyDescent="0.25">
      <c r="A5591" t="s">
        <v>7087</v>
      </c>
      <c r="B5591" t="s">
        <v>7087</v>
      </c>
    </row>
    <row r="5592" spans="1:2" x14ac:dyDescent="0.25">
      <c r="A5592" t="s">
        <v>7088</v>
      </c>
      <c r="B5592" t="s">
        <v>7088</v>
      </c>
    </row>
    <row r="5593" spans="1:2" x14ac:dyDescent="0.25">
      <c r="A5593" t="s">
        <v>7089</v>
      </c>
      <c r="B5593" t="s">
        <v>7089</v>
      </c>
    </row>
    <row r="5594" spans="1:2" x14ac:dyDescent="0.25">
      <c r="A5594" t="s">
        <v>7090</v>
      </c>
      <c r="B5594" t="s">
        <v>7090</v>
      </c>
    </row>
    <row r="5595" spans="1:2" x14ac:dyDescent="0.25">
      <c r="A5595" t="s">
        <v>7091</v>
      </c>
      <c r="B5595" t="s">
        <v>7091</v>
      </c>
    </row>
    <row r="5596" spans="1:2" x14ac:dyDescent="0.25">
      <c r="A5596" t="s">
        <v>7092</v>
      </c>
      <c r="B5596" t="s">
        <v>7092</v>
      </c>
    </row>
    <row r="5597" spans="1:2" x14ac:dyDescent="0.25">
      <c r="A5597" t="s">
        <v>7093</v>
      </c>
      <c r="B5597" t="s">
        <v>7093</v>
      </c>
    </row>
    <row r="5598" spans="1:2" x14ac:dyDescent="0.25">
      <c r="A5598" t="s">
        <v>7094</v>
      </c>
      <c r="B5598" t="s">
        <v>7094</v>
      </c>
    </row>
    <row r="5599" spans="1:2" x14ac:dyDescent="0.25">
      <c r="A5599" t="s">
        <v>7095</v>
      </c>
      <c r="B5599" t="s">
        <v>7095</v>
      </c>
    </row>
    <row r="5600" spans="1:2" x14ac:dyDescent="0.25">
      <c r="A5600" t="s">
        <v>7096</v>
      </c>
      <c r="B5600" t="s">
        <v>7096</v>
      </c>
    </row>
    <row r="5601" spans="1:2" x14ac:dyDescent="0.25">
      <c r="A5601" t="s">
        <v>7097</v>
      </c>
      <c r="B5601" t="s">
        <v>7097</v>
      </c>
    </row>
    <row r="5602" spans="1:2" x14ac:dyDescent="0.25">
      <c r="A5602" t="s">
        <v>7098</v>
      </c>
      <c r="B5602" t="s">
        <v>7098</v>
      </c>
    </row>
    <row r="5603" spans="1:2" x14ac:dyDescent="0.25">
      <c r="A5603" t="s">
        <v>7099</v>
      </c>
      <c r="B5603" t="s">
        <v>7099</v>
      </c>
    </row>
    <row r="5604" spans="1:2" x14ac:dyDescent="0.25">
      <c r="A5604" t="s">
        <v>7100</v>
      </c>
      <c r="B5604" t="s">
        <v>7100</v>
      </c>
    </row>
    <row r="5605" spans="1:2" x14ac:dyDescent="0.25">
      <c r="A5605" t="s">
        <v>7101</v>
      </c>
      <c r="B5605" t="s">
        <v>7101</v>
      </c>
    </row>
    <row r="5606" spans="1:2" x14ac:dyDescent="0.25">
      <c r="A5606" t="s">
        <v>7102</v>
      </c>
      <c r="B5606" t="s">
        <v>7102</v>
      </c>
    </row>
    <row r="5607" spans="1:2" x14ac:dyDescent="0.25">
      <c r="A5607" t="s">
        <v>7103</v>
      </c>
      <c r="B5607" t="s">
        <v>7103</v>
      </c>
    </row>
    <row r="5608" spans="1:2" x14ac:dyDescent="0.25">
      <c r="A5608" t="s">
        <v>7104</v>
      </c>
      <c r="B5608" t="s">
        <v>7104</v>
      </c>
    </row>
    <row r="5609" spans="1:2" x14ac:dyDescent="0.25">
      <c r="A5609" t="s">
        <v>7105</v>
      </c>
      <c r="B5609" t="s">
        <v>7105</v>
      </c>
    </row>
    <row r="5610" spans="1:2" x14ac:dyDescent="0.25">
      <c r="A5610" t="s">
        <v>7106</v>
      </c>
      <c r="B5610" t="s">
        <v>7106</v>
      </c>
    </row>
    <row r="5611" spans="1:2" x14ac:dyDescent="0.25">
      <c r="A5611" t="s">
        <v>7107</v>
      </c>
      <c r="B5611" t="s">
        <v>7107</v>
      </c>
    </row>
    <row r="5612" spans="1:2" x14ac:dyDescent="0.25">
      <c r="A5612" t="s">
        <v>7108</v>
      </c>
      <c r="B5612" t="s">
        <v>7108</v>
      </c>
    </row>
    <row r="5613" spans="1:2" x14ac:dyDescent="0.25">
      <c r="A5613" t="s">
        <v>7109</v>
      </c>
      <c r="B5613" t="s">
        <v>7109</v>
      </c>
    </row>
    <row r="5614" spans="1:2" x14ac:dyDescent="0.25">
      <c r="A5614" t="s">
        <v>7110</v>
      </c>
      <c r="B5614" t="s">
        <v>7110</v>
      </c>
    </row>
    <row r="5615" spans="1:2" x14ac:dyDescent="0.25">
      <c r="A5615" t="s">
        <v>7111</v>
      </c>
      <c r="B5615" t="s">
        <v>7111</v>
      </c>
    </row>
    <row r="5616" spans="1:2" x14ac:dyDescent="0.25">
      <c r="A5616" t="s">
        <v>7112</v>
      </c>
      <c r="B5616" t="s">
        <v>7112</v>
      </c>
    </row>
    <row r="5617" spans="1:2" x14ac:dyDescent="0.25">
      <c r="A5617" t="s">
        <v>7113</v>
      </c>
      <c r="B5617" t="s">
        <v>7113</v>
      </c>
    </row>
    <row r="5618" spans="1:2" x14ac:dyDescent="0.25">
      <c r="A5618" t="s">
        <v>7114</v>
      </c>
      <c r="B5618" t="s">
        <v>7114</v>
      </c>
    </row>
    <row r="5619" spans="1:2" x14ac:dyDescent="0.25">
      <c r="A5619" t="s">
        <v>7115</v>
      </c>
      <c r="B5619" t="s">
        <v>7115</v>
      </c>
    </row>
    <row r="5620" spans="1:2" x14ac:dyDescent="0.25">
      <c r="A5620" t="s">
        <v>7116</v>
      </c>
      <c r="B5620" t="s">
        <v>7116</v>
      </c>
    </row>
    <row r="5621" spans="1:2" x14ac:dyDescent="0.25">
      <c r="A5621" t="s">
        <v>7117</v>
      </c>
      <c r="B5621" t="s">
        <v>7117</v>
      </c>
    </row>
    <row r="5622" spans="1:2" x14ac:dyDescent="0.25">
      <c r="A5622" t="s">
        <v>7118</v>
      </c>
      <c r="B5622" t="s">
        <v>7118</v>
      </c>
    </row>
    <row r="5623" spans="1:2" x14ac:dyDescent="0.25">
      <c r="A5623" t="s">
        <v>7119</v>
      </c>
      <c r="B5623" t="s">
        <v>7119</v>
      </c>
    </row>
    <row r="5624" spans="1:2" x14ac:dyDescent="0.25">
      <c r="A5624" t="s">
        <v>7120</v>
      </c>
      <c r="B5624" t="s">
        <v>7120</v>
      </c>
    </row>
    <row r="5625" spans="1:2" x14ac:dyDescent="0.25">
      <c r="A5625" t="s">
        <v>7121</v>
      </c>
      <c r="B5625" t="s">
        <v>7121</v>
      </c>
    </row>
    <row r="5626" spans="1:2" x14ac:dyDescent="0.25">
      <c r="A5626" t="s">
        <v>7122</v>
      </c>
      <c r="B5626" t="s">
        <v>7122</v>
      </c>
    </row>
    <row r="5627" spans="1:2" x14ac:dyDescent="0.25">
      <c r="A5627" t="s">
        <v>7123</v>
      </c>
      <c r="B5627" t="s">
        <v>7123</v>
      </c>
    </row>
    <row r="5628" spans="1:2" x14ac:dyDescent="0.25">
      <c r="A5628" t="s">
        <v>7124</v>
      </c>
      <c r="B5628" t="s">
        <v>7124</v>
      </c>
    </row>
    <row r="5629" spans="1:2" x14ac:dyDescent="0.25">
      <c r="A5629" t="s">
        <v>7125</v>
      </c>
      <c r="B5629" t="s">
        <v>7125</v>
      </c>
    </row>
    <row r="5630" spans="1:2" x14ac:dyDescent="0.25">
      <c r="A5630" t="s">
        <v>7126</v>
      </c>
      <c r="B5630" t="s">
        <v>7126</v>
      </c>
    </row>
    <row r="5631" spans="1:2" x14ac:dyDescent="0.25">
      <c r="A5631" t="s">
        <v>7127</v>
      </c>
      <c r="B5631" t="s">
        <v>7127</v>
      </c>
    </row>
    <row r="5632" spans="1:2" x14ac:dyDescent="0.25">
      <c r="A5632" t="s">
        <v>7128</v>
      </c>
      <c r="B5632" t="s">
        <v>7128</v>
      </c>
    </row>
    <row r="5633" spans="1:2" x14ac:dyDescent="0.25">
      <c r="A5633" t="s">
        <v>7129</v>
      </c>
      <c r="B5633" t="s">
        <v>7129</v>
      </c>
    </row>
    <row r="5634" spans="1:2" x14ac:dyDescent="0.25">
      <c r="A5634" t="s">
        <v>7130</v>
      </c>
      <c r="B5634" t="s">
        <v>7130</v>
      </c>
    </row>
    <row r="5635" spans="1:2" x14ac:dyDescent="0.25">
      <c r="A5635" t="s">
        <v>7131</v>
      </c>
      <c r="B5635" t="s">
        <v>7131</v>
      </c>
    </row>
    <row r="5636" spans="1:2" x14ac:dyDescent="0.25">
      <c r="A5636" t="s">
        <v>7132</v>
      </c>
      <c r="B5636" t="s">
        <v>7132</v>
      </c>
    </row>
    <row r="5637" spans="1:2" x14ac:dyDescent="0.25">
      <c r="A5637" t="s">
        <v>7133</v>
      </c>
      <c r="B5637" t="s">
        <v>7133</v>
      </c>
    </row>
    <row r="5638" spans="1:2" x14ac:dyDescent="0.25">
      <c r="A5638" t="s">
        <v>7134</v>
      </c>
      <c r="B5638" t="s">
        <v>7134</v>
      </c>
    </row>
    <row r="5639" spans="1:2" x14ac:dyDescent="0.25">
      <c r="A5639" t="s">
        <v>7135</v>
      </c>
      <c r="B5639" t="s">
        <v>7135</v>
      </c>
    </row>
    <row r="5640" spans="1:2" x14ac:dyDescent="0.25">
      <c r="A5640" t="s">
        <v>7136</v>
      </c>
      <c r="B5640" t="s">
        <v>7136</v>
      </c>
    </row>
    <row r="5641" spans="1:2" x14ac:dyDescent="0.25">
      <c r="A5641" t="s">
        <v>7137</v>
      </c>
      <c r="B5641" t="s">
        <v>7137</v>
      </c>
    </row>
    <row r="5642" spans="1:2" x14ac:dyDescent="0.25">
      <c r="A5642" t="s">
        <v>7138</v>
      </c>
      <c r="B5642" t="s">
        <v>7138</v>
      </c>
    </row>
    <row r="5643" spans="1:2" x14ac:dyDescent="0.25">
      <c r="A5643" t="s">
        <v>7139</v>
      </c>
      <c r="B5643" t="s">
        <v>7139</v>
      </c>
    </row>
    <row r="5644" spans="1:2" x14ac:dyDescent="0.25">
      <c r="A5644" t="s">
        <v>7140</v>
      </c>
      <c r="B5644" t="s">
        <v>7140</v>
      </c>
    </row>
    <row r="5645" spans="1:2" x14ac:dyDescent="0.25">
      <c r="A5645" t="s">
        <v>7141</v>
      </c>
      <c r="B5645" t="s">
        <v>7141</v>
      </c>
    </row>
    <row r="5646" spans="1:2" x14ac:dyDescent="0.25">
      <c r="A5646" t="s">
        <v>7142</v>
      </c>
      <c r="B5646" t="s">
        <v>7142</v>
      </c>
    </row>
    <row r="5647" spans="1:2" x14ac:dyDescent="0.25">
      <c r="A5647" t="s">
        <v>7143</v>
      </c>
      <c r="B5647" t="s">
        <v>7143</v>
      </c>
    </row>
    <row r="5648" spans="1:2" x14ac:dyDescent="0.25">
      <c r="A5648" t="s">
        <v>7144</v>
      </c>
      <c r="B5648" t="s">
        <v>7144</v>
      </c>
    </row>
    <row r="5649" spans="1:2" x14ac:dyDescent="0.25">
      <c r="A5649" t="s">
        <v>7145</v>
      </c>
      <c r="B5649" t="s">
        <v>7145</v>
      </c>
    </row>
    <row r="5650" spans="1:2" x14ac:dyDescent="0.25">
      <c r="A5650" t="s">
        <v>7146</v>
      </c>
      <c r="B5650" t="s">
        <v>7146</v>
      </c>
    </row>
    <row r="5651" spans="1:2" x14ac:dyDescent="0.25">
      <c r="A5651" t="s">
        <v>7147</v>
      </c>
      <c r="B5651" t="s">
        <v>7147</v>
      </c>
    </row>
    <row r="5652" spans="1:2" x14ac:dyDescent="0.25">
      <c r="A5652" t="s">
        <v>7148</v>
      </c>
      <c r="B5652" t="s">
        <v>7148</v>
      </c>
    </row>
    <row r="5653" spans="1:2" x14ac:dyDescent="0.25">
      <c r="A5653" t="s">
        <v>7149</v>
      </c>
      <c r="B5653" t="s">
        <v>7149</v>
      </c>
    </row>
    <row r="5654" spans="1:2" x14ac:dyDescent="0.25">
      <c r="A5654" t="s">
        <v>7150</v>
      </c>
      <c r="B5654" t="s">
        <v>7150</v>
      </c>
    </row>
    <row r="5655" spans="1:2" x14ac:dyDescent="0.25">
      <c r="A5655" t="s">
        <v>7151</v>
      </c>
      <c r="B5655" t="s">
        <v>7151</v>
      </c>
    </row>
    <row r="5656" spans="1:2" x14ac:dyDescent="0.25">
      <c r="A5656" t="s">
        <v>7152</v>
      </c>
      <c r="B5656" t="s">
        <v>7152</v>
      </c>
    </row>
    <row r="5657" spans="1:2" x14ac:dyDescent="0.25">
      <c r="A5657" t="s">
        <v>7153</v>
      </c>
      <c r="B5657" t="s">
        <v>7153</v>
      </c>
    </row>
    <row r="5658" spans="1:2" x14ac:dyDescent="0.25">
      <c r="A5658" t="s">
        <v>7154</v>
      </c>
      <c r="B5658" t="s">
        <v>7154</v>
      </c>
    </row>
    <row r="5659" spans="1:2" x14ac:dyDescent="0.25">
      <c r="A5659" t="s">
        <v>7155</v>
      </c>
      <c r="B5659" t="s">
        <v>7155</v>
      </c>
    </row>
    <row r="5660" spans="1:2" x14ac:dyDescent="0.25">
      <c r="A5660" t="s">
        <v>7156</v>
      </c>
      <c r="B5660" t="s">
        <v>7156</v>
      </c>
    </row>
    <row r="5661" spans="1:2" x14ac:dyDescent="0.25">
      <c r="A5661" t="s">
        <v>7157</v>
      </c>
      <c r="B5661" t="s">
        <v>7157</v>
      </c>
    </row>
    <row r="5662" spans="1:2" x14ac:dyDescent="0.25">
      <c r="A5662" t="s">
        <v>7158</v>
      </c>
      <c r="B5662" t="s">
        <v>7158</v>
      </c>
    </row>
    <row r="5663" spans="1:2" x14ac:dyDescent="0.25">
      <c r="A5663" t="s">
        <v>7159</v>
      </c>
      <c r="B5663" t="s">
        <v>7159</v>
      </c>
    </row>
    <row r="5664" spans="1:2" x14ac:dyDescent="0.25">
      <c r="A5664" t="s">
        <v>7160</v>
      </c>
      <c r="B5664" t="s">
        <v>7160</v>
      </c>
    </row>
    <row r="5665" spans="1:2" x14ac:dyDescent="0.25">
      <c r="A5665" t="s">
        <v>7161</v>
      </c>
      <c r="B5665" t="s">
        <v>7161</v>
      </c>
    </row>
    <row r="5666" spans="1:2" x14ac:dyDescent="0.25">
      <c r="A5666" t="s">
        <v>7162</v>
      </c>
      <c r="B5666" t="s">
        <v>7162</v>
      </c>
    </row>
    <row r="5667" spans="1:2" x14ac:dyDescent="0.25">
      <c r="A5667" t="s">
        <v>7163</v>
      </c>
      <c r="B5667" t="s">
        <v>7163</v>
      </c>
    </row>
    <row r="5668" spans="1:2" x14ac:dyDescent="0.25">
      <c r="A5668" t="s">
        <v>7164</v>
      </c>
      <c r="B5668" t="s">
        <v>7164</v>
      </c>
    </row>
    <row r="5669" spans="1:2" x14ac:dyDescent="0.25">
      <c r="A5669" t="s">
        <v>7165</v>
      </c>
      <c r="B5669" t="s">
        <v>7165</v>
      </c>
    </row>
    <row r="5670" spans="1:2" x14ac:dyDescent="0.25">
      <c r="A5670" t="s">
        <v>7166</v>
      </c>
      <c r="B5670" t="s">
        <v>7166</v>
      </c>
    </row>
    <row r="5671" spans="1:2" x14ac:dyDescent="0.25">
      <c r="A5671" t="s">
        <v>7167</v>
      </c>
      <c r="B5671" t="s">
        <v>7167</v>
      </c>
    </row>
    <row r="5672" spans="1:2" x14ac:dyDescent="0.25">
      <c r="A5672" t="s">
        <v>7168</v>
      </c>
      <c r="B5672" t="s">
        <v>7168</v>
      </c>
    </row>
    <row r="5673" spans="1:2" x14ac:dyDescent="0.25">
      <c r="A5673" t="s">
        <v>7169</v>
      </c>
      <c r="B5673" t="s">
        <v>7169</v>
      </c>
    </row>
    <row r="5674" spans="1:2" x14ac:dyDescent="0.25">
      <c r="A5674" t="s">
        <v>7170</v>
      </c>
      <c r="B5674" t="s">
        <v>7170</v>
      </c>
    </row>
    <row r="5675" spans="1:2" x14ac:dyDescent="0.25">
      <c r="A5675" t="s">
        <v>7171</v>
      </c>
      <c r="B5675" t="s">
        <v>7171</v>
      </c>
    </row>
    <row r="5676" spans="1:2" x14ac:dyDescent="0.25">
      <c r="A5676" t="s">
        <v>7172</v>
      </c>
      <c r="B5676" t="s">
        <v>7172</v>
      </c>
    </row>
    <row r="5677" spans="1:2" x14ac:dyDescent="0.25">
      <c r="A5677" t="s">
        <v>7173</v>
      </c>
      <c r="B5677" t="s">
        <v>7173</v>
      </c>
    </row>
    <row r="5678" spans="1:2" x14ac:dyDescent="0.25">
      <c r="A5678" t="s">
        <v>7174</v>
      </c>
      <c r="B5678" t="s">
        <v>7174</v>
      </c>
    </row>
    <row r="5679" spans="1:2" x14ac:dyDescent="0.25">
      <c r="A5679" t="s">
        <v>7175</v>
      </c>
      <c r="B5679" t="s">
        <v>7175</v>
      </c>
    </row>
    <row r="5680" spans="1:2" x14ac:dyDescent="0.25">
      <c r="A5680" t="s">
        <v>7176</v>
      </c>
      <c r="B5680" t="s">
        <v>7176</v>
      </c>
    </row>
    <row r="5681" spans="1:2" x14ac:dyDescent="0.25">
      <c r="A5681" t="s">
        <v>7177</v>
      </c>
      <c r="B5681" t="s">
        <v>7177</v>
      </c>
    </row>
    <row r="5682" spans="1:2" x14ac:dyDescent="0.25">
      <c r="A5682" t="s">
        <v>7178</v>
      </c>
      <c r="B5682" t="s">
        <v>7178</v>
      </c>
    </row>
    <row r="5683" spans="1:2" x14ac:dyDescent="0.25">
      <c r="A5683" t="s">
        <v>7179</v>
      </c>
      <c r="B5683" t="s">
        <v>7179</v>
      </c>
    </row>
    <row r="5684" spans="1:2" x14ac:dyDescent="0.25">
      <c r="A5684" t="s">
        <v>7180</v>
      </c>
      <c r="B5684" t="s">
        <v>7180</v>
      </c>
    </row>
    <row r="5685" spans="1:2" x14ac:dyDescent="0.25">
      <c r="A5685" t="s">
        <v>7181</v>
      </c>
      <c r="B5685" t="s">
        <v>7181</v>
      </c>
    </row>
    <row r="5686" spans="1:2" x14ac:dyDescent="0.25">
      <c r="A5686" t="s">
        <v>7182</v>
      </c>
      <c r="B5686" t="s">
        <v>7182</v>
      </c>
    </row>
    <row r="5687" spans="1:2" x14ac:dyDescent="0.25">
      <c r="A5687" t="s">
        <v>7183</v>
      </c>
      <c r="B5687" t="s">
        <v>7183</v>
      </c>
    </row>
    <row r="5688" spans="1:2" x14ac:dyDescent="0.25">
      <c r="A5688" t="s">
        <v>7184</v>
      </c>
      <c r="B5688" t="s">
        <v>7184</v>
      </c>
    </row>
    <row r="5689" spans="1:2" x14ac:dyDescent="0.25">
      <c r="A5689" t="s">
        <v>7185</v>
      </c>
      <c r="B5689" t="s">
        <v>7185</v>
      </c>
    </row>
    <row r="5690" spans="1:2" x14ac:dyDescent="0.25">
      <c r="A5690" t="s">
        <v>7186</v>
      </c>
      <c r="B5690" t="s">
        <v>7186</v>
      </c>
    </row>
    <row r="5691" spans="1:2" x14ac:dyDescent="0.25">
      <c r="A5691" t="s">
        <v>7187</v>
      </c>
      <c r="B5691" t="s">
        <v>7187</v>
      </c>
    </row>
    <row r="5692" spans="1:2" x14ac:dyDescent="0.25">
      <c r="A5692" t="s">
        <v>7188</v>
      </c>
      <c r="B5692" t="s">
        <v>7188</v>
      </c>
    </row>
    <row r="5693" spans="1:2" x14ac:dyDescent="0.25">
      <c r="A5693" t="s">
        <v>7189</v>
      </c>
      <c r="B5693" t="s">
        <v>7189</v>
      </c>
    </row>
    <row r="5694" spans="1:2" x14ac:dyDescent="0.25">
      <c r="A5694" t="s">
        <v>7190</v>
      </c>
      <c r="B5694" t="s">
        <v>7190</v>
      </c>
    </row>
    <row r="5695" spans="1:2" x14ac:dyDescent="0.25">
      <c r="A5695" t="s">
        <v>7191</v>
      </c>
      <c r="B5695" t="s">
        <v>7191</v>
      </c>
    </row>
    <row r="5696" spans="1:2" x14ac:dyDescent="0.25">
      <c r="A5696" t="s">
        <v>7192</v>
      </c>
      <c r="B5696" t="s">
        <v>7192</v>
      </c>
    </row>
    <row r="5697" spans="1:2" x14ac:dyDescent="0.25">
      <c r="A5697" t="s">
        <v>7193</v>
      </c>
      <c r="B5697" t="s">
        <v>7193</v>
      </c>
    </row>
    <row r="5698" spans="1:2" x14ac:dyDescent="0.25">
      <c r="A5698" t="s">
        <v>7194</v>
      </c>
      <c r="B5698" t="s">
        <v>7194</v>
      </c>
    </row>
    <row r="5699" spans="1:2" x14ac:dyDescent="0.25">
      <c r="A5699" t="s">
        <v>7195</v>
      </c>
      <c r="B5699" t="s">
        <v>7195</v>
      </c>
    </row>
    <row r="5700" spans="1:2" x14ac:dyDescent="0.25">
      <c r="A5700" t="s">
        <v>7196</v>
      </c>
      <c r="B5700" t="s">
        <v>7196</v>
      </c>
    </row>
    <row r="5701" spans="1:2" x14ac:dyDescent="0.25">
      <c r="A5701" t="s">
        <v>7197</v>
      </c>
      <c r="B5701" t="s">
        <v>7197</v>
      </c>
    </row>
    <row r="5702" spans="1:2" x14ac:dyDescent="0.25">
      <c r="A5702" t="s">
        <v>7198</v>
      </c>
      <c r="B5702" t="s">
        <v>7198</v>
      </c>
    </row>
    <row r="5703" spans="1:2" x14ac:dyDescent="0.25">
      <c r="A5703" t="s">
        <v>7199</v>
      </c>
      <c r="B5703" t="s">
        <v>7199</v>
      </c>
    </row>
    <row r="5704" spans="1:2" x14ac:dyDescent="0.25">
      <c r="A5704" t="s">
        <v>7200</v>
      </c>
      <c r="B5704" t="s">
        <v>7200</v>
      </c>
    </row>
    <row r="5705" spans="1:2" x14ac:dyDescent="0.25">
      <c r="A5705" t="s">
        <v>7201</v>
      </c>
      <c r="B5705" t="s">
        <v>7201</v>
      </c>
    </row>
    <row r="5706" spans="1:2" x14ac:dyDescent="0.25">
      <c r="A5706" t="s">
        <v>7202</v>
      </c>
      <c r="B5706" t="s">
        <v>7202</v>
      </c>
    </row>
    <row r="5707" spans="1:2" x14ac:dyDescent="0.25">
      <c r="A5707" t="s">
        <v>7203</v>
      </c>
      <c r="B5707" t="s">
        <v>7203</v>
      </c>
    </row>
    <row r="5708" spans="1:2" x14ac:dyDescent="0.25">
      <c r="A5708" t="s">
        <v>7204</v>
      </c>
      <c r="B5708" t="s">
        <v>7204</v>
      </c>
    </row>
    <row r="5709" spans="1:2" x14ac:dyDescent="0.25">
      <c r="A5709" t="s">
        <v>7205</v>
      </c>
      <c r="B5709" t="s">
        <v>7205</v>
      </c>
    </row>
    <row r="5710" spans="1:2" x14ac:dyDescent="0.25">
      <c r="A5710" t="s">
        <v>7206</v>
      </c>
      <c r="B5710" t="s">
        <v>7206</v>
      </c>
    </row>
    <row r="5711" spans="1:2" x14ac:dyDescent="0.25">
      <c r="A5711" t="s">
        <v>7207</v>
      </c>
      <c r="B5711" t="s">
        <v>7207</v>
      </c>
    </row>
    <row r="5712" spans="1:2" x14ac:dyDescent="0.25">
      <c r="A5712" t="s">
        <v>7208</v>
      </c>
      <c r="B5712" t="s">
        <v>7208</v>
      </c>
    </row>
    <row r="5713" spans="1:2" x14ac:dyDescent="0.25">
      <c r="A5713" t="s">
        <v>7209</v>
      </c>
      <c r="B5713" t="s">
        <v>7209</v>
      </c>
    </row>
    <row r="5714" spans="1:2" x14ac:dyDescent="0.25">
      <c r="A5714" t="s">
        <v>7210</v>
      </c>
      <c r="B5714" t="s">
        <v>7210</v>
      </c>
    </row>
    <row r="5715" spans="1:2" x14ac:dyDescent="0.25">
      <c r="A5715" t="s">
        <v>7211</v>
      </c>
      <c r="B5715" t="s">
        <v>7211</v>
      </c>
    </row>
    <row r="5716" spans="1:2" x14ac:dyDescent="0.25">
      <c r="A5716" t="s">
        <v>7212</v>
      </c>
      <c r="B5716" t="s">
        <v>7212</v>
      </c>
    </row>
    <row r="5717" spans="1:2" x14ac:dyDescent="0.25">
      <c r="A5717" t="s">
        <v>7213</v>
      </c>
      <c r="B5717" t="s">
        <v>7213</v>
      </c>
    </row>
    <row r="5718" spans="1:2" x14ac:dyDescent="0.25">
      <c r="A5718" t="s">
        <v>7214</v>
      </c>
      <c r="B5718" t="s">
        <v>7214</v>
      </c>
    </row>
    <row r="5719" spans="1:2" x14ac:dyDescent="0.25">
      <c r="A5719" t="s">
        <v>7215</v>
      </c>
      <c r="B5719" t="s">
        <v>7215</v>
      </c>
    </row>
    <row r="5720" spans="1:2" x14ac:dyDescent="0.25">
      <c r="A5720" t="s">
        <v>7216</v>
      </c>
      <c r="B5720" t="s">
        <v>7216</v>
      </c>
    </row>
    <row r="5721" spans="1:2" x14ac:dyDescent="0.25">
      <c r="A5721" t="s">
        <v>7217</v>
      </c>
      <c r="B5721" t="s">
        <v>7217</v>
      </c>
    </row>
    <row r="5722" spans="1:2" x14ac:dyDescent="0.25">
      <c r="A5722" t="s">
        <v>7218</v>
      </c>
      <c r="B5722" t="s">
        <v>7218</v>
      </c>
    </row>
    <row r="5723" spans="1:2" x14ac:dyDescent="0.25">
      <c r="A5723" t="s">
        <v>7219</v>
      </c>
      <c r="B5723" t="s">
        <v>7219</v>
      </c>
    </row>
    <row r="5724" spans="1:2" x14ac:dyDescent="0.25">
      <c r="A5724" t="s">
        <v>7220</v>
      </c>
      <c r="B5724" t="s">
        <v>7220</v>
      </c>
    </row>
    <row r="5725" spans="1:2" x14ac:dyDescent="0.25">
      <c r="A5725" t="s">
        <v>7221</v>
      </c>
      <c r="B5725" t="s">
        <v>7221</v>
      </c>
    </row>
    <row r="5726" spans="1:2" x14ac:dyDescent="0.25">
      <c r="A5726" t="s">
        <v>7222</v>
      </c>
      <c r="B5726" t="s">
        <v>7222</v>
      </c>
    </row>
    <row r="5727" spans="1:2" x14ac:dyDescent="0.25">
      <c r="A5727" t="s">
        <v>7223</v>
      </c>
      <c r="B5727" t="s">
        <v>7223</v>
      </c>
    </row>
    <row r="5728" spans="1:2" x14ac:dyDescent="0.25">
      <c r="A5728" t="s">
        <v>7224</v>
      </c>
      <c r="B5728" t="s">
        <v>7224</v>
      </c>
    </row>
    <row r="5729" spans="1:2" x14ac:dyDescent="0.25">
      <c r="A5729" t="s">
        <v>7225</v>
      </c>
      <c r="B5729" t="s">
        <v>7225</v>
      </c>
    </row>
    <row r="5730" spans="1:2" x14ac:dyDescent="0.25">
      <c r="A5730" t="s">
        <v>7226</v>
      </c>
      <c r="B5730" t="s">
        <v>7226</v>
      </c>
    </row>
    <row r="5731" spans="1:2" x14ac:dyDescent="0.25">
      <c r="A5731" t="s">
        <v>7227</v>
      </c>
      <c r="B5731" t="s">
        <v>7227</v>
      </c>
    </row>
    <row r="5732" spans="1:2" x14ac:dyDescent="0.25">
      <c r="A5732" t="s">
        <v>7228</v>
      </c>
      <c r="B5732" t="s">
        <v>7228</v>
      </c>
    </row>
    <row r="5733" spans="1:2" x14ac:dyDescent="0.25">
      <c r="A5733" t="s">
        <v>7229</v>
      </c>
      <c r="B5733" t="s">
        <v>7229</v>
      </c>
    </row>
    <row r="5734" spans="1:2" x14ac:dyDescent="0.25">
      <c r="A5734" t="s">
        <v>7230</v>
      </c>
      <c r="B5734" t="s">
        <v>7230</v>
      </c>
    </row>
    <row r="5735" spans="1:2" x14ac:dyDescent="0.25">
      <c r="A5735" t="s">
        <v>7231</v>
      </c>
      <c r="B5735" t="s">
        <v>7231</v>
      </c>
    </row>
    <row r="5736" spans="1:2" x14ac:dyDescent="0.25">
      <c r="A5736" t="s">
        <v>7232</v>
      </c>
      <c r="B5736" t="s">
        <v>7232</v>
      </c>
    </row>
    <row r="5737" spans="1:2" x14ac:dyDescent="0.25">
      <c r="A5737" t="s">
        <v>7233</v>
      </c>
      <c r="B5737" t="s">
        <v>7233</v>
      </c>
    </row>
    <row r="5738" spans="1:2" x14ac:dyDescent="0.25">
      <c r="A5738" t="s">
        <v>7234</v>
      </c>
      <c r="B5738" t="s">
        <v>7234</v>
      </c>
    </row>
    <row r="5739" spans="1:2" x14ac:dyDescent="0.25">
      <c r="A5739" t="s">
        <v>7235</v>
      </c>
      <c r="B5739" t="s">
        <v>7235</v>
      </c>
    </row>
    <row r="5740" spans="1:2" x14ac:dyDescent="0.25">
      <c r="A5740" t="s">
        <v>7236</v>
      </c>
      <c r="B5740" t="s">
        <v>7236</v>
      </c>
    </row>
    <row r="5741" spans="1:2" x14ac:dyDescent="0.25">
      <c r="A5741" t="s">
        <v>7237</v>
      </c>
      <c r="B5741" t="s">
        <v>7237</v>
      </c>
    </row>
    <row r="5742" spans="1:2" x14ac:dyDescent="0.25">
      <c r="A5742" t="s">
        <v>7238</v>
      </c>
      <c r="B5742" t="s">
        <v>7238</v>
      </c>
    </row>
    <row r="5743" spans="1:2" x14ac:dyDescent="0.25">
      <c r="A5743" t="s">
        <v>7239</v>
      </c>
      <c r="B5743" t="s">
        <v>7239</v>
      </c>
    </row>
    <row r="5744" spans="1:2" x14ac:dyDescent="0.25">
      <c r="A5744" t="s">
        <v>7240</v>
      </c>
      <c r="B5744" t="s">
        <v>7240</v>
      </c>
    </row>
    <row r="5745" spans="1:2" x14ac:dyDescent="0.25">
      <c r="A5745" t="s">
        <v>7241</v>
      </c>
      <c r="B5745" t="s">
        <v>7241</v>
      </c>
    </row>
    <row r="5746" spans="1:2" x14ac:dyDescent="0.25">
      <c r="A5746" t="s">
        <v>7242</v>
      </c>
      <c r="B5746" t="s">
        <v>7242</v>
      </c>
    </row>
    <row r="5747" spans="1:2" x14ac:dyDescent="0.25">
      <c r="A5747" t="s">
        <v>7243</v>
      </c>
      <c r="B5747" t="s">
        <v>7243</v>
      </c>
    </row>
    <row r="5748" spans="1:2" x14ac:dyDescent="0.25">
      <c r="A5748" t="s">
        <v>7244</v>
      </c>
      <c r="B5748" t="s">
        <v>7244</v>
      </c>
    </row>
    <row r="5749" spans="1:2" x14ac:dyDescent="0.25">
      <c r="A5749" t="s">
        <v>7245</v>
      </c>
      <c r="B5749" t="s">
        <v>7245</v>
      </c>
    </row>
    <row r="5750" spans="1:2" x14ac:dyDescent="0.25">
      <c r="A5750" t="s">
        <v>7246</v>
      </c>
      <c r="B5750" t="s">
        <v>7246</v>
      </c>
    </row>
    <row r="5751" spans="1:2" x14ac:dyDescent="0.25">
      <c r="A5751" t="s">
        <v>7247</v>
      </c>
      <c r="B5751" t="s">
        <v>7247</v>
      </c>
    </row>
    <row r="5752" spans="1:2" x14ac:dyDescent="0.25">
      <c r="A5752" t="s">
        <v>7248</v>
      </c>
      <c r="B5752" t="s">
        <v>7248</v>
      </c>
    </row>
    <row r="5753" spans="1:2" x14ac:dyDescent="0.25">
      <c r="A5753" t="s">
        <v>7249</v>
      </c>
      <c r="B5753" t="s">
        <v>7249</v>
      </c>
    </row>
    <row r="5754" spans="1:2" x14ac:dyDescent="0.25">
      <c r="A5754" t="s">
        <v>7250</v>
      </c>
      <c r="B5754" t="s">
        <v>7250</v>
      </c>
    </row>
    <row r="5755" spans="1:2" x14ac:dyDescent="0.25">
      <c r="A5755" t="s">
        <v>7251</v>
      </c>
      <c r="B5755" t="s">
        <v>7251</v>
      </c>
    </row>
    <row r="5756" spans="1:2" x14ac:dyDescent="0.25">
      <c r="A5756" t="s">
        <v>7252</v>
      </c>
      <c r="B5756" t="s">
        <v>7252</v>
      </c>
    </row>
    <row r="5757" spans="1:2" x14ac:dyDescent="0.25">
      <c r="A5757" t="s">
        <v>7253</v>
      </c>
      <c r="B5757" t="s">
        <v>7253</v>
      </c>
    </row>
    <row r="5758" spans="1:2" x14ac:dyDescent="0.25">
      <c r="A5758" t="s">
        <v>7254</v>
      </c>
      <c r="B5758" t="s">
        <v>7254</v>
      </c>
    </row>
    <row r="5759" spans="1:2" x14ac:dyDescent="0.25">
      <c r="A5759" t="s">
        <v>7255</v>
      </c>
      <c r="B5759" t="s">
        <v>7255</v>
      </c>
    </row>
    <row r="5760" spans="1:2" x14ac:dyDescent="0.25">
      <c r="A5760" t="s">
        <v>7256</v>
      </c>
      <c r="B5760" t="s">
        <v>7256</v>
      </c>
    </row>
    <row r="5761" spans="1:2" x14ac:dyDescent="0.25">
      <c r="A5761" t="s">
        <v>7257</v>
      </c>
      <c r="B5761" t="s">
        <v>7257</v>
      </c>
    </row>
    <row r="5762" spans="1:2" x14ac:dyDescent="0.25">
      <c r="A5762" t="s">
        <v>7258</v>
      </c>
      <c r="B5762" t="s">
        <v>7258</v>
      </c>
    </row>
    <row r="5763" spans="1:2" x14ac:dyDescent="0.25">
      <c r="A5763" t="s">
        <v>7259</v>
      </c>
      <c r="B5763" t="s">
        <v>7259</v>
      </c>
    </row>
    <row r="5764" spans="1:2" x14ac:dyDescent="0.25">
      <c r="A5764" t="s">
        <v>7260</v>
      </c>
      <c r="B5764" t="s">
        <v>7260</v>
      </c>
    </row>
    <row r="5765" spans="1:2" x14ac:dyDescent="0.25">
      <c r="A5765" t="s">
        <v>7261</v>
      </c>
      <c r="B5765" t="s">
        <v>7261</v>
      </c>
    </row>
    <row r="5766" spans="1:2" x14ac:dyDescent="0.25">
      <c r="A5766" t="s">
        <v>7262</v>
      </c>
      <c r="B5766" t="s">
        <v>7262</v>
      </c>
    </row>
    <row r="5767" spans="1:2" x14ac:dyDescent="0.25">
      <c r="A5767" t="s">
        <v>7263</v>
      </c>
      <c r="B5767" t="s">
        <v>7263</v>
      </c>
    </row>
    <row r="5768" spans="1:2" x14ac:dyDescent="0.25">
      <c r="A5768" t="s">
        <v>7264</v>
      </c>
      <c r="B5768" t="s">
        <v>7264</v>
      </c>
    </row>
    <row r="5769" spans="1:2" x14ac:dyDescent="0.25">
      <c r="A5769" t="s">
        <v>7265</v>
      </c>
      <c r="B5769" t="s">
        <v>7265</v>
      </c>
    </row>
    <row r="5770" spans="1:2" x14ac:dyDescent="0.25">
      <c r="A5770" t="s">
        <v>7266</v>
      </c>
      <c r="B5770" t="s">
        <v>7266</v>
      </c>
    </row>
    <row r="5771" spans="1:2" x14ac:dyDescent="0.25">
      <c r="A5771" t="s">
        <v>7267</v>
      </c>
      <c r="B5771" t="s">
        <v>7267</v>
      </c>
    </row>
    <row r="5772" spans="1:2" x14ac:dyDescent="0.25">
      <c r="A5772" t="s">
        <v>7268</v>
      </c>
      <c r="B5772" t="s">
        <v>7268</v>
      </c>
    </row>
    <row r="5773" spans="1:2" x14ac:dyDescent="0.25">
      <c r="A5773" t="s">
        <v>7269</v>
      </c>
      <c r="B5773" t="s">
        <v>7269</v>
      </c>
    </row>
    <row r="5774" spans="1:2" x14ac:dyDescent="0.25">
      <c r="A5774" t="s">
        <v>7270</v>
      </c>
      <c r="B5774" t="s">
        <v>7270</v>
      </c>
    </row>
    <row r="5775" spans="1:2" x14ac:dyDescent="0.25">
      <c r="A5775" t="s">
        <v>7271</v>
      </c>
      <c r="B5775" t="s">
        <v>7271</v>
      </c>
    </row>
    <row r="5776" spans="1:2" x14ac:dyDescent="0.25">
      <c r="A5776" t="s">
        <v>7272</v>
      </c>
      <c r="B5776" t="s">
        <v>7272</v>
      </c>
    </row>
    <row r="5777" spans="1:2" x14ac:dyDescent="0.25">
      <c r="A5777" t="s">
        <v>7273</v>
      </c>
      <c r="B5777" t="s">
        <v>7273</v>
      </c>
    </row>
    <row r="5778" spans="1:2" x14ac:dyDescent="0.25">
      <c r="A5778" t="s">
        <v>7274</v>
      </c>
      <c r="B5778" t="s">
        <v>7274</v>
      </c>
    </row>
    <row r="5779" spans="1:2" x14ac:dyDescent="0.25">
      <c r="A5779" t="s">
        <v>7275</v>
      </c>
      <c r="B5779" t="s">
        <v>7275</v>
      </c>
    </row>
    <row r="5780" spans="1:2" x14ac:dyDescent="0.25">
      <c r="A5780" t="s">
        <v>7276</v>
      </c>
      <c r="B5780" t="s">
        <v>7276</v>
      </c>
    </row>
    <row r="5781" spans="1:2" x14ac:dyDescent="0.25">
      <c r="A5781" t="s">
        <v>7277</v>
      </c>
      <c r="B5781" t="s">
        <v>7277</v>
      </c>
    </row>
    <row r="5782" spans="1:2" x14ac:dyDescent="0.25">
      <c r="A5782" t="s">
        <v>7278</v>
      </c>
      <c r="B5782" t="s">
        <v>7278</v>
      </c>
    </row>
    <row r="5783" spans="1:2" x14ac:dyDescent="0.25">
      <c r="A5783" t="s">
        <v>7279</v>
      </c>
      <c r="B5783" t="s">
        <v>7279</v>
      </c>
    </row>
    <row r="5784" spans="1:2" x14ac:dyDescent="0.25">
      <c r="A5784" t="s">
        <v>7280</v>
      </c>
      <c r="B5784" t="s">
        <v>7280</v>
      </c>
    </row>
    <row r="5785" spans="1:2" x14ac:dyDescent="0.25">
      <c r="A5785" t="s">
        <v>7281</v>
      </c>
      <c r="B5785" t="s">
        <v>7281</v>
      </c>
    </row>
    <row r="5786" spans="1:2" x14ac:dyDescent="0.25">
      <c r="A5786" t="s">
        <v>7282</v>
      </c>
      <c r="B5786" t="s">
        <v>7282</v>
      </c>
    </row>
    <row r="5787" spans="1:2" x14ac:dyDescent="0.25">
      <c r="A5787" t="s">
        <v>7283</v>
      </c>
      <c r="B5787" t="s">
        <v>7283</v>
      </c>
    </row>
    <row r="5788" spans="1:2" x14ac:dyDescent="0.25">
      <c r="A5788" t="s">
        <v>7284</v>
      </c>
      <c r="B5788" t="s">
        <v>7284</v>
      </c>
    </row>
    <row r="5789" spans="1:2" x14ac:dyDescent="0.25">
      <c r="A5789" t="s">
        <v>7285</v>
      </c>
      <c r="B5789" t="s">
        <v>7285</v>
      </c>
    </row>
    <row r="5790" spans="1:2" x14ac:dyDescent="0.25">
      <c r="A5790" t="s">
        <v>7286</v>
      </c>
      <c r="B5790" t="s">
        <v>7286</v>
      </c>
    </row>
    <row r="5791" spans="1:2" x14ac:dyDescent="0.25">
      <c r="A5791" t="s">
        <v>7287</v>
      </c>
      <c r="B5791" t="s">
        <v>7287</v>
      </c>
    </row>
    <row r="5792" spans="1:2" x14ac:dyDescent="0.25">
      <c r="A5792" t="s">
        <v>7288</v>
      </c>
      <c r="B5792" t="s">
        <v>7288</v>
      </c>
    </row>
    <row r="5793" spans="1:2" x14ac:dyDescent="0.25">
      <c r="A5793" t="s">
        <v>7289</v>
      </c>
      <c r="B5793" t="s">
        <v>7289</v>
      </c>
    </row>
    <row r="5794" spans="1:2" x14ac:dyDescent="0.25">
      <c r="A5794" t="s">
        <v>7290</v>
      </c>
      <c r="B5794" t="s">
        <v>7290</v>
      </c>
    </row>
    <row r="5795" spans="1:2" x14ac:dyDescent="0.25">
      <c r="A5795" t="s">
        <v>7291</v>
      </c>
      <c r="B5795" t="s">
        <v>7291</v>
      </c>
    </row>
    <row r="5796" spans="1:2" x14ac:dyDescent="0.25">
      <c r="A5796" t="s">
        <v>7292</v>
      </c>
      <c r="B5796" t="s">
        <v>7292</v>
      </c>
    </row>
    <row r="5797" spans="1:2" x14ac:dyDescent="0.25">
      <c r="A5797" t="s">
        <v>7293</v>
      </c>
      <c r="B5797" t="s">
        <v>7293</v>
      </c>
    </row>
    <row r="5798" spans="1:2" x14ac:dyDescent="0.25">
      <c r="A5798" t="s">
        <v>7294</v>
      </c>
      <c r="B5798" t="s">
        <v>7294</v>
      </c>
    </row>
    <row r="5799" spans="1:2" x14ac:dyDescent="0.25">
      <c r="A5799" t="s">
        <v>7295</v>
      </c>
      <c r="B5799" t="s">
        <v>7295</v>
      </c>
    </row>
    <row r="5800" spans="1:2" x14ac:dyDescent="0.25">
      <c r="A5800" t="s">
        <v>7296</v>
      </c>
      <c r="B5800" t="s">
        <v>7296</v>
      </c>
    </row>
    <row r="5801" spans="1:2" x14ac:dyDescent="0.25">
      <c r="A5801" t="s">
        <v>7297</v>
      </c>
      <c r="B5801" t="s">
        <v>7297</v>
      </c>
    </row>
    <row r="5802" spans="1:2" x14ac:dyDescent="0.25">
      <c r="A5802" t="s">
        <v>7298</v>
      </c>
      <c r="B5802" t="s">
        <v>7298</v>
      </c>
    </row>
    <row r="5803" spans="1:2" x14ac:dyDescent="0.25">
      <c r="A5803" t="s">
        <v>7299</v>
      </c>
      <c r="B5803" t="s">
        <v>7299</v>
      </c>
    </row>
    <row r="5804" spans="1:2" x14ac:dyDescent="0.25">
      <c r="A5804" t="s">
        <v>7300</v>
      </c>
      <c r="B5804" t="s">
        <v>7300</v>
      </c>
    </row>
    <row r="5805" spans="1:2" x14ac:dyDescent="0.25">
      <c r="A5805" t="s">
        <v>7301</v>
      </c>
      <c r="B5805" t="s">
        <v>7301</v>
      </c>
    </row>
    <row r="5806" spans="1:2" x14ac:dyDescent="0.25">
      <c r="A5806" t="s">
        <v>7302</v>
      </c>
      <c r="B5806" t="s">
        <v>7302</v>
      </c>
    </row>
    <row r="5807" spans="1:2" x14ac:dyDescent="0.25">
      <c r="A5807" t="s">
        <v>7303</v>
      </c>
      <c r="B5807" t="s">
        <v>7303</v>
      </c>
    </row>
    <row r="5808" spans="1:2" x14ac:dyDescent="0.25">
      <c r="A5808" t="s">
        <v>7304</v>
      </c>
      <c r="B5808" t="s">
        <v>7304</v>
      </c>
    </row>
    <row r="5809" spans="1:2" x14ac:dyDescent="0.25">
      <c r="A5809" t="s">
        <v>7305</v>
      </c>
      <c r="B5809" t="s">
        <v>7305</v>
      </c>
    </row>
    <row r="5810" spans="1:2" x14ac:dyDescent="0.25">
      <c r="A5810" t="s">
        <v>7306</v>
      </c>
      <c r="B5810" t="s">
        <v>7306</v>
      </c>
    </row>
    <row r="5811" spans="1:2" x14ac:dyDescent="0.25">
      <c r="A5811" t="s">
        <v>7307</v>
      </c>
      <c r="B5811" t="s">
        <v>7307</v>
      </c>
    </row>
    <row r="5812" spans="1:2" x14ac:dyDescent="0.25">
      <c r="A5812" t="s">
        <v>7308</v>
      </c>
      <c r="B5812" t="s">
        <v>7308</v>
      </c>
    </row>
    <row r="5813" spans="1:2" x14ac:dyDescent="0.25">
      <c r="A5813" t="s">
        <v>7309</v>
      </c>
      <c r="B5813" t="s">
        <v>7309</v>
      </c>
    </row>
    <row r="5814" spans="1:2" x14ac:dyDescent="0.25">
      <c r="A5814" t="s">
        <v>7310</v>
      </c>
      <c r="B5814" t="s">
        <v>7310</v>
      </c>
    </row>
    <row r="5815" spans="1:2" x14ac:dyDescent="0.25">
      <c r="A5815" t="s">
        <v>7311</v>
      </c>
      <c r="B5815" t="s">
        <v>7311</v>
      </c>
    </row>
    <row r="5816" spans="1:2" x14ac:dyDescent="0.25">
      <c r="A5816" t="s">
        <v>7312</v>
      </c>
      <c r="B5816" t="s">
        <v>7312</v>
      </c>
    </row>
    <row r="5817" spans="1:2" x14ac:dyDescent="0.25">
      <c r="A5817" t="s">
        <v>7313</v>
      </c>
      <c r="B5817" t="s">
        <v>7313</v>
      </c>
    </row>
    <row r="5818" spans="1:2" x14ac:dyDescent="0.25">
      <c r="A5818" t="s">
        <v>7314</v>
      </c>
      <c r="B5818" t="s">
        <v>7314</v>
      </c>
    </row>
    <row r="5819" spans="1:2" x14ac:dyDescent="0.25">
      <c r="A5819" t="s">
        <v>7315</v>
      </c>
      <c r="B5819" t="s">
        <v>7315</v>
      </c>
    </row>
    <row r="5820" spans="1:2" x14ac:dyDescent="0.25">
      <c r="A5820" t="s">
        <v>7316</v>
      </c>
      <c r="B5820" t="s">
        <v>7316</v>
      </c>
    </row>
    <row r="5821" spans="1:2" x14ac:dyDescent="0.25">
      <c r="A5821" t="s">
        <v>7317</v>
      </c>
      <c r="B5821" t="s">
        <v>7317</v>
      </c>
    </row>
    <row r="5822" spans="1:2" x14ac:dyDescent="0.25">
      <c r="A5822" t="s">
        <v>7318</v>
      </c>
      <c r="B5822" t="s">
        <v>7318</v>
      </c>
    </row>
    <row r="5823" spans="1:2" x14ac:dyDescent="0.25">
      <c r="A5823" t="s">
        <v>7319</v>
      </c>
      <c r="B5823" t="s">
        <v>7319</v>
      </c>
    </row>
    <row r="5824" spans="1:2" x14ac:dyDescent="0.25">
      <c r="A5824" t="s">
        <v>7320</v>
      </c>
      <c r="B5824" t="s">
        <v>7320</v>
      </c>
    </row>
    <row r="5825" spans="1:2" x14ac:dyDescent="0.25">
      <c r="A5825" t="s">
        <v>7321</v>
      </c>
      <c r="B5825" t="s">
        <v>7321</v>
      </c>
    </row>
    <row r="5826" spans="1:2" x14ac:dyDescent="0.25">
      <c r="A5826" t="s">
        <v>7322</v>
      </c>
      <c r="B5826" t="s">
        <v>7322</v>
      </c>
    </row>
    <row r="5827" spans="1:2" x14ac:dyDescent="0.25">
      <c r="A5827" t="s">
        <v>7323</v>
      </c>
      <c r="B5827" t="s">
        <v>7323</v>
      </c>
    </row>
    <row r="5828" spans="1:2" x14ac:dyDescent="0.25">
      <c r="A5828" t="s">
        <v>7324</v>
      </c>
      <c r="B5828" t="s">
        <v>7324</v>
      </c>
    </row>
    <row r="5829" spans="1:2" x14ac:dyDescent="0.25">
      <c r="A5829" t="s">
        <v>7325</v>
      </c>
      <c r="B5829" t="s">
        <v>7325</v>
      </c>
    </row>
    <row r="5830" spans="1:2" x14ac:dyDescent="0.25">
      <c r="A5830" t="s">
        <v>7326</v>
      </c>
      <c r="B5830" t="s">
        <v>7326</v>
      </c>
    </row>
    <row r="5831" spans="1:2" x14ac:dyDescent="0.25">
      <c r="A5831" t="s">
        <v>7327</v>
      </c>
      <c r="B5831" t="s">
        <v>7327</v>
      </c>
    </row>
    <row r="5832" spans="1:2" x14ac:dyDescent="0.25">
      <c r="A5832" t="s">
        <v>7328</v>
      </c>
      <c r="B5832" t="s">
        <v>7328</v>
      </c>
    </row>
    <row r="5833" spans="1:2" x14ac:dyDescent="0.25">
      <c r="A5833" t="s">
        <v>7329</v>
      </c>
      <c r="B5833" t="s">
        <v>7329</v>
      </c>
    </row>
    <row r="5834" spans="1:2" x14ac:dyDescent="0.25">
      <c r="A5834" t="s">
        <v>7330</v>
      </c>
      <c r="B5834" t="s">
        <v>7330</v>
      </c>
    </row>
    <row r="5835" spans="1:2" x14ac:dyDescent="0.25">
      <c r="A5835" t="s">
        <v>7331</v>
      </c>
      <c r="B5835" t="s">
        <v>7331</v>
      </c>
    </row>
    <row r="5836" spans="1:2" x14ac:dyDescent="0.25">
      <c r="A5836" t="s">
        <v>7332</v>
      </c>
      <c r="B5836" t="s">
        <v>7332</v>
      </c>
    </row>
    <row r="5837" spans="1:2" x14ac:dyDescent="0.25">
      <c r="A5837" t="s">
        <v>7333</v>
      </c>
      <c r="B5837" t="s">
        <v>7333</v>
      </c>
    </row>
    <row r="5838" spans="1:2" x14ac:dyDescent="0.25">
      <c r="A5838" t="s">
        <v>7334</v>
      </c>
      <c r="B5838" t="s">
        <v>7334</v>
      </c>
    </row>
    <row r="5839" spans="1:2" x14ac:dyDescent="0.25">
      <c r="A5839" t="s">
        <v>7335</v>
      </c>
      <c r="B5839" t="s">
        <v>7335</v>
      </c>
    </row>
    <row r="5840" spans="1:2" x14ac:dyDescent="0.25">
      <c r="A5840" t="s">
        <v>7336</v>
      </c>
      <c r="B5840" t="s">
        <v>7336</v>
      </c>
    </row>
    <row r="5841" spans="1:2" x14ac:dyDescent="0.25">
      <c r="A5841" t="s">
        <v>7337</v>
      </c>
      <c r="B5841" t="s">
        <v>7337</v>
      </c>
    </row>
    <row r="5842" spans="1:2" x14ac:dyDescent="0.25">
      <c r="A5842" t="s">
        <v>7338</v>
      </c>
      <c r="B5842" t="s">
        <v>7338</v>
      </c>
    </row>
    <row r="5843" spans="1:2" x14ac:dyDescent="0.25">
      <c r="A5843" t="s">
        <v>7339</v>
      </c>
      <c r="B5843" t="s">
        <v>7339</v>
      </c>
    </row>
    <row r="5844" spans="1:2" x14ac:dyDescent="0.25">
      <c r="A5844" t="s">
        <v>7340</v>
      </c>
      <c r="B5844" t="s">
        <v>7340</v>
      </c>
    </row>
    <row r="5845" spans="1:2" x14ac:dyDescent="0.25">
      <c r="A5845" t="s">
        <v>7341</v>
      </c>
      <c r="B5845" t="s">
        <v>7341</v>
      </c>
    </row>
    <row r="5846" spans="1:2" x14ac:dyDescent="0.25">
      <c r="A5846" t="s">
        <v>7342</v>
      </c>
      <c r="B5846" t="s">
        <v>7342</v>
      </c>
    </row>
    <row r="5847" spans="1:2" x14ac:dyDescent="0.25">
      <c r="A5847" t="s">
        <v>7343</v>
      </c>
      <c r="B5847" t="s">
        <v>7343</v>
      </c>
    </row>
    <row r="5848" spans="1:2" x14ac:dyDescent="0.25">
      <c r="A5848" t="s">
        <v>7344</v>
      </c>
      <c r="B5848" t="s">
        <v>7344</v>
      </c>
    </row>
    <row r="5849" spans="1:2" x14ac:dyDescent="0.25">
      <c r="A5849" t="s">
        <v>7345</v>
      </c>
      <c r="B5849" t="s">
        <v>7345</v>
      </c>
    </row>
    <row r="5850" spans="1:2" x14ac:dyDescent="0.25">
      <c r="A5850" t="s">
        <v>7346</v>
      </c>
      <c r="B5850" t="s">
        <v>7346</v>
      </c>
    </row>
    <row r="5851" spans="1:2" x14ac:dyDescent="0.25">
      <c r="A5851" t="s">
        <v>7347</v>
      </c>
      <c r="B5851" t="s">
        <v>7347</v>
      </c>
    </row>
    <row r="5852" spans="1:2" x14ac:dyDescent="0.25">
      <c r="A5852" t="s">
        <v>7348</v>
      </c>
      <c r="B5852" t="s">
        <v>7348</v>
      </c>
    </row>
    <row r="5853" spans="1:2" x14ac:dyDescent="0.25">
      <c r="A5853" t="s">
        <v>7349</v>
      </c>
      <c r="B5853" t="s">
        <v>7349</v>
      </c>
    </row>
    <row r="5854" spans="1:2" x14ac:dyDescent="0.25">
      <c r="A5854" t="s">
        <v>7350</v>
      </c>
      <c r="B5854" t="s">
        <v>7350</v>
      </c>
    </row>
    <row r="5855" spans="1:2" x14ac:dyDescent="0.25">
      <c r="A5855" t="s">
        <v>7351</v>
      </c>
      <c r="B5855" t="s">
        <v>7351</v>
      </c>
    </row>
    <row r="5856" spans="1:2" x14ac:dyDescent="0.25">
      <c r="A5856" t="s">
        <v>7352</v>
      </c>
      <c r="B5856" t="s">
        <v>7352</v>
      </c>
    </row>
    <row r="5857" spans="1:2" x14ac:dyDescent="0.25">
      <c r="A5857" t="s">
        <v>7353</v>
      </c>
      <c r="B5857" t="s">
        <v>7353</v>
      </c>
    </row>
    <row r="5858" spans="1:2" x14ac:dyDescent="0.25">
      <c r="A5858" t="s">
        <v>7354</v>
      </c>
      <c r="B5858" t="s">
        <v>7354</v>
      </c>
    </row>
    <row r="5859" spans="1:2" x14ac:dyDescent="0.25">
      <c r="A5859" t="s">
        <v>7355</v>
      </c>
      <c r="B5859" t="s">
        <v>7355</v>
      </c>
    </row>
    <row r="5860" spans="1:2" x14ac:dyDescent="0.25">
      <c r="A5860" t="s">
        <v>7356</v>
      </c>
      <c r="B5860" t="s">
        <v>7356</v>
      </c>
    </row>
    <row r="5861" spans="1:2" x14ac:dyDescent="0.25">
      <c r="A5861" t="s">
        <v>7357</v>
      </c>
      <c r="B5861" t="s">
        <v>7357</v>
      </c>
    </row>
    <row r="5862" spans="1:2" x14ac:dyDescent="0.25">
      <c r="A5862" t="s">
        <v>7358</v>
      </c>
      <c r="B5862" t="s">
        <v>7358</v>
      </c>
    </row>
    <row r="5863" spans="1:2" x14ac:dyDescent="0.25">
      <c r="A5863" t="s">
        <v>7359</v>
      </c>
      <c r="B5863" t="s">
        <v>7359</v>
      </c>
    </row>
    <row r="5864" spans="1:2" x14ac:dyDescent="0.25">
      <c r="A5864" t="s">
        <v>7360</v>
      </c>
      <c r="B5864" t="s">
        <v>7360</v>
      </c>
    </row>
    <row r="5865" spans="1:2" x14ac:dyDescent="0.25">
      <c r="A5865" t="s">
        <v>7361</v>
      </c>
      <c r="B5865" t="s">
        <v>7361</v>
      </c>
    </row>
    <row r="5866" spans="1:2" x14ac:dyDescent="0.25">
      <c r="A5866" t="s">
        <v>7362</v>
      </c>
      <c r="B5866" t="s">
        <v>7362</v>
      </c>
    </row>
    <row r="5867" spans="1:2" x14ac:dyDescent="0.25">
      <c r="A5867" t="s">
        <v>7363</v>
      </c>
      <c r="B5867" t="s">
        <v>7363</v>
      </c>
    </row>
    <row r="5868" spans="1:2" x14ac:dyDescent="0.25">
      <c r="A5868" t="s">
        <v>7364</v>
      </c>
      <c r="B5868" t="s">
        <v>7364</v>
      </c>
    </row>
    <row r="5869" spans="1:2" x14ac:dyDescent="0.25">
      <c r="A5869" t="s">
        <v>7365</v>
      </c>
      <c r="B5869" t="s">
        <v>7365</v>
      </c>
    </row>
    <row r="5870" spans="1:2" x14ac:dyDescent="0.25">
      <c r="A5870" t="s">
        <v>7366</v>
      </c>
      <c r="B5870" t="s">
        <v>7366</v>
      </c>
    </row>
    <row r="5871" spans="1:2" x14ac:dyDescent="0.25">
      <c r="A5871" t="s">
        <v>7367</v>
      </c>
      <c r="B5871" t="s">
        <v>7367</v>
      </c>
    </row>
    <row r="5872" spans="1:2" x14ac:dyDescent="0.25">
      <c r="A5872" t="s">
        <v>7368</v>
      </c>
      <c r="B5872" t="s">
        <v>7368</v>
      </c>
    </row>
    <row r="5873" spans="1:2" x14ac:dyDescent="0.25">
      <c r="A5873" t="s">
        <v>7369</v>
      </c>
      <c r="B5873" t="s">
        <v>7369</v>
      </c>
    </row>
    <row r="5874" spans="1:2" x14ac:dyDescent="0.25">
      <c r="A5874" t="s">
        <v>7370</v>
      </c>
      <c r="B5874" t="s">
        <v>7370</v>
      </c>
    </row>
    <row r="5875" spans="1:2" x14ac:dyDescent="0.25">
      <c r="A5875" t="s">
        <v>7371</v>
      </c>
      <c r="B5875" t="s">
        <v>7371</v>
      </c>
    </row>
    <row r="5876" spans="1:2" x14ac:dyDescent="0.25">
      <c r="A5876" t="s">
        <v>7372</v>
      </c>
      <c r="B5876" t="s">
        <v>7372</v>
      </c>
    </row>
    <row r="5877" spans="1:2" x14ac:dyDescent="0.25">
      <c r="A5877" t="s">
        <v>7373</v>
      </c>
      <c r="B5877" t="s">
        <v>7373</v>
      </c>
    </row>
    <row r="5878" spans="1:2" x14ac:dyDescent="0.25">
      <c r="A5878" t="s">
        <v>7374</v>
      </c>
      <c r="B5878" t="s">
        <v>7374</v>
      </c>
    </row>
    <row r="5879" spans="1:2" x14ac:dyDescent="0.25">
      <c r="A5879" t="s">
        <v>7375</v>
      </c>
      <c r="B5879" t="s">
        <v>7375</v>
      </c>
    </row>
    <row r="5880" spans="1:2" x14ac:dyDescent="0.25">
      <c r="A5880" t="s">
        <v>7376</v>
      </c>
      <c r="B5880" t="s">
        <v>7376</v>
      </c>
    </row>
    <row r="5881" spans="1:2" x14ac:dyDescent="0.25">
      <c r="A5881" t="s">
        <v>7377</v>
      </c>
      <c r="B5881" t="s">
        <v>7377</v>
      </c>
    </row>
    <row r="5882" spans="1:2" x14ac:dyDescent="0.25">
      <c r="A5882" t="s">
        <v>7378</v>
      </c>
      <c r="B5882" t="s">
        <v>7378</v>
      </c>
    </row>
    <row r="5883" spans="1:2" x14ac:dyDescent="0.25">
      <c r="A5883" t="s">
        <v>7379</v>
      </c>
      <c r="B5883" t="s">
        <v>7379</v>
      </c>
    </row>
    <row r="5884" spans="1:2" x14ac:dyDescent="0.25">
      <c r="A5884" t="s">
        <v>7380</v>
      </c>
      <c r="B5884" t="s">
        <v>7380</v>
      </c>
    </row>
    <row r="5885" spans="1:2" x14ac:dyDescent="0.25">
      <c r="A5885" t="s">
        <v>7381</v>
      </c>
      <c r="B5885" t="s">
        <v>7381</v>
      </c>
    </row>
    <row r="5886" spans="1:2" x14ac:dyDescent="0.25">
      <c r="A5886" t="s">
        <v>7382</v>
      </c>
      <c r="B5886" t="s">
        <v>7382</v>
      </c>
    </row>
    <row r="5887" spans="1:2" x14ac:dyDescent="0.25">
      <c r="A5887" t="s">
        <v>7383</v>
      </c>
      <c r="B5887" t="s">
        <v>7383</v>
      </c>
    </row>
    <row r="5888" spans="1:2" x14ac:dyDescent="0.25">
      <c r="A5888" t="s">
        <v>7384</v>
      </c>
      <c r="B5888" t="s">
        <v>7384</v>
      </c>
    </row>
    <row r="5889" spans="1:2" x14ac:dyDescent="0.25">
      <c r="A5889" t="s">
        <v>7385</v>
      </c>
      <c r="B5889" t="s">
        <v>7385</v>
      </c>
    </row>
    <row r="5890" spans="1:2" x14ac:dyDescent="0.25">
      <c r="A5890" t="s">
        <v>7386</v>
      </c>
      <c r="B5890" t="s">
        <v>7386</v>
      </c>
    </row>
    <row r="5891" spans="1:2" x14ac:dyDescent="0.25">
      <c r="A5891" t="s">
        <v>7387</v>
      </c>
      <c r="B5891" t="s">
        <v>7387</v>
      </c>
    </row>
    <row r="5892" spans="1:2" x14ac:dyDescent="0.25">
      <c r="A5892" t="s">
        <v>7388</v>
      </c>
      <c r="B5892" t="s">
        <v>7388</v>
      </c>
    </row>
    <row r="5893" spans="1:2" x14ac:dyDescent="0.25">
      <c r="A5893" t="s">
        <v>7389</v>
      </c>
      <c r="B5893" t="s">
        <v>7389</v>
      </c>
    </row>
    <row r="5894" spans="1:2" x14ac:dyDescent="0.25">
      <c r="A5894" t="s">
        <v>7390</v>
      </c>
      <c r="B5894" t="s">
        <v>7390</v>
      </c>
    </row>
    <row r="5895" spans="1:2" x14ac:dyDescent="0.25">
      <c r="A5895" t="s">
        <v>7391</v>
      </c>
      <c r="B5895" t="s">
        <v>7391</v>
      </c>
    </row>
    <row r="5896" spans="1:2" x14ac:dyDescent="0.25">
      <c r="A5896" t="s">
        <v>7392</v>
      </c>
      <c r="B5896" t="s">
        <v>7392</v>
      </c>
    </row>
    <row r="5897" spans="1:2" x14ac:dyDescent="0.25">
      <c r="A5897" t="s">
        <v>7393</v>
      </c>
      <c r="B5897" t="s">
        <v>7393</v>
      </c>
    </row>
    <row r="5898" spans="1:2" x14ac:dyDescent="0.25">
      <c r="A5898" t="s">
        <v>7394</v>
      </c>
      <c r="B5898" t="s">
        <v>7394</v>
      </c>
    </row>
    <row r="5899" spans="1:2" x14ac:dyDescent="0.25">
      <c r="A5899" t="s">
        <v>7395</v>
      </c>
      <c r="B5899" t="s">
        <v>7395</v>
      </c>
    </row>
    <row r="5900" spans="1:2" x14ac:dyDescent="0.25">
      <c r="A5900" t="s">
        <v>7396</v>
      </c>
      <c r="B5900" t="s">
        <v>7396</v>
      </c>
    </row>
    <row r="5901" spans="1:2" x14ac:dyDescent="0.25">
      <c r="A5901" t="s">
        <v>7397</v>
      </c>
      <c r="B5901" t="s">
        <v>7397</v>
      </c>
    </row>
    <row r="5902" spans="1:2" x14ac:dyDescent="0.25">
      <c r="A5902" t="s">
        <v>7398</v>
      </c>
      <c r="B5902" t="s">
        <v>7398</v>
      </c>
    </row>
    <row r="5903" spans="1:2" x14ac:dyDescent="0.25">
      <c r="A5903" t="s">
        <v>7399</v>
      </c>
      <c r="B5903" t="s">
        <v>7399</v>
      </c>
    </row>
    <row r="5904" spans="1:2" x14ac:dyDescent="0.25">
      <c r="A5904" t="s">
        <v>7400</v>
      </c>
      <c r="B5904" t="s">
        <v>7400</v>
      </c>
    </row>
    <row r="5905" spans="1:2" x14ac:dyDescent="0.25">
      <c r="A5905" t="s">
        <v>7401</v>
      </c>
      <c r="B5905" t="s">
        <v>7401</v>
      </c>
    </row>
    <row r="5906" spans="1:2" x14ac:dyDescent="0.25">
      <c r="A5906" t="s">
        <v>7402</v>
      </c>
      <c r="B5906" t="s">
        <v>7402</v>
      </c>
    </row>
    <row r="5907" spans="1:2" x14ac:dyDescent="0.25">
      <c r="A5907" t="s">
        <v>7403</v>
      </c>
      <c r="B5907" t="s">
        <v>7403</v>
      </c>
    </row>
    <row r="5908" spans="1:2" x14ac:dyDescent="0.25">
      <c r="A5908" t="s">
        <v>7404</v>
      </c>
      <c r="B5908" t="s">
        <v>7404</v>
      </c>
    </row>
    <row r="5909" spans="1:2" x14ac:dyDescent="0.25">
      <c r="A5909" t="s">
        <v>7405</v>
      </c>
      <c r="B5909" t="s">
        <v>7405</v>
      </c>
    </row>
    <row r="5910" spans="1:2" x14ac:dyDescent="0.25">
      <c r="A5910" t="s">
        <v>7406</v>
      </c>
      <c r="B5910" t="s">
        <v>7406</v>
      </c>
    </row>
    <row r="5911" spans="1:2" x14ac:dyDescent="0.25">
      <c r="A5911" t="s">
        <v>7407</v>
      </c>
      <c r="B5911" t="s">
        <v>7407</v>
      </c>
    </row>
    <row r="5912" spans="1:2" x14ac:dyDescent="0.25">
      <c r="A5912" t="s">
        <v>7408</v>
      </c>
      <c r="B5912" t="s">
        <v>7408</v>
      </c>
    </row>
    <row r="5913" spans="1:2" x14ac:dyDescent="0.25">
      <c r="A5913" t="s">
        <v>7409</v>
      </c>
      <c r="B5913" t="s">
        <v>7409</v>
      </c>
    </row>
    <row r="5914" spans="1:2" x14ac:dyDescent="0.25">
      <c r="A5914" t="s">
        <v>7410</v>
      </c>
      <c r="B5914" t="s">
        <v>7410</v>
      </c>
    </row>
    <row r="5915" spans="1:2" x14ac:dyDescent="0.25">
      <c r="A5915" t="s">
        <v>7411</v>
      </c>
      <c r="B5915" t="s">
        <v>7411</v>
      </c>
    </row>
    <row r="5916" spans="1:2" x14ac:dyDescent="0.25">
      <c r="A5916" t="s">
        <v>7412</v>
      </c>
      <c r="B5916" t="s">
        <v>7412</v>
      </c>
    </row>
    <row r="5917" spans="1:2" x14ac:dyDescent="0.25">
      <c r="A5917" t="s">
        <v>7413</v>
      </c>
      <c r="B5917" t="s">
        <v>7413</v>
      </c>
    </row>
    <row r="5918" spans="1:2" x14ac:dyDescent="0.25">
      <c r="A5918" t="s">
        <v>7414</v>
      </c>
      <c r="B5918" t="s">
        <v>7414</v>
      </c>
    </row>
    <row r="5919" spans="1:2" x14ac:dyDescent="0.25">
      <c r="A5919" t="s">
        <v>7415</v>
      </c>
      <c r="B5919" t="s">
        <v>7415</v>
      </c>
    </row>
    <row r="5920" spans="1:2" x14ac:dyDescent="0.25">
      <c r="A5920" t="s">
        <v>7416</v>
      </c>
      <c r="B5920" t="s">
        <v>7416</v>
      </c>
    </row>
    <row r="5921" spans="1:2" x14ac:dyDescent="0.25">
      <c r="A5921" t="s">
        <v>7417</v>
      </c>
      <c r="B5921" t="s">
        <v>7417</v>
      </c>
    </row>
    <row r="5922" spans="1:2" x14ac:dyDescent="0.25">
      <c r="A5922" t="s">
        <v>7418</v>
      </c>
      <c r="B5922" t="s">
        <v>7418</v>
      </c>
    </row>
    <row r="5923" spans="1:2" x14ac:dyDescent="0.25">
      <c r="A5923" t="s">
        <v>7419</v>
      </c>
      <c r="B5923" t="s">
        <v>7419</v>
      </c>
    </row>
    <row r="5924" spans="1:2" x14ac:dyDescent="0.25">
      <c r="A5924" t="s">
        <v>7420</v>
      </c>
      <c r="B5924" t="s">
        <v>7420</v>
      </c>
    </row>
    <row r="5925" spans="1:2" x14ac:dyDescent="0.25">
      <c r="A5925" t="s">
        <v>7421</v>
      </c>
      <c r="B5925" t="s">
        <v>7421</v>
      </c>
    </row>
    <row r="5926" spans="1:2" x14ac:dyDescent="0.25">
      <c r="A5926" t="s">
        <v>7422</v>
      </c>
      <c r="B5926" t="s">
        <v>7422</v>
      </c>
    </row>
    <row r="5927" spans="1:2" x14ac:dyDescent="0.25">
      <c r="A5927" t="s">
        <v>7423</v>
      </c>
      <c r="B5927" t="s">
        <v>7423</v>
      </c>
    </row>
    <row r="5928" spans="1:2" x14ac:dyDescent="0.25">
      <c r="A5928" t="s">
        <v>7424</v>
      </c>
      <c r="B5928" t="s">
        <v>7424</v>
      </c>
    </row>
    <row r="5929" spans="1:2" x14ac:dyDescent="0.25">
      <c r="A5929" t="s">
        <v>7425</v>
      </c>
      <c r="B5929" t="s">
        <v>7425</v>
      </c>
    </row>
    <row r="5930" spans="1:2" x14ac:dyDescent="0.25">
      <c r="A5930" t="s">
        <v>7426</v>
      </c>
      <c r="B5930" t="s">
        <v>7426</v>
      </c>
    </row>
    <row r="5931" spans="1:2" x14ac:dyDescent="0.25">
      <c r="A5931" t="s">
        <v>7427</v>
      </c>
      <c r="B5931" t="s">
        <v>7427</v>
      </c>
    </row>
    <row r="5932" spans="1:2" x14ac:dyDescent="0.25">
      <c r="A5932" t="s">
        <v>7428</v>
      </c>
      <c r="B5932" t="s">
        <v>7428</v>
      </c>
    </row>
    <row r="5933" spans="1:2" x14ac:dyDescent="0.25">
      <c r="A5933" t="s">
        <v>7429</v>
      </c>
      <c r="B5933" t="s">
        <v>7429</v>
      </c>
    </row>
    <row r="5934" spans="1:2" x14ac:dyDescent="0.25">
      <c r="A5934" t="s">
        <v>7430</v>
      </c>
      <c r="B5934" t="s">
        <v>7430</v>
      </c>
    </row>
    <row r="5935" spans="1:2" x14ac:dyDescent="0.25">
      <c r="A5935" t="s">
        <v>7431</v>
      </c>
      <c r="B5935" t="s">
        <v>7431</v>
      </c>
    </row>
    <row r="5936" spans="1:2" x14ac:dyDescent="0.25">
      <c r="A5936" t="s">
        <v>7432</v>
      </c>
      <c r="B5936" t="s">
        <v>7432</v>
      </c>
    </row>
    <row r="5937" spans="1:2" x14ac:dyDescent="0.25">
      <c r="A5937" t="s">
        <v>7433</v>
      </c>
      <c r="B5937" t="s">
        <v>7433</v>
      </c>
    </row>
    <row r="5938" spans="1:2" x14ac:dyDescent="0.25">
      <c r="A5938" t="s">
        <v>7434</v>
      </c>
      <c r="B5938" t="s">
        <v>7434</v>
      </c>
    </row>
    <row r="5939" spans="1:2" x14ac:dyDescent="0.25">
      <c r="A5939" t="s">
        <v>7435</v>
      </c>
      <c r="B5939" t="s">
        <v>7435</v>
      </c>
    </row>
    <row r="5940" spans="1:2" x14ac:dyDescent="0.25">
      <c r="A5940" t="s">
        <v>7436</v>
      </c>
      <c r="B5940" t="s">
        <v>7436</v>
      </c>
    </row>
    <row r="5941" spans="1:2" x14ac:dyDescent="0.25">
      <c r="A5941" t="s">
        <v>7437</v>
      </c>
      <c r="B5941" t="s">
        <v>7437</v>
      </c>
    </row>
    <row r="5942" spans="1:2" x14ac:dyDescent="0.25">
      <c r="A5942" t="s">
        <v>7438</v>
      </c>
      <c r="B5942" t="s">
        <v>7438</v>
      </c>
    </row>
    <row r="5943" spans="1:2" x14ac:dyDescent="0.25">
      <c r="A5943" t="s">
        <v>7439</v>
      </c>
      <c r="B5943" t="s">
        <v>7439</v>
      </c>
    </row>
    <row r="5944" spans="1:2" x14ac:dyDescent="0.25">
      <c r="A5944" t="s">
        <v>7440</v>
      </c>
      <c r="B5944" t="s">
        <v>7440</v>
      </c>
    </row>
    <row r="5945" spans="1:2" x14ac:dyDescent="0.25">
      <c r="A5945" t="s">
        <v>7441</v>
      </c>
      <c r="B5945" t="s">
        <v>7441</v>
      </c>
    </row>
    <row r="5946" spans="1:2" x14ac:dyDescent="0.25">
      <c r="A5946" t="s">
        <v>7442</v>
      </c>
      <c r="B5946" t="s">
        <v>7442</v>
      </c>
    </row>
    <row r="5947" spans="1:2" x14ac:dyDescent="0.25">
      <c r="A5947" t="s">
        <v>7443</v>
      </c>
      <c r="B5947" t="s">
        <v>7443</v>
      </c>
    </row>
    <row r="5948" spans="1:2" x14ac:dyDescent="0.25">
      <c r="A5948" t="s">
        <v>7444</v>
      </c>
      <c r="B5948" t="s">
        <v>7444</v>
      </c>
    </row>
    <row r="5949" spans="1:2" x14ac:dyDescent="0.25">
      <c r="A5949" t="s">
        <v>7445</v>
      </c>
      <c r="B5949" t="s">
        <v>7445</v>
      </c>
    </row>
    <row r="5950" spans="1:2" x14ac:dyDescent="0.25">
      <c r="A5950" t="s">
        <v>7446</v>
      </c>
      <c r="B5950" t="s">
        <v>7446</v>
      </c>
    </row>
    <row r="5951" spans="1:2" x14ac:dyDescent="0.25">
      <c r="A5951" t="s">
        <v>7447</v>
      </c>
      <c r="B5951" t="s">
        <v>7447</v>
      </c>
    </row>
    <row r="5952" spans="1:2" x14ac:dyDescent="0.25">
      <c r="A5952" t="s">
        <v>7448</v>
      </c>
      <c r="B5952" t="s">
        <v>7448</v>
      </c>
    </row>
    <row r="5953" spans="1:2" x14ac:dyDescent="0.25">
      <c r="A5953" t="s">
        <v>7449</v>
      </c>
      <c r="B5953" t="s">
        <v>7449</v>
      </c>
    </row>
    <row r="5954" spans="1:2" x14ac:dyDescent="0.25">
      <c r="A5954" t="s">
        <v>7450</v>
      </c>
      <c r="B5954" t="s">
        <v>7450</v>
      </c>
    </row>
    <row r="5955" spans="1:2" x14ac:dyDescent="0.25">
      <c r="A5955" t="s">
        <v>7451</v>
      </c>
      <c r="B5955" t="s">
        <v>7451</v>
      </c>
    </row>
    <row r="5956" spans="1:2" x14ac:dyDescent="0.25">
      <c r="A5956" t="s">
        <v>7452</v>
      </c>
      <c r="B5956" t="s">
        <v>7452</v>
      </c>
    </row>
    <row r="5957" spans="1:2" x14ac:dyDescent="0.25">
      <c r="A5957" t="s">
        <v>7453</v>
      </c>
      <c r="B5957" t="s">
        <v>7453</v>
      </c>
    </row>
    <row r="5958" spans="1:2" x14ac:dyDescent="0.25">
      <c r="A5958" t="s">
        <v>7454</v>
      </c>
      <c r="B5958" t="s">
        <v>7454</v>
      </c>
    </row>
    <row r="5959" spans="1:2" x14ac:dyDescent="0.25">
      <c r="A5959" t="s">
        <v>7455</v>
      </c>
      <c r="B5959" t="s">
        <v>7455</v>
      </c>
    </row>
    <row r="5960" spans="1:2" x14ac:dyDescent="0.25">
      <c r="A5960" t="s">
        <v>7456</v>
      </c>
      <c r="B5960" t="s">
        <v>7456</v>
      </c>
    </row>
    <row r="5961" spans="1:2" x14ac:dyDescent="0.25">
      <c r="A5961" t="s">
        <v>7457</v>
      </c>
      <c r="B5961" t="s">
        <v>7457</v>
      </c>
    </row>
    <row r="5962" spans="1:2" x14ac:dyDescent="0.25">
      <c r="A5962" t="s">
        <v>7458</v>
      </c>
      <c r="B5962" t="s">
        <v>7458</v>
      </c>
    </row>
    <row r="5963" spans="1:2" x14ac:dyDescent="0.25">
      <c r="A5963" t="s">
        <v>7459</v>
      </c>
      <c r="B5963" t="s">
        <v>7459</v>
      </c>
    </row>
    <row r="5964" spans="1:2" x14ac:dyDescent="0.25">
      <c r="A5964" t="s">
        <v>7460</v>
      </c>
      <c r="B5964" t="s">
        <v>7460</v>
      </c>
    </row>
    <row r="5965" spans="1:2" x14ac:dyDescent="0.25">
      <c r="A5965" t="s">
        <v>7461</v>
      </c>
      <c r="B5965" t="s">
        <v>7461</v>
      </c>
    </row>
    <row r="5966" spans="1:2" x14ac:dyDescent="0.25">
      <c r="A5966" t="s">
        <v>7462</v>
      </c>
      <c r="B5966" t="s">
        <v>7462</v>
      </c>
    </row>
    <row r="5967" spans="1:2" x14ac:dyDescent="0.25">
      <c r="A5967" t="s">
        <v>7463</v>
      </c>
      <c r="B5967" t="s">
        <v>7463</v>
      </c>
    </row>
    <row r="5968" spans="1:2" x14ac:dyDescent="0.25">
      <c r="A5968" t="s">
        <v>7464</v>
      </c>
      <c r="B5968" t="s">
        <v>7464</v>
      </c>
    </row>
    <row r="5969" spans="1:2" x14ac:dyDescent="0.25">
      <c r="A5969" t="s">
        <v>7465</v>
      </c>
      <c r="B5969" t="s">
        <v>7465</v>
      </c>
    </row>
    <row r="5970" spans="1:2" x14ac:dyDescent="0.25">
      <c r="A5970" t="s">
        <v>7466</v>
      </c>
      <c r="B5970" t="s">
        <v>7466</v>
      </c>
    </row>
    <row r="5971" spans="1:2" x14ac:dyDescent="0.25">
      <c r="A5971" t="s">
        <v>7467</v>
      </c>
      <c r="B5971" t="s">
        <v>7467</v>
      </c>
    </row>
    <row r="5972" spans="1:2" x14ac:dyDescent="0.25">
      <c r="A5972" t="s">
        <v>7468</v>
      </c>
      <c r="B5972" t="s">
        <v>7468</v>
      </c>
    </row>
    <row r="5973" spans="1:2" x14ac:dyDescent="0.25">
      <c r="A5973" t="s">
        <v>7469</v>
      </c>
      <c r="B5973" t="s">
        <v>7469</v>
      </c>
    </row>
    <row r="5974" spans="1:2" x14ac:dyDescent="0.25">
      <c r="A5974" t="s">
        <v>7470</v>
      </c>
      <c r="B5974" t="s">
        <v>7470</v>
      </c>
    </row>
    <row r="5975" spans="1:2" x14ac:dyDescent="0.25">
      <c r="A5975" t="s">
        <v>7471</v>
      </c>
      <c r="B5975" t="s">
        <v>7471</v>
      </c>
    </row>
    <row r="5976" spans="1:2" x14ac:dyDescent="0.25">
      <c r="A5976" t="s">
        <v>7472</v>
      </c>
      <c r="B5976" t="s">
        <v>7472</v>
      </c>
    </row>
    <row r="5977" spans="1:2" x14ac:dyDescent="0.25">
      <c r="A5977" t="s">
        <v>7473</v>
      </c>
      <c r="B5977" t="s">
        <v>7473</v>
      </c>
    </row>
    <row r="5978" spans="1:2" x14ac:dyDescent="0.25">
      <c r="A5978" t="s">
        <v>7474</v>
      </c>
      <c r="B5978" t="s">
        <v>7474</v>
      </c>
    </row>
    <row r="5979" spans="1:2" x14ac:dyDescent="0.25">
      <c r="A5979" t="s">
        <v>7475</v>
      </c>
      <c r="B5979" t="s">
        <v>7475</v>
      </c>
    </row>
    <row r="5980" spans="1:2" x14ac:dyDescent="0.25">
      <c r="A5980" t="s">
        <v>7476</v>
      </c>
      <c r="B5980" t="s">
        <v>7476</v>
      </c>
    </row>
    <row r="5981" spans="1:2" x14ac:dyDescent="0.25">
      <c r="A5981" t="s">
        <v>7477</v>
      </c>
      <c r="B5981" t="s">
        <v>7477</v>
      </c>
    </row>
    <row r="5982" spans="1:2" x14ac:dyDescent="0.25">
      <c r="A5982" t="s">
        <v>7478</v>
      </c>
      <c r="B5982" t="s">
        <v>7478</v>
      </c>
    </row>
    <row r="5983" spans="1:2" x14ac:dyDescent="0.25">
      <c r="A5983" t="s">
        <v>7479</v>
      </c>
      <c r="B5983" t="s">
        <v>7479</v>
      </c>
    </row>
    <row r="5984" spans="1:2" x14ac:dyDescent="0.25">
      <c r="A5984" t="s">
        <v>7480</v>
      </c>
      <c r="B5984" t="s">
        <v>7480</v>
      </c>
    </row>
    <row r="5985" spans="1:2" x14ac:dyDescent="0.25">
      <c r="A5985" t="s">
        <v>7481</v>
      </c>
      <c r="B5985" t="s">
        <v>7481</v>
      </c>
    </row>
    <row r="5986" spans="1:2" x14ac:dyDescent="0.25">
      <c r="A5986" t="s">
        <v>7482</v>
      </c>
      <c r="B5986" t="s">
        <v>7482</v>
      </c>
    </row>
    <row r="5987" spans="1:2" x14ac:dyDescent="0.25">
      <c r="A5987" t="s">
        <v>7483</v>
      </c>
      <c r="B5987" t="s">
        <v>7483</v>
      </c>
    </row>
    <row r="5988" spans="1:2" x14ac:dyDescent="0.25">
      <c r="A5988" t="s">
        <v>7484</v>
      </c>
      <c r="B5988" t="s">
        <v>7484</v>
      </c>
    </row>
    <row r="5989" spans="1:2" x14ac:dyDescent="0.25">
      <c r="A5989" t="s">
        <v>7485</v>
      </c>
      <c r="B5989" t="s">
        <v>7485</v>
      </c>
    </row>
    <row r="5990" spans="1:2" x14ac:dyDescent="0.25">
      <c r="A5990" t="s">
        <v>7486</v>
      </c>
      <c r="B5990" t="s">
        <v>7486</v>
      </c>
    </row>
    <row r="5991" spans="1:2" x14ac:dyDescent="0.25">
      <c r="A5991" t="s">
        <v>7487</v>
      </c>
      <c r="B5991" t="s">
        <v>7487</v>
      </c>
    </row>
    <row r="5992" spans="1:2" x14ac:dyDescent="0.25">
      <c r="A5992" t="s">
        <v>7488</v>
      </c>
      <c r="B5992" t="s">
        <v>7488</v>
      </c>
    </row>
    <row r="5993" spans="1:2" x14ac:dyDescent="0.25">
      <c r="A5993" t="s">
        <v>7489</v>
      </c>
      <c r="B5993" t="s">
        <v>7489</v>
      </c>
    </row>
    <row r="5994" spans="1:2" x14ac:dyDescent="0.25">
      <c r="A5994" t="s">
        <v>7490</v>
      </c>
      <c r="B5994" t="s">
        <v>7490</v>
      </c>
    </row>
    <row r="5995" spans="1:2" x14ac:dyDescent="0.25">
      <c r="A5995" t="s">
        <v>7491</v>
      </c>
      <c r="B5995" t="s">
        <v>7491</v>
      </c>
    </row>
    <row r="5996" spans="1:2" x14ac:dyDescent="0.25">
      <c r="A5996" t="s">
        <v>7492</v>
      </c>
      <c r="B5996" t="s">
        <v>7492</v>
      </c>
    </row>
    <row r="5997" spans="1:2" x14ac:dyDescent="0.25">
      <c r="A5997" t="s">
        <v>7493</v>
      </c>
      <c r="B5997" t="s">
        <v>7493</v>
      </c>
    </row>
    <row r="5998" spans="1:2" x14ac:dyDescent="0.25">
      <c r="A5998" t="s">
        <v>7494</v>
      </c>
      <c r="B5998" t="s">
        <v>7494</v>
      </c>
    </row>
    <row r="5999" spans="1:2" x14ac:dyDescent="0.25">
      <c r="A5999" t="s">
        <v>7495</v>
      </c>
      <c r="B5999" t="s">
        <v>7495</v>
      </c>
    </row>
    <row r="6000" spans="1:2" x14ac:dyDescent="0.25">
      <c r="A6000" t="s">
        <v>7496</v>
      </c>
      <c r="B6000" t="s">
        <v>7496</v>
      </c>
    </row>
    <row r="6001" spans="1:2" x14ac:dyDescent="0.25">
      <c r="A6001" t="s">
        <v>7497</v>
      </c>
      <c r="B6001" t="s">
        <v>7497</v>
      </c>
    </row>
    <row r="6002" spans="1:2" x14ac:dyDescent="0.25">
      <c r="A6002" t="s">
        <v>7498</v>
      </c>
      <c r="B6002" t="s">
        <v>7498</v>
      </c>
    </row>
    <row r="6003" spans="1:2" x14ac:dyDescent="0.25">
      <c r="A6003" t="s">
        <v>7499</v>
      </c>
      <c r="B6003" t="s">
        <v>7499</v>
      </c>
    </row>
    <row r="6004" spans="1:2" x14ac:dyDescent="0.25">
      <c r="A6004" t="s">
        <v>7500</v>
      </c>
      <c r="B6004" t="s">
        <v>7500</v>
      </c>
    </row>
    <row r="6005" spans="1:2" x14ac:dyDescent="0.25">
      <c r="A6005" t="s">
        <v>7501</v>
      </c>
      <c r="B6005" t="s">
        <v>7501</v>
      </c>
    </row>
    <row r="6006" spans="1:2" x14ac:dyDescent="0.25">
      <c r="A6006" t="s">
        <v>7502</v>
      </c>
      <c r="B6006" t="s">
        <v>7502</v>
      </c>
    </row>
    <row r="6007" spans="1:2" x14ac:dyDescent="0.25">
      <c r="A6007" t="s">
        <v>7503</v>
      </c>
      <c r="B6007" t="s">
        <v>7503</v>
      </c>
    </row>
    <row r="6008" spans="1:2" x14ac:dyDescent="0.25">
      <c r="A6008" t="s">
        <v>7504</v>
      </c>
      <c r="B6008" t="s">
        <v>7504</v>
      </c>
    </row>
    <row r="6009" spans="1:2" x14ac:dyDescent="0.25">
      <c r="A6009" t="s">
        <v>7505</v>
      </c>
      <c r="B6009" t="s">
        <v>7505</v>
      </c>
    </row>
    <row r="6010" spans="1:2" x14ac:dyDescent="0.25">
      <c r="A6010" t="s">
        <v>7506</v>
      </c>
      <c r="B6010" t="s">
        <v>7506</v>
      </c>
    </row>
    <row r="6011" spans="1:2" x14ac:dyDescent="0.25">
      <c r="A6011" t="s">
        <v>7507</v>
      </c>
      <c r="B6011" t="s">
        <v>7507</v>
      </c>
    </row>
    <row r="6012" spans="1:2" x14ac:dyDescent="0.25">
      <c r="A6012" t="s">
        <v>7508</v>
      </c>
      <c r="B6012" t="s">
        <v>7508</v>
      </c>
    </row>
    <row r="6013" spans="1:2" x14ac:dyDescent="0.25">
      <c r="A6013" t="s">
        <v>7509</v>
      </c>
      <c r="B6013" t="s">
        <v>7509</v>
      </c>
    </row>
    <row r="6014" spans="1:2" x14ac:dyDescent="0.25">
      <c r="A6014" t="s">
        <v>7510</v>
      </c>
      <c r="B6014" t="s">
        <v>7510</v>
      </c>
    </row>
    <row r="6015" spans="1:2" x14ac:dyDescent="0.25">
      <c r="A6015" t="s">
        <v>7511</v>
      </c>
      <c r="B6015" t="s">
        <v>7511</v>
      </c>
    </row>
    <row r="6016" spans="1:2" x14ac:dyDescent="0.25">
      <c r="A6016" t="s">
        <v>7512</v>
      </c>
      <c r="B6016" t="s">
        <v>7512</v>
      </c>
    </row>
    <row r="6017" spans="1:2" x14ac:dyDescent="0.25">
      <c r="A6017" t="s">
        <v>7513</v>
      </c>
      <c r="B6017" t="s">
        <v>7513</v>
      </c>
    </row>
    <row r="6018" spans="1:2" x14ac:dyDescent="0.25">
      <c r="A6018" t="s">
        <v>7514</v>
      </c>
      <c r="B6018" t="s">
        <v>7514</v>
      </c>
    </row>
    <row r="6019" spans="1:2" x14ac:dyDescent="0.25">
      <c r="A6019" t="s">
        <v>7515</v>
      </c>
      <c r="B6019" t="s">
        <v>7515</v>
      </c>
    </row>
    <row r="6020" spans="1:2" x14ac:dyDescent="0.25">
      <c r="A6020" t="s">
        <v>7516</v>
      </c>
      <c r="B6020" t="s">
        <v>7516</v>
      </c>
    </row>
    <row r="6021" spans="1:2" x14ac:dyDescent="0.25">
      <c r="A6021" t="s">
        <v>7517</v>
      </c>
      <c r="B6021" t="s">
        <v>7517</v>
      </c>
    </row>
    <row r="6022" spans="1:2" x14ac:dyDescent="0.25">
      <c r="A6022" t="s">
        <v>7518</v>
      </c>
      <c r="B6022" t="s">
        <v>7518</v>
      </c>
    </row>
    <row r="6023" spans="1:2" x14ac:dyDescent="0.25">
      <c r="A6023" t="s">
        <v>7519</v>
      </c>
      <c r="B6023" t="s">
        <v>7519</v>
      </c>
    </row>
    <row r="6024" spans="1:2" x14ac:dyDescent="0.25">
      <c r="A6024" t="s">
        <v>7520</v>
      </c>
      <c r="B6024" t="s">
        <v>7520</v>
      </c>
    </row>
    <row r="6025" spans="1:2" x14ac:dyDescent="0.25">
      <c r="A6025" t="s">
        <v>7521</v>
      </c>
      <c r="B6025" t="s">
        <v>7521</v>
      </c>
    </row>
    <row r="6026" spans="1:2" x14ac:dyDescent="0.25">
      <c r="A6026" t="s">
        <v>7522</v>
      </c>
      <c r="B6026" t="s">
        <v>7522</v>
      </c>
    </row>
    <row r="6027" spans="1:2" x14ac:dyDescent="0.25">
      <c r="A6027" t="s">
        <v>7523</v>
      </c>
      <c r="B6027" t="s">
        <v>7523</v>
      </c>
    </row>
    <row r="6028" spans="1:2" x14ac:dyDescent="0.25">
      <c r="A6028" t="s">
        <v>7524</v>
      </c>
      <c r="B6028" t="s">
        <v>7524</v>
      </c>
    </row>
    <row r="6029" spans="1:2" x14ac:dyDescent="0.25">
      <c r="A6029" t="s">
        <v>7525</v>
      </c>
      <c r="B6029" t="s">
        <v>7525</v>
      </c>
    </row>
    <row r="6030" spans="1:2" x14ac:dyDescent="0.25">
      <c r="A6030" t="s">
        <v>7526</v>
      </c>
      <c r="B6030" t="s">
        <v>7526</v>
      </c>
    </row>
    <row r="6031" spans="1:2" x14ac:dyDescent="0.25">
      <c r="A6031" t="s">
        <v>7527</v>
      </c>
      <c r="B6031" t="s">
        <v>7527</v>
      </c>
    </row>
    <row r="6032" spans="1:2" x14ac:dyDescent="0.25">
      <c r="A6032" t="s">
        <v>7528</v>
      </c>
      <c r="B6032" t="s">
        <v>7528</v>
      </c>
    </row>
    <row r="6033" spans="1:2" x14ac:dyDescent="0.25">
      <c r="A6033" t="s">
        <v>7529</v>
      </c>
      <c r="B6033" t="s">
        <v>7529</v>
      </c>
    </row>
    <row r="6034" spans="1:2" x14ac:dyDescent="0.25">
      <c r="A6034" t="s">
        <v>7530</v>
      </c>
      <c r="B6034" t="s">
        <v>7530</v>
      </c>
    </row>
    <row r="6035" spans="1:2" x14ac:dyDescent="0.25">
      <c r="A6035" t="s">
        <v>7531</v>
      </c>
      <c r="B6035" t="s">
        <v>7531</v>
      </c>
    </row>
    <row r="6036" spans="1:2" x14ac:dyDescent="0.25">
      <c r="A6036" t="s">
        <v>7532</v>
      </c>
      <c r="B6036" t="s">
        <v>7532</v>
      </c>
    </row>
    <row r="6037" spans="1:2" x14ac:dyDescent="0.25">
      <c r="A6037" t="s">
        <v>7533</v>
      </c>
      <c r="B6037" t="s">
        <v>7533</v>
      </c>
    </row>
    <row r="6038" spans="1:2" x14ac:dyDescent="0.25">
      <c r="A6038" t="s">
        <v>7534</v>
      </c>
      <c r="B6038" t="s">
        <v>7534</v>
      </c>
    </row>
    <row r="6039" spans="1:2" x14ac:dyDescent="0.25">
      <c r="A6039" t="s">
        <v>7535</v>
      </c>
      <c r="B6039" t="s">
        <v>7535</v>
      </c>
    </row>
    <row r="6040" spans="1:2" x14ac:dyDescent="0.25">
      <c r="A6040" t="s">
        <v>7536</v>
      </c>
      <c r="B6040" t="s">
        <v>7536</v>
      </c>
    </row>
    <row r="6041" spans="1:2" x14ac:dyDescent="0.25">
      <c r="A6041" t="s">
        <v>7537</v>
      </c>
      <c r="B6041" t="s">
        <v>7537</v>
      </c>
    </row>
    <row r="6042" spans="1:2" x14ac:dyDescent="0.25">
      <c r="A6042" t="s">
        <v>7538</v>
      </c>
      <c r="B6042" t="s">
        <v>7538</v>
      </c>
    </row>
    <row r="6043" spans="1:2" x14ac:dyDescent="0.25">
      <c r="A6043" t="s">
        <v>7539</v>
      </c>
      <c r="B6043" t="s">
        <v>7539</v>
      </c>
    </row>
    <row r="6044" spans="1:2" x14ac:dyDescent="0.25">
      <c r="A6044" t="s">
        <v>7540</v>
      </c>
      <c r="B6044" t="s">
        <v>7540</v>
      </c>
    </row>
    <row r="6045" spans="1:2" x14ac:dyDescent="0.25">
      <c r="A6045" t="s">
        <v>7541</v>
      </c>
      <c r="B6045" t="s">
        <v>7541</v>
      </c>
    </row>
    <row r="6046" spans="1:2" x14ac:dyDescent="0.25">
      <c r="A6046" t="s">
        <v>7542</v>
      </c>
      <c r="B6046" t="s">
        <v>7542</v>
      </c>
    </row>
    <row r="6047" spans="1:2" x14ac:dyDescent="0.25">
      <c r="A6047" t="s">
        <v>7543</v>
      </c>
      <c r="B6047" t="s">
        <v>7543</v>
      </c>
    </row>
    <row r="6048" spans="1:2" x14ac:dyDescent="0.25">
      <c r="A6048" t="s">
        <v>7544</v>
      </c>
      <c r="B6048" t="s">
        <v>7544</v>
      </c>
    </row>
    <row r="6049" spans="1:2" x14ac:dyDescent="0.25">
      <c r="A6049" t="s">
        <v>7545</v>
      </c>
      <c r="B6049" t="s">
        <v>7545</v>
      </c>
    </row>
    <row r="6050" spans="1:2" x14ac:dyDescent="0.25">
      <c r="A6050" t="s">
        <v>7546</v>
      </c>
      <c r="B6050" t="s">
        <v>7546</v>
      </c>
    </row>
    <row r="6051" spans="1:2" x14ac:dyDescent="0.25">
      <c r="A6051" t="s">
        <v>7547</v>
      </c>
      <c r="B6051" t="s">
        <v>7547</v>
      </c>
    </row>
    <row r="6052" spans="1:2" x14ac:dyDescent="0.25">
      <c r="A6052" t="s">
        <v>7548</v>
      </c>
      <c r="B6052" t="s">
        <v>7548</v>
      </c>
    </row>
    <row r="6053" spans="1:2" x14ac:dyDescent="0.25">
      <c r="A6053" t="s">
        <v>7549</v>
      </c>
      <c r="B6053" t="s">
        <v>7549</v>
      </c>
    </row>
    <row r="6054" spans="1:2" x14ac:dyDescent="0.25">
      <c r="A6054" t="s">
        <v>7550</v>
      </c>
      <c r="B6054" t="s">
        <v>7550</v>
      </c>
    </row>
    <row r="6055" spans="1:2" x14ac:dyDescent="0.25">
      <c r="A6055" t="s">
        <v>7551</v>
      </c>
      <c r="B6055" t="s">
        <v>7551</v>
      </c>
    </row>
    <row r="6056" spans="1:2" x14ac:dyDescent="0.25">
      <c r="A6056" t="s">
        <v>7552</v>
      </c>
      <c r="B6056" t="s">
        <v>7552</v>
      </c>
    </row>
    <row r="6057" spans="1:2" x14ac:dyDescent="0.25">
      <c r="A6057" t="s">
        <v>7553</v>
      </c>
      <c r="B6057" t="s">
        <v>7553</v>
      </c>
    </row>
    <row r="6058" spans="1:2" x14ac:dyDescent="0.25">
      <c r="A6058" t="s">
        <v>7554</v>
      </c>
      <c r="B6058" t="s">
        <v>7554</v>
      </c>
    </row>
    <row r="6059" spans="1:2" x14ac:dyDescent="0.25">
      <c r="A6059" t="s">
        <v>7555</v>
      </c>
      <c r="B6059" t="s">
        <v>7555</v>
      </c>
    </row>
    <row r="6060" spans="1:2" x14ac:dyDescent="0.25">
      <c r="A6060" t="s">
        <v>7556</v>
      </c>
      <c r="B6060" t="s">
        <v>7556</v>
      </c>
    </row>
    <row r="6061" spans="1:2" x14ac:dyDescent="0.25">
      <c r="A6061" t="s">
        <v>7557</v>
      </c>
      <c r="B6061" t="s">
        <v>7557</v>
      </c>
    </row>
    <row r="6062" spans="1:2" x14ac:dyDescent="0.25">
      <c r="A6062" t="s">
        <v>7558</v>
      </c>
      <c r="B6062" t="s">
        <v>7558</v>
      </c>
    </row>
    <row r="6063" spans="1:2" x14ac:dyDescent="0.25">
      <c r="A6063" t="s">
        <v>7559</v>
      </c>
      <c r="B6063" t="s">
        <v>7559</v>
      </c>
    </row>
    <row r="6064" spans="1:2" x14ac:dyDescent="0.25">
      <c r="A6064" t="s">
        <v>7560</v>
      </c>
      <c r="B6064" t="s">
        <v>7560</v>
      </c>
    </row>
    <row r="6065" spans="1:2" x14ac:dyDescent="0.25">
      <c r="A6065" t="s">
        <v>7561</v>
      </c>
      <c r="B6065" t="s">
        <v>7561</v>
      </c>
    </row>
    <row r="6066" spans="1:2" x14ac:dyDescent="0.25">
      <c r="A6066" t="s">
        <v>7562</v>
      </c>
      <c r="B6066" t="s">
        <v>7562</v>
      </c>
    </row>
    <row r="6067" spans="1:2" x14ac:dyDescent="0.25">
      <c r="A6067" t="s">
        <v>7563</v>
      </c>
      <c r="B6067" t="s">
        <v>7563</v>
      </c>
    </row>
    <row r="6068" spans="1:2" x14ac:dyDescent="0.25">
      <c r="A6068" t="s">
        <v>7564</v>
      </c>
      <c r="B6068" t="s">
        <v>7564</v>
      </c>
    </row>
    <row r="6069" spans="1:2" x14ac:dyDescent="0.25">
      <c r="A6069" t="s">
        <v>7565</v>
      </c>
      <c r="B6069" t="s">
        <v>7565</v>
      </c>
    </row>
    <row r="6070" spans="1:2" x14ac:dyDescent="0.25">
      <c r="A6070" t="s">
        <v>7566</v>
      </c>
      <c r="B6070" t="s">
        <v>7566</v>
      </c>
    </row>
    <row r="6071" spans="1:2" x14ac:dyDescent="0.25">
      <c r="A6071" t="s">
        <v>7567</v>
      </c>
      <c r="B6071" t="s">
        <v>7567</v>
      </c>
    </row>
    <row r="6072" spans="1:2" x14ac:dyDescent="0.25">
      <c r="A6072" t="s">
        <v>7568</v>
      </c>
      <c r="B6072" t="s">
        <v>7568</v>
      </c>
    </row>
    <row r="6073" spans="1:2" x14ac:dyDescent="0.25">
      <c r="A6073" t="s">
        <v>7569</v>
      </c>
      <c r="B6073" t="s">
        <v>7569</v>
      </c>
    </row>
    <row r="6074" spans="1:2" x14ac:dyDescent="0.25">
      <c r="A6074" t="s">
        <v>7570</v>
      </c>
      <c r="B6074" t="s">
        <v>7570</v>
      </c>
    </row>
    <row r="6075" spans="1:2" x14ac:dyDescent="0.25">
      <c r="A6075" t="s">
        <v>7571</v>
      </c>
      <c r="B6075" t="s">
        <v>7571</v>
      </c>
    </row>
    <row r="6076" spans="1:2" x14ac:dyDescent="0.25">
      <c r="A6076" t="s">
        <v>7572</v>
      </c>
      <c r="B6076" t="s">
        <v>7572</v>
      </c>
    </row>
    <row r="6077" spans="1:2" x14ac:dyDescent="0.25">
      <c r="A6077" t="s">
        <v>7573</v>
      </c>
      <c r="B6077" t="s">
        <v>7573</v>
      </c>
    </row>
    <row r="6078" spans="1:2" x14ac:dyDescent="0.25">
      <c r="A6078" t="s">
        <v>7574</v>
      </c>
      <c r="B6078" t="s">
        <v>7574</v>
      </c>
    </row>
    <row r="6079" spans="1:2" x14ac:dyDescent="0.25">
      <c r="A6079" t="s">
        <v>7575</v>
      </c>
      <c r="B6079" t="s">
        <v>7575</v>
      </c>
    </row>
    <row r="6080" spans="1:2" x14ac:dyDescent="0.25">
      <c r="A6080" t="s">
        <v>7576</v>
      </c>
      <c r="B6080" t="s">
        <v>7576</v>
      </c>
    </row>
    <row r="6081" spans="1:2" x14ac:dyDescent="0.25">
      <c r="A6081" t="s">
        <v>7577</v>
      </c>
      <c r="B6081" t="s">
        <v>7577</v>
      </c>
    </row>
    <row r="6082" spans="1:2" x14ac:dyDescent="0.25">
      <c r="A6082" t="s">
        <v>7578</v>
      </c>
      <c r="B6082" t="s">
        <v>7578</v>
      </c>
    </row>
    <row r="6083" spans="1:2" x14ac:dyDescent="0.25">
      <c r="A6083" t="s">
        <v>7579</v>
      </c>
      <c r="B6083" t="s">
        <v>7579</v>
      </c>
    </row>
    <row r="6084" spans="1:2" x14ac:dyDescent="0.25">
      <c r="A6084" t="s">
        <v>7580</v>
      </c>
      <c r="B6084" t="s">
        <v>7580</v>
      </c>
    </row>
    <row r="6085" spans="1:2" x14ac:dyDescent="0.25">
      <c r="A6085" t="s">
        <v>7581</v>
      </c>
      <c r="B6085" t="s">
        <v>7581</v>
      </c>
    </row>
    <row r="6086" spans="1:2" x14ac:dyDescent="0.25">
      <c r="A6086" t="s">
        <v>7582</v>
      </c>
      <c r="B6086" t="s">
        <v>7582</v>
      </c>
    </row>
    <row r="6087" spans="1:2" x14ac:dyDescent="0.25">
      <c r="A6087" t="s">
        <v>7583</v>
      </c>
      <c r="B6087" t="s">
        <v>7583</v>
      </c>
    </row>
    <row r="6088" spans="1:2" x14ac:dyDescent="0.25">
      <c r="A6088" t="s">
        <v>7584</v>
      </c>
      <c r="B6088" t="s">
        <v>7584</v>
      </c>
    </row>
    <row r="6089" spans="1:2" x14ac:dyDescent="0.25">
      <c r="A6089" t="s">
        <v>7585</v>
      </c>
      <c r="B6089" t="s">
        <v>7585</v>
      </c>
    </row>
    <row r="6090" spans="1:2" x14ac:dyDescent="0.25">
      <c r="A6090" t="s">
        <v>7586</v>
      </c>
      <c r="B6090" t="s">
        <v>7586</v>
      </c>
    </row>
    <row r="6091" spans="1:2" x14ac:dyDescent="0.25">
      <c r="A6091" t="s">
        <v>7587</v>
      </c>
      <c r="B6091" t="s">
        <v>7587</v>
      </c>
    </row>
    <row r="6092" spans="1:2" x14ac:dyDescent="0.25">
      <c r="A6092" t="s">
        <v>7588</v>
      </c>
      <c r="B6092" t="s">
        <v>7588</v>
      </c>
    </row>
    <row r="6093" spans="1:2" x14ac:dyDescent="0.25">
      <c r="A6093" t="s">
        <v>7589</v>
      </c>
      <c r="B6093" t="s">
        <v>7589</v>
      </c>
    </row>
    <row r="6094" spans="1:2" x14ac:dyDescent="0.25">
      <c r="A6094" t="s">
        <v>7590</v>
      </c>
      <c r="B6094" t="s">
        <v>7590</v>
      </c>
    </row>
    <row r="6095" spans="1:2" x14ac:dyDescent="0.25">
      <c r="A6095" t="s">
        <v>7591</v>
      </c>
      <c r="B6095" t="s">
        <v>7591</v>
      </c>
    </row>
    <row r="6096" spans="1:2" x14ac:dyDescent="0.25">
      <c r="A6096" t="s">
        <v>7592</v>
      </c>
      <c r="B6096" t="s">
        <v>7592</v>
      </c>
    </row>
    <row r="6097" spans="1:2" x14ac:dyDescent="0.25">
      <c r="A6097" t="s">
        <v>7593</v>
      </c>
      <c r="B6097" t="s">
        <v>7593</v>
      </c>
    </row>
    <row r="6098" spans="1:2" x14ac:dyDescent="0.25">
      <c r="A6098" t="s">
        <v>7594</v>
      </c>
      <c r="B6098" t="s">
        <v>7594</v>
      </c>
    </row>
    <row r="6099" spans="1:2" x14ac:dyDescent="0.25">
      <c r="A6099" t="s">
        <v>7595</v>
      </c>
      <c r="B6099" t="s">
        <v>7595</v>
      </c>
    </row>
    <row r="6100" spans="1:2" x14ac:dyDescent="0.25">
      <c r="A6100" t="s">
        <v>7596</v>
      </c>
      <c r="B6100" t="s">
        <v>7596</v>
      </c>
    </row>
    <row r="6101" spans="1:2" x14ac:dyDescent="0.25">
      <c r="A6101" t="s">
        <v>7597</v>
      </c>
      <c r="B6101" t="s">
        <v>7597</v>
      </c>
    </row>
    <row r="6102" spans="1:2" x14ac:dyDescent="0.25">
      <c r="A6102" t="s">
        <v>7598</v>
      </c>
      <c r="B6102" t="s">
        <v>7598</v>
      </c>
    </row>
    <row r="6103" spans="1:2" x14ac:dyDescent="0.25">
      <c r="A6103" t="s">
        <v>7599</v>
      </c>
      <c r="B6103" t="s">
        <v>7599</v>
      </c>
    </row>
    <row r="6104" spans="1:2" x14ac:dyDescent="0.25">
      <c r="A6104" t="s">
        <v>7600</v>
      </c>
      <c r="B6104" t="s">
        <v>7600</v>
      </c>
    </row>
    <row r="6105" spans="1:2" x14ac:dyDescent="0.25">
      <c r="A6105" t="s">
        <v>7601</v>
      </c>
      <c r="B6105" t="s">
        <v>7601</v>
      </c>
    </row>
    <row r="6106" spans="1:2" x14ac:dyDescent="0.25">
      <c r="A6106" t="s">
        <v>7602</v>
      </c>
      <c r="B6106" t="s">
        <v>7602</v>
      </c>
    </row>
    <row r="6107" spans="1:2" x14ac:dyDescent="0.25">
      <c r="A6107" t="s">
        <v>7603</v>
      </c>
      <c r="B6107" t="s">
        <v>7603</v>
      </c>
    </row>
    <row r="6108" spans="1:2" x14ac:dyDescent="0.25">
      <c r="A6108" t="s">
        <v>7604</v>
      </c>
      <c r="B6108" t="s">
        <v>7604</v>
      </c>
    </row>
    <row r="6109" spans="1:2" x14ac:dyDescent="0.25">
      <c r="A6109" t="s">
        <v>7605</v>
      </c>
      <c r="B6109" t="s">
        <v>7605</v>
      </c>
    </row>
    <row r="6110" spans="1:2" x14ac:dyDescent="0.25">
      <c r="A6110" t="s">
        <v>7606</v>
      </c>
      <c r="B6110" t="s">
        <v>7606</v>
      </c>
    </row>
    <row r="6111" spans="1:2" x14ac:dyDescent="0.25">
      <c r="A6111" t="s">
        <v>7607</v>
      </c>
      <c r="B6111" t="s">
        <v>7607</v>
      </c>
    </row>
    <row r="6112" spans="1:2" x14ac:dyDescent="0.25">
      <c r="A6112" t="s">
        <v>7608</v>
      </c>
      <c r="B6112" t="s">
        <v>7608</v>
      </c>
    </row>
    <row r="6113" spans="1:2" x14ac:dyDescent="0.25">
      <c r="A6113" t="s">
        <v>7609</v>
      </c>
      <c r="B6113" t="s">
        <v>7609</v>
      </c>
    </row>
    <row r="6114" spans="1:2" x14ac:dyDescent="0.25">
      <c r="A6114" t="s">
        <v>7610</v>
      </c>
      <c r="B6114" t="s">
        <v>7610</v>
      </c>
    </row>
    <row r="6115" spans="1:2" x14ac:dyDescent="0.25">
      <c r="A6115" t="s">
        <v>7611</v>
      </c>
      <c r="B6115" t="s">
        <v>7611</v>
      </c>
    </row>
    <row r="6116" spans="1:2" x14ac:dyDescent="0.25">
      <c r="A6116" t="s">
        <v>7612</v>
      </c>
      <c r="B6116" t="s">
        <v>7612</v>
      </c>
    </row>
    <row r="6117" spans="1:2" x14ac:dyDescent="0.25">
      <c r="A6117" t="s">
        <v>7613</v>
      </c>
      <c r="B6117" t="s">
        <v>7613</v>
      </c>
    </row>
    <row r="6118" spans="1:2" x14ac:dyDescent="0.25">
      <c r="A6118" t="s">
        <v>7614</v>
      </c>
      <c r="B6118" t="s">
        <v>7614</v>
      </c>
    </row>
    <row r="6119" spans="1:2" x14ac:dyDescent="0.25">
      <c r="A6119" t="s">
        <v>7615</v>
      </c>
      <c r="B6119" t="s">
        <v>7615</v>
      </c>
    </row>
    <row r="6120" spans="1:2" x14ac:dyDescent="0.25">
      <c r="A6120" t="s">
        <v>7616</v>
      </c>
      <c r="B6120" t="s">
        <v>7616</v>
      </c>
    </row>
    <row r="6121" spans="1:2" x14ac:dyDescent="0.25">
      <c r="A6121" t="s">
        <v>7617</v>
      </c>
      <c r="B6121" t="s">
        <v>7617</v>
      </c>
    </row>
    <row r="6122" spans="1:2" x14ac:dyDescent="0.25">
      <c r="A6122" t="s">
        <v>7618</v>
      </c>
      <c r="B6122" t="s">
        <v>7618</v>
      </c>
    </row>
    <row r="6123" spans="1:2" x14ac:dyDescent="0.25">
      <c r="A6123" t="s">
        <v>7619</v>
      </c>
      <c r="B6123" t="s">
        <v>7619</v>
      </c>
    </row>
    <row r="6124" spans="1:2" x14ac:dyDescent="0.25">
      <c r="A6124" t="s">
        <v>7620</v>
      </c>
      <c r="B6124" t="s">
        <v>7620</v>
      </c>
    </row>
    <row r="6125" spans="1:2" x14ac:dyDescent="0.25">
      <c r="A6125" t="s">
        <v>7621</v>
      </c>
      <c r="B6125" t="s">
        <v>7621</v>
      </c>
    </row>
    <row r="6126" spans="1:2" x14ac:dyDescent="0.25">
      <c r="A6126" t="s">
        <v>7622</v>
      </c>
      <c r="B6126" t="s">
        <v>7622</v>
      </c>
    </row>
    <row r="6127" spans="1:2" x14ac:dyDescent="0.25">
      <c r="A6127" t="s">
        <v>7623</v>
      </c>
      <c r="B6127" t="s">
        <v>7623</v>
      </c>
    </row>
    <row r="6128" spans="1:2" x14ac:dyDescent="0.25">
      <c r="A6128" t="s">
        <v>7624</v>
      </c>
      <c r="B6128" t="s">
        <v>7624</v>
      </c>
    </row>
    <row r="6129" spans="1:2" x14ac:dyDescent="0.25">
      <c r="A6129" t="s">
        <v>7625</v>
      </c>
      <c r="B6129" t="s">
        <v>7625</v>
      </c>
    </row>
    <row r="6130" spans="1:2" x14ac:dyDescent="0.25">
      <c r="A6130" t="s">
        <v>7626</v>
      </c>
      <c r="B6130" t="s">
        <v>7626</v>
      </c>
    </row>
    <row r="6131" spans="1:2" x14ac:dyDescent="0.25">
      <c r="A6131" t="s">
        <v>7627</v>
      </c>
      <c r="B6131" t="s">
        <v>7627</v>
      </c>
    </row>
    <row r="6132" spans="1:2" x14ac:dyDescent="0.25">
      <c r="A6132" t="s">
        <v>7628</v>
      </c>
      <c r="B6132" t="s">
        <v>7628</v>
      </c>
    </row>
    <row r="6133" spans="1:2" x14ac:dyDescent="0.25">
      <c r="A6133" t="s">
        <v>7629</v>
      </c>
      <c r="B6133" t="s">
        <v>7629</v>
      </c>
    </row>
    <row r="6134" spans="1:2" x14ac:dyDescent="0.25">
      <c r="A6134" t="s">
        <v>7630</v>
      </c>
      <c r="B6134" t="s">
        <v>7630</v>
      </c>
    </row>
    <row r="6135" spans="1:2" x14ac:dyDescent="0.25">
      <c r="A6135" t="s">
        <v>7631</v>
      </c>
      <c r="B6135" t="s">
        <v>7631</v>
      </c>
    </row>
    <row r="6136" spans="1:2" x14ac:dyDescent="0.25">
      <c r="A6136" t="s">
        <v>7632</v>
      </c>
      <c r="B6136" t="s">
        <v>7632</v>
      </c>
    </row>
    <row r="6137" spans="1:2" x14ac:dyDescent="0.25">
      <c r="A6137" t="s">
        <v>7633</v>
      </c>
      <c r="B6137" t="s">
        <v>7633</v>
      </c>
    </row>
    <row r="6138" spans="1:2" x14ac:dyDescent="0.25">
      <c r="A6138" t="s">
        <v>7634</v>
      </c>
      <c r="B6138" t="s">
        <v>7634</v>
      </c>
    </row>
    <row r="6139" spans="1:2" x14ac:dyDescent="0.25">
      <c r="A6139" t="s">
        <v>7635</v>
      </c>
      <c r="B6139" t="s">
        <v>7635</v>
      </c>
    </row>
    <row r="6140" spans="1:2" x14ac:dyDescent="0.25">
      <c r="A6140" t="s">
        <v>7636</v>
      </c>
      <c r="B6140" t="s">
        <v>7636</v>
      </c>
    </row>
    <row r="6141" spans="1:2" x14ac:dyDescent="0.25">
      <c r="A6141" t="s">
        <v>7637</v>
      </c>
      <c r="B6141" t="s">
        <v>7637</v>
      </c>
    </row>
    <row r="6142" spans="1:2" x14ac:dyDescent="0.25">
      <c r="A6142" t="s">
        <v>7638</v>
      </c>
      <c r="B6142" t="s">
        <v>7638</v>
      </c>
    </row>
    <row r="6143" spans="1:2" x14ac:dyDescent="0.25">
      <c r="A6143" t="s">
        <v>7639</v>
      </c>
      <c r="B6143" t="s">
        <v>7639</v>
      </c>
    </row>
    <row r="6144" spans="1:2" x14ac:dyDescent="0.25">
      <c r="A6144" t="s">
        <v>7640</v>
      </c>
      <c r="B6144" t="s">
        <v>7640</v>
      </c>
    </row>
    <row r="6145" spans="1:2" x14ac:dyDescent="0.25">
      <c r="A6145" t="s">
        <v>7641</v>
      </c>
      <c r="B6145" t="s">
        <v>7641</v>
      </c>
    </row>
    <row r="6146" spans="1:2" x14ac:dyDescent="0.25">
      <c r="A6146" t="s">
        <v>7642</v>
      </c>
      <c r="B6146" t="s">
        <v>7642</v>
      </c>
    </row>
    <row r="6147" spans="1:2" x14ac:dyDescent="0.25">
      <c r="A6147" t="s">
        <v>7643</v>
      </c>
      <c r="B6147" t="s">
        <v>7643</v>
      </c>
    </row>
    <row r="6148" spans="1:2" x14ac:dyDescent="0.25">
      <c r="A6148" t="s">
        <v>7644</v>
      </c>
      <c r="B6148" t="s">
        <v>7644</v>
      </c>
    </row>
    <row r="6149" spans="1:2" x14ac:dyDescent="0.25">
      <c r="A6149" t="s">
        <v>7645</v>
      </c>
      <c r="B6149" t="s">
        <v>7645</v>
      </c>
    </row>
    <row r="6150" spans="1:2" x14ac:dyDescent="0.25">
      <c r="A6150" t="s">
        <v>7646</v>
      </c>
      <c r="B6150" t="s">
        <v>7646</v>
      </c>
    </row>
    <row r="6151" spans="1:2" x14ac:dyDescent="0.25">
      <c r="A6151" t="s">
        <v>7647</v>
      </c>
      <c r="B6151" t="s">
        <v>7647</v>
      </c>
    </row>
    <row r="6152" spans="1:2" x14ac:dyDescent="0.25">
      <c r="A6152" t="s">
        <v>7648</v>
      </c>
      <c r="B6152" t="s">
        <v>7648</v>
      </c>
    </row>
    <row r="6153" spans="1:2" x14ac:dyDescent="0.25">
      <c r="A6153" t="s">
        <v>7649</v>
      </c>
      <c r="B6153" t="s">
        <v>7649</v>
      </c>
    </row>
    <row r="6154" spans="1:2" x14ac:dyDescent="0.25">
      <c r="A6154" t="s">
        <v>7650</v>
      </c>
      <c r="B6154" t="s">
        <v>7650</v>
      </c>
    </row>
    <row r="6155" spans="1:2" x14ac:dyDescent="0.25">
      <c r="A6155" t="s">
        <v>7651</v>
      </c>
      <c r="B6155" t="s">
        <v>7651</v>
      </c>
    </row>
    <row r="6156" spans="1:2" x14ac:dyDescent="0.25">
      <c r="A6156" t="s">
        <v>7652</v>
      </c>
      <c r="B6156" t="s">
        <v>7652</v>
      </c>
    </row>
    <row r="6157" spans="1:2" x14ac:dyDescent="0.25">
      <c r="A6157" t="s">
        <v>7653</v>
      </c>
      <c r="B6157" t="s">
        <v>7653</v>
      </c>
    </row>
    <row r="6158" spans="1:2" x14ac:dyDescent="0.25">
      <c r="A6158" t="s">
        <v>7654</v>
      </c>
      <c r="B6158" t="s">
        <v>7654</v>
      </c>
    </row>
    <row r="6159" spans="1:2" x14ac:dyDescent="0.25">
      <c r="A6159" t="s">
        <v>7655</v>
      </c>
      <c r="B6159" t="s">
        <v>7655</v>
      </c>
    </row>
    <row r="6160" spans="1:2" x14ac:dyDescent="0.25">
      <c r="A6160" t="s">
        <v>7656</v>
      </c>
      <c r="B6160" t="s">
        <v>7656</v>
      </c>
    </row>
    <row r="6161" spans="1:2" x14ac:dyDescent="0.25">
      <c r="A6161" t="s">
        <v>7657</v>
      </c>
      <c r="B6161" t="s">
        <v>7657</v>
      </c>
    </row>
    <row r="6162" spans="1:2" x14ac:dyDescent="0.25">
      <c r="A6162" t="s">
        <v>7658</v>
      </c>
      <c r="B6162" t="s">
        <v>7658</v>
      </c>
    </row>
    <row r="6163" spans="1:2" x14ac:dyDescent="0.25">
      <c r="A6163" t="s">
        <v>7659</v>
      </c>
      <c r="B6163" t="s">
        <v>7659</v>
      </c>
    </row>
    <row r="6164" spans="1:2" x14ac:dyDescent="0.25">
      <c r="A6164" t="s">
        <v>7660</v>
      </c>
      <c r="B6164" t="s">
        <v>7660</v>
      </c>
    </row>
    <row r="6165" spans="1:2" x14ac:dyDescent="0.25">
      <c r="A6165" t="s">
        <v>7661</v>
      </c>
      <c r="B6165" t="s">
        <v>7661</v>
      </c>
    </row>
    <row r="6166" spans="1:2" x14ac:dyDescent="0.25">
      <c r="A6166" t="s">
        <v>7662</v>
      </c>
      <c r="B6166" t="s">
        <v>7662</v>
      </c>
    </row>
    <row r="6167" spans="1:2" x14ac:dyDescent="0.25">
      <c r="A6167" t="s">
        <v>7663</v>
      </c>
      <c r="B6167" t="s">
        <v>7663</v>
      </c>
    </row>
    <row r="6168" spans="1:2" x14ac:dyDescent="0.25">
      <c r="A6168" t="s">
        <v>7664</v>
      </c>
      <c r="B6168" t="s">
        <v>7664</v>
      </c>
    </row>
    <row r="6169" spans="1:2" x14ac:dyDescent="0.25">
      <c r="A6169" t="s">
        <v>7665</v>
      </c>
      <c r="B6169" t="s">
        <v>7665</v>
      </c>
    </row>
    <row r="6170" spans="1:2" x14ac:dyDescent="0.25">
      <c r="A6170" t="s">
        <v>7666</v>
      </c>
      <c r="B6170" t="s">
        <v>7666</v>
      </c>
    </row>
    <row r="6171" spans="1:2" x14ac:dyDescent="0.25">
      <c r="A6171" t="s">
        <v>7667</v>
      </c>
      <c r="B6171" t="s">
        <v>7667</v>
      </c>
    </row>
    <row r="6172" spans="1:2" x14ac:dyDescent="0.25">
      <c r="A6172" t="s">
        <v>7668</v>
      </c>
      <c r="B6172" t="s">
        <v>7668</v>
      </c>
    </row>
    <row r="6173" spans="1:2" x14ac:dyDescent="0.25">
      <c r="A6173" t="s">
        <v>7669</v>
      </c>
      <c r="B6173" t="s">
        <v>7669</v>
      </c>
    </row>
    <row r="6174" spans="1:2" x14ac:dyDescent="0.25">
      <c r="A6174" t="s">
        <v>7670</v>
      </c>
      <c r="B6174" t="s">
        <v>7670</v>
      </c>
    </row>
    <row r="6175" spans="1:2" x14ac:dyDescent="0.25">
      <c r="A6175" t="s">
        <v>7671</v>
      </c>
      <c r="B6175" t="s">
        <v>7671</v>
      </c>
    </row>
    <row r="6176" spans="1:2" x14ac:dyDescent="0.25">
      <c r="A6176" t="s">
        <v>7672</v>
      </c>
      <c r="B6176" t="s">
        <v>7672</v>
      </c>
    </row>
    <row r="6177" spans="1:2" x14ac:dyDescent="0.25">
      <c r="A6177" t="s">
        <v>7673</v>
      </c>
      <c r="B6177" t="s">
        <v>7673</v>
      </c>
    </row>
    <row r="6178" spans="1:2" x14ac:dyDescent="0.25">
      <c r="A6178" t="s">
        <v>7674</v>
      </c>
      <c r="B6178" t="s">
        <v>7674</v>
      </c>
    </row>
    <row r="6179" spans="1:2" x14ac:dyDescent="0.25">
      <c r="A6179" t="s">
        <v>7675</v>
      </c>
      <c r="B6179" t="s">
        <v>7675</v>
      </c>
    </row>
    <row r="6180" spans="1:2" x14ac:dyDescent="0.25">
      <c r="A6180" t="s">
        <v>7676</v>
      </c>
      <c r="B6180" t="s">
        <v>7676</v>
      </c>
    </row>
    <row r="6181" spans="1:2" x14ac:dyDescent="0.25">
      <c r="A6181" t="s">
        <v>7677</v>
      </c>
      <c r="B6181" t="s">
        <v>7677</v>
      </c>
    </row>
    <row r="6182" spans="1:2" x14ac:dyDescent="0.25">
      <c r="A6182" t="s">
        <v>7678</v>
      </c>
      <c r="B6182" t="s">
        <v>7678</v>
      </c>
    </row>
    <row r="6183" spans="1:2" x14ac:dyDescent="0.25">
      <c r="A6183" t="s">
        <v>7679</v>
      </c>
      <c r="B6183" t="s">
        <v>7679</v>
      </c>
    </row>
    <row r="6184" spans="1:2" x14ac:dyDescent="0.25">
      <c r="A6184" t="s">
        <v>7680</v>
      </c>
      <c r="B6184" t="s">
        <v>7680</v>
      </c>
    </row>
    <row r="6185" spans="1:2" x14ac:dyDescent="0.25">
      <c r="A6185" t="s">
        <v>7681</v>
      </c>
      <c r="B6185" t="s">
        <v>7681</v>
      </c>
    </row>
    <row r="6186" spans="1:2" x14ac:dyDescent="0.25">
      <c r="A6186" t="s">
        <v>7682</v>
      </c>
      <c r="B6186" t="s">
        <v>7682</v>
      </c>
    </row>
    <row r="6187" spans="1:2" x14ac:dyDescent="0.25">
      <c r="A6187" t="s">
        <v>7683</v>
      </c>
      <c r="B6187" t="s">
        <v>7683</v>
      </c>
    </row>
    <row r="6188" spans="1:2" x14ac:dyDescent="0.25">
      <c r="A6188" t="s">
        <v>7684</v>
      </c>
      <c r="B6188" t="s">
        <v>7684</v>
      </c>
    </row>
    <row r="6189" spans="1:2" x14ac:dyDescent="0.25">
      <c r="A6189" t="s">
        <v>7685</v>
      </c>
      <c r="B6189" t="s">
        <v>7685</v>
      </c>
    </row>
    <row r="6190" spans="1:2" x14ac:dyDescent="0.25">
      <c r="A6190" t="s">
        <v>7686</v>
      </c>
      <c r="B6190" t="s">
        <v>7686</v>
      </c>
    </row>
    <row r="6191" spans="1:2" x14ac:dyDescent="0.25">
      <c r="A6191" t="s">
        <v>7687</v>
      </c>
      <c r="B6191" t="s">
        <v>7687</v>
      </c>
    </row>
    <row r="6192" spans="1:2" x14ac:dyDescent="0.25">
      <c r="A6192" t="s">
        <v>7688</v>
      </c>
      <c r="B6192" t="s">
        <v>7688</v>
      </c>
    </row>
    <row r="6193" spans="1:2" x14ac:dyDescent="0.25">
      <c r="A6193" t="s">
        <v>7689</v>
      </c>
      <c r="B6193" t="s">
        <v>7689</v>
      </c>
    </row>
    <row r="6194" spans="1:2" x14ac:dyDescent="0.25">
      <c r="A6194" t="s">
        <v>7690</v>
      </c>
      <c r="B6194" t="s">
        <v>7690</v>
      </c>
    </row>
    <row r="6195" spans="1:2" x14ac:dyDescent="0.25">
      <c r="A6195" t="s">
        <v>7691</v>
      </c>
      <c r="B6195" t="s">
        <v>7691</v>
      </c>
    </row>
    <row r="6196" spans="1:2" x14ac:dyDescent="0.25">
      <c r="A6196" t="s">
        <v>7692</v>
      </c>
      <c r="B6196" t="s">
        <v>7692</v>
      </c>
    </row>
    <row r="6197" spans="1:2" x14ac:dyDescent="0.25">
      <c r="A6197" t="s">
        <v>7693</v>
      </c>
      <c r="B6197" t="s">
        <v>7693</v>
      </c>
    </row>
    <row r="6198" spans="1:2" x14ac:dyDescent="0.25">
      <c r="A6198" t="s">
        <v>7694</v>
      </c>
      <c r="B6198" t="s">
        <v>7694</v>
      </c>
    </row>
    <row r="6199" spans="1:2" x14ac:dyDescent="0.25">
      <c r="A6199" t="s">
        <v>7695</v>
      </c>
      <c r="B6199" t="s">
        <v>7695</v>
      </c>
    </row>
    <row r="6200" spans="1:2" x14ac:dyDescent="0.25">
      <c r="A6200" t="s">
        <v>7696</v>
      </c>
      <c r="B6200" t="s">
        <v>7696</v>
      </c>
    </row>
    <row r="6201" spans="1:2" x14ac:dyDescent="0.25">
      <c r="A6201" t="s">
        <v>7697</v>
      </c>
      <c r="B6201" t="s">
        <v>7697</v>
      </c>
    </row>
    <row r="6202" spans="1:2" x14ac:dyDescent="0.25">
      <c r="A6202" t="s">
        <v>7698</v>
      </c>
      <c r="B6202" t="s">
        <v>7698</v>
      </c>
    </row>
    <row r="6203" spans="1:2" x14ac:dyDescent="0.25">
      <c r="A6203" t="s">
        <v>7699</v>
      </c>
      <c r="B6203" t="s">
        <v>7699</v>
      </c>
    </row>
    <row r="6204" spans="1:2" x14ac:dyDescent="0.25">
      <c r="A6204" t="s">
        <v>7700</v>
      </c>
      <c r="B6204" t="s">
        <v>7700</v>
      </c>
    </row>
    <row r="6205" spans="1:2" x14ac:dyDescent="0.25">
      <c r="A6205" t="s">
        <v>7701</v>
      </c>
      <c r="B6205" t="s">
        <v>7701</v>
      </c>
    </row>
    <row r="6206" spans="1:2" x14ac:dyDescent="0.25">
      <c r="A6206" t="s">
        <v>7702</v>
      </c>
      <c r="B6206" t="s">
        <v>7702</v>
      </c>
    </row>
    <row r="6207" spans="1:2" x14ac:dyDescent="0.25">
      <c r="A6207" t="s">
        <v>7703</v>
      </c>
      <c r="B6207" t="s">
        <v>7703</v>
      </c>
    </row>
    <row r="6208" spans="1:2" x14ac:dyDescent="0.25">
      <c r="A6208" t="s">
        <v>7704</v>
      </c>
      <c r="B6208" t="s">
        <v>7704</v>
      </c>
    </row>
    <row r="6209" spans="1:2" x14ac:dyDescent="0.25">
      <c r="A6209" t="s">
        <v>7705</v>
      </c>
      <c r="B6209" t="s">
        <v>7705</v>
      </c>
    </row>
    <row r="6210" spans="1:2" x14ac:dyDescent="0.25">
      <c r="A6210" t="s">
        <v>7706</v>
      </c>
      <c r="B6210" t="s">
        <v>7706</v>
      </c>
    </row>
    <row r="6211" spans="1:2" x14ac:dyDescent="0.25">
      <c r="A6211" t="s">
        <v>7707</v>
      </c>
      <c r="B6211" t="s">
        <v>7707</v>
      </c>
    </row>
    <row r="6212" spans="1:2" x14ac:dyDescent="0.25">
      <c r="A6212" t="s">
        <v>7708</v>
      </c>
      <c r="B6212" t="s">
        <v>7708</v>
      </c>
    </row>
    <row r="6213" spans="1:2" x14ac:dyDescent="0.25">
      <c r="A6213" t="s">
        <v>7709</v>
      </c>
      <c r="B6213" t="s">
        <v>7709</v>
      </c>
    </row>
    <row r="6214" spans="1:2" x14ac:dyDescent="0.25">
      <c r="A6214" t="s">
        <v>7710</v>
      </c>
      <c r="B6214" t="s">
        <v>7710</v>
      </c>
    </row>
    <row r="6215" spans="1:2" x14ac:dyDescent="0.25">
      <c r="A6215" t="s">
        <v>7711</v>
      </c>
      <c r="B6215" t="s">
        <v>7711</v>
      </c>
    </row>
    <row r="6216" spans="1:2" x14ac:dyDescent="0.25">
      <c r="A6216" t="s">
        <v>7712</v>
      </c>
      <c r="B6216" t="s">
        <v>7712</v>
      </c>
    </row>
    <row r="6217" spans="1:2" x14ac:dyDescent="0.25">
      <c r="A6217" t="s">
        <v>7713</v>
      </c>
      <c r="B6217" t="s">
        <v>7713</v>
      </c>
    </row>
    <row r="6218" spans="1:2" x14ac:dyDescent="0.25">
      <c r="A6218" t="s">
        <v>7714</v>
      </c>
      <c r="B6218" t="s">
        <v>7714</v>
      </c>
    </row>
    <row r="6219" spans="1:2" x14ac:dyDescent="0.25">
      <c r="A6219" t="s">
        <v>7715</v>
      </c>
      <c r="B6219" t="s">
        <v>7715</v>
      </c>
    </row>
    <row r="6220" spans="1:2" x14ac:dyDescent="0.25">
      <c r="A6220" t="s">
        <v>7716</v>
      </c>
      <c r="B6220" t="s">
        <v>7716</v>
      </c>
    </row>
    <row r="6221" spans="1:2" x14ac:dyDescent="0.25">
      <c r="A6221" t="s">
        <v>7717</v>
      </c>
      <c r="B6221" t="s">
        <v>7717</v>
      </c>
    </row>
    <row r="6222" spans="1:2" x14ac:dyDescent="0.25">
      <c r="A6222" t="s">
        <v>7718</v>
      </c>
      <c r="B6222" t="s">
        <v>7718</v>
      </c>
    </row>
    <row r="6223" spans="1:2" x14ac:dyDescent="0.25">
      <c r="A6223" t="s">
        <v>7719</v>
      </c>
      <c r="B6223" t="s">
        <v>7719</v>
      </c>
    </row>
    <row r="6224" spans="1:2" x14ac:dyDescent="0.25">
      <c r="A6224" t="s">
        <v>7720</v>
      </c>
      <c r="B6224" t="s">
        <v>7720</v>
      </c>
    </row>
    <row r="6225" spans="1:2" x14ac:dyDescent="0.25">
      <c r="A6225" t="s">
        <v>7721</v>
      </c>
      <c r="B6225" t="s">
        <v>7721</v>
      </c>
    </row>
    <row r="6226" spans="1:2" x14ac:dyDescent="0.25">
      <c r="A6226" t="s">
        <v>7722</v>
      </c>
      <c r="B6226" t="s">
        <v>7722</v>
      </c>
    </row>
    <row r="6227" spans="1:2" x14ac:dyDescent="0.25">
      <c r="A6227" t="s">
        <v>7723</v>
      </c>
      <c r="B6227" t="s">
        <v>7723</v>
      </c>
    </row>
    <row r="6228" spans="1:2" x14ac:dyDescent="0.25">
      <c r="A6228" t="s">
        <v>7724</v>
      </c>
      <c r="B6228" t="s">
        <v>7724</v>
      </c>
    </row>
    <row r="6229" spans="1:2" x14ac:dyDescent="0.25">
      <c r="A6229" t="s">
        <v>7725</v>
      </c>
      <c r="B6229" t="s">
        <v>7725</v>
      </c>
    </row>
    <row r="6230" spans="1:2" x14ac:dyDescent="0.25">
      <c r="A6230" t="s">
        <v>7726</v>
      </c>
      <c r="B6230" t="s">
        <v>7726</v>
      </c>
    </row>
    <row r="6231" spans="1:2" x14ac:dyDescent="0.25">
      <c r="A6231" t="s">
        <v>7727</v>
      </c>
      <c r="B6231" t="s">
        <v>7727</v>
      </c>
    </row>
    <row r="6232" spans="1:2" x14ac:dyDescent="0.25">
      <c r="A6232" t="s">
        <v>7728</v>
      </c>
      <c r="B6232" t="s">
        <v>7728</v>
      </c>
    </row>
    <row r="6233" spans="1:2" x14ac:dyDescent="0.25">
      <c r="A6233" t="s">
        <v>7729</v>
      </c>
      <c r="B6233" t="s">
        <v>7729</v>
      </c>
    </row>
    <row r="6234" spans="1:2" x14ac:dyDescent="0.25">
      <c r="A6234" t="s">
        <v>7730</v>
      </c>
      <c r="B6234" t="s">
        <v>7730</v>
      </c>
    </row>
    <row r="6235" spans="1:2" x14ac:dyDescent="0.25">
      <c r="A6235" t="s">
        <v>7731</v>
      </c>
      <c r="B6235" t="s">
        <v>7731</v>
      </c>
    </row>
    <row r="6236" spans="1:2" x14ac:dyDescent="0.25">
      <c r="A6236" t="s">
        <v>7732</v>
      </c>
      <c r="B6236" t="s">
        <v>7732</v>
      </c>
    </row>
    <row r="6237" spans="1:2" x14ac:dyDescent="0.25">
      <c r="A6237" t="s">
        <v>7733</v>
      </c>
      <c r="B6237" t="s">
        <v>7733</v>
      </c>
    </row>
    <row r="6238" spans="1:2" x14ac:dyDescent="0.25">
      <c r="A6238" t="s">
        <v>7734</v>
      </c>
      <c r="B6238" t="s">
        <v>7734</v>
      </c>
    </row>
    <row r="6239" spans="1:2" x14ac:dyDescent="0.25">
      <c r="A6239" t="s">
        <v>7735</v>
      </c>
      <c r="B6239" t="s">
        <v>7735</v>
      </c>
    </row>
    <row r="6240" spans="1:2" x14ac:dyDescent="0.25">
      <c r="A6240" t="s">
        <v>7736</v>
      </c>
      <c r="B6240" t="s">
        <v>7736</v>
      </c>
    </row>
    <row r="6241" spans="1:2" x14ac:dyDescent="0.25">
      <c r="A6241" t="s">
        <v>7737</v>
      </c>
      <c r="B6241" t="s">
        <v>7737</v>
      </c>
    </row>
    <row r="6242" spans="1:2" x14ac:dyDescent="0.25">
      <c r="A6242" t="s">
        <v>7738</v>
      </c>
      <c r="B6242" t="s">
        <v>7738</v>
      </c>
    </row>
    <row r="6243" spans="1:2" x14ac:dyDescent="0.25">
      <c r="A6243" t="s">
        <v>7739</v>
      </c>
      <c r="B6243" t="s">
        <v>7739</v>
      </c>
    </row>
    <row r="6244" spans="1:2" x14ac:dyDescent="0.25">
      <c r="A6244" t="s">
        <v>7740</v>
      </c>
      <c r="B6244" t="s">
        <v>7740</v>
      </c>
    </row>
    <row r="6245" spans="1:2" x14ac:dyDescent="0.25">
      <c r="A6245" t="s">
        <v>7741</v>
      </c>
      <c r="B6245" t="s">
        <v>7741</v>
      </c>
    </row>
    <row r="6246" spans="1:2" x14ac:dyDescent="0.25">
      <c r="A6246" t="s">
        <v>7742</v>
      </c>
      <c r="B6246" t="s">
        <v>7742</v>
      </c>
    </row>
    <row r="6247" spans="1:2" x14ac:dyDescent="0.25">
      <c r="A6247" t="s">
        <v>7743</v>
      </c>
      <c r="B6247" t="s">
        <v>7743</v>
      </c>
    </row>
    <row r="6248" spans="1:2" x14ac:dyDescent="0.25">
      <c r="A6248" t="s">
        <v>7744</v>
      </c>
      <c r="B6248" t="s">
        <v>7744</v>
      </c>
    </row>
    <row r="6249" spans="1:2" x14ac:dyDescent="0.25">
      <c r="A6249" t="s">
        <v>7745</v>
      </c>
      <c r="B6249" t="s">
        <v>7745</v>
      </c>
    </row>
    <row r="6250" spans="1:2" x14ac:dyDescent="0.25">
      <c r="A6250" t="s">
        <v>7746</v>
      </c>
      <c r="B6250" t="s">
        <v>7746</v>
      </c>
    </row>
    <row r="6251" spans="1:2" x14ac:dyDescent="0.25">
      <c r="A6251" t="s">
        <v>7747</v>
      </c>
      <c r="B6251" t="s">
        <v>7747</v>
      </c>
    </row>
    <row r="6252" spans="1:2" x14ac:dyDescent="0.25">
      <c r="A6252" t="s">
        <v>7748</v>
      </c>
      <c r="B6252" t="s">
        <v>7748</v>
      </c>
    </row>
    <row r="6253" spans="1:2" x14ac:dyDescent="0.25">
      <c r="A6253" t="s">
        <v>7749</v>
      </c>
      <c r="B6253" t="s">
        <v>7749</v>
      </c>
    </row>
    <row r="6254" spans="1:2" x14ac:dyDescent="0.25">
      <c r="A6254" t="s">
        <v>7750</v>
      </c>
      <c r="B6254" t="s">
        <v>7750</v>
      </c>
    </row>
    <row r="6255" spans="1:2" x14ac:dyDescent="0.25">
      <c r="A6255" t="s">
        <v>7751</v>
      </c>
      <c r="B6255" t="s">
        <v>7751</v>
      </c>
    </row>
    <row r="6256" spans="1:2" x14ac:dyDescent="0.25">
      <c r="A6256" t="s">
        <v>7752</v>
      </c>
      <c r="B6256" t="s">
        <v>7752</v>
      </c>
    </row>
    <row r="6257" spans="1:2" x14ac:dyDescent="0.25">
      <c r="A6257" t="s">
        <v>7753</v>
      </c>
      <c r="B6257" t="s">
        <v>7753</v>
      </c>
    </row>
    <row r="6258" spans="1:2" x14ac:dyDescent="0.25">
      <c r="A6258" t="s">
        <v>7754</v>
      </c>
      <c r="B6258" t="s">
        <v>7754</v>
      </c>
    </row>
    <row r="6259" spans="1:2" x14ac:dyDescent="0.25">
      <c r="A6259" t="s">
        <v>7755</v>
      </c>
      <c r="B6259" t="s">
        <v>7755</v>
      </c>
    </row>
    <row r="6260" spans="1:2" x14ac:dyDescent="0.25">
      <c r="A6260" t="s">
        <v>7756</v>
      </c>
      <c r="B6260" t="s">
        <v>7756</v>
      </c>
    </row>
    <row r="6261" spans="1:2" x14ac:dyDescent="0.25">
      <c r="A6261" t="s">
        <v>7757</v>
      </c>
      <c r="B6261" t="s">
        <v>7757</v>
      </c>
    </row>
    <row r="6262" spans="1:2" x14ac:dyDescent="0.25">
      <c r="A6262" t="s">
        <v>7758</v>
      </c>
      <c r="B6262" t="s">
        <v>7758</v>
      </c>
    </row>
    <row r="6263" spans="1:2" x14ac:dyDescent="0.25">
      <c r="A6263" t="s">
        <v>7759</v>
      </c>
      <c r="B6263" t="s">
        <v>7759</v>
      </c>
    </row>
    <row r="6264" spans="1:2" x14ac:dyDescent="0.25">
      <c r="A6264" t="s">
        <v>7760</v>
      </c>
      <c r="B6264" t="s">
        <v>7760</v>
      </c>
    </row>
    <row r="6265" spans="1:2" x14ac:dyDescent="0.25">
      <c r="A6265" t="s">
        <v>7761</v>
      </c>
      <c r="B6265" t="s">
        <v>7761</v>
      </c>
    </row>
    <row r="6266" spans="1:2" x14ac:dyDescent="0.25">
      <c r="A6266" t="s">
        <v>7762</v>
      </c>
      <c r="B6266" t="s">
        <v>7762</v>
      </c>
    </row>
    <row r="6267" spans="1:2" x14ac:dyDescent="0.25">
      <c r="A6267" t="s">
        <v>7763</v>
      </c>
      <c r="B6267" t="s">
        <v>7763</v>
      </c>
    </row>
    <row r="6268" spans="1:2" x14ac:dyDescent="0.25">
      <c r="A6268" t="s">
        <v>7764</v>
      </c>
      <c r="B6268" t="s">
        <v>7764</v>
      </c>
    </row>
    <row r="6269" spans="1:2" x14ac:dyDescent="0.25">
      <c r="A6269" t="s">
        <v>7765</v>
      </c>
      <c r="B6269" t="s">
        <v>7765</v>
      </c>
    </row>
    <row r="6270" spans="1:2" x14ac:dyDescent="0.25">
      <c r="A6270" t="s">
        <v>7766</v>
      </c>
      <c r="B6270" t="s">
        <v>7766</v>
      </c>
    </row>
    <row r="6271" spans="1:2" x14ac:dyDescent="0.25">
      <c r="A6271" t="s">
        <v>7767</v>
      </c>
      <c r="B6271" t="s">
        <v>7767</v>
      </c>
    </row>
    <row r="6272" spans="1:2" x14ac:dyDescent="0.25">
      <c r="A6272" t="s">
        <v>7768</v>
      </c>
      <c r="B6272" t="s">
        <v>7768</v>
      </c>
    </row>
    <row r="6273" spans="1:2" x14ac:dyDescent="0.25">
      <c r="A6273" t="s">
        <v>7769</v>
      </c>
      <c r="B6273" t="s">
        <v>7769</v>
      </c>
    </row>
    <row r="6274" spans="1:2" x14ac:dyDescent="0.25">
      <c r="A6274" t="s">
        <v>7770</v>
      </c>
      <c r="B6274" t="s">
        <v>7770</v>
      </c>
    </row>
    <row r="6275" spans="1:2" x14ac:dyDescent="0.25">
      <c r="A6275" t="s">
        <v>7771</v>
      </c>
      <c r="B6275" t="s">
        <v>7771</v>
      </c>
    </row>
    <row r="6276" spans="1:2" x14ac:dyDescent="0.25">
      <c r="A6276" t="s">
        <v>7772</v>
      </c>
      <c r="B6276" t="s">
        <v>7772</v>
      </c>
    </row>
    <row r="6277" spans="1:2" x14ac:dyDescent="0.25">
      <c r="A6277" t="s">
        <v>7773</v>
      </c>
      <c r="B6277" t="s">
        <v>7773</v>
      </c>
    </row>
    <row r="6278" spans="1:2" x14ac:dyDescent="0.25">
      <c r="A6278" t="s">
        <v>7774</v>
      </c>
      <c r="B6278" t="s">
        <v>7774</v>
      </c>
    </row>
    <row r="6279" spans="1:2" x14ac:dyDescent="0.25">
      <c r="A6279" t="s">
        <v>7775</v>
      </c>
      <c r="B6279" t="s">
        <v>7775</v>
      </c>
    </row>
    <row r="6280" spans="1:2" x14ac:dyDescent="0.25">
      <c r="A6280" t="s">
        <v>7776</v>
      </c>
      <c r="B6280" t="s">
        <v>7776</v>
      </c>
    </row>
    <row r="6281" spans="1:2" x14ac:dyDescent="0.25">
      <c r="A6281" t="s">
        <v>7777</v>
      </c>
      <c r="B6281" t="s">
        <v>7777</v>
      </c>
    </row>
    <row r="6282" spans="1:2" x14ac:dyDescent="0.25">
      <c r="A6282" t="s">
        <v>7778</v>
      </c>
      <c r="B6282" t="s">
        <v>7778</v>
      </c>
    </row>
    <row r="6283" spans="1:2" x14ac:dyDescent="0.25">
      <c r="A6283" t="s">
        <v>7779</v>
      </c>
      <c r="B6283" t="s">
        <v>7779</v>
      </c>
    </row>
    <row r="6284" spans="1:2" x14ac:dyDescent="0.25">
      <c r="A6284" t="s">
        <v>7780</v>
      </c>
      <c r="B6284" t="s">
        <v>7780</v>
      </c>
    </row>
    <row r="6285" spans="1:2" x14ac:dyDescent="0.25">
      <c r="A6285" t="s">
        <v>7781</v>
      </c>
      <c r="B6285" t="s">
        <v>7781</v>
      </c>
    </row>
    <row r="6286" spans="1:2" x14ac:dyDescent="0.25">
      <c r="A6286" t="s">
        <v>7782</v>
      </c>
      <c r="B6286" t="s">
        <v>7782</v>
      </c>
    </row>
    <row r="6287" spans="1:2" x14ac:dyDescent="0.25">
      <c r="A6287" t="s">
        <v>7783</v>
      </c>
      <c r="B6287" t="s">
        <v>7783</v>
      </c>
    </row>
    <row r="6288" spans="1:2" x14ac:dyDescent="0.25">
      <c r="A6288" t="s">
        <v>7784</v>
      </c>
      <c r="B6288" t="s">
        <v>7784</v>
      </c>
    </row>
    <row r="6289" spans="1:2" x14ac:dyDescent="0.25">
      <c r="A6289" t="s">
        <v>7785</v>
      </c>
      <c r="B6289" t="s">
        <v>7785</v>
      </c>
    </row>
    <row r="6290" spans="1:2" x14ac:dyDescent="0.25">
      <c r="A6290" t="s">
        <v>7786</v>
      </c>
      <c r="B6290" t="s">
        <v>7786</v>
      </c>
    </row>
    <row r="6291" spans="1:2" x14ac:dyDescent="0.25">
      <c r="A6291" t="s">
        <v>7787</v>
      </c>
      <c r="B6291" t="s">
        <v>7787</v>
      </c>
    </row>
    <row r="6292" spans="1:2" x14ac:dyDescent="0.25">
      <c r="A6292" t="s">
        <v>7788</v>
      </c>
      <c r="B6292" t="s">
        <v>7788</v>
      </c>
    </row>
    <row r="6293" spans="1:2" x14ac:dyDescent="0.25">
      <c r="A6293" t="s">
        <v>7789</v>
      </c>
      <c r="B6293" t="s">
        <v>7789</v>
      </c>
    </row>
    <row r="6294" spans="1:2" x14ac:dyDescent="0.25">
      <c r="A6294" t="s">
        <v>7790</v>
      </c>
      <c r="B6294" t="s">
        <v>7790</v>
      </c>
    </row>
    <row r="6295" spans="1:2" x14ac:dyDescent="0.25">
      <c r="A6295" t="s">
        <v>7791</v>
      </c>
      <c r="B6295" t="s">
        <v>7791</v>
      </c>
    </row>
    <row r="6296" spans="1:2" x14ac:dyDescent="0.25">
      <c r="A6296" t="s">
        <v>7792</v>
      </c>
      <c r="B6296" t="s">
        <v>7792</v>
      </c>
    </row>
    <row r="6297" spans="1:2" x14ac:dyDescent="0.25">
      <c r="A6297" t="s">
        <v>7793</v>
      </c>
      <c r="B6297" t="s">
        <v>7793</v>
      </c>
    </row>
    <row r="6298" spans="1:2" x14ac:dyDescent="0.25">
      <c r="A6298" t="s">
        <v>7794</v>
      </c>
      <c r="B6298" t="s">
        <v>7794</v>
      </c>
    </row>
    <row r="6299" spans="1:2" x14ac:dyDescent="0.25">
      <c r="A6299" t="s">
        <v>7795</v>
      </c>
      <c r="B6299" t="s">
        <v>7795</v>
      </c>
    </row>
    <row r="6300" spans="1:2" x14ac:dyDescent="0.25">
      <c r="A6300" t="s">
        <v>7796</v>
      </c>
      <c r="B6300" t="s">
        <v>7796</v>
      </c>
    </row>
    <row r="6301" spans="1:2" x14ac:dyDescent="0.25">
      <c r="A6301" t="s">
        <v>7797</v>
      </c>
      <c r="B6301" t="s">
        <v>7797</v>
      </c>
    </row>
    <row r="6302" spans="1:2" x14ac:dyDescent="0.25">
      <c r="A6302" t="s">
        <v>7798</v>
      </c>
      <c r="B6302" t="s">
        <v>7798</v>
      </c>
    </row>
    <row r="6303" spans="1:2" x14ac:dyDescent="0.25">
      <c r="A6303" t="s">
        <v>7799</v>
      </c>
      <c r="B6303" t="s">
        <v>7799</v>
      </c>
    </row>
    <row r="6304" spans="1:2" x14ac:dyDescent="0.25">
      <c r="A6304" t="s">
        <v>7800</v>
      </c>
      <c r="B6304" t="s">
        <v>7800</v>
      </c>
    </row>
    <row r="6305" spans="1:2" x14ac:dyDescent="0.25">
      <c r="A6305" t="s">
        <v>7801</v>
      </c>
      <c r="B6305" t="s">
        <v>7801</v>
      </c>
    </row>
    <row r="6306" spans="1:2" x14ac:dyDescent="0.25">
      <c r="A6306" t="s">
        <v>7802</v>
      </c>
      <c r="B6306" t="s">
        <v>7802</v>
      </c>
    </row>
    <row r="6307" spans="1:2" x14ac:dyDescent="0.25">
      <c r="A6307" t="s">
        <v>7803</v>
      </c>
      <c r="B6307" t="s">
        <v>7803</v>
      </c>
    </row>
    <row r="6308" spans="1:2" x14ac:dyDescent="0.25">
      <c r="A6308" t="s">
        <v>7804</v>
      </c>
      <c r="B6308" t="s">
        <v>7804</v>
      </c>
    </row>
    <row r="6309" spans="1:2" x14ac:dyDescent="0.25">
      <c r="A6309" t="s">
        <v>7805</v>
      </c>
      <c r="B6309" t="s">
        <v>7805</v>
      </c>
    </row>
    <row r="6310" spans="1:2" x14ac:dyDescent="0.25">
      <c r="A6310" t="s">
        <v>7806</v>
      </c>
      <c r="B6310" t="s">
        <v>7806</v>
      </c>
    </row>
    <row r="6311" spans="1:2" x14ac:dyDescent="0.25">
      <c r="A6311" t="s">
        <v>7807</v>
      </c>
      <c r="B6311" t="s">
        <v>7807</v>
      </c>
    </row>
    <row r="6312" spans="1:2" x14ac:dyDescent="0.25">
      <c r="A6312" t="s">
        <v>7808</v>
      </c>
      <c r="B6312" t="s">
        <v>7808</v>
      </c>
    </row>
    <row r="6313" spans="1:2" x14ac:dyDescent="0.25">
      <c r="A6313" t="s">
        <v>7809</v>
      </c>
      <c r="B6313" t="s">
        <v>7809</v>
      </c>
    </row>
    <row r="6314" spans="1:2" x14ac:dyDescent="0.25">
      <c r="A6314" t="s">
        <v>7810</v>
      </c>
      <c r="B6314" t="s">
        <v>7810</v>
      </c>
    </row>
    <row r="6315" spans="1:2" x14ac:dyDescent="0.25">
      <c r="A6315" t="s">
        <v>7811</v>
      </c>
      <c r="B6315" t="s">
        <v>7811</v>
      </c>
    </row>
    <row r="6316" spans="1:2" x14ac:dyDescent="0.25">
      <c r="A6316" t="s">
        <v>7812</v>
      </c>
      <c r="B6316" t="s">
        <v>7812</v>
      </c>
    </row>
    <row r="6317" spans="1:2" x14ac:dyDescent="0.25">
      <c r="A6317" t="s">
        <v>7813</v>
      </c>
      <c r="B6317" t="s">
        <v>7813</v>
      </c>
    </row>
    <row r="6318" spans="1:2" x14ac:dyDescent="0.25">
      <c r="A6318" t="s">
        <v>7814</v>
      </c>
      <c r="B6318" t="s">
        <v>7814</v>
      </c>
    </row>
    <row r="6319" spans="1:2" x14ac:dyDescent="0.25">
      <c r="A6319" t="s">
        <v>7815</v>
      </c>
      <c r="B6319" t="s">
        <v>7815</v>
      </c>
    </row>
    <row r="6320" spans="1:2" x14ac:dyDescent="0.25">
      <c r="A6320" t="s">
        <v>7816</v>
      </c>
      <c r="B6320" t="s">
        <v>7816</v>
      </c>
    </row>
    <row r="6321" spans="1:2" x14ac:dyDescent="0.25">
      <c r="A6321" t="s">
        <v>7817</v>
      </c>
      <c r="B6321" t="s">
        <v>7817</v>
      </c>
    </row>
    <row r="6322" spans="1:2" x14ac:dyDescent="0.25">
      <c r="A6322" t="s">
        <v>7818</v>
      </c>
      <c r="B6322" t="s">
        <v>7818</v>
      </c>
    </row>
    <row r="6323" spans="1:2" x14ac:dyDescent="0.25">
      <c r="A6323" t="s">
        <v>7819</v>
      </c>
      <c r="B6323" t="s">
        <v>7819</v>
      </c>
    </row>
    <row r="6324" spans="1:2" x14ac:dyDescent="0.25">
      <c r="A6324" t="s">
        <v>7820</v>
      </c>
      <c r="B6324" t="s">
        <v>7820</v>
      </c>
    </row>
    <row r="6325" spans="1:2" x14ac:dyDescent="0.25">
      <c r="A6325" t="s">
        <v>7821</v>
      </c>
      <c r="B6325" t="s">
        <v>7821</v>
      </c>
    </row>
    <row r="6326" spans="1:2" x14ac:dyDescent="0.25">
      <c r="A6326" t="s">
        <v>7822</v>
      </c>
      <c r="B6326" t="s">
        <v>7822</v>
      </c>
    </row>
    <row r="6327" spans="1:2" x14ac:dyDescent="0.25">
      <c r="A6327" t="s">
        <v>7823</v>
      </c>
      <c r="B6327" t="s">
        <v>7823</v>
      </c>
    </row>
    <row r="6328" spans="1:2" x14ac:dyDescent="0.25">
      <c r="A6328" t="s">
        <v>7824</v>
      </c>
      <c r="B6328" t="s">
        <v>7824</v>
      </c>
    </row>
    <row r="6329" spans="1:2" x14ac:dyDescent="0.25">
      <c r="A6329" t="s">
        <v>7825</v>
      </c>
      <c r="B6329" t="s">
        <v>7825</v>
      </c>
    </row>
    <row r="6330" spans="1:2" x14ac:dyDescent="0.25">
      <c r="A6330" t="s">
        <v>7826</v>
      </c>
      <c r="B6330" t="s">
        <v>7826</v>
      </c>
    </row>
    <row r="6331" spans="1:2" x14ac:dyDescent="0.25">
      <c r="A6331" t="s">
        <v>7827</v>
      </c>
      <c r="B6331" t="s">
        <v>7827</v>
      </c>
    </row>
    <row r="6332" spans="1:2" x14ac:dyDescent="0.25">
      <c r="A6332" t="s">
        <v>7828</v>
      </c>
      <c r="B6332" t="s">
        <v>7828</v>
      </c>
    </row>
    <row r="6333" spans="1:2" x14ac:dyDescent="0.25">
      <c r="A6333" t="s">
        <v>7829</v>
      </c>
      <c r="B6333" t="s">
        <v>7829</v>
      </c>
    </row>
    <row r="6334" spans="1:2" x14ac:dyDescent="0.25">
      <c r="A6334" t="s">
        <v>7830</v>
      </c>
      <c r="B6334" t="s">
        <v>7830</v>
      </c>
    </row>
    <row r="6335" spans="1:2" x14ac:dyDescent="0.25">
      <c r="A6335" t="s">
        <v>7831</v>
      </c>
      <c r="B6335" t="s">
        <v>7831</v>
      </c>
    </row>
    <row r="6336" spans="1:2" x14ac:dyDescent="0.25">
      <c r="A6336" t="s">
        <v>7832</v>
      </c>
      <c r="B6336" t="s">
        <v>7832</v>
      </c>
    </row>
    <row r="6337" spans="1:2" x14ac:dyDescent="0.25">
      <c r="A6337" t="s">
        <v>7833</v>
      </c>
      <c r="B6337" t="s">
        <v>7833</v>
      </c>
    </row>
    <row r="6338" spans="1:2" x14ac:dyDescent="0.25">
      <c r="A6338" t="s">
        <v>7834</v>
      </c>
      <c r="B6338" t="s">
        <v>7834</v>
      </c>
    </row>
    <row r="6339" spans="1:2" x14ac:dyDescent="0.25">
      <c r="A6339" t="s">
        <v>7835</v>
      </c>
      <c r="B6339" t="s">
        <v>7835</v>
      </c>
    </row>
    <row r="6340" spans="1:2" x14ac:dyDescent="0.25">
      <c r="A6340" t="s">
        <v>7836</v>
      </c>
      <c r="B6340" t="s">
        <v>7836</v>
      </c>
    </row>
    <row r="6341" spans="1:2" x14ac:dyDescent="0.25">
      <c r="A6341" t="s">
        <v>7837</v>
      </c>
      <c r="B6341" t="s">
        <v>7837</v>
      </c>
    </row>
    <row r="6342" spans="1:2" x14ac:dyDescent="0.25">
      <c r="A6342" t="s">
        <v>7838</v>
      </c>
      <c r="B6342" t="s">
        <v>7838</v>
      </c>
    </row>
    <row r="6343" spans="1:2" x14ac:dyDescent="0.25">
      <c r="A6343" t="s">
        <v>7839</v>
      </c>
      <c r="B6343" t="s">
        <v>7839</v>
      </c>
    </row>
    <row r="6344" spans="1:2" x14ac:dyDescent="0.25">
      <c r="A6344" t="s">
        <v>7840</v>
      </c>
      <c r="B6344" t="s">
        <v>7840</v>
      </c>
    </row>
    <row r="6345" spans="1:2" x14ac:dyDescent="0.25">
      <c r="A6345" t="s">
        <v>7841</v>
      </c>
      <c r="B6345" t="s">
        <v>7841</v>
      </c>
    </row>
    <row r="6346" spans="1:2" x14ac:dyDescent="0.25">
      <c r="A6346" t="s">
        <v>7842</v>
      </c>
      <c r="B6346" t="s">
        <v>7842</v>
      </c>
    </row>
    <row r="6347" spans="1:2" x14ac:dyDescent="0.25">
      <c r="A6347" t="s">
        <v>7843</v>
      </c>
      <c r="B6347" t="s">
        <v>7843</v>
      </c>
    </row>
    <row r="6348" spans="1:2" x14ac:dyDescent="0.25">
      <c r="A6348" t="s">
        <v>7844</v>
      </c>
      <c r="B6348" t="s">
        <v>7844</v>
      </c>
    </row>
    <row r="6349" spans="1:2" x14ac:dyDescent="0.25">
      <c r="A6349" t="s">
        <v>7845</v>
      </c>
      <c r="B6349" t="s">
        <v>7845</v>
      </c>
    </row>
    <row r="6350" spans="1:2" x14ac:dyDescent="0.25">
      <c r="A6350" t="s">
        <v>7846</v>
      </c>
      <c r="B6350" t="s">
        <v>7846</v>
      </c>
    </row>
    <row r="6351" spans="1:2" x14ac:dyDescent="0.25">
      <c r="A6351" t="s">
        <v>7847</v>
      </c>
      <c r="B6351" t="s">
        <v>7847</v>
      </c>
    </row>
    <row r="6352" spans="1:2" x14ac:dyDescent="0.25">
      <c r="A6352" t="s">
        <v>7848</v>
      </c>
      <c r="B6352" t="s">
        <v>7848</v>
      </c>
    </row>
    <row r="6353" spans="1:2" x14ac:dyDescent="0.25">
      <c r="A6353" t="s">
        <v>7849</v>
      </c>
      <c r="B6353" t="s">
        <v>7849</v>
      </c>
    </row>
    <row r="6354" spans="1:2" x14ac:dyDescent="0.25">
      <c r="A6354" t="s">
        <v>7850</v>
      </c>
      <c r="B6354" t="s">
        <v>7850</v>
      </c>
    </row>
    <row r="6355" spans="1:2" x14ac:dyDescent="0.25">
      <c r="A6355" t="s">
        <v>7851</v>
      </c>
      <c r="B6355" t="s">
        <v>7851</v>
      </c>
    </row>
    <row r="6356" spans="1:2" x14ac:dyDescent="0.25">
      <c r="A6356" t="s">
        <v>7852</v>
      </c>
      <c r="B6356" t="s">
        <v>7852</v>
      </c>
    </row>
    <row r="6357" spans="1:2" x14ac:dyDescent="0.25">
      <c r="A6357" t="s">
        <v>7853</v>
      </c>
      <c r="B6357" t="s">
        <v>7853</v>
      </c>
    </row>
    <row r="6358" spans="1:2" x14ac:dyDescent="0.25">
      <c r="A6358" t="s">
        <v>7854</v>
      </c>
      <c r="B6358" t="s">
        <v>7854</v>
      </c>
    </row>
    <row r="6359" spans="1:2" x14ac:dyDescent="0.25">
      <c r="A6359" t="s">
        <v>7855</v>
      </c>
      <c r="B6359" t="s">
        <v>7855</v>
      </c>
    </row>
    <row r="6360" spans="1:2" x14ac:dyDescent="0.25">
      <c r="A6360" t="s">
        <v>7856</v>
      </c>
      <c r="B6360" t="s">
        <v>7856</v>
      </c>
    </row>
    <row r="6361" spans="1:2" x14ac:dyDescent="0.25">
      <c r="A6361" t="s">
        <v>7857</v>
      </c>
      <c r="B6361" t="s">
        <v>7857</v>
      </c>
    </row>
    <row r="6362" spans="1:2" x14ac:dyDescent="0.25">
      <c r="A6362" t="s">
        <v>7858</v>
      </c>
      <c r="B6362" t="s">
        <v>7858</v>
      </c>
    </row>
    <row r="6363" spans="1:2" x14ac:dyDescent="0.25">
      <c r="A6363" t="s">
        <v>7859</v>
      </c>
      <c r="B6363" t="s">
        <v>7859</v>
      </c>
    </row>
    <row r="6364" spans="1:2" x14ac:dyDescent="0.25">
      <c r="A6364" t="s">
        <v>7860</v>
      </c>
      <c r="B6364" t="s">
        <v>7860</v>
      </c>
    </row>
    <row r="6365" spans="1:2" x14ac:dyDescent="0.25">
      <c r="A6365" t="s">
        <v>7861</v>
      </c>
      <c r="B6365" t="s">
        <v>7861</v>
      </c>
    </row>
    <row r="6366" spans="1:2" x14ac:dyDescent="0.25">
      <c r="A6366" t="s">
        <v>7862</v>
      </c>
      <c r="B6366" t="s">
        <v>7862</v>
      </c>
    </row>
    <row r="6367" spans="1:2" x14ac:dyDescent="0.25">
      <c r="A6367" t="s">
        <v>7863</v>
      </c>
      <c r="B6367" t="s">
        <v>7863</v>
      </c>
    </row>
    <row r="6368" spans="1:2" x14ac:dyDescent="0.25">
      <c r="A6368" t="s">
        <v>7864</v>
      </c>
      <c r="B6368" t="s">
        <v>7864</v>
      </c>
    </row>
    <row r="6369" spans="1:2" x14ac:dyDescent="0.25">
      <c r="A6369" t="s">
        <v>7865</v>
      </c>
      <c r="B6369" t="s">
        <v>7865</v>
      </c>
    </row>
    <row r="6370" spans="1:2" x14ac:dyDescent="0.25">
      <c r="A6370" t="s">
        <v>7866</v>
      </c>
      <c r="B6370" t="s">
        <v>7866</v>
      </c>
    </row>
    <row r="6371" spans="1:2" x14ac:dyDescent="0.25">
      <c r="A6371" t="s">
        <v>7867</v>
      </c>
      <c r="B6371" t="s">
        <v>7867</v>
      </c>
    </row>
    <row r="6372" spans="1:2" x14ac:dyDescent="0.25">
      <c r="A6372" t="s">
        <v>7868</v>
      </c>
      <c r="B6372" t="s">
        <v>7868</v>
      </c>
    </row>
    <row r="6373" spans="1:2" x14ac:dyDescent="0.25">
      <c r="A6373" t="s">
        <v>7869</v>
      </c>
      <c r="B6373" t="s">
        <v>7869</v>
      </c>
    </row>
    <row r="6374" spans="1:2" x14ac:dyDescent="0.25">
      <c r="A6374" t="s">
        <v>7870</v>
      </c>
      <c r="B6374" t="s">
        <v>7870</v>
      </c>
    </row>
    <row r="6375" spans="1:2" x14ac:dyDescent="0.25">
      <c r="A6375" t="s">
        <v>7871</v>
      </c>
      <c r="B6375" t="s">
        <v>7871</v>
      </c>
    </row>
    <row r="6376" spans="1:2" x14ac:dyDescent="0.25">
      <c r="A6376" t="s">
        <v>7872</v>
      </c>
      <c r="B6376" t="s">
        <v>7872</v>
      </c>
    </row>
    <row r="6377" spans="1:2" x14ac:dyDescent="0.25">
      <c r="A6377" t="s">
        <v>7873</v>
      </c>
      <c r="B6377" t="s">
        <v>7873</v>
      </c>
    </row>
    <row r="6378" spans="1:2" x14ac:dyDescent="0.25">
      <c r="A6378" t="s">
        <v>7874</v>
      </c>
      <c r="B6378" t="s">
        <v>7874</v>
      </c>
    </row>
    <row r="6379" spans="1:2" x14ac:dyDescent="0.25">
      <c r="A6379" t="s">
        <v>7875</v>
      </c>
      <c r="B6379" t="s">
        <v>7875</v>
      </c>
    </row>
    <row r="6380" spans="1:2" x14ac:dyDescent="0.25">
      <c r="A6380" t="s">
        <v>7876</v>
      </c>
      <c r="B6380" t="s">
        <v>7876</v>
      </c>
    </row>
    <row r="6381" spans="1:2" x14ac:dyDescent="0.25">
      <c r="A6381" t="s">
        <v>7877</v>
      </c>
      <c r="B6381" t="s">
        <v>7877</v>
      </c>
    </row>
    <row r="6382" spans="1:2" x14ac:dyDescent="0.25">
      <c r="A6382" t="s">
        <v>7878</v>
      </c>
      <c r="B6382" t="s">
        <v>7878</v>
      </c>
    </row>
    <row r="6383" spans="1:2" x14ac:dyDescent="0.25">
      <c r="A6383" t="s">
        <v>7879</v>
      </c>
      <c r="B6383" t="s">
        <v>7879</v>
      </c>
    </row>
    <row r="6384" spans="1:2" x14ac:dyDescent="0.25">
      <c r="A6384" t="s">
        <v>7880</v>
      </c>
      <c r="B6384" t="s">
        <v>7880</v>
      </c>
    </row>
    <row r="6385" spans="1:2" x14ac:dyDescent="0.25">
      <c r="A6385" t="s">
        <v>7881</v>
      </c>
      <c r="B6385" t="s">
        <v>7881</v>
      </c>
    </row>
    <row r="6386" spans="1:2" x14ac:dyDescent="0.25">
      <c r="A6386" t="s">
        <v>7882</v>
      </c>
      <c r="B6386" t="s">
        <v>7882</v>
      </c>
    </row>
    <row r="6387" spans="1:2" x14ac:dyDescent="0.25">
      <c r="A6387" t="s">
        <v>7883</v>
      </c>
      <c r="B6387" t="s">
        <v>7883</v>
      </c>
    </row>
    <row r="6388" spans="1:2" x14ac:dyDescent="0.25">
      <c r="A6388" t="s">
        <v>7884</v>
      </c>
      <c r="B6388" t="s">
        <v>7884</v>
      </c>
    </row>
    <row r="6389" spans="1:2" x14ac:dyDescent="0.25">
      <c r="A6389" t="s">
        <v>7885</v>
      </c>
      <c r="B6389" t="s">
        <v>7885</v>
      </c>
    </row>
    <row r="6390" spans="1:2" x14ac:dyDescent="0.25">
      <c r="A6390" t="s">
        <v>7886</v>
      </c>
      <c r="B6390" t="s">
        <v>7886</v>
      </c>
    </row>
    <row r="6391" spans="1:2" x14ac:dyDescent="0.25">
      <c r="A6391" t="s">
        <v>7887</v>
      </c>
      <c r="B6391" t="s">
        <v>7887</v>
      </c>
    </row>
    <row r="6392" spans="1:2" x14ac:dyDescent="0.25">
      <c r="A6392" t="s">
        <v>7888</v>
      </c>
      <c r="B6392" t="s">
        <v>7888</v>
      </c>
    </row>
    <row r="6393" spans="1:2" x14ac:dyDescent="0.25">
      <c r="A6393" t="s">
        <v>7889</v>
      </c>
      <c r="B6393" t="s">
        <v>7889</v>
      </c>
    </row>
    <row r="6394" spans="1:2" x14ac:dyDescent="0.25">
      <c r="A6394" t="s">
        <v>7890</v>
      </c>
      <c r="B6394" t="s">
        <v>7890</v>
      </c>
    </row>
    <row r="6395" spans="1:2" x14ac:dyDescent="0.25">
      <c r="A6395" t="s">
        <v>7891</v>
      </c>
      <c r="B6395" t="s">
        <v>7891</v>
      </c>
    </row>
    <row r="6396" spans="1:2" x14ac:dyDescent="0.25">
      <c r="A6396" t="s">
        <v>7892</v>
      </c>
      <c r="B6396" t="s">
        <v>7892</v>
      </c>
    </row>
    <row r="6397" spans="1:2" x14ac:dyDescent="0.25">
      <c r="A6397" t="s">
        <v>7893</v>
      </c>
      <c r="B6397" t="s">
        <v>7893</v>
      </c>
    </row>
    <row r="6398" spans="1:2" x14ac:dyDescent="0.25">
      <c r="A6398" t="s">
        <v>7894</v>
      </c>
      <c r="B6398" t="s">
        <v>7894</v>
      </c>
    </row>
    <row r="6399" spans="1:2" x14ac:dyDescent="0.25">
      <c r="A6399" t="s">
        <v>7895</v>
      </c>
      <c r="B6399" t="s">
        <v>7895</v>
      </c>
    </row>
    <row r="6400" spans="1:2" x14ac:dyDescent="0.25">
      <c r="A6400" t="s">
        <v>7896</v>
      </c>
      <c r="B6400" t="s">
        <v>7896</v>
      </c>
    </row>
    <row r="6401" spans="1:2" x14ac:dyDescent="0.25">
      <c r="A6401" t="s">
        <v>7897</v>
      </c>
      <c r="B6401" t="s">
        <v>7897</v>
      </c>
    </row>
    <row r="6402" spans="1:2" x14ac:dyDescent="0.25">
      <c r="A6402" t="s">
        <v>7898</v>
      </c>
      <c r="B6402" t="s">
        <v>7898</v>
      </c>
    </row>
    <row r="6403" spans="1:2" x14ac:dyDescent="0.25">
      <c r="A6403" t="s">
        <v>7899</v>
      </c>
      <c r="B6403" t="s">
        <v>7899</v>
      </c>
    </row>
    <row r="6404" spans="1:2" x14ac:dyDescent="0.25">
      <c r="A6404" t="s">
        <v>7900</v>
      </c>
      <c r="B6404" t="s">
        <v>7900</v>
      </c>
    </row>
    <row r="6405" spans="1:2" x14ac:dyDescent="0.25">
      <c r="A6405" t="s">
        <v>7901</v>
      </c>
      <c r="B6405" t="s">
        <v>7901</v>
      </c>
    </row>
    <row r="6406" spans="1:2" x14ac:dyDescent="0.25">
      <c r="A6406" t="s">
        <v>7902</v>
      </c>
      <c r="B6406" t="s">
        <v>7902</v>
      </c>
    </row>
    <row r="6407" spans="1:2" x14ac:dyDescent="0.25">
      <c r="A6407" t="s">
        <v>7903</v>
      </c>
      <c r="B6407" t="s">
        <v>7903</v>
      </c>
    </row>
    <row r="6408" spans="1:2" x14ac:dyDescent="0.25">
      <c r="A6408" t="s">
        <v>7904</v>
      </c>
      <c r="B6408" t="s">
        <v>7904</v>
      </c>
    </row>
    <row r="6409" spans="1:2" x14ac:dyDescent="0.25">
      <c r="A6409" t="s">
        <v>7905</v>
      </c>
      <c r="B6409" t="s">
        <v>7905</v>
      </c>
    </row>
    <row r="6410" spans="1:2" x14ac:dyDescent="0.25">
      <c r="A6410" t="s">
        <v>7906</v>
      </c>
      <c r="B6410" t="s">
        <v>7906</v>
      </c>
    </row>
    <row r="6411" spans="1:2" x14ac:dyDescent="0.25">
      <c r="A6411" t="s">
        <v>7907</v>
      </c>
      <c r="B6411" t="s">
        <v>7907</v>
      </c>
    </row>
    <row r="6412" spans="1:2" x14ac:dyDescent="0.25">
      <c r="A6412" t="s">
        <v>7908</v>
      </c>
      <c r="B6412" t="s">
        <v>7908</v>
      </c>
    </row>
    <row r="6413" spans="1:2" x14ac:dyDescent="0.25">
      <c r="A6413" t="s">
        <v>7909</v>
      </c>
      <c r="B6413" t="s">
        <v>7909</v>
      </c>
    </row>
    <row r="6414" spans="1:2" x14ac:dyDescent="0.25">
      <c r="A6414" t="s">
        <v>7910</v>
      </c>
      <c r="B6414" t="s">
        <v>7910</v>
      </c>
    </row>
    <row r="6415" spans="1:2" x14ac:dyDescent="0.25">
      <c r="A6415" t="s">
        <v>7911</v>
      </c>
      <c r="B6415" t="s">
        <v>7911</v>
      </c>
    </row>
    <row r="6416" spans="1:2" x14ac:dyDescent="0.25">
      <c r="A6416" t="s">
        <v>7912</v>
      </c>
      <c r="B6416" t="s">
        <v>7912</v>
      </c>
    </row>
    <row r="6417" spans="1:2" x14ac:dyDescent="0.25">
      <c r="A6417" t="s">
        <v>7913</v>
      </c>
      <c r="B6417" t="s">
        <v>7913</v>
      </c>
    </row>
    <row r="6418" spans="1:2" x14ac:dyDescent="0.25">
      <c r="A6418" t="s">
        <v>7914</v>
      </c>
      <c r="B6418" t="s">
        <v>7914</v>
      </c>
    </row>
    <row r="6419" spans="1:2" x14ac:dyDescent="0.25">
      <c r="A6419" t="s">
        <v>7915</v>
      </c>
      <c r="B6419" t="s">
        <v>7915</v>
      </c>
    </row>
    <row r="6420" spans="1:2" x14ac:dyDescent="0.25">
      <c r="A6420" t="s">
        <v>7916</v>
      </c>
      <c r="B6420" t="s">
        <v>7916</v>
      </c>
    </row>
    <row r="6421" spans="1:2" x14ac:dyDescent="0.25">
      <c r="A6421" t="s">
        <v>7917</v>
      </c>
      <c r="B6421" t="s">
        <v>7917</v>
      </c>
    </row>
    <row r="6422" spans="1:2" x14ac:dyDescent="0.25">
      <c r="A6422" t="s">
        <v>7918</v>
      </c>
      <c r="B6422" t="s">
        <v>7918</v>
      </c>
    </row>
    <row r="6423" spans="1:2" x14ac:dyDescent="0.25">
      <c r="A6423" t="s">
        <v>7919</v>
      </c>
      <c r="B6423" t="s">
        <v>7919</v>
      </c>
    </row>
    <row r="6424" spans="1:2" x14ac:dyDescent="0.25">
      <c r="A6424" t="s">
        <v>7920</v>
      </c>
      <c r="B6424" t="s">
        <v>7920</v>
      </c>
    </row>
    <row r="6425" spans="1:2" x14ac:dyDescent="0.25">
      <c r="A6425" t="s">
        <v>7921</v>
      </c>
      <c r="B6425" t="s">
        <v>7921</v>
      </c>
    </row>
    <row r="6426" spans="1:2" x14ac:dyDescent="0.25">
      <c r="A6426" t="s">
        <v>7922</v>
      </c>
      <c r="B6426" t="s">
        <v>7922</v>
      </c>
    </row>
    <row r="6427" spans="1:2" x14ac:dyDescent="0.25">
      <c r="A6427" t="s">
        <v>7923</v>
      </c>
      <c r="B6427" t="s">
        <v>7923</v>
      </c>
    </row>
    <row r="6428" spans="1:2" x14ac:dyDescent="0.25">
      <c r="A6428" t="s">
        <v>7924</v>
      </c>
      <c r="B6428" t="s">
        <v>7924</v>
      </c>
    </row>
    <row r="6429" spans="1:2" x14ac:dyDescent="0.25">
      <c r="A6429" t="s">
        <v>7925</v>
      </c>
      <c r="B6429" t="s">
        <v>7925</v>
      </c>
    </row>
    <row r="6430" spans="1:2" x14ac:dyDescent="0.25">
      <c r="A6430" t="s">
        <v>7926</v>
      </c>
      <c r="B6430" t="s">
        <v>7926</v>
      </c>
    </row>
    <row r="6431" spans="1:2" x14ac:dyDescent="0.25">
      <c r="A6431" t="s">
        <v>7927</v>
      </c>
      <c r="B6431" t="s">
        <v>7927</v>
      </c>
    </row>
    <row r="6432" spans="1:2" x14ac:dyDescent="0.25">
      <c r="A6432" t="s">
        <v>7928</v>
      </c>
      <c r="B6432" t="s">
        <v>7928</v>
      </c>
    </row>
    <row r="6433" spans="1:2" x14ac:dyDescent="0.25">
      <c r="A6433" t="s">
        <v>7929</v>
      </c>
      <c r="B6433" t="s">
        <v>7929</v>
      </c>
    </row>
    <row r="6434" spans="1:2" x14ac:dyDescent="0.25">
      <c r="A6434" t="s">
        <v>7930</v>
      </c>
      <c r="B6434" t="s">
        <v>7930</v>
      </c>
    </row>
    <row r="6435" spans="1:2" x14ac:dyDescent="0.25">
      <c r="A6435" t="s">
        <v>7931</v>
      </c>
      <c r="B6435" t="s">
        <v>7931</v>
      </c>
    </row>
    <row r="6436" spans="1:2" x14ac:dyDescent="0.25">
      <c r="A6436" t="s">
        <v>7932</v>
      </c>
      <c r="B6436" t="s">
        <v>7932</v>
      </c>
    </row>
    <row r="6437" spans="1:2" x14ac:dyDescent="0.25">
      <c r="A6437" t="s">
        <v>7933</v>
      </c>
      <c r="B6437" t="s">
        <v>7933</v>
      </c>
    </row>
    <row r="6438" spans="1:2" x14ac:dyDescent="0.25">
      <c r="A6438" t="s">
        <v>7934</v>
      </c>
      <c r="B6438" t="s">
        <v>7934</v>
      </c>
    </row>
    <row r="6439" spans="1:2" x14ac:dyDescent="0.25">
      <c r="A6439" t="s">
        <v>7935</v>
      </c>
      <c r="B6439" t="s">
        <v>7935</v>
      </c>
    </row>
    <row r="6440" spans="1:2" x14ac:dyDescent="0.25">
      <c r="A6440" t="s">
        <v>7936</v>
      </c>
      <c r="B6440" t="s">
        <v>7936</v>
      </c>
    </row>
    <row r="6441" spans="1:2" x14ac:dyDescent="0.25">
      <c r="A6441" t="s">
        <v>7937</v>
      </c>
      <c r="B6441" t="s">
        <v>7937</v>
      </c>
    </row>
    <row r="6442" spans="1:2" x14ac:dyDescent="0.25">
      <c r="A6442" t="s">
        <v>7938</v>
      </c>
      <c r="B6442" t="s">
        <v>7938</v>
      </c>
    </row>
    <row r="6443" spans="1:2" x14ac:dyDescent="0.25">
      <c r="A6443" t="s">
        <v>7939</v>
      </c>
      <c r="B6443" t="s">
        <v>7939</v>
      </c>
    </row>
    <row r="6444" spans="1:2" x14ac:dyDescent="0.25">
      <c r="A6444" t="s">
        <v>7940</v>
      </c>
      <c r="B6444" t="s">
        <v>7940</v>
      </c>
    </row>
    <row r="6445" spans="1:2" x14ac:dyDescent="0.25">
      <c r="A6445" t="s">
        <v>7941</v>
      </c>
      <c r="B6445" t="s">
        <v>7941</v>
      </c>
    </row>
    <row r="6446" spans="1:2" x14ac:dyDescent="0.25">
      <c r="A6446" t="s">
        <v>7942</v>
      </c>
      <c r="B6446" t="s">
        <v>7942</v>
      </c>
    </row>
    <row r="6447" spans="1:2" x14ac:dyDescent="0.25">
      <c r="A6447" t="s">
        <v>7943</v>
      </c>
      <c r="B6447" t="s">
        <v>7943</v>
      </c>
    </row>
    <row r="6448" spans="1:2" x14ac:dyDescent="0.25">
      <c r="A6448" t="s">
        <v>7944</v>
      </c>
      <c r="B6448" t="s">
        <v>7944</v>
      </c>
    </row>
    <row r="6449" spans="1:2" x14ac:dyDescent="0.25">
      <c r="A6449" t="s">
        <v>7945</v>
      </c>
      <c r="B6449" t="s">
        <v>7945</v>
      </c>
    </row>
    <row r="6450" spans="1:2" x14ac:dyDescent="0.25">
      <c r="A6450" t="s">
        <v>7946</v>
      </c>
      <c r="B6450" t="s">
        <v>7946</v>
      </c>
    </row>
    <row r="6451" spans="1:2" x14ac:dyDescent="0.25">
      <c r="A6451" t="s">
        <v>7947</v>
      </c>
      <c r="B6451" t="s">
        <v>7947</v>
      </c>
    </row>
    <row r="6452" spans="1:2" x14ac:dyDescent="0.25">
      <c r="A6452" t="s">
        <v>7948</v>
      </c>
      <c r="B6452" t="s">
        <v>7948</v>
      </c>
    </row>
    <row r="6453" spans="1:2" x14ac:dyDescent="0.25">
      <c r="A6453" t="s">
        <v>7949</v>
      </c>
      <c r="B6453" t="s">
        <v>7949</v>
      </c>
    </row>
    <row r="6454" spans="1:2" x14ac:dyDescent="0.25">
      <c r="A6454" t="s">
        <v>7950</v>
      </c>
      <c r="B6454" t="s">
        <v>7950</v>
      </c>
    </row>
    <row r="6455" spans="1:2" x14ac:dyDescent="0.25">
      <c r="A6455" t="s">
        <v>7951</v>
      </c>
      <c r="B6455" t="s">
        <v>7951</v>
      </c>
    </row>
    <row r="6456" spans="1:2" x14ac:dyDescent="0.25">
      <c r="A6456" t="s">
        <v>7952</v>
      </c>
      <c r="B6456" t="s">
        <v>7952</v>
      </c>
    </row>
    <row r="6457" spans="1:2" x14ac:dyDescent="0.25">
      <c r="A6457" t="s">
        <v>7953</v>
      </c>
      <c r="B6457" t="s">
        <v>7953</v>
      </c>
    </row>
    <row r="6458" spans="1:2" x14ac:dyDescent="0.25">
      <c r="A6458" t="s">
        <v>7954</v>
      </c>
      <c r="B6458" t="s">
        <v>7954</v>
      </c>
    </row>
    <row r="6459" spans="1:2" x14ac:dyDescent="0.25">
      <c r="A6459" t="s">
        <v>7955</v>
      </c>
      <c r="B6459" t="s">
        <v>7955</v>
      </c>
    </row>
    <row r="6460" spans="1:2" x14ac:dyDescent="0.25">
      <c r="A6460" t="s">
        <v>7956</v>
      </c>
      <c r="B6460" t="s">
        <v>7956</v>
      </c>
    </row>
    <row r="6461" spans="1:2" x14ac:dyDescent="0.25">
      <c r="A6461" t="s">
        <v>7957</v>
      </c>
      <c r="B6461" t="s">
        <v>7957</v>
      </c>
    </row>
    <row r="6462" spans="1:2" x14ac:dyDescent="0.25">
      <c r="A6462" t="s">
        <v>7958</v>
      </c>
      <c r="B6462" t="s">
        <v>7958</v>
      </c>
    </row>
    <row r="6463" spans="1:2" x14ac:dyDescent="0.25">
      <c r="A6463" t="s">
        <v>7959</v>
      </c>
      <c r="B6463" t="s">
        <v>7959</v>
      </c>
    </row>
    <row r="6464" spans="1:2" x14ac:dyDescent="0.25">
      <c r="A6464" t="s">
        <v>7960</v>
      </c>
      <c r="B6464" t="s">
        <v>7960</v>
      </c>
    </row>
    <row r="6465" spans="1:2" x14ac:dyDescent="0.25">
      <c r="A6465" t="s">
        <v>7961</v>
      </c>
      <c r="B6465" t="s">
        <v>7961</v>
      </c>
    </row>
    <row r="6466" spans="1:2" x14ac:dyDescent="0.25">
      <c r="A6466" t="s">
        <v>7962</v>
      </c>
      <c r="B6466" t="s">
        <v>7962</v>
      </c>
    </row>
    <row r="6467" spans="1:2" x14ac:dyDescent="0.25">
      <c r="A6467" t="s">
        <v>7963</v>
      </c>
      <c r="B6467" t="s">
        <v>7963</v>
      </c>
    </row>
    <row r="6468" spans="1:2" x14ac:dyDescent="0.25">
      <c r="A6468" t="s">
        <v>7964</v>
      </c>
      <c r="B6468" t="s">
        <v>7964</v>
      </c>
    </row>
    <row r="6469" spans="1:2" x14ac:dyDescent="0.25">
      <c r="A6469" t="s">
        <v>7965</v>
      </c>
      <c r="B6469" t="s">
        <v>7965</v>
      </c>
    </row>
    <row r="6470" spans="1:2" x14ac:dyDescent="0.25">
      <c r="A6470" t="s">
        <v>7966</v>
      </c>
      <c r="B6470" t="s">
        <v>7966</v>
      </c>
    </row>
    <row r="6471" spans="1:2" x14ac:dyDescent="0.25">
      <c r="A6471" t="s">
        <v>7967</v>
      </c>
      <c r="B6471" t="s">
        <v>7967</v>
      </c>
    </row>
    <row r="6472" spans="1:2" x14ac:dyDescent="0.25">
      <c r="A6472" t="s">
        <v>7968</v>
      </c>
      <c r="B6472" t="s">
        <v>7968</v>
      </c>
    </row>
    <row r="6473" spans="1:2" x14ac:dyDescent="0.25">
      <c r="A6473" t="s">
        <v>7969</v>
      </c>
      <c r="B6473" t="s">
        <v>7969</v>
      </c>
    </row>
    <row r="6474" spans="1:2" x14ac:dyDescent="0.25">
      <c r="A6474" t="s">
        <v>7970</v>
      </c>
      <c r="B6474" t="s">
        <v>7970</v>
      </c>
    </row>
    <row r="6475" spans="1:2" x14ac:dyDescent="0.25">
      <c r="A6475" t="s">
        <v>7971</v>
      </c>
      <c r="B6475" t="s">
        <v>7971</v>
      </c>
    </row>
    <row r="6476" spans="1:2" x14ac:dyDescent="0.25">
      <c r="A6476" t="s">
        <v>7972</v>
      </c>
      <c r="B6476" t="s">
        <v>7972</v>
      </c>
    </row>
    <row r="6477" spans="1:2" x14ac:dyDescent="0.25">
      <c r="A6477" t="s">
        <v>7973</v>
      </c>
      <c r="B6477" t="s">
        <v>7973</v>
      </c>
    </row>
    <row r="6478" spans="1:2" x14ac:dyDescent="0.25">
      <c r="A6478" t="s">
        <v>7974</v>
      </c>
      <c r="B6478" t="s">
        <v>7974</v>
      </c>
    </row>
    <row r="6479" spans="1:2" x14ac:dyDescent="0.25">
      <c r="A6479" t="s">
        <v>7975</v>
      </c>
      <c r="B6479" t="s">
        <v>7975</v>
      </c>
    </row>
    <row r="6480" spans="1:2" x14ac:dyDescent="0.25">
      <c r="A6480" t="s">
        <v>7976</v>
      </c>
      <c r="B6480" t="s">
        <v>7976</v>
      </c>
    </row>
    <row r="6481" spans="1:2" x14ac:dyDescent="0.25">
      <c r="A6481" t="s">
        <v>7977</v>
      </c>
      <c r="B6481" t="s">
        <v>7977</v>
      </c>
    </row>
    <row r="6482" spans="1:2" x14ac:dyDescent="0.25">
      <c r="A6482" t="s">
        <v>7978</v>
      </c>
      <c r="B6482" t="s">
        <v>7978</v>
      </c>
    </row>
    <row r="6483" spans="1:2" x14ac:dyDescent="0.25">
      <c r="A6483" t="s">
        <v>7979</v>
      </c>
      <c r="B6483" t="s">
        <v>7979</v>
      </c>
    </row>
    <row r="6484" spans="1:2" x14ac:dyDescent="0.25">
      <c r="A6484" t="s">
        <v>7980</v>
      </c>
      <c r="B6484" t="s">
        <v>7980</v>
      </c>
    </row>
    <row r="6485" spans="1:2" x14ac:dyDescent="0.25">
      <c r="A6485" t="s">
        <v>7981</v>
      </c>
      <c r="B6485" t="s">
        <v>7981</v>
      </c>
    </row>
    <row r="6486" spans="1:2" x14ac:dyDescent="0.25">
      <c r="A6486" t="s">
        <v>7982</v>
      </c>
      <c r="B6486" t="s">
        <v>7982</v>
      </c>
    </row>
    <row r="6487" spans="1:2" x14ac:dyDescent="0.25">
      <c r="A6487" t="s">
        <v>7983</v>
      </c>
      <c r="B6487" t="s">
        <v>7983</v>
      </c>
    </row>
    <row r="6488" spans="1:2" x14ac:dyDescent="0.25">
      <c r="A6488" t="s">
        <v>7984</v>
      </c>
      <c r="B6488" t="s">
        <v>7984</v>
      </c>
    </row>
    <row r="6489" spans="1:2" x14ac:dyDescent="0.25">
      <c r="A6489" t="s">
        <v>7985</v>
      </c>
      <c r="B6489" t="s">
        <v>7985</v>
      </c>
    </row>
    <row r="6490" spans="1:2" x14ac:dyDescent="0.25">
      <c r="A6490" t="s">
        <v>7986</v>
      </c>
      <c r="B6490" t="s">
        <v>7986</v>
      </c>
    </row>
    <row r="6491" spans="1:2" x14ac:dyDescent="0.25">
      <c r="A6491" t="s">
        <v>7987</v>
      </c>
      <c r="B6491" t="s">
        <v>7987</v>
      </c>
    </row>
    <row r="6492" spans="1:2" x14ac:dyDescent="0.25">
      <c r="A6492" t="s">
        <v>7988</v>
      </c>
      <c r="B6492" t="s">
        <v>7988</v>
      </c>
    </row>
    <row r="6493" spans="1:2" x14ac:dyDescent="0.25">
      <c r="A6493" t="s">
        <v>7989</v>
      </c>
      <c r="B6493" t="s">
        <v>7989</v>
      </c>
    </row>
    <row r="6494" spans="1:2" x14ac:dyDescent="0.25">
      <c r="A6494" t="s">
        <v>7990</v>
      </c>
      <c r="B6494" t="s">
        <v>7990</v>
      </c>
    </row>
    <row r="6495" spans="1:2" x14ac:dyDescent="0.25">
      <c r="A6495" t="s">
        <v>7991</v>
      </c>
      <c r="B6495" t="s">
        <v>7991</v>
      </c>
    </row>
    <row r="6496" spans="1:2" x14ac:dyDescent="0.25">
      <c r="A6496" t="s">
        <v>7992</v>
      </c>
      <c r="B6496" t="s">
        <v>7992</v>
      </c>
    </row>
    <row r="6497" spans="1:2" x14ac:dyDescent="0.25">
      <c r="A6497" t="s">
        <v>7993</v>
      </c>
      <c r="B6497" t="s">
        <v>7993</v>
      </c>
    </row>
    <row r="6498" spans="1:2" x14ac:dyDescent="0.25">
      <c r="A6498" t="s">
        <v>7994</v>
      </c>
      <c r="B6498" t="s">
        <v>7994</v>
      </c>
    </row>
    <row r="6499" spans="1:2" x14ac:dyDescent="0.25">
      <c r="A6499" t="s">
        <v>7995</v>
      </c>
      <c r="B6499" t="s">
        <v>7995</v>
      </c>
    </row>
    <row r="6500" spans="1:2" x14ac:dyDescent="0.25">
      <c r="A6500" t="s">
        <v>7996</v>
      </c>
      <c r="B6500" t="s">
        <v>7996</v>
      </c>
    </row>
    <row r="6501" spans="1:2" x14ac:dyDescent="0.25">
      <c r="A6501" t="s">
        <v>7997</v>
      </c>
      <c r="B6501" t="s">
        <v>7997</v>
      </c>
    </row>
    <row r="6502" spans="1:2" x14ac:dyDescent="0.25">
      <c r="A6502" t="s">
        <v>7998</v>
      </c>
      <c r="B6502" t="s">
        <v>7998</v>
      </c>
    </row>
    <row r="6503" spans="1:2" x14ac:dyDescent="0.25">
      <c r="A6503" t="s">
        <v>7999</v>
      </c>
      <c r="B6503" t="s">
        <v>7999</v>
      </c>
    </row>
    <row r="6504" spans="1:2" x14ac:dyDescent="0.25">
      <c r="A6504" t="s">
        <v>8000</v>
      </c>
      <c r="B6504" t="s">
        <v>8000</v>
      </c>
    </row>
    <row r="6505" spans="1:2" x14ac:dyDescent="0.25">
      <c r="A6505" t="s">
        <v>8001</v>
      </c>
      <c r="B6505" t="s">
        <v>8001</v>
      </c>
    </row>
    <row r="6506" spans="1:2" x14ac:dyDescent="0.25">
      <c r="A6506" t="s">
        <v>8002</v>
      </c>
      <c r="B6506" t="s">
        <v>8002</v>
      </c>
    </row>
    <row r="6507" spans="1:2" x14ac:dyDescent="0.25">
      <c r="A6507" t="s">
        <v>8003</v>
      </c>
      <c r="B6507" t="s">
        <v>8003</v>
      </c>
    </row>
    <row r="6508" spans="1:2" x14ac:dyDescent="0.25">
      <c r="A6508" t="s">
        <v>8004</v>
      </c>
      <c r="B6508" t="s">
        <v>8004</v>
      </c>
    </row>
    <row r="6509" spans="1:2" x14ac:dyDescent="0.25">
      <c r="A6509" t="s">
        <v>8005</v>
      </c>
      <c r="B6509" t="s">
        <v>8005</v>
      </c>
    </row>
    <row r="6510" spans="1:2" x14ac:dyDescent="0.25">
      <c r="A6510" t="s">
        <v>8006</v>
      </c>
      <c r="B6510" t="s">
        <v>8006</v>
      </c>
    </row>
    <row r="6511" spans="1:2" x14ac:dyDescent="0.25">
      <c r="A6511" t="s">
        <v>8007</v>
      </c>
      <c r="B6511" t="s">
        <v>8007</v>
      </c>
    </row>
    <row r="6512" spans="1:2" x14ac:dyDescent="0.25">
      <c r="A6512" t="s">
        <v>8008</v>
      </c>
      <c r="B6512" t="s">
        <v>8008</v>
      </c>
    </row>
    <row r="6513" spans="1:2" x14ac:dyDescent="0.25">
      <c r="A6513" t="s">
        <v>8009</v>
      </c>
      <c r="B6513" t="s">
        <v>8009</v>
      </c>
    </row>
    <row r="6514" spans="1:2" x14ac:dyDescent="0.25">
      <c r="A6514" t="s">
        <v>8010</v>
      </c>
      <c r="B6514" t="s">
        <v>8010</v>
      </c>
    </row>
    <row r="6515" spans="1:2" x14ac:dyDescent="0.25">
      <c r="A6515" t="s">
        <v>8011</v>
      </c>
      <c r="B6515" t="s">
        <v>8011</v>
      </c>
    </row>
    <row r="6516" spans="1:2" x14ac:dyDescent="0.25">
      <c r="A6516" t="s">
        <v>8012</v>
      </c>
      <c r="B6516" t="s">
        <v>8012</v>
      </c>
    </row>
    <row r="6517" spans="1:2" x14ac:dyDescent="0.25">
      <c r="A6517" t="s">
        <v>8013</v>
      </c>
      <c r="B6517" t="s">
        <v>8013</v>
      </c>
    </row>
    <row r="6518" spans="1:2" x14ac:dyDescent="0.25">
      <c r="A6518" t="s">
        <v>8014</v>
      </c>
      <c r="B6518" t="s">
        <v>8014</v>
      </c>
    </row>
    <row r="6519" spans="1:2" x14ac:dyDescent="0.25">
      <c r="A6519" t="s">
        <v>8015</v>
      </c>
      <c r="B6519" t="s">
        <v>8015</v>
      </c>
    </row>
    <row r="6520" spans="1:2" x14ac:dyDescent="0.25">
      <c r="A6520" t="s">
        <v>8016</v>
      </c>
      <c r="B6520" t="s">
        <v>8016</v>
      </c>
    </row>
    <row r="6521" spans="1:2" x14ac:dyDescent="0.25">
      <c r="A6521" t="s">
        <v>8017</v>
      </c>
      <c r="B6521" t="s">
        <v>8017</v>
      </c>
    </row>
    <row r="6522" spans="1:2" x14ac:dyDescent="0.25">
      <c r="A6522" t="s">
        <v>8018</v>
      </c>
      <c r="B6522" t="s">
        <v>8018</v>
      </c>
    </row>
    <row r="6523" spans="1:2" x14ac:dyDescent="0.25">
      <c r="A6523" t="s">
        <v>8019</v>
      </c>
      <c r="B6523" t="s">
        <v>8019</v>
      </c>
    </row>
    <row r="6524" spans="1:2" x14ac:dyDescent="0.25">
      <c r="A6524" t="s">
        <v>8020</v>
      </c>
      <c r="B6524" t="s">
        <v>8020</v>
      </c>
    </row>
    <row r="6525" spans="1:2" x14ac:dyDescent="0.25">
      <c r="A6525" t="s">
        <v>8021</v>
      </c>
      <c r="B6525" t="s">
        <v>8021</v>
      </c>
    </row>
    <row r="6526" spans="1:2" x14ac:dyDescent="0.25">
      <c r="A6526" t="s">
        <v>8022</v>
      </c>
      <c r="B6526" t="s">
        <v>8022</v>
      </c>
    </row>
    <row r="6527" spans="1:2" x14ac:dyDescent="0.25">
      <c r="A6527" t="s">
        <v>8023</v>
      </c>
      <c r="B6527" t="s">
        <v>8023</v>
      </c>
    </row>
    <row r="6528" spans="1:2" x14ac:dyDescent="0.25">
      <c r="A6528" t="s">
        <v>8024</v>
      </c>
      <c r="B6528" t="s">
        <v>8024</v>
      </c>
    </row>
    <row r="6529" spans="1:2" x14ac:dyDescent="0.25">
      <c r="A6529" t="s">
        <v>8025</v>
      </c>
      <c r="B6529" t="s">
        <v>8025</v>
      </c>
    </row>
    <row r="6530" spans="1:2" x14ac:dyDescent="0.25">
      <c r="A6530" t="s">
        <v>8026</v>
      </c>
      <c r="B6530" t="s">
        <v>8026</v>
      </c>
    </row>
    <row r="6531" spans="1:2" x14ac:dyDescent="0.25">
      <c r="A6531" t="s">
        <v>8027</v>
      </c>
      <c r="B6531" t="s">
        <v>8027</v>
      </c>
    </row>
    <row r="6532" spans="1:2" x14ac:dyDescent="0.25">
      <c r="A6532" t="s">
        <v>8028</v>
      </c>
      <c r="B6532" t="s">
        <v>8028</v>
      </c>
    </row>
    <row r="6533" spans="1:2" x14ac:dyDescent="0.25">
      <c r="A6533" t="s">
        <v>8029</v>
      </c>
      <c r="B6533" t="s">
        <v>8029</v>
      </c>
    </row>
    <row r="6534" spans="1:2" x14ac:dyDescent="0.25">
      <c r="A6534" t="s">
        <v>8030</v>
      </c>
      <c r="B6534" t="s">
        <v>8030</v>
      </c>
    </row>
    <row r="6535" spans="1:2" x14ac:dyDescent="0.25">
      <c r="A6535" t="s">
        <v>8031</v>
      </c>
      <c r="B6535" t="s">
        <v>8031</v>
      </c>
    </row>
    <row r="6536" spans="1:2" x14ac:dyDescent="0.25">
      <c r="A6536" t="s">
        <v>8032</v>
      </c>
      <c r="B6536" t="s">
        <v>8032</v>
      </c>
    </row>
    <row r="6537" spans="1:2" x14ac:dyDescent="0.25">
      <c r="A6537" t="s">
        <v>8033</v>
      </c>
      <c r="B6537" t="s">
        <v>8033</v>
      </c>
    </row>
    <row r="6538" spans="1:2" x14ac:dyDescent="0.25">
      <c r="A6538" t="s">
        <v>8034</v>
      </c>
      <c r="B6538" t="s">
        <v>8034</v>
      </c>
    </row>
    <row r="6539" spans="1:2" x14ac:dyDescent="0.25">
      <c r="A6539" t="s">
        <v>8035</v>
      </c>
      <c r="B6539" t="s">
        <v>8035</v>
      </c>
    </row>
    <row r="6540" spans="1:2" x14ac:dyDescent="0.25">
      <c r="A6540" t="s">
        <v>8036</v>
      </c>
      <c r="B6540" t="s">
        <v>8036</v>
      </c>
    </row>
    <row r="6541" spans="1:2" x14ac:dyDescent="0.25">
      <c r="A6541" t="s">
        <v>8037</v>
      </c>
      <c r="B6541" t="s">
        <v>8037</v>
      </c>
    </row>
    <row r="6542" spans="1:2" x14ac:dyDescent="0.25">
      <c r="A6542" t="s">
        <v>8038</v>
      </c>
      <c r="B6542" t="s">
        <v>8038</v>
      </c>
    </row>
    <row r="6543" spans="1:2" x14ac:dyDescent="0.25">
      <c r="A6543" t="s">
        <v>8039</v>
      </c>
      <c r="B6543" t="s">
        <v>8039</v>
      </c>
    </row>
    <row r="6544" spans="1:2" x14ac:dyDescent="0.25">
      <c r="A6544" t="s">
        <v>8040</v>
      </c>
      <c r="B6544" t="s">
        <v>8040</v>
      </c>
    </row>
    <row r="6545" spans="1:2" x14ac:dyDescent="0.25">
      <c r="A6545" t="s">
        <v>8041</v>
      </c>
      <c r="B6545" t="s">
        <v>8041</v>
      </c>
    </row>
    <row r="6546" spans="1:2" x14ac:dyDescent="0.25">
      <c r="A6546" t="s">
        <v>8042</v>
      </c>
      <c r="B6546" t="s">
        <v>8042</v>
      </c>
    </row>
    <row r="6547" spans="1:2" x14ac:dyDescent="0.25">
      <c r="A6547" t="s">
        <v>8043</v>
      </c>
      <c r="B6547" t="s">
        <v>8043</v>
      </c>
    </row>
    <row r="6548" spans="1:2" x14ac:dyDescent="0.25">
      <c r="A6548" t="s">
        <v>8044</v>
      </c>
      <c r="B6548" t="s">
        <v>8044</v>
      </c>
    </row>
    <row r="6549" spans="1:2" x14ac:dyDescent="0.25">
      <c r="A6549" t="s">
        <v>8045</v>
      </c>
      <c r="B6549" t="s">
        <v>8045</v>
      </c>
    </row>
    <row r="6550" spans="1:2" x14ac:dyDescent="0.25">
      <c r="A6550" t="s">
        <v>8046</v>
      </c>
      <c r="B6550" t="s">
        <v>8046</v>
      </c>
    </row>
    <row r="6551" spans="1:2" x14ac:dyDescent="0.25">
      <c r="A6551" t="s">
        <v>8047</v>
      </c>
      <c r="B6551" t="s">
        <v>8047</v>
      </c>
    </row>
    <row r="6552" spans="1:2" x14ac:dyDescent="0.25">
      <c r="A6552" t="s">
        <v>8048</v>
      </c>
      <c r="B6552" t="s">
        <v>8048</v>
      </c>
    </row>
    <row r="6553" spans="1:2" x14ac:dyDescent="0.25">
      <c r="A6553" t="s">
        <v>8049</v>
      </c>
      <c r="B6553" t="s">
        <v>8049</v>
      </c>
    </row>
    <row r="6554" spans="1:2" x14ac:dyDescent="0.25">
      <c r="A6554" t="s">
        <v>8050</v>
      </c>
      <c r="B6554" t="s">
        <v>8050</v>
      </c>
    </row>
    <row r="6555" spans="1:2" x14ac:dyDescent="0.25">
      <c r="A6555" t="s">
        <v>8051</v>
      </c>
      <c r="B6555" t="s">
        <v>8051</v>
      </c>
    </row>
    <row r="6556" spans="1:2" x14ac:dyDescent="0.25">
      <c r="A6556" t="s">
        <v>8052</v>
      </c>
      <c r="B6556" t="s">
        <v>8052</v>
      </c>
    </row>
    <row r="6557" spans="1:2" x14ac:dyDescent="0.25">
      <c r="A6557" t="s">
        <v>8053</v>
      </c>
      <c r="B6557" t="s">
        <v>8053</v>
      </c>
    </row>
    <row r="6558" spans="1:2" x14ac:dyDescent="0.25">
      <c r="A6558" t="s">
        <v>8054</v>
      </c>
      <c r="B6558" t="s">
        <v>8054</v>
      </c>
    </row>
    <row r="6559" spans="1:2" x14ac:dyDescent="0.25">
      <c r="A6559" t="s">
        <v>8055</v>
      </c>
      <c r="B6559" t="s">
        <v>8055</v>
      </c>
    </row>
    <row r="6560" spans="1:2" x14ac:dyDescent="0.25">
      <c r="A6560" t="s">
        <v>8056</v>
      </c>
      <c r="B6560" t="s">
        <v>8056</v>
      </c>
    </row>
    <row r="6561" spans="1:2" x14ac:dyDescent="0.25">
      <c r="A6561" t="s">
        <v>8057</v>
      </c>
      <c r="B6561" t="s">
        <v>8057</v>
      </c>
    </row>
    <row r="6562" spans="1:2" x14ac:dyDescent="0.25">
      <c r="A6562" t="s">
        <v>8058</v>
      </c>
      <c r="B6562" t="s">
        <v>8058</v>
      </c>
    </row>
    <row r="6563" spans="1:2" x14ac:dyDescent="0.25">
      <c r="A6563" t="s">
        <v>8059</v>
      </c>
      <c r="B6563" t="s">
        <v>8059</v>
      </c>
    </row>
    <row r="6564" spans="1:2" x14ac:dyDescent="0.25">
      <c r="A6564" t="s">
        <v>8060</v>
      </c>
      <c r="B6564" t="s">
        <v>8060</v>
      </c>
    </row>
    <row r="6565" spans="1:2" x14ac:dyDescent="0.25">
      <c r="A6565" t="s">
        <v>8061</v>
      </c>
      <c r="B6565" t="s">
        <v>8061</v>
      </c>
    </row>
    <row r="6566" spans="1:2" x14ac:dyDescent="0.25">
      <c r="A6566" t="s">
        <v>8062</v>
      </c>
      <c r="B6566" t="s">
        <v>8062</v>
      </c>
    </row>
    <row r="6567" spans="1:2" x14ac:dyDescent="0.25">
      <c r="A6567" t="s">
        <v>8063</v>
      </c>
      <c r="B6567" t="s">
        <v>8063</v>
      </c>
    </row>
    <row r="6568" spans="1:2" x14ac:dyDescent="0.25">
      <c r="A6568" t="s">
        <v>8064</v>
      </c>
      <c r="B6568" t="s">
        <v>8064</v>
      </c>
    </row>
    <row r="6569" spans="1:2" x14ac:dyDescent="0.25">
      <c r="A6569" t="s">
        <v>8065</v>
      </c>
      <c r="B6569" t="s">
        <v>8065</v>
      </c>
    </row>
    <row r="6570" spans="1:2" x14ac:dyDescent="0.25">
      <c r="A6570" t="s">
        <v>8066</v>
      </c>
      <c r="B6570" t="s">
        <v>8066</v>
      </c>
    </row>
    <row r="6571" spans="1:2" x14ac:dyDescent="0.25">
      <c r="A6571" t="s">
        <v>8067</v>
      </c>
      <c r="B6571" t="s">
        <v>8067</v>
      </c>
    </row>
    <row r="6572" spans="1:2" x14ac:dyDescent="0.25">
      <c r="A6572" t="s">
        <v>8068</v>
      </c>
      <c r="B6572" t="s">
        <v>8068</v>
      </c>
    </row>
    <row r="6573" spans="1:2" x14ac:dyDescent="0.25">
      <c r="A6573" t="s">
        <v>8069</v>
      </c>
      <c r="B6573" t="s">
        <v>8069</v>
      </c>
    </row>
    <row r="6574" spans="1:2" x14ac:dyDescent="0.25">
      <c r="A6574" t="s">
        <v>8070</v>
      </c>
      <c r="B6574" t="s">
        <v>8070</v>
      </c>
    </row>
    <row r="6575" spans="1:2" x14ac:dyDescent="0.25">
      <c r="A6575" t="s">
        <v>8071</v>
      </c>
      <c r="B6575" t="s">
        <v>8071</v>
      </c>
    </row>
    <row r="6576" spans="1:2" x14ac:dyDescent="0.25">
      <c r="A6576" t="s">
        <v>8072</v>
      </c>
      <c r="B6576" t="s">
        <v>8072</v>
      </c>
    </row>
    <row r="6577" spans="1:2" x14ac:dyDescent="0.25">
      <c r="A6577" t="s">
        <v>8073</v>
      </c>
      <c r="B6577" t="s">
        <v>8073</v>
      </c>
    </row>
    <row r="6578" spans="1:2" x14ac:dyDescent="0.25">
      <c r="A6578" t="s">
        <v>8074</v>
      </c>
      <c r="B6578" t="s">
        <v>8074</v>
      </c>
    </row>
    <row r="6579" spans="1:2" x14ac:dyDescent="0.25">
      <c r="A6579" t="s">
        <v>8075</v>
      </c>
      <c r="B6579" t="s">
        <v>8075</v>
      </c>
    </row>
    <row r="6580" spans="1:2" x14ac:dyDescent="0.25">
      <c r="A6580" t="s">
        <v>8076</v>
      </c>
      <c r="B6580" t="s">
        <v>8076</v>
      </c>
    </row>
    <row r="6581" spans="1:2" x14ac:dyDescent="0.25">
      <c r="A6581" t="s">
        <v>8077</v>
      </c>
      <c r="B6581" t="s">
        <v>8077</v>
      </c>
    </row>
    <row r="6582" spans="1:2" x14ac:dyDescent="0.25">
      <c r="A6582" t="s">
        <v>8078</v>
      </c>
      <c r="B6582" t="s">
        <v>8078</v>
      </c>
    </row>
    <row r="6583" spans="1:2" x14ac:dyDescent="0.25">
      <c r="A6583" t="s">
        <v>8079</v>
      </c>
      <c r="B6583" t="s">
        <v>8079</v>
      </c>
    </row>
    <row r="6584" spans="1:2" x14ac:dyDescent="0.25">
      <c r="A6584" t="s">
        <v>8080</v>
      </c>
      <c r="B6584" t="s">
        <v>8080</v>
      </c>
    </row>
    <row r="6585" spans="1:2" x14ac:dyDescent="0.25">
      <c r="A6585" t="s">
        <v>8081</v>
      </c>
      <c r="B6585" t="s">
        <v>8081</v>
      </c>
    </row>
    <row r="6586" spans="1:2" x14ac:dyDescent="0.25">
      <c r="A6586" t="s">
        <v>8082</v>
      </c>
      <c r="B6586" t="s">
        <v>8082</v>
      </c>
    </row>
    <row r="6587" spans="1:2" x14ac:dyDescent="0.25">
      <c r="A6587" t="s">
        <v>8083</v>
      </c>
      <c r="B6587" t="s">
        <v>8083</v>
      </c>
    </row>
    <row r="6588" spans="1:2" x14ac:dyDescent="0.25">
      <c r="A6588" t="s">
        <v>8084</v>
      </c>
      <c r="B6588" t="s">
        <v>8084</v>
      </c>
    </row>
    <row r="6589" spans="1:2" x14ac:dyDescent="0.25">
      <c r="A6589" t="s">
        <v>8085</v>
      </c>
      <c r="B6589" t="s">
        <v>8085</v>
      </c>
    </row>
    <row r="6590" spans="1:2" x14ac:dyDescent="0.25">
      <c r="A6590" t="s">
        <v>8086</v>
      </c>
      <c r="B6590" t="s">
        <v>8086</v>
      </c>
    </row>
    <row r="6591" spans="1:2" x14ac:dyDescent="0.25">
      <c r="A6591" t="s">
        <v>8087</v>
      </c>
      <c r="B6591" t="s">
        <v>8087</v>
      </c>
    </row>
    <row r="6592" spans="1:2" x14ac:dyDescent="0.25">
      <c r="A6592" t="s">
        <v>8088</v>
      </c>
      <c r="B6592" t="s">
        <v>8088</v>
      </c>
    </row>
    <row r="6593" spans="1:2" x14ac:dyDescent="0.25">
      <c r="A6593" t="s">
        <v>8089</v>
      </c>
      <c r="B6593" t="s">
        <v>8089</v>
      </c>
    </row>
    <row r="6594" spans="1:2" x14ac:dyDescent="0.25">
      <c r="A6594" t="s">
        <v>8090</v>
      </c>
      <c r="B6594" t="s">
        <v>8090</v>
      </c>
    </row>
    <row r="6595" spans="1:2" x14ac:dyDescent="0.25">
      <c r="A6595" t="s">
        <v>8091</v>
      </c>
      <c r="B6595" t="s">
        <v>8091</v>
      </c>
    </row>
    <row r="6596" spans="1:2" x14ac:dyDescent="0.25">
      <c r="A6596" t="s">
        <v>8092</v>
      </c>
      <c r="B6596" t="s">
        <v>8092</v>
      </c>
    </row>
    <row r="6597" spans="1:2" x14ac:dyDescent="0.25">
      <c r="A6597" t="s">
        <v>8093</v>
      </c>
      <c r="B6597" t="s">
        <v>8093</v>
      </c>
    </row>
    <row r="6598" spans="1:2" x14ac:dyDescent="0.25">
      <c r="A6598" t="s">
        <v>8094</v>
      </c>
      <c r="B6598" t="s">
        <v>8094</v>
      </c>
    </row>
    <row r="6599" spans="1:2" x14ac:dyDescent="0.25">
      <c r="A6599" t="s">
        <v>8095</v>
      </c>
      <c r="B6599" t="s">
        <v>8095</v>
      </c>
    </row>
    <row r="6600" spans="1:2" x14ac:dyDescent="0.25">
      <c r="A6600" t="s">
        <v>8096</v>
      </c>
      <c r="B6600" t="s">
        <v>8096</v>
      </c>
    </row>
    <row r="6601" spans="1:2" x14ac:dyDescent="0.25">
      <c r="A6601" t="s">
        <v>8097</v>
      </c>
      <c r="B6601" t="s">
        <v>8097</v>
      </c>
    </row>
    <row r="6602" spans="1:2" x14ac:dyDescent="0.25">
      <c r="A6602" t="s">
        <v>8098</v>
      </c>
      <c r="B6602" t="s">
        <v>8098</v>
      </c>
    </row>
    <row r="6603" spans="1:2" x14ac:dyDescent="0.25">
      <c r="A6603" t="s">
        <v>8099</v>
      </c>
      <c r="B6603" t="s">
        <v>8099</v>
      </c>
    </row>
    <row r="6604" spans="1:2" x14ac:dyDescent="0.25">
      <c r="A6604" t="s">
        <v>8100</v>
      </c>
      <c r="B6604" t="s">
        <v>8100</v>
      </c>
    </row>
    <row r="6605" spans="1:2" x14ac:dyDescent="0.25">
      <c r="A6605" t="s">
        <v>8101</v>
      </c>
      <c r="B6605" t="s">
        <v>8101</v>
      </c>
    </row>
    <row r="6606" spans="1:2" x14ac:dyDescent="0.25">
      <c r="A6606" t="s">
        <v>8102</v>
      </c>
      <c r="B6606" t="s">
        <v>8102</v>
      </c>
    </row>
    <row r="6607" spans="1:2" x14ac:dyDescent="0.25">
      <c r="A6607" t="s">
        <v>8103</v>
      </c>
      <c r="B6607" t="s">
        <v>8103</v>
      </c>
    </row>
    <row r="6608" spans="1:2" x14ac:dyDescent="0.25">
      <c r="A6608" t="s">
        <v>8104</v>
      </c>
      <c r="B6608" t="s">
        <v>8104</v>
      </c>
    </row>
    <row r="6609" spans="1:2" x14ac:dyDescent="0.25">
      <c r="A6609" t="s">
        <v>8105</v>
      </c>
      <c r="B6609" t="s">
        <v>8105</v>
      </c>
    </row>
    <row r="6610" spans="1:2" x14ac:dyDescent="0.25">
      <c r="A6610" t="s">
        <v>8106</v>
      </c>
      <c r="B6610" t="s">
        <v>8106</v>
      </c>
    </row>
    <row r="6611" spans="1:2" x14ac:dyDescent="0.25">
      <c r="A6611" t="s">
        <v>8107</v>
      </c>
      <c r="B6611" t="s">
        <v>8107</v>
      </c>
    </row>
    <row r="6612" spans="1:2" x14ac:dyDescent="0.25">
      <c r="A6612" t="s">
        <v>8108</v>
      </c>
      <c r="B6612" t="s">
        <v>8108</v>
      </c>
    </row>
    <row r="6613" spans="1:2" x14ac:dyDescent="0.25">
      <c r="A6613" t="s">
        <v>8109</v>
      </c>
      <c r="B6613" t="s">
        <v>8109</v>
      </c>
    </row>
    <row r="6614" spans="1:2" x14ac:dyDescent="0.25">
      <c r="A6614" t="s">
        <v>8110</v>
      </c>
      <c r="B6614" t="s">
        <v>8110</v>
      </c>
    </row>
    <row r="6615" spans="1:2" x14ac:dyDescent="0.25">
      <c r="A6615" t="s">
        <v>8111</v>
      </c>
      <c r="B6615" t="s">
        <v>8111</v>
      </c>
    </row>
    <row r="6616" spans="1:2" x14ac:dyDescent="0.25">
      <c r="A6616" t="s">
        <v>8112</v>
      </c>
      <c r="B6616" t="s">
        <v>8112</v>
      </c>
    </row>
    <row r="6617" spans="1:2" x14ac:dyDescent="0.25">
      <c r="A6617" t="s">
        <v>8113</v>
      </c>
      <c r="B6617" t="s">
        <v>8113</v>
      </c>
    </row>
    <row r="6618" spans="1:2" x14ac:dyDescent="0.25">
      <c r="A6618" t="s">
        <v>8114</v>
      </c>
      <c r="B6618" t="s">
        <v>8114</v>
      </c>
    </row>
    <row r="6619" spans="1:2" x14ac:dyDescent="0.25">
      <c r="A6619" t="s">
        <v>8115</v>
      </c>
      <c r="B6619" t="s">
        <v>8115</v>
      </c>
    </row>
    <row r="6620" spans="1:2" x14ac:dyDescent="0.25">
      <c r="A6620" t="s">
        <v>8116</v>
      </c>
      <c r="B6620" t="s">
        <v>8116</v>
      </c>
    </row>
    <row r="6621" spans="1:2" x14ac:dyDescent="0.25">
      <c r="A6621" t="s">
        <v>8117</v>
      </c>
      <c r="B6621" t="s">
        <v>8117</v>
      </c>
    </row>
    <row r="6622" spans="1:2" x14ac:dyDescent="0.25">
      <c r="A6622" t="s">
        <v>8118</v>
      </c>
      <c r="B6622" t="s">
        <v>8118</v>
      </c>
    </row>
    <row r="6623" spans="1:2" x14ac:dyDescent="0.25">
      <c r="A6623" t="s">
        <v>8119</v>
      </c>
      <c r="B6623" t="s">
        <v>8119</v>
      </c>
    </row>
    <row r="6624" spans="1:2" x14ac:dyDescent="0.25">
      <c r="A6624" t="s">
        <v>8120</v>
      </c>
      <c r="B6624" t="s">
        <v>8120</v>
      </c>
    </row>
    <row r="6625" spans="1:2" x14ac:dyDescent="0.25">
      <c r="A6625" t="s">
        <v>8121</v>
      </c>
      <c r="B6625" t="s">
        <v>8121</v>
      </c>
    </row>
    <row r="6626" spans="1:2" x14ac:dyDescent="0.25">
      <c r="A6626" t="s">
        <v>8122</v>
      </c>
      <c r="B6626" t="s">
        <v>8122</v>
      </c>
    </row>
    <row r="6627" spans="1:2" x14ac:dyDescent="0.25">
      <c r="A6627" t="s">
        <v>8123</v>
      </c>
      <c r="B6627" t="s">
        <v>8123</v>
      </c>
    </row>
    <row r="6628" spans="1:2" x14ac:dyDescent="0.25">
      <c r="A6628" t="s">
        <v>8124</v>
      </c>
      <c r="B6628" t="s">
        <v>8124</v>
      </c>
    </row>
    <row r="6629" spans="1:2" x14ac:dyDescent="0.25">
      <c r="A6629" t="s">
        <v>8125</v>
      </c>
      <c r="B6629" t="s">
        <v>8125</v>
      </c>
    </row>
    <row r="6630" spans="1:2" x14ac:dyDescent="0.25">
      <c r="A6630" t="s">
        <v>8126</v>
      </c>
      <c r="B6630" t="s">
        <v>8126</v>
      </c>
    </row>
    <row r="6631" spans="1:2" x14ac:dyDescent="0.25">
      <c r="A6631" t="s">
        <v>8127</v>
      </c>
      <c r="B6631" t="s">
        <v>8127</v>
      </c>
    </row>
    <row r="6632" spans="1:2" x14ac:dyDescent="0.25">
      <c r="A6632" t="s">
        <v>8128</v>
      </c>
      <c r="B6632" t="s">
        <v>8128</v>
      </c>
    </row>
    <row r="6633" spans="1:2" x14ac:dyDescent="0.25">
      <c r="A6633" t="s">
        <v>8129</v>
      </c>
      <c r="B6633" t="s">
        <v>8129</v>
      </c>
    </row>
    <row r="6634" spans="1:2" x14ac:dyDescent="0.25">
      <c r="A6634" t="s">
        <v>8130</v>
      </c>
      <c r="B6634" t="s">
        <v>8130</v>
      </c>
    </row>
    <row r="6635" spans="1:2" x14ac:dyDescent="0.25">
      <c r="A6635" t="s">
        <v>8131</v>
      </c>
      <c r="B6635" t="s">
        <v>8131</v>
      </c>
    </row>
    <row r="6636" spans="1:2" x14ac:dyDescent="0.25">
      <c r="A6636" t="s">
        <v>8132</v>
      </c>
      <c r="B6636" t="s">
        <v>8132</v>
      </c>
    </row>
    <row r="6637" spans="1:2" x14ac:dyDescent="0.25">
      <c r="A6637" t="s">
        <v>8133</v>
      </c>
      <c r="B6637" t="s">
        <v>8133</v>
      </c>
    </row>
    <row r="6638" spans="1:2" x14ac:dyDescent="0.25">
      <c r="A6638" t="s">
        <v>8134</v>
      </c>
      <c r="B6638" t="s">
        <v>8134</v>
      </c>
    </row>
    <row r="6639" spans="1:2" x14ac:dyDescent="0.25">
      <c r="A6639" t="s">
        <v>8135</v>
      </c>
      <c r="B6639" t="s">
        <v>8135</v>
      </c>
    </row>
    <row r="6640" spans="1:2" x14ac:dyDescent="0.25">
      <c r="A6640" t="s">
        <v>8136</v>
      </c>
      <c r="B6640" t="s">
        <v>8136</v>
      </c>
    </row>
    <row r="6641" spans="1:2" x14ac:dyDescent="0.25">
      <c r="A6641" t="s">
        <v>8137</v>
      </c>
      <c r="B6641" t="s">
        <v>8137</v>
      </c>
    </row>
    <row r="6642" spans="1:2" x14ac:dyDescent="0.25">
      <c r="A6642" t="s">
        <v>8138</v>
      </c>
      <c r="B6642" t="s">
        <v>8138</v>
      </c>
    </row>
    <row r="6643" spans="1:2" x14ac:dyDescent="0.25">
      <c r="A6643" t="s">
        <v>8139</v>
      </c>
      <c r="B6643" t="s">
        <v>8139</v>
      </c>
    </row>
    <row r="6644" spans="1:2" x14ac:dyDescent="0.25">
      <c r="A6644" t="s">
        <v>8140</v>
      </c>
      <c r="B6644" t="s">
        <v>8140</v>
      </c>
    </row>
    <row r="6645" spans="1:2" x14ac:dyDescent="0.25">
      <c r="A6645" t="s">
        <v>8141</v>
      </c>
      <c r="B6645" t="s">
        <v>8141</v>
      </c>
    </row>
    <row r="6646" spans="1:2" x14ac:dyDescent="0.25">
      <c r="A6646" t="s">
        <v>8142</v>
      </c>
      <c r="B6646" t="s">
        <v>8142</v>
      </c>
    </row>
    <row r="6647" spans="1:2" x14ac:dyDescent="0.25">
      <c r="A6647" t="s">
        <v>8143</v>
      </c>
      <c r="B6647" t="s">
        <v>8143</v>
      </c>
    </row>
    <row r="6648" spans="1:2" x14ac:dyDescent="0.25">
      <c r="A6648" t="s">
        <v>8144</v>
      </c>
      <c r="B6648" t="s">
        <v>8144</v>
      </c>
    </row>
    <row r="6649" spans="1:2" x14ac:dyDescent="0.25">
      <c r="A6649" t="s">
        <v>8145</v>
      </c>
      <c r="B6649" t="s">
        <v>8145</v>
      </c>
    </row>
    <row r="6650" spans="1:2" x14ac:dyDescent="0.25">
      <c r="A6650" t="s">
        <v>8146</v>
      </c>
      <c r="B6650" t="s">
        <v>8146</v>
      </c>
    </row>
    <row r="6651" spans="1:2" x14ac:dyDescent="0.25">
      <c r="A6651" t="s">
        <v>8147</v>
      </c>
      <c r="B6651" t="s">
        <v>8147</v>
      </c>
    </row>
    <row r="6652" spans="1:2" x14ac:dyDescent="0.25">
      <c r="A6652" t="s">
        <v>8148</v>
      </c>
      <c r="B6652" t="s">
        <v>8148</v>
      </c>
    </row>
    <row r="6653" spans="1:2" x14ac:dyDescent="0.25">
      <c r="A6653" t="s">
        <v>8149</v>
      </c>
      <c r="B6653" t="s">
        <v>8149</v>
      </c>
    </row>
    <row r="6654" spans="1:2" x14ac:dyDescent="0.25">
      <c r="A6654" t="s">
        <v>8150</v>
      </c>
      <c r="B6654" t="s">
        <v>8150</v>
      </c>
    </row>
    <row r="6655" spans="1:2" x14ac:dyDescent="0.25">
      <c r="A6655" t="s">
        <v>8151</v>
      </c>
      <c r="B6655" t="s">
        <v>8151</v>
      </c>
    </row>
    <row r="6656" spans="1:2" x14ac:dyDescent="0.25">
      <c r="A6656" t="s">
        <v>8152</v>
      </c>
      <c r="B6656" t="s">
        <v>8152</v>
      </c>
    </row>
    <row r="6657" spans="1:2" x14ac:dyDescent="0.25">
      <c r="A6657" t="s">
        <v>8153</v>
      </c>
      <c r="B6657" t="s">
        <v>8153</v>
      </c>
    </row>
    <row r="6658" spans="1:2" x14ac:dyDescent="0.25">
      <c r="A6658" t="s">
        <v>8154</v>
      </c>
      <c r="B6658" t="s">
        <v>8154</v>
      </c>
    </row>
    <row r="6659" spans="1:2" x14ac:dyDescent="0.25">
      <c r="A6659" t="s">
        <v>8155</v>
      </c>
      <c r="B6659" t="s">
        <v>8155</v>
      </c>
    </row>
    <row r="6660" spans="1:2" x14ac:dyDescent="0.25">
      <c r="A6660" t="s">
        <v>8156</v>
      </c>
      <c r="B6660" t="s">
        <v>8156</v>
      </c>
    </row>
    <row r="6661" spans="1:2" x14ac:dyDescent="0.25">
      <c r="A6661" t="s">
        <v>8157</v>
      </c>
      <c r="B6661" t="s">
        <v>8157</v>
      </c>
    </row>
    <row r="6662" spans="1:2" x14ac:dyDescent="0.25">
      <c r="A6662" t="s">
        <v>8158</v>
      </c>
      <c r="B6662" t="s">
        <v>8158</v>
      </c>
    </row>
    <row r="6663" spans="1:2" x14ac:dyDescent="0.25">
      <c r="A6663" t="s">
        <v>8159</v>
      </c>
      <c r="B6663" t="s">
        <v>8159</v>
      </c>
    </row>
    <row r="6664" spans="1:2" x14ac:dyDescent="0.25">
      <c r="A6664" t="s">
        <v>8160</v>
      </c>
      <c r="B6664" t="s">
        <v>8160</v>
      </c>
    </row>
    <row r="6665" spans="1:2" x14ac:dyDescent="0.25">
      <c r="A6665" t="s">
        <v>8161</v>
      </c>
      <c r="B6665" t="s">
        <v>8161</v>
      </c>
    </row>
    <row r="6666" spans="1:2" x14ac:dyDescent="0.25">
      <c r="A6666" t="s">
        <v>8162</v>
      </c>
      <c r="B6666" t="s">
        <v>8162</v>
      </c>
    </row>
    <row r="6667" spans="1:2" x14ac:dyDescent="0.25">
      <c r="A6667" t="s">
        <v>8163</v>
      </c>
      <c r="B6667" t="s">
        <v>8163</v>
      </c>
    </row>
    <row r="6668" spans="1:2" x14ac:dyDescent="0.25">
      <c r="A6668" t="s">
        <v>8164</v>
      </c>
      <c r="B6668" t="s">
        <v>8164</v>
      </c>
    </row>
    <row r="6669" spans="1:2" x14ac:dyDescent="0.25">
      <c r="A6669" t="s">
        <v>8165</v>
      </c>
      <c r="B6669" t="s">
        <v>8165</v>
      </c>
    </row>
    <row r="6670" spans="1:2" x14ac:dyDescent="0.25">
      <c r="A6670" t="s">
        <v>8166</v>
      </c>
      <c r="B6670" t="s">
        <v>8166</v>
      </c>
    </row>
    <row r="6671" spans="1:2" x14ac:dyDescent="0.25">
      <c r="A6671" t="s">
        <v>8167</v>
      </c>
      <c r="B6671" t="s">
        <v>8167</v>
      </c>
    </row>
    <row r="6672" spans="1:2" x14ac:dyDescent="0.25">
      <c r="A6672" t="s">
        <v>8168</v>
      </c>
      <c r="B6672" t="s">
        <v>8168</v>
      </c>
    </row>
    <row r="6673" spans="1:2" x14ac:dyDescent="0.25">
      <c r="A6673" t="s">
        <v>8169</v>
      </c>
      <c r="B6673" t="s">
        <v>8169</v>
      </c>
    </row>
    <row r="6674" spans="1:2" x14ac:dyDescent="0.25">
      <c r="A6674" t="s">
        <v>8170</v>
      </c>
      <c r="B6674" t="s">
        <v>8170</v>
      </c>
    </row>
    <row r="6675" spans="1:2" x14ac:dyDescent="0.25">
      <c r="A6675" t="s">
        <v>8171</v>
      </c>
      <c r="B6675" t="s">
        <v>8171</v>
      </c>
    </row>
    <row r="6676" spans="1:2" x14ac:dyDescent="0.25">
      <c r="A6676" t="s">
        <v>8172</v>
      </c>
      <c r="B6676" t="s">
        <v>8172</v>
      </c>
    </row>
    <row r="6677" spans="1:2" x14ac:dyDescent="0.25">
      <c r="A6677" t="s">
        <v>8173</v>
      </c>
      <c r="B6677" t="s">
        <v>8173</v>
      </c>
    </row>
    <row r="6678" spans="1:2" x14ac:dyDescent="0.25">
      <c r="A6678" t="s">
        <v>8174</v>
      </c>
      <c r="B6678" t="s">
        <v>8174</v>
      </c>
    </row>
    <row r="6679" spans="1:2" x14ac:dyDescent="0.25">
      <c r="A6679" t="s">
        <v>8175</v>
      </c>
      <c r="B6679" t="s">
        <v>8175</v>
      </c>
    </row>
    <row r="6680" spans="1:2" x14ac:dyDescent="0.25">
      <c r="A6680" t="s">
        <v>8176</v>
      </c>
      <c r="B6680" t="s">
        <v>8176</v>
      </c>
    </row>
    <row r="6681" spans="1:2" x14ac:dyDescent="0.25">
      <c r="A6681" t="s">
        <v>8177</v>
      </c>
      <c r="B6681" t="s">
        <v>8177</v>
      </c>
    </row>
    <row r="6682" spans="1:2" x14ac:dyDescent="0.25">
      <c r="A6682" t="s">
        <v>8178</v>
      </c>
      <c r="B6682" t="s">
        <v>8178</v>
      </c>
    </row>
    <row r="6683" spans="1:2" x14ac:dyDescent="0.25">
      <c r="A6683" t="s">
        <v>8179</v>
      </c>
      <c r="B6683" t="s">
        <v>8179</v>
      </c>
    </row>
    <row r="6684" spans="1:2" x14ac:dyDescent="0.25">
      <c r="A6684" t="s">
        <v>8180</v>
      </c>
      <c r="B6684" t="s">
        <v>8180</v>
      </c>
    </row>
    <row r="6685" spans="1:2" x14ac:dyDescent="0.25">
      <c r="A6685" t="s">
        <v>8181</v>
      </c>
      <c r="B6685" t="s">
        <v>8181</v>
      </c>
    </row>
    <row r="6686" spans="1:2" x14ac:dyDescent="0.25">
      <c r="A6686" t="s">
        <v>8182</v>
      </c>
      <c r="B6686" t="s">
        <v>8182</v>
      </c>
    </row>
    <row r="6687" spans="1:2" x14ac:dyDescent="0.25">
      <c r="A6687" t="s">
        <v>8183</v>
      </c>
      <c r="B6687" t="s">
        <v>8183</v>
      </c>
    </row>
    <row r="6688" spans="1:2" x14ac:dyDescent="0.25">
      <c r="A6688" t="s">
        <v>8184</v>
      </c>
      <c r="B6688" t="s">
        <v>8184</v>
      </c>
    </row>
    <row r="6689" spans="1:2" x14ac:dyDescent="0.25">
      <c r="A6689" t="s">
        <v>8185</v>
      </c>
      <c r="B6689" t="s">
        <v>8185</v>
      </c>
    </row>
    <row r="6690" spans="1:2" x14ac:dyDescent="0.25">
      <c r="A6690" t="s">
        <v>8186</v>
      </c>
      <c r="B6690" t="s">
        <v>8186</v>
      </c>
    </row>
    <row r="6691" spans="1:2" x14ac:dyDescent="0.25">
      <c r="A6691" t="s">
        <v>8187</v>
      </c>
      <c r="B6691" t="s">
        <v>8187</v>
      </c>
    </row>
    <row r="6692" spans="1:2" x14ac:dyDescent="0.25">
      <c r="A6692" t="s">
        <v>8188</v>
      </c>
      <c r="B6692" t="s">
        <v>8188</v>
      </c>
    </row>
    <row r="6693" spans="1:2" x14ac:dyDescent="0.25">
      <c r="A6693" t="s">
        <v>8189</v>
      </c>
      <c r="B6693" t="s">
        <v>8189</v>
      </c>
    </row>
    <row r="6694" spans="1:2" x14ac:dyDescent="0.25">
      <c r="A6694" t="s">
        <v>8190</v>
      </c>
      <c r="B6694" t="s">
        <v>8190</v>
      </c>
    </row>
    <row r="6695" spans="1:2" x14ac:dyDescent="0.25">
      <c r="A6695" t="s">
        <v>8191</v>
      </c>
      <c r="B6695" t="s">
        <v>8191</v>
      </c>
    </row>
    <row r="6696" spans="1:2" x14ac:dyDescent="0.25">
      <c r="A6696" t="s">
        <v>8192</v>
      </c>
      <c r="B6696" t="s">
        <v>8192</v>
      </c>
    </row>
    <row r="6697" spans="1:2" x14ac:dyDescent="0.25">
      <c r="A6697" t="s">
        <v>8193</v>
      </c>
      <c r="B6697" t="s">
        <v>8193</v>
      </c>
    </row>
    <row r="6698" spans="1:2" x14ac:dyDescent="0.25">
      <c r="A6698" t="s">
        <v>8194</v>
      </c>
      <c r="B6698" t="s">
        <v>8194</v>
      </c>
    </row>
    <row r="6699" spans="1:2" x14ac:dyDescent="0.25">
      <c r="A6699" t="s">
        <v>8195</v>
      </c>
      <c r="B6699" t="s">
        <v>8195</v>
      </c>
    </row>
    <row r="6700" spans="1:2" x14ac:dyDescent="0.25">
      <c r="A6700" t="s">
        <v>8196</v>
      </c>
      <c r="B6700" t="s">
        <v>8196</v>
      </c>
    </row>
    <row r="6701" spans="1:2" x14ac:dyDescent="0.25">
      <c r="A6701" t="s">
        <v>8197</v>
      </c>
      <c r="B6701" t="s">
        <v>8197</v>
      </c>
    </row>
    <row r="6702" spans="1:2" x14ac:dyDescent="0.25">
      <c r="A6702" t="s">
        <v>8198</v>
      </c>
      <c r="B6702" t="s">
        <v>8198</v>
      </c>
    </row>
    <row r="6703" spans="1:2" x14ac:dyDescent="0.25">
      <c r="A6703" t="s">
        <v>8199</v>
      </c>
      <c r="B6703" t="s">
        <v>8199</v>
      </c>
    </row>
    <row r="6704" spans="1:2" x14ac:dyDescent="0.25">
      <c r="A6704" t="s">
        <v>8200</v>
      </c>
      <c r="B6704" t="s">
        <v>8200</v>
      </c>
    </row>
    <row r="6705" spans="1:2" x14ac:dyDescent="0.25">
      <c r="A6705" t="s">
        <v>8201</v>
      </c>
      <c r="B6705" t="s">
        <v>8201</v>
      </c>
    </row>
    <row r="6706" spans="1:2" x14ac:dyDescent="0.25">
      <c r="A6706" t="s">
        <v>8202</v>
      </c>
      <c r="B6706" t="s">
        <v>8202</v>
      </c>
    </row>
    <row r="6707" spans="1:2" x14ac:dyDescent="0.25">
      <c r="A6707" t="s">
        <v>8203</v>
      </c>
      <c r="B6707" t="s">
        <v>8203</v>
      </c>
    </row>
    <row r="6708" spans="1:2" x14ac:dyDescent="0.25">
      <c r="A6708" t="s">
        <v>8204</v>
      </c>
      <c r="B6708" t="s">
        <v>8204</v>
      </c>
    </row>
    <row r="6709" spans="1:2" x14ac:dyDescent="0.25">
      <c r="A6709" t="s">
        <v>8205</v>
      </c>
      <c r="B6709" t="s">
        <v>8205</v>
      </c>
    </row>
    <row r="6710" spans="1:2" x14ac:dyDescent="0.25">
      <c r="A6710" t="s">
        <v>8206</v>
      </c>
      <c r="B6710" t="s">
        <v>8206</v>
      </c>
    </row>
    <row r="6711" spans="1:2" x14ac:dyDescent="0.25">
      <c r="A6711" t="s">
        <v>8207</v>
      </c>
      <c r="B6711" t="s">
        <v>8207</v>
      </c>
    </row>
    <row r="6712" spans="1:2" x14ac:dyDescent="0.25">
      <c r="A6712" t="s">
        <v>8208</v>
      </c>
      <c r="B6712" t="s">
        <v>8208</v>
      </c>
    </row>
    <row r="6713" spans="1:2" x14ac:dyDescent="0.25">
      <c r="A6713" t="s">
        <v>8209</v>
      </c>
      <c r="B6713" t="s">
        <v>8209</v>
      </c>
    </row>
    <row r="6714" spans="1:2" x14ac:dyDescent="0.25">
      <c r="A6714" t="s">
        <v>8210</v>
      </c>
      <c r="B6714" t="s">
        <v>8210</v>
      </c>
    </row>
    <row r="6715" spans="1:2" x14ac:dyDescent="0.25">
      <c r="A6715" t="s">
        <v>8211</v>
      </c>
      <c r="B6715" t="s">
        <v>8211</v>
      </c>
    </row>
    <row r="6716" spans="1:2" x14ac:dyDescent="0.25">
      <c r="A6716" t="s">
        <v>8212</v>
      </c>
      <c r="B6716" t="s">
        <v>8212</v>
      </c>
    </row>
    <row r="6717" spans="1:2" x14ac:dyDescent="0.25">
      <c r="A6717" t="s">
        <v>8213</v>
      </c>
      <c r="B6717" t="s">
        <v>8213</v>
      </c>
    </row>
    <row r="6718" spans="1:2" x14ac:dyDescent="0.25">
      <c r="A6718" t="s">
        <v>8214</v>
      </c>
      <c r="B6718" t="s">
        <v>8214</v>
      </c>
    </row>
    <row r="6719" spans="1:2" x14ac:dyDescent="0.25">
      <c r="A6719" t="s">
        <v>8215</v>
      </c>
      <c r="B6719" t="s">
        <v>8215</v>
      </c>
    </row>
    <row r="6720" spans="1:2" x14ac:dyDescent="0.25">
      <c r="A6720" t="s">
        <v>8216</v>
      </c>
      <c r="B6720" t="s">
        <v>8216</v>
      </c>
    </row>
    <row r="6721" spans="1:2" x14ac:dyDescent="0.25">
      <c r="A6721" t="s">
        <v>8217</v>
      </c>
      <c r="B6721" t="s">
        <v>8217</v>
      </c>
    </row>
    <row r="6722" spans="1:2" x14ac:dyDescent="0.25">
      <c r="A6722" t="s">
        <v>8218</v>
      </c>
      <c r="B6722" t="s">
        <v>8218</v>
      </c>
    </row>
    <row r="6723" spans="1:2" x14ac:dyDescent="0.25">
      <c r="A6723" t="s">
        <v>8219</v>
      </c>
      <c r="B6723" t="s">
        <v>8219</v>
      </c>
    </row>
    <row r="6724" spans="1:2" x14ac:dyDescent="0.25">
      <c r="A6724" t="s">
        <v>8220</v>
      </c>
      <c r="B6724" t="s">
        <v>8220</v>
      </c>
    </row>
    <row r="6725" spans="1:2" x14ac:dyDescent="0.25">
      <c r="A6725" t="s">
        <v>8221</v>
      </c>
      <c r="B6725" t="s">
        <v>8221</v>
      </c>
    </row>
    <row r="6726" spans="1:2" x14ac:dyDescent="0.25">
      <c r="A6726" t="s">
        <v>8222</v>
      </c>
      <c r="B6726" t="s">
        <v>8222</v>
      </c>
    </row>
    <row r="6727" spans="1:2" x14ac:dyDescent="0.25">
      <c r="A6727" t="s">
        <v>8223</v>
      </c>
      <c r="B6727" t="s">
        <v>8223</v>
      </c>
    </row>
    <row r="6728" spans="1:2" x14ac:dyDescent="0.25">
      <c r="A6728" t="s">
        <v>8224</v>
      </c>
      <c r="B6728" t="s">
        <v>8224</v>
      </c>
    </row>
    <row r="6729" spans="1:2" x14ac:dyDescent="0.25">
      <c r="A6729" t="s">
        <v>8225</v>
      </c>
      <c r="B6729" t="s">
        <v>8225</v>
      </c>
    </row>
    <row r="6730" spans="1:2" x14ac:dyDescent="0.25">
      <c r="A6730" t="s">
        <v>8226</v>
      </c>
      <c r="B6730" t="s">
        <v>8226</v>
      </c>
    </row>
    <row r="6731" spans="1:2" x14ac:dyDescent="0.25">
      <c r="A6731" t="s">
        <v>8227</v>
      </c>
      <c r="B6731" t="s">
        <v>8227</v>
      </c>
    </row>
    <row r="6732" spans="1:2" x14ac:dyDescent="0.25">
      <c r="A6732" t="s">
        <v>8228</v>
      </c>
      <c r="B6732" t="s">
        <v>8228</v>
      </c>
    </row>
    <row r="6733" spans="1:2" x14ac:dyDescent="0.25">
      <c r="A6733" t="s">
        <v>8229</v>
      </c>
      <c r="B6733" t="s">
        <v>8229</v>
      </c>
    </row>
    <row r="6734" spans="1:2" x14ac:dyDescent="0.25">
      <c r="A6734" t="s">
        <v>8230</v>
      </c>
      <c r="B6734" t="s">
        <v>8230</v>
      </c>
    </row>
    <row r="6735" spans="1:2" x14ac:dyDescent="0.25">
      <c r="A6735" t="s">
        <v>8231</v>
      </c>
      <c r="B6735" t="s">
        <v>8231</v>
      </c>
    </row>
    <row r="6736" spans="1:2" x14ac:dyDescent="0.25">
      <c r="A6736" t="s">
        <v>8232</v>
      </c>
      <c r="B6736" t="s">
        <v>8232</v>
      </c>
    </row>
    <row r="6737" spans="1:2" x14ac:dyDescent="0.25">
      <c r="A6737" t="s">
        <v>8233</v>
      </c>
      <c r="B6737" t="s">
        <v>8233</v>
      </c>
    </row>
    <row r="6738" spans="1:2" x14ac:dyDescent="0.25">
      <c r="A6738" t="s">
        <v>8234</v>
      </c>
      <c r="B6738" t="s">
        <v>8234</v>
      </c>
    </row>
    <row r="6739" spans="1:2" x14ac:dyDescent="0.25">
      <c r="A6739" t="s">
        <v>8235</v>
      </c>
      <c r="B6739" t="s">
        <v>8235</v>
      </c>
    </row>
    <row r="6740" spans="1:2" x14ac:dyDescent="0.25">
      <c r="A6740" t="s">
        <v>8236</v>
      </c>
      <c r="B6740" t="s">
        <v>8236</v>
      </c>
    </row>
    <row r="6741" spans="1:2" x14ac:dyDescent="0.25">
      <c r="A6741" t="s">
        <v>8237</v>
      </c>
      <c r="B6741" t="s">
        <v>8237</v>
      </c>
    </row>
    <row r="6742" spans="1:2" x14ac:dyDescent="0.25">
      <c r="A6742" t="s">
        <v>8238</v>
      </c>
      <c r="B6742" t="s">
        <v>8238</v>
      </c>
    </row>
    <row r="6743" spans="1:2" x14ac:dyDescent="0.25">
      <c r="A6743" t="s">
        <v>8239</v>
      </c>
      <c r="B6743" t="s">
        <v>8239</v>
      </c>
    </row>
    <row r="6744" spans="1:2" x14ac:dyDescent="0.25">
      <c r="A6744" t="s">
        <v>8240</v>
      </c>
      <c r="B6744" t="s">
        <v>8240</v>
      </c>
    </row>
    <row r="6745" spans="1:2" x14ac:dyDescent="0.25">
      <c r="A6745" t="s">
        <v>8241</v>
      </c>
      <c r="B6745" t="s">
        <v>8241</v>
      </c>
    </row>
    <row r="6746" spans="1:2" x14ac:dyDescent="0.25">
      <c r="A6746" t="s">
        <v>8242</v>
      </c>
      <c r="B6746" t="s">
        <v>8242</v>
      </c>
    </row>
    <row r="6747" spans="1:2" x14ac:dyDescent="0.25">
      <c r="A6747" t="s">
        <v>8243</v>
      </c>
      <c r="B6747" t="s">
        <v>8243</v>
      </c>
    </row>
    <row r="6748" spans="1:2" x14ac:dyDescent="0.25">
      <c r="A6748" t="s">
        <v>8244</v>
      </c>
      <c r="B6748" t="s">
        <v>8244</v>
      </c>
    </row>
    <row r="6749" spans="1:2" x14ac:dyDescent="0.25">
      <c r="A6749" t="s">
        <v>8245</v>
      </c>
      <c r="B6749" t="s">
        <v>8245</v>
      </c>
    </row>
    <row r="6750" spans="1:2" x14ac:dyDescent="0.25">
      <c r="A6750" t="s">
        <v>8246</v>
      </c>
      <c r="B6750" t="s">
        <v>8246</v>
      </c>
    </row>
    <row r="6751" spans="1:2" x14ac:dyDescent="0.25">
      <c r="A6751" t="s">
        <v>8247</v>
      </c>
      <c r="B6751" t="s">
        <v>8247</v>
      </c>
    </row>
    <row r="6752" spans="1:2" x14ac:dyDescent="0.25">
      <c r="A6752" t="s">
        <v>8248</v>
      </c>
      <c r="B6752" t="s">
        <v>8248</v>
      </c>
    </row>
    <row r="6753" spans="1:2" x14ac:dyDescent="0.25">
      <c r="A6753" t="s">
        <v>8249</v>
      </c>
      <c r="B6753" t="s">
        <v>8249</v>
      </c>
    </row>
    <row r="6754" spans="1:2" x14ac:dyDescent="0.25">
      <c r="A6754" t="s">
        <v>8250</v>
      </c>
      <c r="B6754" t="s">
        <v>8250</v>
      </c>
    </row>
    <row r="6755" spans="1:2" x14ac:dyDescent="0.25">
      <c r="A6755" t="s">
        <v>8251</v>
      </c>
      <c r="B6755" t="s">
        <v>8251</v>
      </c>
    </row>
    <row r="6756" spans="1:2" x14ac:dyDescent="0.25">
      <c r="A6756" t="s">
        <v>8252</v>
      </c>
      <c r="B6756" t="s">
        <v>8252</v>
      </c>
    </row>
    <row r="6757" spans="1:2" x14ac:dyDescent="0.25">
      <c r="A6757" t="s">
        <v>8253</v>
      </c>
      <c r="B6757" t="s">
        <v>8253</v>
      </c>
    </row>
    <row r="6758" spans="1:2" x14ac:dyDescent="0.25">
      <c r="A6758" t="s">
        <v>8254</v>
      </c>
      <c r="B6758" t="s">
        <v>8254</v>
      </c>
    </row>
    <row r="6759" spans="1:2" x14ac:dyDescent="0.25">
      <c r="A6759" t="s">
        <v>8255</v>
      </c>
      <c r="B6759" t="s">
        <v>8255</v>
      </c>
    </row>
    <row r="6760" spans="1:2" x14ac:dyDescent="0.25">
      <c r="A6760" t="s">
        <v>8256</v>
      </c>
      <c r="B6760" t="s">
        <v>8256</v>
      </c>
    </row>
    <row r="6761" spans="1:2" x14ac:dyDescent="0.25">
      <c r="A6761" t="s">
        <v>8257</v>
      </c>
      <c r="B6761" t="s">
        <v>8257</v>
      </c>
    </row>
    <row r="6762" spans="1:2" x14ac:dyDescent="0.25">
      <c r="A6762" t="s">
        <v>8258</v>
      </c>
      <c r="B6762" t="s">
        <v>8258</v>
      </c>
    </row>
    <row r="6763" spans="1:2" x14ac:dyDescent="0.25">
      <c r="A6763" t="s">
        <v>8259</v>
      </c>
      <c r="B6763" t="s">
        <v>8259</v>
      </c>
    </row>
    <row r="6764" spans="1:2" x14ac:dyDescent="0.25">
      <c r="A6764" t="s">
        <v>8260</v>
      </c>
      <c r="B6764" t="s">
        <v>8260</v>
      </c>
    </row>
    <row r="6765" spans="1:2" x14ac:dyDescent="0.25">
      <c r="A6765" t="s">
        <v>8261</v>
      </c>
      <c r="B6765" t="s">
        <v>8261</v>
      </c>
    </row>
    <row r="6766" spans="1:2" x14ac:dyDescent="0.25">
      <c r="A6766" t="s">
        <v>8262</v>
      </c>
      <c r="B6766" t="s">
        <v>8262</v>
      </c>
    </row>
    <row r="6767" spans="1:2" x14ac:dyDescent="0.25">
      <c r="A6767" t="s">
        <v>8263</v>
      </c>
      <c r="B6767" t="s">
        <v>8263</v>
      </c>
    </row>
    <row r="6768" spans="1:2" x14ac:dyDescent="0.25">
      <c r="A6768" t="s">
        <v>8264</v>
      </c>
      <c r="B6768" t="s">
        <v>8264</v>
      </c>
    </row>
    <row r="6769" spans="1:2" x14ac:dyDescent="0.25">
      <c r="A6769" t="s">
        <v>8265</v>
      </c>
      <c r="B6769" t="s">
        <v>8265</v>
      </c>
    </row>
    <row r="6770" spans="1:2" x14ac:dyDescent="0.25">
      <c r="A6770" t="s">
        <v>8266</v>
      </c>
      <c r="B6770" t="s">
        <v>8266</v>
      </c>
    </row>
    <row r="6771" spans="1:2" x14ac:dyDescent="0.25">
      <c r="A6771" t="s">
        <v>8267</v>
      </c>
      <c r="B6771" t="s">
        <v>8267</v>
      </c>
    </row>
    <row r="6772" spans="1:2" x14ac:dyDescent="0.25">
      <c r="A6772" t="s">
        <v>8268</v>
      </c>
      <c r="B6772" t="s">
        <v>8268</v>
      </c>
    </row>
    <row r="6773" spans="1:2" x14ac:dyDescent="0.25">
      <c r="A6773" t="s">
        <v>8269</v>
      </c>
      <c r="B6773" t="s">
        <v>8269</v>
      </c>
    </row>
    <row r="6774" spans="1:2" x14ac:dyDescent="0.25">
      <c r="A6774" t="s">
        <v>8270</v>
      </c>
      <c r="B6774" t="s">
        <v>8270</v>
      </c>
    </row>
    <row r="6775" spans="1:2" x14ac:dyDescent="0.25">
      <c r="A6775" t="s">
        <v>8271</v>
      </c>
      <c r="B6775" t="s">
        <v>8271</v>
      </c>
    </row>
    <row r="6776" spans="1:2" x14ac:dyDescent="0.25">
      <c r="A6776" t="s">
        <v>8272</v>
      </c>
      <c r="B6776" t="s">
        <v>8272</v>
      </c>
    </row>
    <row r="6777" spans="1:2" x14ac:dyDescent="0.25">
      <c r="A6777" t="s">
        <v>8273</v>
      </c>
      <c r="B6777" t="s">
        <v>8273</v>
      </c>
    </row>
    <row r="6778" spans="1:2" x14ac:dyDescent="0.25">
      <c r="A6778" t="s">
        <v>8274</v>
      </c>
      <c r="B6778" t="s">
        <v>8274</v>
      </c>
    </row>
    <row r="6779" spans="1:2" x14ac:dyDescent="0.25">
      <c r="A6779" t="s">
        <v>8275</v>
      </c>
      <c r="B6779" t="s">
        <v>8275</v>
      </c>
    </row>
    <row r="6780" spans="1:2" x14ac:dyDescent="0.25">
      <c r="A6780" t="s">
        <v>8276</v>
      </c>
      <c r="B6780" t="s">
        <v>8276</v>
      </c>
    </row>
    <row r="6781" spans="1:2" x14ac:dyDescent="0.25">
      <c r="A6781" t="s">
        <v>8277</v>
      </c>
      <c r="B6781" t="s">
        <v>8277</v>
      </c>
    </row>
    <row r="6782" spans="1:2" x14ac:dyDescent="0.25">
      <c r="A6782" t="s">
        <v>8278</v>
      </c>
      <c r="B6782" t="s">
        <v>8278</v>
      </c>
    </row>
    <row r="6783" spans="1:2" x14ac:dyDescent="0.25">
      <c r="A6783" t="s">
        <v>8279</v>
      </c>
      <c r="B6783" t="s">
        <v>8279</v>
      </c>
    </row>
    <row r="6784" spans="1:2" x14ac:dyDescent="0.25">
      <c r="A6784" t="s">
        <v>8280</v>
      </c>
      <c r="B6784" t="s">
        <v>8280</v>
      </c>
    </row>
    <row r="6785" spans="1:2" x14ac:dyDescent="0.25">
      <c r="A6785" t="s">
        <v>8281</v>
      </c>
      <c r="B6785" t="s">
        <v>8281</v>
      </c>
    </row>
    <row r="6786" spans="1:2" x14ac:dyDescent="0.25">
      <c r="A6786" t="s">
        <v>8282</v>
      </c>
      <c r="B6786" t="s">
        <v>8282</v>
      </c>
    </row>
    <row r="6787" spans="1:2" x14ac:dyDescent="0.25">
      <c r="A6787" t="s">
        <v>8283</v>
      </c>
      <c r="B6787" t="s">
        <v>8283</v>
      </c>
    </row>
    <row r="6788" spans="1:2" x14ac:dyDescent="0.25">
      <c r="A6788" t="s">
        <v>8284</v>
      </c>
      <c r="B6788" t="s">
        <v>8284</v>
      </c>
    </row>
    <row r="6789" spans="1:2" x14ac:dyDescent="0.25">
      <c r="A6789" t="s">
        <v>8285</v>
      </c>
      <c r="B6789" t="s">
        <v>8285</v>
      </c>
    </row>
    <row r="6790" spans="1:2" x14ac:dyDescent="0.25">
      <c r="A6790" t="s">
        <v>8286</v>
      </c>
      <c r="B6790" t="s">
        <v>8286</v>
      </c>
    </row>
    <row r="6791" spans="1:2" x14ac:dyDescent="0.25">
      <c r="A6791" t="s">
        <v>8287</v>
      </c>
      <c r="B6791" t="s">
        <v>8287</v>
      </c>
    </row>
    <row r="6792" spans="1:2" x14ac:dyDescent="0.25">
      <c r="A6792" t="s">
        <v>8288</v>
      </c>
      <c r="B6792" t="s">
        <v>8288</v>
      </c>
    </row>
    <row r="6793" spans="1:2" x14ac:dyDescent="0.25">
      <c r="A6793" t="s">
        <v>8289</v>
      </c>
      <c r="B6793" t="s">
        <v>8289</v>
      </c>
    </row>
    <row r="6794" spans="1:2" x14ac:dyDescent="0.25">
      <c r="A6794" t="s">
        <v>8290</v>
      </c>
      <c r="B6794" t="s">
        <v>8290</v>
      </c>
    </row>
    <row r="6795" spans="1:2" x14ac:dyDescent="0.25">
      <c r="A6795" t="s">
        <v>8291</v>
      </c>
      <c r="B6795" t="s">
        <v>8291</v>
      </c>
    </row>
    <row r="6796" spans="1:2" x14ac:dyDescent="0.25">
      <c r="A6796" t="s">
        <v>8292</v>
      </c>
      <c r="B6796" t="s">
        <v>8292</v>
      </c>
    </row>
    <row r="6797" spans="1:2" x14ac:dyDescent="0.25">
      <c r="A6797" t="s">
        <v>8293</v>
      </c>
      <c r="B6797" t="s">
        <v>8293</v>
      </c>
    </row>
    <row r="6798" spans="1:2" x14ac:dyDescent="0.25">
      <c r="A6798" t="s">
        <v>8294</v>
      </c>
      <c r="B6798" t="s">
        <v>8294</v>
      </c>
    </row>
    <row r="6799" spans="1:2" x14ac:dyDescent="0.25">
      <c r="A6799" t="s">
        <v>8295</v>
      </c>
      <c r="B6799" t="s">
        <v>8295</v>
      </c>
    </row>
    <row r="6800" spans="1:2" x14ac:dyDescent="0.25">
      <c r="A6800" t="s">
        <v>8296</v>
      </c>
      <c r="B6800" t="s">
        <v>8296</v>
      </c>
    </row>
    <row r="6801" spans="1:2" x14ac:dyDescent="0.25">
      <c r="A6801" t="s">
        <v>8297</v>
      </c>
      <c r="B6801" t="s">
        <v>8297</v>
      </c>
    </row>
    <row r="6802" spans="1:2" x14ac:dyDescent="0.25">
      <c r="A6802" t="s">
        <v>8298</v>
      </c>
      <c r="B6802" t="s">
        <v>8298</v>
      </c>
    </row>
    <row r="6803" spans="1:2" x14ac:dyDescent="0.25">
      <c r="A6803" t="s">
        <v>8299</v>
      </c>
      <c r="B6803" t="s">
        <v>8299</v>
      </c>
    </row>
    <row r="6804" spans="1:2" x14ac:dyDescent="0.25">
      <c r="A6804" t="s">
        <v>8300</v>
      </c>
      <c r="B6804" t="s">
        <v>8300</v>
      </c>
    </row>
    <row r="6805" spans="1:2" x14ac:dyDescent="0.25">
      <c r="A6805" t="s">
        <v>8301</v>
      </c>
      <c r="B6805" t="s">
        <v>8301</v>
      </c>
    </row>
    <row r="6806" spans="1:2" x14ac:dyDescent="0.25">
      <c r="A6806" t="s">
        <v>8302</v>
      </c>
      <c r="B6806" t="s">
        <v>8302</v>
      </c>
    </row>
    <row r="6807" spans="1:2" x14ac:dyDescent="0.25">
      <c r="A6807" t="s">
        <v>8303</v>
      </c>
      <c r="B6807" t="s">
        <v>8303</v>
      </c>
    </row>
    <row r="6808" spans="1:2" x14ac:dyDescent="0.25">
      <c r="A6808" t="s">
        <v>8304</v>
      </c>
      <c r="B6808" t="s">
        <v>8304</v>
      </c>
    </row>
    <row r="6809" spans="1:2" x14ac:dyDescent="0.25">
      <c r="A6809" t="s">
        <v>8305</v>
      </c>
      <c r="B6809" t="s">
        <v>8305</v>
      </c>
    </row>
    <row r="6810" spans="1:2" x14ac:dyDescent="0.25">
      <c r="A6810" t="s">
        <v>8306</v>
      </c>
      <c r="B6810" t="s">
        <v>8306</v>
      </c>
    </row>
    <row r="6811" spans="1:2" x14ac:dyDescent="0.25">
      <c r="A6811" t="s">
        <v>8307</v>
      </c>
      <c r="B6811" t="s">
        <v>8307</v>
      </c>
    </row>
    <row r="6812" spans="1:2" x14ac:dyDescent="0.25">
      <c r="A6812" t="s">
        <v>8308</v>
      </c>
      <c r="B6812" t="s">
        <v>8308</v>
      </c>
    </row>
    <row r="6813" spans="1:2" x14ac:dyDescent="0.25">
      <c r="A6813" t="s">
        <v>8309</v>
      </c>
      <c r="B6813" t="s">
        <v>8309</v>
      </c>
    </row>
    <row r="6814" spans="1:2" x14ac:dyDescent="0.25">
      <c r="A6814" t="s">
        <v>8310</v>
      </c>
      <c r="B6814" t="s">
        <v>8310</v>
      </c>
    </row>
    <row r="6815" spans="1:2" x14ac:dyDescent="0.25">
      <c r="A6815" t="s">
        <v>8311</v>
      </c>
      <c r="B6815" t="s">
        <v>8311</v>
      </c>
    </row>
    <row r="6816" spans="1:2" x14ac:dyDescent="0.25">
      <c r="A6816" t="s">
        <v>8312</v>
      </c>
      <c r="B6816" t="s">
        <v>8312</v>
      </c>
    </row>
    <row r="6817" spans="1:2" x14ac:dyDescent="0.25">
      <c r="A6817" t="s">
        <v>8313</v>
      </c>
      <c r="B6817" t="s">
        <v>8313</v>
      </c>
    </row>
    <row r="6818" spans="1:2" x14ac:dyDescent="0.25">
      <c r="A6818" t="s">
        <v>8314</v>
      </c>
      <c r="B6818" t="s">
        <v>8314</v>
      </c>
    </row>
    <row r="6819" spans="1:2" x14ac:dyDescent="0.25">
      <c r="A6819" t="s">
        <v>8315</v>
      </c>
      <c r="B6819" t="s">
        <v>8315</v>
      </c>
    </row>
    <row r="6820" spans="1:2" x14ac:dyDescent="0.25">
      <c r="A6820" t="s">
        <v>8316</v>
      </c>
      <c r="B6820" t="s">
        <v>8316</v>
      </c>
    </row>
    <row r="6821" spans="1:2" x14ac:dyDescent="0.25">
      <c r="A6821" t="s">
        <v>8317</v>
      </c>
      <c r="B6821" t="s">
        <v>8317</v>
      </c>
    </row>
    <row r="6822" spans="1:2" x14ac:dyDescent="0.25">
      <c r="A6822" t="s">
        <v>8318</v>
      </c>
      <c r="B6822" t="s">
        <v>8318</v>
      </c>
    </row>
    <row r="6823" spans="1:2" x14ac:dyDescent="0.25">
      <c r="A6823" t="s">
        <v>8319</v>
      </c>
      <c r="B6823" t="s">
        <v>8319</v>
      </c>
    </row>
    <row r="6824" spans="1:2" x14ac:dyDescent="0.25">
      <c r="A6824" t="s">
        <v>8320</v>
      </c>
      <c r="B6824" t="s">
        <v>8320</v>
      </c>
    </row>
    <row r="6825" spans="1:2" x14ac:dyDescent="0.25">
      <c r="A6825" t="s">
        <v>8321</v>
      </c>
      <c r="B6825" t="s">
        <v>8321</v>
      </c>
    </row>
    <row r="6826" spans="1:2" x14ac:dyDescent="0.25">
      <c r="A6826" t="s">
        <v>8322</v>
      </c>
      <c r="B6826" t="s">
        <v>8322</v>
      </c>
    </row>
    <row r="6827" spans="1:2" x14ac:dyDescent="0.25">
      <c r="A6827" t="s">
        <v>8323</v>
      </c>
      <c r="B6827" t="s">
        <v>8323</v>
      </c>
    </row>
    <row r="6828" spans="1:2" x14ac:dyDescent="0.25">
      <c r="A6828" t="s">
        <v>8324</v>
      </c>
      <c r="B6828" t="s">
        <v>8324</v>
      </c>
    </row>
    <row r="6829" spans="1:2" x14ac:dyDescent="0.25">
      <c r="A6829" t="s">
        <v>8325</v>
      </c>
      <c r="B6829" t="s">
        <v>8325</v>
      </c>
    </row>
    <row r="6830" spans="1:2" x14ac:dyDescent="0.25">
      <c r="A6830" t="s">
        <v>8326</v>
      </c>
      <c r="B6830" t="s">
        <v>8326</v>
      </c>
    </row>
    <row r="6831" spans="1:2" x14ac:dyDescent="0.25">
      <c r="A6831" t="s">
        <v>8327</v>
      </c>
      <c r="B6831" t="s">
        <v>8327</v>
      </c>
    </row>
    <row r="6832" spans="1:2" x14ac:dyDescent="0.25">
      <c r="A6832" t="s">
        <v>8328</v>
      </c>
      <c r="B6832" t="s">
        <v>8328</v>
      </c>
    </row>
    <row r="6833" spans="1:2" x14ac:dyDescent="0.25">
      <c r="A6833" t="s">
        <v>8329</v>
      </c>
      <c r="B6833" t="s">
        <v>8329</v>
      </c>
    </row>
    <row r="6834" spans="1:2" x14ac:dyDescent="0.25">
      <c r="A6834" t="s">
        <v>8330</v>
      </c>
      <c r="B6834" t="s">
        <v>8330</v>
      </c>
    </row>
    <row r="6835" spans="1:2" x14ac:dyDescent="0.25">
      <c r="A6835" t="s">
        <v>8331</v>
      </c>
      <c r="B6835" t="s">
        <v>8331</v>
      </c>
    </row>
    <row r="6836" spans="1:2" x14ac:dyDescent="0.25">
      <c r="A6836" t="s">
        <v>8332</v>
      </c>
      <c r="B6836" t="s">
        <v>8332</v>
      </c>
    </row>
    <row r="6837" spans="1:2" x14ac:dyDescent="0.25">
      <c r="A6837" t="s">
        <v>8333</v>
      </c>
      <c r="B6837" t="s">
        <v>8333</v>
      </c>
    </row>
    <row r="6838" spans="1:2" x14ac:dyDescent="0.25">
      <c r="A6838" t="s">
        <v>8334</v>
      </c>
      <c r="B6838" t="s">
        <v>8334</v>
      </c>
    </row>
    <row r="6839" spans="1:2" x14ac:dyDescent="0.25">
      <c r="A6839" t="s">
        <v>8335</v>
      </c>
      <c r="B6839" t="s">
        <v>8335</v>
      </c>
    </row>
    <row r="6840" spans="1:2" x14ac:dyDescent="0.25">
      <c r="A6840" t="s">
        <v>8336</v>
      </c>
      <c r="B6840" t="s">
        <v>8336</v>
      </c>
    </row>
    <row r="6841" spans="1:2" x14ac:dyDescent="0.25">
      <c r="A6841" t="s">
        <v>8337</v>
      </c>
      <c r="B6841" t="s">
        <v>8337</v>
      </c>
    </row>
    <row r="6842" spans="1:2" x14ac:dyDescent="0.25">
      <c r="A6842" t="s">
        <v>8338</v>
      </c>
      <c r="B6842" t="s">
        <v>8338</v>
      </c>
    </row>
    <row r="6843" spans="1:2" x14ac:dyDescent="0.25">
      <c r="A6843" t="s">
        <v>8339</v>
      </c>
      <c r="B6843" t="s">
        <v>8339</v>
      </c>
    </row>
    <row r="6844" spans="1:2" x14ac:dyDescent="0.25">
      <c r="A6844" t="s">
        <v>8340</v>
      </c>
      <c r="B6844" t="s">
        <v>8340</v>
      </c>
    </row>
    <row r="6845" spans="1:2" x14ac:dyDescent="0.25">
      <c r="A6845" t="s">
        <v>8341</v>
      </c>
      <c r="B6845" t="s">
        <v>8341</v>
      </c>
    </row>
    <row r="6846" spans="1:2" x14ac:dyDescent="0.25">
      <c r="A6846" t="s">
        <v>8342</v>
      </c>
      <c r="B6846" t="s">
        <v>8342</v>
      </c>
    </row>
    <row r="6847" spans="1:2" x14ac:dyDescent="0.25">
      <c r="A6847" t="s">
        <v>8343</v>
      </c>
      <c r="B6847" t="s">
        <v>8343</v>
      </c>
    </row>
    <row r="6848" spans="1:2" x14ac:dyDescent="0.25">
      <c r="A6848" t="s">
        <v>8344</v>
      </c>
      <c r="B6848" t="s">
        <v>8344</v>
      </c>
    </row>
    <row r="6849" spans="1:2" x14ac:dyDescent="0.25">
      <c r="A6849" t="s">
        <v>8345</v>
      </c>
      <c r="B6849" t="s">
        <v>8345</v>
      </c>
    </row>
    <row r="6850" spans="1:2" x14ac:dyDescent="0.25">
      <c r="A6850" t="s">
        <v>8346</v>
      </c>
      <c r="B6850" t="s">
        <v>8346</v>
      </c>
    </row>
    <row r="6851" spans="1:2" x14ac:dyDescent="0.25">
      <c r="A6851" t="s">
        <v>8347</v>
      </c>
      <c r="B6851" t="s">
        <v>8347</v>
      </c>
    </row>
    <row r="6852" spans="1:2" x14ac:dyDescent="0.25">
      <c r="A6852" t="s">
        <v>8348</v>
      </c>
      <c r="B6852" t="s">
        <v>8348</v>
      </c>
    </row>
    <row r="6853" spans="1:2" x14ac:dyDescent="0.25">
      <c r="A6853" t="s">
        <v>8349</v>
      </c>
      <c r="B6853" t="s">
        <v>8349</v>
      </c>
    </row>
    <row r="6854" spans="1:2" x14ac:dyDescent="0.25">
      <c r="A6854" t="s">
        <v>8350</v>
      </c>
      <c r="B6854" t="s">
        <v>8350</v>
      </c>
    </row>
    <row r="6855" spans="1:2" x14ac:dyDescent="0.25">
      <c r="A6855" t="s">
        <v>8351</v>
      </c>
      <c r="B6855" t="s">
        <v>8351</v>
      </c>
    </row>
    <row r="6856" spans="1:2" x14ac:dyDescent="0.25">
      <c r="A6856" t="s">
        <v>8352</v>
      </c>
      <c r="B6856" t="s">
        <v>8352</v>
      </c>
    </row>
    <row r="6857" spans="1:2" x14ac:dyDescent="0.25">
      <c r="A6857" t="s">
        <v>8353</v>
      </c>
      <c r="B6857" t="s">
        <v>8353</v>
      </c>
    </row>
    <row r="6858" spans="1:2" x14ac:dyDescent="0.25">
      <c r="A6858" t="s">
        <v>8354</v>
      </c>
      <c r="B6858" t="s">
        <v>8354</v>
      </c>
    </row>
    <row r="6859" spans="1:2" x14ac:dyDescent="0.25">
      <c r="A6859" t="s">
        <v>8355</v>
      </c>
      <c r="B6859" t="s">
        <v>8355</v>
      </c>
    </row>
    <row r="6860" spans="1:2" x14ac:dyDescent="0.25">
      <c r="A6860" t="s">
        <v>8356</v>
      </c>
      <c r="B6860" t="s">
        <v>8356</v>
      </c>
    </row>
    <row r="6861" spans="1:2" x14ac:dyDescent="0.25">
      <c r="A6861" t="s">
        <v>8357</v>
      </c>
      <c r="B6861" t="s">
        <v>8357</v>
      </c>
    </row>
    <row r="6862" spans="1:2" x14ac:dyDescent="0.25">
      <c r="A6862" t="s">
        <v>8358</v>
      </c>
      <c r="B6862" t="s">
        <v>8358</v>
      </c>
    </row>
    <row r="6863" spans="1:2" x14ac:dyDescent="0.25">
      <c r="A6863" t="s">
        <v>8359</v>
      </c>
      <c r="B6863" t="s">
        <v>8359</v>
      </c>
    </row>
    <row r="6864" spans="1:2" x14ac:dyDescent="0.25">
      <c r="A6864" t="s">
        <v>8360</v>
      </c>
      <c r="B6864" t="s">
        <v>8360</v>
      </c>
    </row>
    <row r="6865" spans="1:2" x14ac:dyDescent="0.25">
      <c r="A6865" t="s">
        <v>8361</v>
      </c>
      <c r="B6865" t="s">
        <v>8361</v>
      </c>
    </row>
    <row r="6866" spans="1:2" x14ac:dyDescent="0.25">
      <c r="A6866" t="s">
        <v>8362</v>
      </c>
      <c r="B6866" t="s">
        <v>8362</v>
      </c>
    </row>
    <row r="6867" spans="1:2" x14ac:dyDescent="0.25">
      <c r="A6867" t="s">
        <v>8363</v>
      </c>
      <c r="B6867" t="s">
        <v>8363</v>
      </c>
    </row>
    <row r="6868" spans="1:2" x14ac:dyDescent="0.25">
      <c r="A6868" t="s">
        <v>8364</v>
      </c>
      <c r="B6868" t="s">
        <v>8364</v>
      </c>
    </row>
    <row r="6869" spans="1:2" x14ac:dyDescent="0.25">
      <c r="A6869" t="s">
        <v>8365</v>
      </c>
      <c r="B6869" t="s">
        <v>8365</v>
      </c>
    </row>
    <row r="6870" spans="1:2" x14ac:dyDescent="0.25">
      <c r="A6870" t="s">
        <v>8366</v>
      </c>
      <c r="B6870" t="s">
        <v>8366</v>
      </c>
    </row>
    <row r="6871" spans="1:2" x14ac:dyDescent="0.25">
      <c r="A6871" t="s">
        <v>8367</v>
      </c>
      <c r="B6871" t="s">
        <v>8367</v>
      </c>
    </row>
    <row r="6872" spans="1:2" x14ac:dyDescent="0.25">
      <c r="A6872" t="s">
        <v>8368</v>
      </c>
      <c r="B6872" t="s">
        <v>8368</v>
      </c>
    </row>
    <row r="6873" spans="1:2" x14ac:dyDescent="0.25">
      <c r="A6873" t="s">
        <v>8369</v>
      </c>
      <c r="B6873" t="s">
        <v>8369</v>
      </c>
    </row>
    <row r="6874" spans="1:2" x14ac:dyDescent="0.25">
      <c r="A6874" t="s">
        <v>8370</v>
      </c>
      <c r="B6874" t="s">
        <v>8370</v>
      </c>
    </row>
    <row r="6875" spans="1:2" x14ac:dyDescent="0.25">
      <c r="A6875" t="s">
        <v>8371</v>
      </c>
      <c r="B6875" t="s">
        <v>8371</v>
      </c>
    </row>
    <row r="6876" spans="1:2" x14ac:dyDescent="0.25">
      <c r="A6876" t="s">
        <v>8372</v>
      </c>
      <c r="B6876" t="s">
        <v>8372</v>
      </c>
    </row>
    <row r="6877" spans="1:2" x14ac:dyDescent="0.25">
      <c r="A6877" t="s">
        <v>8373</v>
      </c>
      <c r="B6877" t="s">
        <v>8373</v>
      </c>
    </row>
    <row r="6878" spans="1:2" x14ac:dyDescent="0.25">
      <c r="A6878" t="s">
        <v>8374</v>
      </c>
      <c r="B6878" t="s">
        <v>8374</v>
      </c>
    </row>
    <row r="6879" spans="1:2" x14ac:dyDescent="0.25">
      <c r="A6879" t="s">
        <v>8375</v>
      </c>
      <c r="B6879" t="s">
        <v>8375</v>
      </c>
    </row>
    <row r="6880" spans="1:2" x14ac:dyDescent="0.25">
      <c r="A6880" t="s">
        <v>8376</v>
      </c>
      <c r="B6880" t="s">
        <v>8376</v>
      </c>
    </row>
    <row r="6881" spans="1:2" x14ac:dyDescent="0.25">
      <c r="A6881" t="s">
        <v>8377</v>
      </c>
      <c r="B6881" t="s">
        <v>8377</v>
      </c>
    </row>
    <row r="6882" spans="1:2" x14ac:dyDescent="0.25">
      <c r="A6882" t="s">
        <v>8378</v>
      </c>
      <c r="B6882" t="s">
        <v>8378</v>
      </c>
    </row>
    <row r="6883" spans="1:2" x14ac:dyDescent="0.25">
      <c r="A6883" t="s">
        <v>8379</v>
      </c>
      <c r="B6883" t="s">
        <v>8379</v>
      </c>
    </row>
    <row r="6884" spans="1:2" x14ac:dyDescent="0.25">
      <c r="A6884" t="s">
        <v>8380</v>
      </c>
      <c r="B6884" t="s">
        <v>8380</v>
      </c>
    </row>
    <row r="6885" spans="1:2" x14ac:dyDescent="0.25">
      <c r="A6885" t="s">
        <v>8381</v>
      </c>
      <c r="B6885" t="s">
        <v>8381</v>
      </c>
    </row>
    <row r="6886" spans="1:2" x14ac:dyDescent="0.25">
      <c r="A6886" t="s">
        <v>8382</v>
      </c>
      <c r="B6886" t="s">
        <v>8382</v>
      </c>
    </row>
    <row r="6887" spans="1:2" x14ac:dyDescent="0.25">
      <c r="A6887" t="s">
        <v>8383</v>
      </c>
      <c r="B6887" t="s">
        <v>8383</v>
      </c>
    </row>
    <row r="6888" spans="1:2" x14ac:dyDescent="0.25">
      <c r="A6888" t="s">
        <v>8384</v>
      </c>
      <c r="B6888" t="s">
        <v>8384</v>
      </c>
    </row>
    <row r="6889" spans="1:2" x14ac:dyDescent="0.25">
      <c r="A6889" t="s">
        <v>8385</v>
      </c>
      <c r="B6889" t="s">
        <v>8385</v>
      </c>
    </row>
    <row r="6890" spans="1:2" x14ac:dyDescent="0.25">
      <c r="A6890" t="s">
        <v>8386</v>
      </c>
      <c r="B6890" t="s">
        <v>8386</v>
      </c>
    </row>
    <row r="6891" spans="1:2" x14ac:dyDescent="0.25">
      <c r="A6891" t="s">
        <v>8387</v>
      </c>
      <c r="B6891" t="s">
        <v>8387</v>
      </c>
    </row>
    <row r="6892" spans="1:2" x14ac:dyDescent="0.25">
      <c r="A6892" t="s">
        <v>8388</v>
      </c>
      <c r="B6892" t="s">
        <v>8388</v>
      </c>
    </row>
    <row r="6893" spans="1:2" x14ac:dyDescent="0.25">
      <c r="A6893" t="s">
        <v>8389</v>
      </c>
      <c r="B6893" t="s">
        <v>8389</v>
      </c>
    </row>
    <row r="6894" spans="1:2" x14ac:dyDescent="0.25">
      <c r="A6894" t="s">
        <v>8390</v>
      </c>
      <c r="B6894" t="s">
        <v>8390</v>
      </c>
    </row>
    <row r="6895" spans="1:2" x14ac:dyDescent="0.25">
      <c r="A6895" t="s">
        <v>8391</v>
      </c>
      <c r="B6895" t="s">
        <v>8391</v>
      </c>
    </row>
    <row r="6896" spans="1:2" x14ac:dyDescent="0.25">
      <c r="A6896" t="s">
        <v>8392</v>
      </c>
      <c r="B6896" t="s">
        <v>8392</v>
      </c>
    </row>
    <row r="6897" spans="1:2" x14ac:dyDescent="0.25">
      <c r="A6897" t="s">
        <v>8393</v>
      </c>
      <c r="B6897" t="s">
        <v>8393</v>
      </c>
    </row>
    <row r="6898" spans="1:2" x14ac:dyDescent="0.25">
      <c r="A6898" t="s">
        <v>8394</v>
      </c>
      <c r="B6898" t="s">
        <v>8394</v>
      </c>
    </row>
    <row r="6899" spans="1:2" x14ac:dyDescent="0.25">
      <c r="A6899" t="s">
        <v>8395</v>
      </c>
      <c r="B6899" t="s">
        <v>8395</v>
      </c>
    </row>
    <row r="6900" spans="1:2" x14ac:dyDescent="0.25">
      <c r="A6900" t="s">
        <v>8396</v>
      </c>
      <c r="B6900" t="s">
        <v>8396</v>
      </c>
    </row>
    <row r="6901" spans="1:2" x14ac:dyDescent="0.25">
      <c r="A6901" t="s">
        <v>8397</v>
      </c>
      <c r="B6901" t="s">
        <v>8397</v>
      </c>
    </row>
    <row r="6902" spans="1:2" x14ac:dyDescent="0.25">
      <c r="A6902" t="s">
        <v>8398</v>
      </c>
      <c r="B6902" t="s">
        <v>8398</v>
      </c>
    </row>
    <row r="6903" spans="1:2" x14ac:dyDescent="0.25">
      <c r="A6903" t="s">
        <v>8399</v>
      </c>
      <c r="B6903" t="s">
        <v>8399</v>
      </c>
    </row>
    <row r="6904" spans="1:2" x14ac:dyDescent="0.25">
      <c r="A6904" t="s">
        <v>8400</v>
      </c>
      <c r="B6904" t="s">
        <v>8400</v>
      </c>
    </row>
    <row r="6905" spans="1:2" x14ac:dyDescent="0.25">
      <c r="A6905" t="s">
        <v>8401</v>
      </c>
      <c r="B6905" t="s">
        <v>8401</v>
      </c>
    </row>
    <row r="6906" spans="1:2" x14ac:dyDescent="0.25">
      <c r="A6906" t="s">
        <v>8402</v>
      </c>
      <c r="B6906" t="s">
        <v>8402</v>
      </c>
    </row>
    <row r="6907" spans="1:2" x14ac:dyDescent="0.25">
      <c r="A6907" t="s">
        <v>8403</v>
      </c>
      <c r="B6907" t="s">
        <v>8403</v>
      </c>
    </row>
    <row r="6908" spans="1:2" x14ac:dyDescent="0.25">
      <c r="A6908" t="s">
        <v>8404</v>
      </c>
      <c r="B6908" t="s">
        <v>8404</v>
      </c>
    </row>
    <row r="6909" spans="1:2" x14ac:dyDescent="0.25">
      <c r="A6909" t="s">
        <v>8405</v>
      </c>
      <c r="B6909" t="s">
        <v>8405</v>
      </c>
    </row>
    <row r="6910" spans="1:2" x14ac:dyDescent="0.25">
      <c r="A6910" t="s">
        <v>8406</v>
      </c>
      <c r="B6910" t="s">
        <v>8406</v>
      </c>
    </row>
    <row r="6911" spans="1:2" x14ac:dyDescent="0.25">
      <c r="A6911" t="s">
        <v>8407</v>
      </c>
      <c r="B6911" t="s">
        <v>8407</v>
      </c>
    </row>
    <row r="6912" spans="1:2" x14ac:dyDescent="0.25">
      <c r="A6912" t="s">
        <v>8408</v>
      </c>
      <c r="B6912" t="s">
        <v>8408</v>
      </c>
    </row>
    <row r="6913" spans="1:2" x14ac:dyDescent="0.25">
      <c r="A6913" t="s">
        <v>8409</v>
      </c>
      <c r="B6913" t="s">
        <v>8409</v>
      </c>
    </row>
    <row r="6914" spans="1:2" x14ac:dyDescent="0.25">
      <c r="A6914" t="s">
        <v>8410</v>
      </c>
      <c r="B6914" t="s">
        <v>8410</v>
      </c>
    </row>
    <row r="6915" spans="1:2" x14ac:dyDescent="0.25">
      <c r="A6915" t="s">
        <v>8411</v>
      </c>
      <c r="B6915" t="s">
        <v>8411</v>
      </c>
    </row>
    <row r="6916" spans="1:2" x14ac:dyDescent="0.25">
      <c r="A6916" t="s">
        <v>8412</v>
      </c>
      <c r="B6916" t="s">
        <v>8412</v>
      </c>
    </row>
    <row r="6917" spans="1:2" x14ac:dyDescent="0.25">
      <c r="A6917" t="s">
        <v>8413</v>
      </c>
      <c r="B6917" t="s">
        <v>8413</v>
      </c>
    </row>
    <row r="6918" spans="1:2" x14ac:dyDescent="0.25">
      <c r="A6918" t="s">
        <v>8414</v>
      </c>
      <c r="B6918" t="s">
        <v>8414</v>
      </c>
    </row>
    <row r="6919" spans="1:2" x14ac:dyDescent="0.25">
      <c r="A6919" t="s">
        <v>8415</v>
      </c>
      <c r="B6919" t="s">
        <v>8415</v>
      </c>
    </row>
    <row r="6920" spans="1:2" x14ac:dyDescent="0.25">
      <c r="A6920" t="s">
        <v>8416</v>
      </c>
      <c r="B6920" t="s">
        <v>8416</v>
      </c>
    </row>
    <row r="6921" spans="1:2" x14ac:dyDescent="0.25">
      <c r="A6921" t="s">
        <v>8417</v>
      </c>
      <c r="B6921" t="s">
        <v>8417</v>
      </c>
    </row>
    <row r="6922" spans="1:2" x14ac:dyDescent="0.25">
      <c r="A6922" t="s">
        <v>8418</v>
      </c>
      <c r="B6922" t="s">
        <v>8418</v>
      </c>
    </row>
    <row r="6923" spans="1:2" x14ac:dyDescent="0.25">
      <c r="A6923" t="s">
        <v>8419</v>
      </c>
      <c r="B6923" t="s">
        <v>8419</v>
      </c>
    </row>
    <row r="6924" spans="1:2" x14ac:dyDescent="0.25">
      <c r="A6924" t="s">
        <v>8420</v>
      </c>
      <c r="B6924" t="s">
        <v>8420</v>
      </c>
    </row>
    <row r="6925" spans="1:2" x14ac:dyDescent="0.25">
      <c r="A6925" t="s">
        <v>8421</v>
      </c>
      <c r="B6925" t="s">
        <v>8421</v>
      </c>
    </row>
    <row r="6926" spans="1:2" x14ac:dyDescent="0.25">
      <c r="A6926" t="s">
        <v>8422</v>
      </c>
      <c r="B6926" t="s">
        <v>8422</v>
      </c>
    </row>
    <row r="6927" spans="1:2" x14ac:dyDescent="0.25">
      <c r="A6927" t="s">
        <v>8423</v>
      </c>
      <c r="B6927" t="s">
        <v>8423</v>
      </c>
    </row>
    <row r="6928" spans="1:2" x14ac:dyDescent="0.25">
      <c r="A6928" t="s">
        <v>8424</v>
      </c>
      <c r="B6928" t="s">
        <v>8424</v>
      </c>
    </row>
    <row r="6929" spans="1:2" x14ac:dyDescent="0.25">
      <c r="A6929" t="s">
        <v>8425</v>
      </c>
      <c r="B6929" t="s">
        <v>8425</v>
      </c>
    </row>
    <row r="6930" spans="1:2" x14ac:dyDescent="0.25">
      <c r="A6930" t="s">
        <v>8426</v>
      </c>
      <c r="B6930" t="s">
        <v>8426</v>
      </c>
    </row>
    <row r="6931" spans="1:2" x14ac:dyDescent="0.25">
      <c r="A6931" t="s">
        <v>8427</v>
      </c>
      <c r="B6931" t="s">
        <v>8427</v>
      </c>
    </row>
    <row r="6932" spans="1:2" x14ac:dyDescent="0.25">
      <c r="A6932" t="s">
        <v>8428</v>
      </c>
      <c r="B6932" t="s">
        <v>8428</v>
      </c>
    </row>
    <row r="6933" spans="1:2" x14ac:dyDescent="0.25">
      <c r="A6933" t="s">
        <v>8429</v>
      </c>
      <c r="B6933" t="s">
        <v>8429</v>
      </c>
    </row>
    <row r="6934" spans="1:2" x14ac:dyDescent="0.25">
      <c r="A6934" t="s">
        <v>8430</v>
      </c>
      <c r="B6934" t="s">
        <v>8430</v>
      </c>
    </row>
    <row r="6935" spans="1:2" x14ac:dyDescent="0.25">
      <c r="A6935" t="s">
        <v>8431</v>
      </c>
      <c r="B6935" t="s">
        <v>8431</v>
      </c>
    </row>
    <row r="6936" spans="1:2" x14ac:dyDescent="0.25">
      <c r="A6936" t="s">
        <v>8432</v>
      </c>
      <c r="B6936" t="s">
        <v>8432</v>
      </c>
    </row>
    <row r="6937" spans="1:2" x14ac:dyDescent="0.25">
      <c r="A6937" t="s">
        <v>8433</v>
      </c>
      <c r="B6937" t="s">
        <v>8433</v>
      </c>
    </row>
    <row r="6938" spans="1:2" x14ac:dyDescent="0.25">
      <c r="A6938" t="s">
        <v>8434</v>
      </c>
      <c r="B6938" t="s">
        <v>8434</v>
      </c>
    </row>
    <row r="6939" spans="1:2" x14ac:dyDescent="0.25">
      <c r="A6939" t="s">
        <v>8435</v>
      </c>
      <c r="B6939" t="s">
        <v>8435</v>
      </c>
    </row>
    <row r="6940" spans="1:2" x14ac:dyDescent="0.25">
      <c r="A6940" t="s">
        <v>8436</v>
      </c>
      <c r="B6940" t="s">
        <v>8436</v>
      </c>
    </row>
    <row r="6941" spans="1:2" x14ac:dyDescent="0.25">
      <c r="A6941" t="s">
        <v>8437</v>
      </c>
      <c r="B6941" t="s">
        <v>8437</v>
      </c>
    </row>
    <row r="6942" spans="1:2" x14ac:dyDescent="0.25">
      <c r="A6942" t="s">
        <v>8438</v>
      </c>
      <c r="B6942" t="s">
        <v>8438</v>
      </c>
    </row>
    <row r="6943" spans="1:2" x14ac:dyDescent="0.25">
      <c r="A6943" t="s">
        <v>8439</v>
      </c>
      <c r="B6943" t="s">
        <v>8439</v>
      </c>
    </row>
    <row r="6944" spans="1:2" x14ac:dyDescent="0.25">
      <c r="A6944" t="s">
        <v>8440</v>
      </c>
      <c r="B6944" t="s">
        <v>8440</v>
      </c>
    </row>
    <row r="6945" spans="1:2" x14ac:dyDescent="0.25">
      <c r="A6945" t="s">
        <v>8441</v>
      </c>
      <c r="B6945" t="s">
        <v>8441</v>
      </c>
    </row>
    <row r="6946" spans="1:2" x14ac:dyDescent="0.25">
      <c r="A6946" t="s">
        <v>8442</v>
      </c>
      <c r="B6946" t="s">
        <v>8442</v>
      </c>
    </row>
    <row r="6947" spans="1:2" x14ac:dyDescent="0.25">
      <c r="A6947" t="s">
        <v>8443</v>
      </c>
      <c r="B6947" t="s">
        <v>8443</v>
      </c>
    </row>
    <row r="6948" spans="1:2" x14ac:dyDescent="0.25">
      <c r="A6948" t="s">
        <v>8444</v>
      </c>
      <c r="B6948" t="s">
        <v>8444</v>
      </c>
    </row>
    <row r="6949" spans="1:2" x14ac:dyDescent="0.25">
      <c r="A6949" t="s">
        <v>8445</v>
      </c>
      <c r="B6949" t="s">
        <v>8445</v>
      </c>
    </row>
    <row r="6950" spans="1:2" x14ac:dyDescent="0.25">
      <c r="A6950" t="s">
        <v>8446</v>
      </c>
      <c r="B6950" t="s">
        <v>8446</v>
      </c>
    </row>
    <row r="6951" spans="1:2" x14ac:dyDescent="0.25">
      <c r="A6951" t="s">
        <v>8447</v>
      </c>
      <c r="B6951" t="s">
        <v>8447</v>
      </c>
    </row>
    <row r="6952" spans="1:2" x14ac:dyDescent="0.25">
      <c r="A6952" t="s">
        <v>8448</v>
      </c>
      <c r="B6952" t="s">
        <v>8448</v>
      </c>
    </row>
    <row r="6953" spans="1:2" x14ac:dyDescent="0.25">
      <c r="A6953" t="s">
        <v>8449</v>
      </c>
      <c r="B6953" t="s">
        <v>8449</v>
      </c>
    </row>
    <row r="6954" spans="1:2" x14ac:dyDescent="0.25">
      <c r="A6954" t="s">
        <v>8450</v>
      </c>
      <c r="B6954" t="s">
        <v>8450</v>
      </c>
    </row>
    <row r="6955" spans="1:2" x14ac:dyDescent="0.25">
      <c r="A6955" t="s">
        <v>8451</v>
      </c>
      <c r="B6955" t="s">
        <v>8451</v>
      </c>
    </row>
    <row r="6956" spans="1:2" x14ac:dyDescent="0.25">
      <c r="A6956" t="s">
        <v>8452</v>
      </c>
      <c r="B6956" t="s">
        <v>8452</v>
      </c>
    </row>
    <row r="6957" spans="1:2" x14ac:dyDescent="0.25">
      <c r="A6957" t="s">
        <v>8453</v>
      </c>
      <c r="B6957" t="s">
        <v>8453</v>
      </c>
    </row>
    <row r="6958" spans="1:2" x14ac:dyDescent="0.25">
      <c r="A6958" t="s">
        <v>8454</v>
      </c>
      <c r="B6958" t="s">
        <v>8454</v>
      </c>
    </row>
    <row r="6959" spans="1:2" x14ac:dyDescent="0.25">
      <c r="A6959" t="s">
        <v>8455</v>
      </c>
      <c r="B6959" t="s">
        <v>8455</v>
      </c>
    </row>
    <row r="6960" spans="1:2" x14ac:dyDescent="0.25">
      <c r="A6960" t="s">
        <v>8456</v>
      </c>
      <c r="B6960" t="s">
        <v>8456</v>
      </c>
    </row>
    <row r="6961" spans="1:2" x14ac:dyDescent="0.25">
      <c r="A6961" t="s">
        <v>8457</v>
      </c>
      <c r="B6961" t="s">
        <v>8457</v>
      </c>
    </row>
    <row r="6962" spans="1:2" x14ac:dyDescent="0.25">
      <c r="A6962" t="s">
        <v>8458</v>
      </c>
      <c r="B6962" t="s">
        <v>8458</v>
      </c>
    </row>
    <row r="6963" spans="1:2" x14ac:dyDescent="0.25">
      <c r="A6963" t="s">
        <v>8459</v>
      </c>
      <c r="B6963" t="s">
        <v>8459</v>
      </c>
    </row>
    <row r="6964" spans="1:2" x14ac:dyDescent="0.25">
      <c r="A6964" t="s">
        <v>8460</v>
      </c>
      <c r="B6964" t="s">
        <v>8460</v>
      </c>
    </row>
    <row r="6965" spans="1:2" x14ac:dyDescent="0.25">
      <c r="A6965" t="s">
        <v>8461</v>
      </c>
      <c r="B6965" t="s">
        <v>8461</v>
      </c>
    </row>
    <row r="6966" spans="1:2" x14ac:dyDescent="0.25">
      <c r="A6966" t="s">
        <v>8462</v>
      </c>
      <c r="B6966" t="s">
        <v>8462</v>
      </c>
    </row>
    <row r="6967" spans="1:2" x14ac:dyDescent="0.25">
      <c r="A6967" t="s">
        <v>8463</v>
      </c>
      <c r="B6967" t="s">
        <v>8463</v>
      </c>
    </row>
    <row r="6968" spans="1:2" x14ac:dyDescent="0.25">
      <c r="A6968" t="s">
        <v>8464</v>
      </c>
      <c r="B6968" t="s">
        <v>8464</v>
      </c>
    </row>
    <row r="6969" spans="1:2" x14ac:dyDescent="0.25">
      <c r="A6969" t="s">
        <v>8465</v>
      </c>
      <c r="B6969" t="s">
        <v>8465</v>
      </c>
    </row>
    <row r="6970" spans="1:2" x14ac:dyDescent="0.25">
      <c r="A6970" t="s">
        <v>8466</v>
      </c>
      <c r="B6970" t="s">
        <v>8466</v>
      </c>
    </row>
    <row r="6971" spans="1:2" x14ac:dyDescent="0.25">
      <c r="A6971" t="s">
        <v>8467</v>
      </c>
      <c r="B6971" t="s">
        <v>8467</v>
      </c>
    </row>
    <row r="6972" spans="1:2" x14ac:dyDescent="0.25">
      <c r="A6972" t="s">
        <v>8468</v>
      </c>
      <c r="B6972" t="s">
        <v>8468</v>
      </c>
    </row>
    <row r="6973" spans="1:2" x14ac:dyDescent="0.25">
      <c r="A6973" t="s">
        <v>8469</v>
      </c>
      <c r="B6973" t="s">
        <v>8469</v>
      </c>
    </row>
    <row r="6974" spans="1:2" x14ac:dyDescent="0.25">
      <c r="A6974" t="s">
        <v>8470</v>
      </c>
      <c r="B6974" t="s">
        <v>8470</v>
      </c>
    </row>
    <row r="6975" spans="1:2" x14ac:dyDescent="0.25">
      <c r="A6975" t="s">
        <v>8471</v>
      </c>
      <c r="B6975" t="s">
        <v>8471</v>
      </c>
    </row>
    <row r="6976" spans="1:2" x14ac:dyDescent="0.25">
      <c r="A6976" t="s">
        <v>8472</v>
      </c>
      <c r="B6976" t="s">
        <v>8472</v>
      </c>
    </row>
    <row r="6977" spans="1:2" x14ac:dyDescent="0.25">
      <c r="A6977" t="s">
        <v>8473</v>
      </c>
      <c r="B6977" t="s">
        <v>8473</v>
      </c>
    </row>
    <row r="6978" spans="1:2" x14ac:dyDescent="0.25">
      <c r="A6978" t="s">
        <v>8474</v>
      </c>
      <c r="B6978" t="s">
        <v>8474</v>
      </c>
    </row>
    <row r="6979" spans="1:2" x14ac:dyDescent="0.25">
      <c r="A6979" t="s">
        <v>8475</v>
      </c>
      <c r="B6979" t="s">
        <v>8475</v>
      </c>
    </row>
    <row r="6980" spans="1:2" x14ac:dyDescent="0.25">
      <c r="A6980" t="s">
        <v>8476</v>
      </c>
      <c r="B6980" t="s">
        <v>8476</v>
      </c>
    </row>
    <row r="6981" spans="1:2" x14ac:dyDescent="0.25">
      <c r="A6981" t="s">
        <v>8477</v>
      </c>
      <c r="B6981" t="s">
        <v>8477</v>
      </c>
    </row>
    <row r="6982" spans="1:2" x14ac:dyDescent="0.25">
      <c r="A6982" t="s">
        <v>8478</v>
      </c>
      <c r="B6982" t="s">
        <v>8478</v>
      </c>
    </row>
    <row r="6983" spans="1:2" x14ac:dyDescent="0.25">
      <c r="A6983" t="s">
        <v>8479</v>
      </c>
      <c r="B6983" t="s">
        <v>8479</v>
      </c>
    </row>
    <row r="6984" spans="1:2" x14ac:dyDescent="0.25">
      <c r="A6984" t="s">
        <v>8480</v>
      </c>
      <c r="B6984" t="s">
        <v>8480</v>
      </c>
    </row>
    <row r="6985" spans="1:2" x14ac:dyDescent="0.25">
      <c r="A6985" t="s">
        <v>8481</v>
      </c>
      <c r="B6985" t="s">
        <v>8481</v>
      </c>
    </row>
    <row r="6986" spans="1:2" x14ac:dyDescent="0.25">
      <c r="A6986" t="s">
        <v>8482</v>
      </c>
      <c r="B6986" t="s">
        <v>8482</v>
      </c>
    </row>
    <row r="6987" spans="1:2" x14ac:dyDescent="0.25">
      <c r="A6987" t="s">
        <v>8483</v>
      </c>
      <c r="B6987" t="s">
        <v>8483</v>
      </c>
    </row>
    <row r="6988" spans="1:2" x14ac:dyDescent="0.25">
      <c r="A6988" t="s">
        <v>8484</v>
      </c>
      <c r="B6988" t="s">
        <v>8484</v>
      </c>
    </row>
    <row r="6989" spans="1:2" x14ac:dyDescent="0.25">
      <c r="A6989" t="s">
        <v>8485</v>
      </c>
      <c r="B6989" t="s">
        <v>8485</v>
      </c>
    </row>
    <row r="6990" spans="1:2" x14ac:dyDescent="0.25">
      <c r="A6990" t="s">
        <v>8486</v>
      </c>
      <c r="B6990" t="s">
        <v>8486</v>
      </c>
    </row>
    <row r="6991" spans="1:2" x14ac:dyDescent="0.25">
      <c r="A6991" t="s">
        <v>8487</v>
      </c>
      <c r="B6991" t="s">
        <v>8487</v>
      </c>
    </row>
    <row r="6992" spans="1:2" x14ac:dyDescent="0.25">
      <c r="A6992" t="s">
        <v>8488</v>
      </c>
      <c r="B6992" t="s">
        <v>8488</v>
      </c>
    </row>
    <row r="6993" spans="1:2" x14ac:dyDescent="0.25">
      <c r="A6993" t="s">
        <v>8489</v>
      </c>
      <c r="B6993" t="s">
        <v>8489</v>
      </c>
    </row>
    <row r="6994" spans="1:2" x14ac:dyDescent="0.25">
      <c r="A6994" t="s">
        <v>8490</v>
      </c>
      <c r="B6994" t="s">
        <v>8490</v>
      </c>
    </row>
    <row r="6995" spans="1:2" x14ac:dyDescent="0.25">
      <c r="A6995" t="s">
        <v>8491</v>
      </c>
      <c r="B6995" t="s">
        <v>8491</v>
      </c>
    </row>
    <row r="6996" spans="1:2" x14ac:dyDescent="0.25">
      <c r="A6996" t="s">
        <v>8492</v>
      </c>
      <c r="B6996" t="s">
        <v>8492</v>
      </c>
    </row>
    <row r="6997" spans="1:2" x14ac:dyDescent="0.25">
      <c r="A6997" t="s">
        <v>8493</v>
      </c>
      <c r="B6997" t="s">
        <v>8493</v>
      </c>
    </row>
    <row r="6998" spans="1:2" x14ac:dyDescent="0.25">
      <c r="A6998" t="s">
        <v>8494</v>
      </c>
      <c r="B6998" t="s">
        <v>8494</v>
      </c>
    </row>
    <row r="6999" spans="1:2" x14ac:dyDescent="0.25">
      <c r="A6999" t="s">
        <v>8495</v>
      </c>
      <c r="B6999" t="s">
        <v>8495</v>
      </c>
    </row>
    <row r="7000" spans="1:2" x14ac:dyDescent="0.25">
      <c r="A7000" t="s">
        <v>8496</v>
      </c>
      <c r="B7000" t="s">
        <v>8496</v>
      </c>
    </row>
    <row r="7001" spans="1:2" x14ac:dyDescent="0.25">
      <c r="A7001" t="s">
        <v>8497</v>
      </c>
      <c r="B7001" t="s">
        <v>8497</v>
      </c>
    </row>
    <row r="7002" spans="1:2" x14ac:dyDescent="0.25">
      <c r="A7002" t="s">
        <v>8498</v>
      </c>
      <c r="B7002" t="s">
        <v>8498</v>
      </c>
    </row>
    <row r="7003" spans="1:2" x14ac:dyDescent="0.25">
      <c r="A7003" t="s">
        <v>8499</v>
      </c>
      <c r="B7003" t="s">
        <v>8499</v>
      </c>
    </row>
    <row r="7004" spans="1:2" x14ac:dyDescent="0.25">
      <c r="A7004" t="s">
        <v>8500</v>
      </c>
      <c r="B7004" t="s">
        <v>8500</v>
      </c>
    </row>
    <row r="7005" spans="1:2" x14ac:dyDescent="0.25">
      <c r="A7005" t="s">
        <v>8501</v>
      </c>
      <c r="B7005" t="s">
        <v>8501</v>
      </c>
    </row>
    <row r="7006" spans="1:2" x14ac:dyDescent="0.25">
      <c r="A7006" t="s">
        <v>8502</v>
      </c>
      <c r="B7006" t="s">
        <v>8502</v>
      </c>
    </row>
    <row r="7007" spans="1:2" x14ac:dyDescent="0.25">
      <c r="A7007" t="s">
        <v>8503</v>
      </c>
      <c r="B7007" t="s">
        <v>8503</v>
      </c>
    </row>
    <row r="7008" spans="1:2" x14ac:dyDescent="0.25">
      <c r="A7008" t="s">
        <v>8504</v>
      </c>
      <c r="B7008" t="s">
        <v>8504</v>
      </c>
    </row>
    <row r="7009" spans="1:2" x14ac:dyDescent="0.25">
      <c r="A7009" t="s">
        <v>8505</v>
      </c>
      <c r="B7009" t="s">
        <v>8505</v>
      </c>
    </row>
    <row r="7010" spans="1:2" x14ac:dyDescent="0.25">
      <c r="A7010" t="s">
        <v>8506</v>
      </c>
      <c r="B7010" t="s">
        <v>8506</v>
      </c>
    </row>
    <row r="7011" spans="1:2" x14ac:dyDescent="0.25">
      <c r="A7011" t="s">
        <v>8507</v>
      </c>
      <c r="B7011" t="s">
        <v>8507</v>
      </c>
    </row>
    <row r="7012" spans="1:2" x14ac:dyDescent="0.25">
      <c r="A7012" t="s">
        <v>8508</v>
      </c>
      <c r="B7012" t="s">
        <v>8508</v>
      </c>
    </row>
    <row r="7013" spans="1:2" x14ac:dyDescent="0.25">
      <c r="A7013" t="s">
        <v>8509</v>
      </c>
      <c r="B7013" t="s">
        <v>8509</v>
      </c>
    </row>
    <row r="7014" spans="1:2" x14ac:dyDescent="0.25">
      <c r="A7014" t="s">
        <v>8510</v>
      </c>
      <c r="B7014" t="s">
        <v>8510</v>
      </c>
    </row>
    <row r="7015" spans="1:2" x14ac:dyDescent="0.25">
      <c r="A7015" t="s">
        <v>8511</v>
      </c>
      <c r="B7015" t="s">
        <v>8511</v>
      </c>
    </row>
    <row r="7016" spans="1:2" x14ac:dyDescent="0.25">
      <c r="A7016" t="s">
        <v>8512</v>
      </c>
      <c r="B7016" t="s">
        <v>8512</v>
      </c>
    </row>
    <row r="7017" spans="1:2" x14ac:dyDescent="0.25">
      <c r="A7017" t="s">
        <v>8513</v>
      </c>
      <c r="B7017" t="s">
        <v>8513</v>
      </c>
    </row>
    <row r="7018" spans="1:2" x14ac:dyDescent="0.25">
      <c r="A7018" t="s">
        <v>8514</v>
      </c>
      <c r="B7018" t="s">
        <v>8514</v>
      </c>
    </row>
    <row r="7019" spans="1:2" x14ac:dyDescent="0.25">
      <c r="A7019" t="s">
        <v>8515</v>
      </c>
      <c r="B7019" t="s">
        <v>8515</v>
      </c>
    </row>
    <row r="7020" spans="1:2" x14ac:dyDescent="0.25">
      <c r="A7020" t="s">
        <v>8516</v>
      </c>
      <c r="B7020" t="s">
        <v>8516</v>
      </c>
    </row>
    <row r="7021" spans="1:2" x14ac:dyDescent="0.25">
      <c r="A7021" t="s">
        <v>8517</v>
      </c>
      <c r="B7021" t="s">
        <v>8517</v>
      </c>
    </row>
    <row r="7022" spans="1:2" x14ac:dyDescent="0.25">
      <c r="A7022" t="s">
        <v>8518</v>
      </c>
      <c r="B7022" t="s">
        <v>8518</v>
      </c>
    </row>
    <row r="7023" spans="1:2" x14ac:dyDescent="0.25">
      <c r="A7023" t="s">
        <v>8519</v>
      </c>
      <c r="B7023" t="s">
        <v>8519</v>
      </c>
    </row>
    <row r="7024" spans="1:2" x14ac:dyDescent="0.25">
      <c r="A7024" t="s">
        <v>8520</v>
      </c>
      <c r="B7024" t="s">
        <v>8520</v>
      </c>
    </row>
    <row r="7025" spans="1:2" x14ac:dyDescent="0.25">
      <c r="A7025" t="s">
        <v>8521</v>
      </c>
      <c r="B7025" t="s">
        <v>8521</v>
      </c>
    </row>
    <row r="7026" spans="1:2" x14ac:dyDescent="0.25">
      <c r="A7026" t="s">
        <v>8522</v>
      </c>
      <c r="B7026" t="s">
        <v>8522</v>
      </c>
    </row>
    <row r="7027" spans="1:2" x14ac:dyDescent="0.25">
      <c r="A7027" t="s">
        <v>8523</v>
      </c>
      <c r="B7027" t="s">
        <v>8523</v>
      </c>
    </row>
    <row r="7028" spans="1:2" x14ac:dyDescent="0.25">
      <c r="A7028" t="s">
        <v>8524</v>
      </c>
      <c r="B7028" t="s">
        <v>8524</v>
      </c>
    </row>
    <row r="7029" spans="1:2" x14ac:dyDescent="0.25">
      <c r="A7029" t="s">
        <v>8525</v>
      </c>
      <c r="B7029" t="s">
        <v>8525</v>
      </c>
    </row>
    <row r="7030" spans="1:2" x14ac:dyDescent="0.25">
      <c r="A7030" t="s">
        <v>8526</v>
      </c>
      <c r="B7030" t="s">
        <v>8526</v>
      </c>
    </row>
    <row r="7031" spans="1:2" x14ac:dyDescent="0.25">
      <c r="A7031" t="s">
        <v>8527</v>
      </c>
      <c r="B7031" t="s">
        <v>8527</v>
      </c>
    </row>
    <row r="7032" spans="1:2" x14ac:dyDescent="0.25">
      <c r="A7032" t="s">
        <v>8528</v>
      </c>
      <c r="B7032" t="s">
        <v>8528</v>
      </c>
    </row>
    <row r="7033" spans="1:2" x14ac:dyDescent="0.25">
      <c r="A7033" t="s">
        <v>8529</v>
      </c>
      <c r="B7033" t="s">
        <v>8529</v>
      </c>
    </row>
    <row r="7034" spans="1:2" x14ac:dyDescent="0.25">
      <c r="A7034" t="s">
        <v>8530</v>
      </c>
      <c r="B7034" t="s">
        <v>8530</v>
      </c>
    </row>
    <row r="7035" spans="1:2" x14ac:dyDescent="0.25">
      <c r="A7035" t="s">
        <v>8531</v>
      </c>
      <c r="B7035" t="s">
        <v>8531</v>
      </c>
    </row>
    <row r="7036" spans="1:2" x14ac:dyDescent="0.25">
      <c r="A7036" t="s">
        <v>8532</v>
      </c>
      <c r="B7036" t="s">
        <v>8532</v>
      </c>
    </row>
    <row r="7037" spans="1:2" x14ac:dyDescent="0.25">
      <c r="A7037" t="s">
        <v>8533</v>
      </c>
      <c r="B7037" t="s">
        <v>8533</v>
      </c>
    </row>
    <row r="7038" spans="1:2" x14ac:dyDescent="0.25">
      <c r="A7038" t="s">
        <v>8534</v>
      </c>
      <c r="B7038" t="s">
        <v>8534</v>
      </c>
    </row>
    <row r="7039" spans="1:2" x14ac:dyDescent="0.25">
      <c r="A7039" t="s">
        <v>8535</v>
      </c>
      <c r="B7039" t="s">
        <v>8535</v>
      </c>
    </row>
    <row r="7040" spans="1:2" x14ac:dyDescent="0.25">
      <c r="A7040" t="s">
        <v>8536</v>
      </c>
      <c r="B7040" t="s">
        <v>8536</v>
      </c>
    </row>
    <row r="7041" spans="1:2" x14ac:dyDescent="0.25">
      <c r="A7041" t="s">
        <v>8537</v>
      </c>
      <c r="B7041" t="s">
        <v>8537</v>
      </c>
    </row>
    <row r="7042" spans="1:2" x14ac:dyDescent="0.25">
      <c r="A7042" t="s">
        <v>8538</v>
      </c>
      <c r="B7042" t="s">
        <v>8538</v>
      </c>
    </row>
    <row r="7043" spans="1:2" x14ac:dyDescent="0.25">
      <c r="A7043" t="s">
        <v>8539</v>
      </c>
      <c r="B7043" t="s">
        <v>8539</v>
      </c>
    </row>
    <row r="7044" spans="1:2" x14ac:dyDescent="0.25">
      <c r="A7044" t="s">
        <v>8540</v>
      </c>
      <c r="B7044" t="s">
        <v>8540</v>
      </c>
    </row>
    <row r="7045" spans="1:2" x14ac:dyDescent="0.25">
      <c r="A7045" t="s">
        <v>8541</v>
      </c>
      <c r="B7045" t="s">
        <v>8541</v>
      </c>
    </row>
    <row r="7046" spans="1:2" x14ac:dyDescent="0.25">
      <c r="A7046" t="s">
        <v>8542</v>
      </c>
      <c r="B7046" t="s">
        <v>8542</v>
      </c>
    </row>
    <row r="7047" spans="1:2" x14ac:dyDescent="0.25">
      <c r="A7047" t="s">
        <v>8543</v>
      </c>
      <c r="B7047" t="s">
        <v>8543</v>
      </c>
    </row>
    <row r="7048" spans="1:2" x14ac:dyDescent="0.25">
      <c r="A7048" t="s">
        <v>8544</v>
      </c>
      <c r="B7048" t="s">
        <v>8544</v>
      </c>
    </row>
    <row r="7049" spans="1:2" x14ac:dyDescent="0.25">
      <c r="A7049" t="s">
        <v>8545</v>
      </c>
      <c r="B7049" t="s">
        <v>8545</v>
      </c>
    </row>
    <row r="7050" spans="1:2" x14ac:dyDescent="0.25">
      <c r="A7050" t="s">
        <v>8546</v>
      </c>
      <c r="B7050" t="s">
        <v>8546</v>
      </c>
    </row>
    <row r="7051" spans="1:2" x14ac:dyDescent="0.25">
      <c r="A7051" t="s">
        <v>8547</v>
      </c>
      <c r="B7051" t="s">
        <v>8547</v>
      </c>
    </row>
    <row r="7052" spans="1:2" x14ac:dyDescent="0.25">
      <c r="A7052" t="s">
        <v>8548</v>
      </c>
      <c r="B7052" t="s">
        <v>8548</v>
      </c>
    </row>
    <row r="7053" spans="1:2" x14ac:dyDescent="0.25">
      <c r="A7053" t="s">
        <v>8549</v>
      </c>
      <c r="B7053" t="s">
        <v>8549</v>
      </c>
    </row>
    <row r="7054" spans="1:2" x14ac:dyDescent="0.25">
      <c r="A7054" t="s">
        <v>8550</v>
      </c>
      <c r="B7054" t="s">
        <v>8550</v>
      </c>
    </row>
    <row r="7055" spans="1:2" x14ac:dyDescent="0.25">
      <c r="A7055" t="s">
        <v>8551</v>
      </c>
      <c r="B7055" t="s">
        <v>8551</v>
      </c>
    </row>
    <row r="7056" spans="1:2" x14ac:dyDescent="0.25">
      <c r="A7056" t="s">
        <v>8552</v>
      </c>
      <c r="B7056" t="s">
        <v>8552</v>
      </c>
    </row>
    <row r="7057" spans="1:2" x14ac:dyDescent="0.25">
      <c r="A7057" t="s">
        <v>8553</v>
      </c>
      <c r="B7057" t="s">
        <v>8553</v>
      </c>
    </row>
    <row r="7058" spans="1:2" x14ac:dyDescent="0.25">
      <c r="A7058" t="s">
        <v>8554</v>
      </c>
      <c r="B7058" t="s">
        <v>8554</v>
      </c>
    </row>
    <row r="7059" spans="1:2" x14ac:dyDescent="0.25">
      <c r="A7059" t="s">
        <v>8555</v>
      </c>
      <c r="B7059" t="s">
        <v>8555</v>
      </c>
    </row>
    <row r="7060" spans="1:2" x14ac:dyDescent="0.25">
      <c r="A7060" t="s">
        <v>8556</v>
      </c>
      <c r="B7060" t="s">
        <v>8556</v>
      </c>
    </row>
    <row r="7061" spans="1:2" x14ac:dyDescent="0.25">
      <c r="A7061" t="s">
        <v>8557</v>
      </c>
      <c r="B7061" t="s">
        <v>8557</v>
      </c>
    </row>
    <row r="7062" spans="1:2" x14ac:dyDescent="0.25">
      <c r="A7062" t="s">
        <v>8558</v>
      </c>
      <c r="B7062" t="s">
        <v>8558</v>
      </c>
    </row>
    <row r="7063" spans="1:2" x14ac:dyDescent="0.25">
      <c r="A7063" t="s">
        <v>8559</v>
      </c>
      <c r="B7063" t="s">
        <v>8559</v>
      </c>
    </row>
    <row r="7064" spans="1:2" x14ac:dyDescent="0.25">
      <c r="A7064" t="s">
        <v>8560</v>
      </c>
      <c r="B7064" t="s">
        <v>8560</v>
      </c>
    </row>
    <row r="7065" spans="1:2" x14ac:dyDescent="0.25">
      <c r="A7065" t="s">
        <v>8561</v>
      </c>
      <c r="B7065" t="s">
        <v>8561</v>
      </c>
    </row>
    <row r="7066" spans="1:2" x14ac:dyDescent="0.25">
      <c r="A7066" t="s">
        <v>8562</v>
      </c>
      <c r="B7066" t="s">
        <v>8562</v>
      </c>
    </row>
    <row r="7067" spans="1:2" x14ac:dyDescent="0.25">
      <c r="A7067" t="s">
        <v>8563</v>
      </c>
      <c r="B7067" t="s">
        <v>8563</v>
      </c>
    </row>
    <row r="7068" spans="1:2" x14ac:dyDescent="0.25">
      <c r="A7068" t="s">
        <v>8564</v>
      </c>
      <c r="B7068" t="s">
        <v>8564</v>
      </c>
    </row>
    <row r="7069" spans="1:2" x14ac:dyDescent="0.25">
      <c r="A7069" t="s">
        <v>8565</v>
      </c>
      <c r="B7069" t="s">
        <v>8565</v>
      </c>
    </row>
    <row r="7070" spans="1:2" x14ac:dyDescent="0.25">
      <c r="A7070" t="s">
        <v>8566</v>
      </c>
      <c r="B7070" t="s">
        <v>8566</v>
      </c>
    </row>
    <row r="7071" spans="1:2" x14ac:dyDescent="0.25">
      <c r="A7071" t="s">
        <v>8567</v>
      </c>
      <c r="B7071" t="s">
        <v>8567</v>
      </c>
    </row>
    <row r="7072" spans="1:2" x14ac:dyDescent="0.25">
      <c r="A7072" t="s">
        <v>8568</v>
      </c>
      <c r="B7072" t="s">
        <v>8568</v>
      </c>
    </row>
    <row r="7073" spans="1:2" x14ac:dyDescent="0.25">
      <c r="A7073" t="s">
        <v>8569</v>
      </c>
      <c r="B7073" t="s">
        <v>8569</v>
      </c>
    </row>
    <row r="7074" spans="1:2" x14ac:dyDescent="0.25">
      <c r="A7074" t="s">
        <v>8570</v>
      </c>
      <c r="B7074" t="s">
        <v>8570</v>
      </c>
    </row>
    <row r="7075" spans="1:2" x14ac:dyDescent="0.25">
      <c r="A7075" t="s">
        <v>8571</v>
      </c>
      <c r="B7075" t="s">
        <v>8571</v>
      </c>
    </row>
    <row r="7076" spans="1:2" x14ac:dyDescent="0.25">
      <c r="A7076" t="s">
        <v>8572</v>
      </c>
      <c r="B7076" t="s">
        <v>8572</v>
      </c>
    </row>
    <row r="7077" spans="1:2" x14ac:dyDescent="0.25">
      <c r="A7077" t="s">
        <v>8573</v>
      </c>
      <c r="B7077" t="s">
        <v>8573</v>
      </c>
    </row>
    <row r="7078" spans="1:2" x14ac:dyDescent="0.25">
      <c r="A7078" t="s">
        <v>8574</v>
      </c>
      <c r="B7078" t="s">
        <v>8574</v>
      </c>
    </row>
    <row r="7079" spans="1:2" x14ac:dyDescent="0.25">
      <c r="A7079" t="s">
        <v>8575</v>
      </c>
      <c r="B7079" t="s">
        <v>8575</v>
      </c>
    </row>
    <row r="7080" spans="1:2" x14ac:dyDescent="0.25">
      <c r="A7080" t="s">
        <v>8576</v>
      </c>
      <c r="B7080" t="s">
        <v>8576</v>
      </c>
    </row>
    <row r="7081" spans="1:2" x14ac:dyDescent="0.25">
      <c r="A7081" t="s">
        <v>8577</v>
      </c>
      <c r="B7081" t="s">
        <v>8577</v>
      </c>
    </row>
    <row r="7082" spans="1:2" x14ac:dyDescent="0.25">
      <c r="A7082" t="s">
        <v>8578</v>
      </c>
      <c r="B7082" t="s">
        <v>8578</v>
      </c>
    </row>
    <row r="7083" spans="1:2" x14ac:dyDescent="0.25">
      <c r="A7083" t="s">
        <v>8579</v>
      </c>
      <c r="B7083" t="s">
        <v>8579</v>
      </c>
    </row>
    <row r="7084" spans="1:2" x14ac:dyDescent="0.25">
      <c r="A7084" t="s">
        <v>8580</v>
      </c>
      <c r="B7084" t="s">
        <v>8580</v>
      </c>
    </row>
    <row r="7085" spans="1:2" x14ac:dyDescent="0.25">
      <c r="A7085" t="s">
        <v>8581</v>
      </c>
      <c r="B7085" t="s">
        <v>8581</v>
      </c>
    </row>
    <row r="7086" spans="1:2" x14ac:dyDescent="0.25">
      <c r="A7086" t="s">
        <v>8582</v>
      </c>
      <c r="B7086" t="s">
        <v>8582</v>
      </c>
    </row>
    <row r="7087" spans="1:2" x14ac:dyDescent="0.25">
      <c r="A7087" t="s">
        <v>8583</v>
      </c>
      <c r="B7087" t="s">
        <v>8583</v>
      </c>
    </row>
    <row r="7088" spans="1:2" x14ac:dyDescent="0.25">
      <c r="A7088" t="s">
        <v>8584</v>
      </c>
      <c r="B7088" t="s">
        <v>8584</v>
      </c>
    </row>
    <row r="7089" spans="1:2" x14ac:dyDescent="0.25">
      <c r="A7089" t="s">
        <v>8585</v>
      </c>
      <c r="B7089" t="s">
        <v>8585</v>
      </c>
    </row>
    <row r="7090" spans="1:2" x14ac:dyDescent="0.25">
      <c r="A7090" t="s">
        <v>8586</v>
      </c>
      <c r="B7090" t="s">
        <v>8586</v>
      </c>
    </row>
    <row r="7091" spans="1:2" x14ac:dyDescent="0.25">
      <c r="A7091" t="s">
        <v>8587</v>
      </c>
      <c r="B7091" t="s">
        <v>8587</v>
      </c>
    </row>
    <row r="7092" spans="1:2" x14ac:dyDescent="0.25">
      <c r="A7092" t="s">
        <v>8588</v>
      </c>
      <c r="B7092" t="s">
        <v>8588</v>
      </c>
    </row>
    <row r="7093" spans="1:2" x14ac:dyDescent="0.25">
      <c r="A7093" t="s">
        <v>8589</v>
      </c>
      <c r="B7093" t="s">
        <v>8589</v>
      </c>
    </row>
    <row r="7094" spans="1:2" x14ac:dyDescent="0.25">
      <c r="A7094" t="s">
        <v>8590</v>
      </c>
      <c r="B7094" t="s">
        <v>8590</v>
      </c>
    </row>
    <row r="7095" spans="1:2" x14ac:dyDescent="0.25">
      <c r="A7095" t="s">
        <v>8591</v>
      </c>
      <c r="B7095" t="s">
        <v>8591</v>
      </c>
    </row>
    <row r="7096" spans="1:2" x14ac:dyDescent="0.25">
      <c r="A7096" t="s">
        <v>8592</v>
      </c>
      <c r="B7096" t="s">
        <v>8592</v>
      </c>
    </row>
    <row r="7097" spans="1:2" x14ac:dyDescent="0.25">
      <c r="A7097" t="s">
        <v>8593</v>
      </c>
      <c r="B7097" t="s">
        <v>8593</v>
      </c>
    </row>
    <row r="7098" spans="1:2" x14ac:dyDescent="0.25">
      <c r="A7098" t="s">
        <v>8594</v>
      </c>
      <c r="B7098" t="s">
        <v>8594</v>
      </c>
    </row>
    <row r="7099" spans="1:2" x14ac:dyDescent="0.25">
      <c r="A7099" t="s">
        <v>8595</v>
      </c>
      <c r="B7099" t="s">
        <v>8595</v>
      </c>
    </row>
    <row r="7100" spans="1:2" x14ac:dyDescent="0.25">
      <c r="A7100" t="s">
        <v>8596</v>
      </c>
      <c r="B7100" t="s">
        <v>8596</v>
      </c>
    </row>
    <row r="7101" spans="1:2" x14ac:dyDescent="0.25">
      <c r="A7101" t="s">
        <v>8597</v>
      </c>
      <c r="B7101" t="s">
        <v>8597</v>
      </c>
    </row>
    <row r="7102" spans="1:2" x14ac:dyDescent="0.25">
      <c r="A7102" t="s">
        <v>8598</v>
      </c>
      <c r="B7102" t="s">
        <v>8598</v>
      </c>
    </row>
    <row r="7103" spans="1:2" x14ac:dyDescent="0.25">
      <c r="A7103" t="s">
        <v>8599</v>
      </c>
      <c r="B7103" t="s">
        <v>8599</v>
      </c>
    </row>
    <row r="7104" spans="1:2" x14ac:dyDescent="0.25">
      <c r="A7104" t="s">
        <v>8600</v>
      </c>
      <c r="B7104" t="s">
        <v>8600</v>
      </c>
    </row>
    <row r="7105" spans="1:2" x14ac:dyDescent="0.25">
      <c r="A7105" t="s">
        <v>8601</v>
      </c>
      <c r="B7105" t="s">
        <v>8601</v>
      </c>
    </row>
    <row r="7106" spans="1:2" x14ac:dyDescent="0.25">
      <c r="A7106" t="s">
        <v>8602</v>
      </c>
      <c r="B7106" t="s">
        <v>8602</v>
      </c>
    </row>
    <row r="7107" spans="1:2" x14ac:dyDescent="0.25">
      <c r="A7107" t="s">
        <v>8603</v>
      </c>
      <c r="B7107" t="s">
        <v>8603</v>
      </c>
    </row>
    <row r="7108" spans="1:2" x14ac:dyDescent="0.25">
      <c r="A7108" t="s">
        <v>8604</v>
      </c>
      <c r="B7108" t="s">
        <v>8604</v>
      </c>
    </row>
    <row r="7109" spans="1:2" x14ac:dyDescent="0.25">
      <c r="A7109" t="s">
        <v>8605</v>
      </c>
      <c r="B7109" t="s">
        <v>8605</v>
      </c>
    </row>
    <row r="7110" spans="1:2" x14ac:dyDescent="0.25">
      <c r="A7110" t="s">
        <v>8606</v>
      </c>
      <c r="B7110" t="s">
        <v>8606</v>
      </c>
    </row>
    <row r="7111" spans="1:2" x14ac:dyDescent="0.25">
      <c r="A7111" t="s">
        <v>8607</v>
      </c>
      <c r="B7111" t="s">
        <v>8607</v>
      </c>
    </row>
    <row r="7112" spans="1:2" x14ac:dyDescent="0.25">
      <c r="A7112" t="s">
        <v>8608</v>
      </c>
      <c r="B7112" t="s">
        <v>8608</v>
      </c>
    </row>
    <row r="7113" spans="1:2" x14ac:dyDescent="0.25">
      <c r="A7113" t="s">
        <v>8609</v>
      </c>
      <c r="B7113" t="s">
        <v>8609</v>
      </c>
    </row>
    <row r="7114" spans="1:2" x14ac:dyDescent="0.25">
      <c r="A7114" t="s">
        <v>8610</v>
      </c>
      <c r="B7114" t="s">
        <v>8610</v>
      </c>
    </row>
    <row r="7115" spans="1:2" x14ac:dyDescent="0.25">
      <c r="A7115" t="s">
        <v>8611</v>
      </c>
      <c r="B7115" t="s">
        <v>8611</v>
      </c>
    </row>
    <row r="7116" spans="1:2" x14ac:dyDescent="0.25">
      <c r="A7116" t="s">
        <v>8612</v>
      </c>
      <c r="B7116" t="s">
        <v>8612</v>
      </c>
    </row>
    <row r="7117" spans="1:2" x14ac:dyDescent="0.25">
      <c r="A7117" t="s">
        <v>8613</v>
      </c>
      <c r="B7117" t="s">
        <v>8613</v>
      </c>
    </row>
    <row r="7118" spans="1:2" x14ac:dyDescent="0.25">
      <c r="A7118" t="s">
        <v>8614</v>
      </c>
      <c r="B7118" t="s">
        <v>8614</v>
      </c>
    </row>
    <row r="7119" spans="1:2" x14ac:dyDescent="0.25">
      <c r="A7119" t="s">
        <v>8615</v>
      </c>
      <c r="B7119" t="s">
        <v>8615</v>
      </c>
    </row>
    <row r="7120" spans="1:2" x14ac:dyDescent="0.25">
      <c r="A7120" t="s">
        <v>8616</v>
      </c>
      <c r="B7120" t="s">
        <v>8616</v>
      </c>
    </row>
    <row r="7121" spans="1:2" x14ac:dyDescent="0.25">
      <c r="A7121" t="s">
        <v>8617</v>
      </c>
      <c r="B7121" t="s">
        <v>8617</v>
      </c>
    </row>
    <row r="7122" spans="1:2" x14ac:dyDescent="0.25">
      <c r="A7122" t="s">
        <v>8618</v>
      </c>
      <c r="B7122" t="s">
        <v>8618</v>
      </c>
    </row>
    <row r="7123" spans="1:2" x14ac:dyDescent="0.25">
      <c r="A7123" t="s">
        <v>8619</v>
      </c>
      <c r="B7123" t="s">
        <v>8619</v>
      </c>
    </row>
    <row r="7124" spans="1:2" x14ac:dyDescent="0.25">
      <c r="A7124" t="s">
        <v>8620</v>
      </c>
      <c r="B7124" t="s">
        <v>8620</v>
      </c>
    </row>
    <row r="7125" spans="1:2" x14ac:dyDescent="0.25">
      <c r="A7125" t="s">
        <v>8621</v>
      </c>
      <c r="B7125" t="s">
        <v>8621</v>
      </c>
    </row>
    <row r="7126" spans="1:2" x14ac:dyDescent="0.25">
      <c r="A7126" t="s">
        <v>8622</v>
      </c>
      <c r="B7126" t="s">
        <v>8622</v>
      </c>
    </row>
    <row r="7127" spans="1:2" x14ac:dyDescent="0.25">
      <c r="A7127" t="s">
        <v>8623</v>
      </c>
      <c r="B7127" t="s">
        <v>8623</v>
      </c>
    </row>
    <row r="7128" spans="1:2" x14ac:dyDescent="0.25">
      <c r="A7128" t="s">
        <v>8624</v>
      </c>
      <c r="B7128" t="s">
        <v>8624</v>
      </c>
    </row>
    <row r="7129" spans="1:2" x14ac:dyDescent="0.25">
      <c r="A7129" t="s">
        <v>8625</v>
      </c>
      <c r="B7129" t="s">
        <v>8625</v>
      </c>
    </row>
    <row r="7130" spans="1:2" x14ac:dyDescent="0.25">
      <c r="A7130" t="s">
        <v>8626</v>
      </c>
      <c r="B7130" t="s">
        <v>8626</v>
      </c>
    </row>
    <row r="7131" spans="1:2" x14ac:dyDescent="0.25">
      <c r="A7131" t="s">
        <v>8627</v>
      </c>
      <c r="B7131" t="s">
        <v>8627</v>
      </c>
    </row>
    <row r="7132" spans="1:2" x14ac:dyDescent="0.25">
      <c r="A7132" t="s">
        <v>8628</v>
      </c>
      <c r="B7132" t="s">
        <v>8628</v>
      </c>
    </row>
    <row r="7133" spans="1:2" x14ac:dyDescent="0.25">
      <c r="A7133" t="s">
        <v>8629</v>
      </c>
      <c r="B7133" t="s">
        <v>8629</v>
      </c>
    </row>
    <row r="7134" spans="1:2" x14ac:dyDescent="0.25">
      <c r="A7134" t="s">
        <v>8630</v>
      </c>
      <c r="B7134" t="s">
        <v>8630</v>
      </c>
    </row>
    <row r="7135" spans="1:2" x14ac:dyDescent="0.25">
      <c r="A7135" t="s">
        <v>8631</v>
      </c>
      <c r="B7135" t="s">
        <v>8631</v>
      </c>
    </row>
    <row r="7136" spans="1:2" x14ac:dyDescent="0.25">
      <c r="A7136" t="s">
        <v>8632</v>
      </c>
      <c r="B7136" t="s">
        <v>8632</v>
      </c>
    </row>
    <row r="7137" spans="1:2" x14ac:dyDescent="0.25">
      <c r="A7137" t="s">
        <v>8633</v>
      </c>
      <c r="B7137" t="s">
        <v>8633</v>
      </c>
    </row>
    <row r="7138" spans="1:2" x14ac:dyDescent="0.25">
      <c r="A7138" t="s">
        <v>8634</v>
      </c>
      <c r="B7138" t="s">
        <v>8634</v>
      </c>
    </row>
    <row r="7139" spans="1:2" x14ac:dyDescent="0.25">
      <c r="A7139" t="s">
        <v>8635</v>
      </c>
      <c r="B7139" t="s">
        <v>8635</v>
      </c>
    </row>
    <row r="7140" spans="1:2" x14ac:dyDescent="0.25">
      <c r="A7140" t="s">
        <v>8636</v>
      </c>
      <c r="B7140" t="s">
        <v>8636</v>
      </c>
    </row>
    <row r="7141" spans="1:2" x14ac:dyDescent="0.25">
      <c r="A7141" t="s">
        <v>8637</v>
      </c>
      <c r="B7141" t="s">
        <v>8637</v>
      </c>
    </row>
    <row r="7142" spans="1:2" x14ac:dyDescent="0.25">
      <c r="A7142" t="s">
        <v>8638</v>
      </c>
      <c r="B7142" t="s">
        <v>8638</v>
      </c>
    </row>
    <row r="7143" spans="1:2" x14ac:dyDescent="0.25">
      <c r="A7143" t="s">
        <v>8639</v>
      </c>
      <c r="B7143" t="s">
        <v>8639</v>
      </c>
    </row>
    <row r="7144" spans="1:2" x14ac:dyDescent="0.25">
      <c r="A7144" t="s">
        <v>8640</v>
      </c>
      <c r="B7144" t="s">
        <v>8640</v>
      </c>
    </row>
    <row r="7145" spans="1:2" x14ac:dyDescent="0.25">
      <c r="A7145" t="s">
        <v>8641</v>
      </c>
      <c r="B7145" t="s">
        <v>8641</v>
      </c>
    </row>
    <row r="7146" spans="1:2" x14ac:dyDescent="0.25">
      <c r="A7146" t="s">
        <v>8642</v>
      </c>
      <c r="B7146" t="s">
        <v>8642</v>
      </c>
    </row>
    <row r="7147" spans="1:2" x14ac:dyDescent="0.25">
      <c r="A7147" t="s">
        <v>8643</v>
      </c>
      <c r="B7147" t="s">
        <v>8643</v>
      </c>
    </row>
    <row r="7148" spans="1:2" x14ac:dyDescent="0.25">
      <c r="A7148" t="s">
        <v>8644</v>
      </c>
      <c r="B7148" t="s">
        <v>8644</v>
      </c>
    </row>
    <row r="7149" spans="1:2" x14ac:dyDescent="0.25">
      <c r="A7149" t="s">
        <v>8645</v>
      </c>
      <c r="B7149" t="s">
        <v>8645</v>
      </c>
    </row>
    <row r="7150" spans="1:2" x14ac:dyDescent="0.25">
      <c r="A7150" t="s">
        <v>8646</v>
      </c>
      <c r="B7150" t="s">
        <v>8646</v>
      </c>
    </row>
    <row r="7151" spans="1:2" x14ac:dyDescent="0.25">
      <c r="A7151" t="s">
        <v>8647</v>
      </c>
      <c r="B7151" t="s">
        <v>8647</v>
      </c>
    </row>
    <row r="7152" spans="1:2" x14ac:dyDescent="0.25">
      <c r="A7152" t="s">
        <v>8648</v>
      </c>
      <c r="B7152" t="s">
        <v>8648</v>
      </c>
    </row>
    <row r="7153" spans="1:2" x14ac:dyDescent="0.25">
      <c r="A7153" t="s">
        <v>8649</v>
      </c>
      <c r="B7153" t="s">
        <v>8649</v>
      </c>
    </row>
    <row r="7154" spans="1:2" x14ac:dyDescent="0.25">
      <c r="A7154" t="s">
        <v>8650</v>
      </c>
      <c r="B7154" t="s">
        <v>8650</v>
      </c>
    </row>
    <row r="7155" spans="1:2" x14ac:dyDescent="0.25">
      <c r="A7155" t="s">
        <v>8651</v>
      </c>
      <c r="B7155" t="s">
        <v>8651</v>
      </c>
    </row>
    <row r="7156" spans="1:2" x14ac:dyDescent="0.25">
      <c r="A7156" t="s">
        <v>8652</v>
      </c>
      <c r="B7156" t="s">
        <v>8652</v>
      </c>
    </row>
    <row r="7157" spans="1:2" x14ac:dyDescent="0.25">
      <c r="A7157" t="s">
        <v>8653</v>
      </c>
      <c r="B7157" t="s">
        <v>8653</v>
      </c>
    </row>
    <row r="7158" spans="1:2" x14ac:dyDescent="0.25">
      <c r="A7158" t="s">
        <v>8654</v>
      </c>
      <c r="B7158" t="s">
        <v>8654</v>
      </c>
    </row>
    <row r="7159" spans="1:2" x14ac:dyDescent="0.25">
      <c r="A7159" t="s">
        <v>8655</v>
      </c>
      <c r="B7159" t="s">
        <v>8655</v>
      </c>
    </row>
    <row r="7160" spans="1:2" x14ac:dyDescent="0.25">
      <c r="A7160" t="s">
        <v>8656</v>
      </c>
      <c r="B7160" t="s">
        <v>8656</v>
      </c>
    </row>
    <row r="7161" spans="1:2" x14ac:dyDescent="0.25">
      <c r="A7161" t="s">
        <v>8657</v>
      </c>
      <c r="B7161" t="s">
        <v>8657</v>
      </c>
    </row>
    <row r="7162" spans="1:2" x14ac:dyDescent="0.25">
      <c r="A7162" t="s">
        <v>8658</v>
      </c>
      <c r="B7162" t="s">
        <v>8658</v>
      </c>
    </row>
    <row r="7163" spans="1:2" x14ac:dyDescent="0.25">
      <c r="A7163" t="s">
        <v>8659</v>
      </c>
      <c r="B7163" t="s">
        <v>8659</v>
      </c>
    </row>
    <row r="7164" spans="1:2" x14ac:dyDescent="0.25">
      <c r="A7164" t="s">
        <v>8660</v>
      </c>
      <c r="B7164" t="s">
        <v>8660</v>
      </c>
    </row>
    <row r="7165" spans="1:2" x14ac:dyDescent="0.25">
      <c r="A7165" t="s">
        <v>8661</v>
      </c>
      <c r="B7165" t="s">
        <v>8661</v>
      </c>
    </row>
    <row r="7166" spans="1:2" x14ac:dyDescent="0.25">
      <c r="A7166" t="s">
        <v>8662</v>
      </c>
      <c r="B7166" t="s">
        <v>8662</v>
      </c>
    </row>
    <row r="7167" spans="1:2" x14ac:dyDescent="0.25">
      <c r="A7167" t="s">
        <v>8663</v>
      </c>
      <c r="B7167" t="s">
        <v>8663</v>
      </c>
    </row>
    <row r="7168" spans="1:2" x14ac:dyDescent="0.25">
      <c r="A7168" t="s">
        <v>8664</v>
      </c>
      <c r="B7168" t="s">
        <v>8664</v>
      </c>
    </row>
    <row r="7169" spans="1:2" x14ac:dyDescent="0.25">
      <c r="A7169" t="s">
        <v>8665</v>
      </c>
      <c r="B7169" t="s">
        <v>8665</v>
      </c>
    </row>
    <row r="7170" spans="1:2" x14ac:dyDescent="0.25">
      <c r="A7170" t="s">
        <v>8666</v>
      </c>
      <c r="B7170" t="s">
        <v>8666</v>
      </c>
    </row>
    <row r="7171" spans="1:2" x14ac:dyDescent="0.25">
      <c r="A7171" t="s">
        <v>8667</v>
      </c>
      <c r="B7171" t="s">
        <v>8667</v>
      </c>
    </row>
    <row r="7172" spans="1:2" x14ac:dyDescent="0.25">
      <c r="A7172" t="s">
        <v>8668</v>
      </c>
      <c r="B7172" t="s">
        <v>8668</v>
      </c>
    </row>
    <row r="7173" spans="1:2" x14ac:dyDescent="0.25">
      <c r="A7173" t="s">
        <v>8669</v>
      </c>
      <c r="B7173" t="s">
        <v>8669</v>
      </c>
    </row>
    <row r="7174" spans="1:2" x14ac:dyDescent="0.25">
      <c r="A7174" t="s">
        <v>8670</v>
      </c>
      <c r="B7174" t="s">
        <v>8670</v>
      </c>
    </row>
    <row r="7175" spans="1:2" x14ac:dyDescent="0.25">
      <c r="A7175" t="s">
        <v>8671</v>
      </c>
      <c r="B7175" t="s">
        <v>8671</v>
      </c>
    </row>
    <row r="7176" spans="1:2" x14ac:dyDescent="0.25">
      <c r="A7176" t="s">
        <v>8672</v>
      </c>
      <c r="B7176" t="s">
        <v>8672</v>
      </c>
    </row>
    <row r="7177" spans="1:2" x14ac:dyDescent="0.25">
      <c r="A7177" t="s">
        <v>8673</v>
      </c>
      <c r="B7177" t="s">
        <v>8673</v>
      </c>
    </row>
    <row r="7178" spans="1:2" x14ac:dyDescent="0.25">
      <c r="A7178" t="s">
        <v>8674</v>
      </c>
      <c r="B7178" t="s">
        <v>8674</v>
      </c>
    </row>
    <row r="7179" spans="1:2" x14ac:dyDescent="0.25">
      <c r="A7179" t="s">
        <v>8675</v>
      </c>
      <c r="B7179" t="s">
        <v>8675</v>
      </c>
    </row>
    <row r="7180" spans="1:2" x14ac:dyDescent="0.25">
      <c r="A7180" t="s">
        <v>8676</v>
      </c>
      <c r="B7180" t="s">
        <v>8676</v>
      </c>
    </row>
    <row r="7181" spans="1:2" x14ac:dyDescent="0.25">
      <c r="A7181" t="s">
        <v>8677</v>
      </c>
      <c r="B7181" t="s">
        <v>8677</v>
      </c>
    </row>
    <row r="7182" spans="1:2" x14ac:dyDescent="0.25">
      <c r="A7182" t="s">
        <v>8678</v>
      </c>
      <c r="B7182" t="s">
        <v>8678</v>
      </c>
    </row>
    <row r="7183" spans="1:2" x14ac:dyDescent="0.25">
      <c r="A7183" t="s">
        <v>8679</v>
      </c>
      <c r="B7183" t="s">
        <v>8679</v>
      </c>
    </row>
    <row r="7184" spans="1:2" x14ac:dyDescent="0.25">
      <c r="A7184" t="s">
        <v>8680</v>
      </c>
      <c r="B7184" t="s">
        <v>8680</v>
      </c>
    </row>
    <row r="7185" spans="1:2" x14ac:dyDescent="0.25">
      <c r="A7185" t="s">
        <v>8681</v>
      </c>
      <c r="B7185" t="s">
        <v>8681</v>
      </c>
    </row>
    <row r="7186" spans="1:2" x14ac:dyDescent="0.25">
      <c r="A7186" t="s">
        <v>8682</v>
      </c>
      <c r="B7186" t="s">
        <v>8682</v>
      </c>
    </row>
    <row r="7187" spans="1:2" x14ac:dyDescent="0.25">
      <c r="A7187" t="s">
        <v>8683</v>
      </c>
      <c r="B7187" t="s">
        <v>8683</v>
      </c>
    </row>
    <row r="7188" spans="1:2" x14ac:dyDescent="0.25">
      <c r="A7188" t="s">
        <v>8684</v>
      </c>
      <c r="B7188" t="s">
        <v>8684</v>
      </c>
    </row>
    <row r="7189" spans="1:2" x14ac:dyDescent="0.25">
      <c r="A7189" t="s">
        <v>8685</v>
      </c>
      <c r="B7189" t="s">
        <v>8685</v>
      </c>
    </row>
    <row r="7190" spans="1:2" x14ac:dyDescent="0.25">
      <c r="A7190" t="s">
        <v>8686</v>
      </c>
      <c r="B7190" t="s">
        <v>8686</v>
      </c>
    </row>
    <row r="7191" spans="1:2" x14ac:dyDescent="0.25">
      <c r="A7191" t="s">
        <v>8687</v>
      </c>
      <c r="B7191" t="s">
        <v>8687</v>
      </c>
    </row>
    <row r="7192" spans="1:2" x14ac:dyDescent="0.25">
      <c r="A7192" t="s">
        <v>8688</v>
      </c>
      <c r="B7192" t="s">
        <v>8688</v>
      </c>
    </row>
    <row r="7193" spans="1:2" x14ac:dyDescent="0.25">
      <c r="A7193" t="s">
        <v>8689</v>
      </c>
      <c r="B7193" t="s">
        <v>8689</v>
      </c>
    </row>
    <row r="7194" spans="1:2" x14ac:dyDescent="0.25">
      <c r="A7194" t="s">
        <v>8690</v>
      </c>
      <c r="B7194" t="s">
        <v>8690</v>
      </c>
    </row>
    <row r="7195" spans="1:2" x14ac:dyDescent="0.25">
      <c r="A7195" t="s">
        <v>8691</v>
      </c>
      <c r="B7195" t="s">
        <v>8691</v>
      </c>
    </row>
    <row r="7196" spans="1:2" x14ac:dyDescent="0.25">
      <c r="A7196" t="s">
        <v>8692</v>
      </c>
      <c r="B7196" t="s">
        <v>8692</v>
      </c>
    </row>
    <row r="7197" spans="1:2" x14ac:dyDescent="0.25">
      <c r="A7197" t="s">
        <v>8693</v>
      </c>
      <c r="B7197" t="s">
        <v>8693</v>
      </c>
    </row>
    <row r="7198" spans="1:2" x14ac:dyDescent="0.25">
      <c r="A7198" t="s">
        <v>8694</v>
      </c>
      <c r="B7198" t="s">
        <v>8694</v>
      </c>
    </row>
    <row r="7199" spans="1:2" x14ac:dyDescent="0.25">
      <c r="A7199" t="s">
        <v>8695</v>
      </c>
      <c r="B7199" t="s">
        <v>8695</v>
      </c>
    </row>
    <row r="7200" spans="1:2" x14ac:dyDescent="0.25">
      <c r="A7200" t="s">
        <v>8696</v>
      </c>
      <c r="B7200" t="s">
        <v>8696</v>
      </c>
    </row>
    <row r="7201" spans="1:2" x14ac:dyDescent="0.25">
      <c r="A7201" t="s">
        <v>8697</v>
      </c>
      <c r="B7201" t="s">
        <v>8697</v>
      </c>
    </row>
    <row r="7202" spans="1:2" x14ac:dyDescent="0.25">
      <c r="A7202" t="s">
        <v>8698</v>
      </c>
      <c r="B7202" t="s">
        <v>8698</v>
      </c>
    </row>
    <row r="7203" spans="1:2" x14ac:dyDescent="0.25">
      <c r="A7203" t="s">
        <v>8699</v>
      </c>
      <c r="B7203" t="s">
        <v>8699</v>
      </c>
    </row>
    <row r="7204" spans="1:2" x14ac:dyDescent="0.25">
      <c r="A7204" t="s">
        <v>8700</v>
      </c>
      <c r="B7204" t="s">
        <v>8700</v>
      </c>
    </row>
    <row r="7205" spans="1:2" x14ac:dyDescent="0.25">
      <c r="A7205" t="s">
        <v>8701</v>
      </c>
      <c r="B7205" t="s">
        <v>8701</v>
      </c>
    </row>
    <row r="7206" spans="1:2" x14ac:dyDescent="0.25">
      <c r="A7206" t="s">
        <v>8702</v>
      </c>
      <c r="B7206" t="s">
        <v>8702</v>
      </c>
    </row>
    <row r="7207" spans="1:2" x14ac:dyDescent="0.25">
      <c r="A7207" t="s">
        <v>8703</v>
      </c>
      <c r="B7207" t="s">
        <v>8703</v>
      </c>
    </row>
    <row r="7208" spans="1:2" x14ac:dyDescent="0.25">
      <c r="A7208" t="s">
        <v>8704</v>
      </c>
      <c r="B7208" t="s">
        <v>8704</v>
      </c>
    </row>
    <row r="7209" spans="1:2" x14ac:dyDescent="0.25">
      <c r="A7209" t="s">
        <v>8705</v>
      </c>
      <c r="B7209" t="s">
        <v>8705</v>
      </c>
    </row>
    <row r="7210" spans="1:2" x14ac:dyDescent="0.25">
      <c r="A7210" t="s">
        <v>8706</v>
      </c>
      <c r="B7210" t="s">
        <v>8706</v>
      </c>
    </row>
    <row r="7211" spans="1:2" x14ac:dyDescent="0.25">
      <c r="A7211" t="s">
        <v>8707</v>
      </c>
      <c r="B7211" t="s">
        <v>8707</v>
      </c>
    </row>
    <row r="7212" spans="1:2" x14ac:dyDescent="0.25">
      <c r="A7212" t="s">
        <v>8708</v>
      </c>
      <c r="B7212" t="s">
        <v>8708</v>
      </c>
    </row>
    <row r="7213" spans="1:2" x14ac:dyDescent="0.25">
      <c r="A7213" t="s">
        <v>8709</v>
      </c>
      <c r="B7213" t="s">
        <v>8709</v>
      </c>
    </row>
    <row r="7214" spans="1:2" x14ac:dyDescent="0.25">
      <c r="A7214" t="s">
        <v>8710</v>
      </c>
      <c r="B7214" t="s">
        <v>8710</v>
      </c>
    </row>
    <row r="7215" spans="1:2" x14ac:dyDescent="0.25">
      <c r="A7215" t="s">
        <v>8711</v>
      </c>
      <c r="B7215" t="s">
        <v>8711</v>
      </c>
    </row>
    <row r="7216" spans="1:2" x14ac:dyDescent="0.25">
      <c r="A7216" t="s">
        <v>8712</v>
      </c>
      <c r="B7216" t="s">
        <v>8712</v>
      </c>
    </row>
    <row r="7217" spans="1:2" x14ac:dyDescent="0.25">
      <c r="A7217" t="s">
        <v>8713</v>
      </c>
      <c r="B7217" t="s">
        <v>8713</v>
      </c>
    </row>
    <row r="7218" spans="1:2" x14ac:dyDescent="0.25">
      <c r="A7218" t="s">
        <v>8714</v>
      </c>
      <c r="B7218" t="s">
        <v>8714</v>
      </c>
    </row>
    <row r="7219" spans="1:2" x14ac:dyDescent="0.25">
      <c r="A7219" t="s">
        <v>8715</v>
      </c>
      <c r="B7219" t="s">
        <v>8715</v>
      </c>
    </row>
    <row r="7220" spans="1:2" x14ac:dyDescent="0.25">
      <c r="A7220" t="s">
        <v>8716</v>
      </c>
      <c r="B7220" t="s">
        <v>8716</v>
      </c>
    </row>
    <row r="7221" spans="1:2" x14ac:dyDescent="0.25">
      <c r="A7221" t="s">
        <v>8717</v>
      </c>
      <c r="B7221" t="s">
        <v>8717</v>
      </c>
    </row>
    <row r="7222" spans="1:2" x14ac:dyDescent="0.25">
      <c r="A7222" t="s">
        <v>8718</v>
      </c>
      <c r="B7222" t="s">
        <v>8718</v>
      </c>
    </row>
    <row r="7223" spans="1:2" x14ac:dyDescent="0.25">
      <c r="A7223" t="s">
        <v>8719</v>
      </c>
      <c r="B7223" t="s">
        <v>8719</v>
      </c>
    </row>
    <row r="7224" spans="1:2" x14ac:dyDescent="0.25">
      <c r="A7224" t="s">
        <v>8720</v>
      </c>
      <c r="B7224" t="s">
        <v>8720</v>
      </c>
    </row>
    <row r="7225" spans="1:2" x14ac:dyDescent="0.25">
      <c r="A7225" t="s">
        <v>8721</v>
      </c>
      <c r="B7225" t="s">
        <v>8721</v>
      </c>
    </row>
    <row r="7226" spans="1:2" x14ac:dyDescent="0.25">
      <c r="A7226" t="s">
        <v>8722</v>
      </c>
      <c r="B7226" t="s">
        <v>8722</v>
      </c>
    </row>
    <row r="7227" spans="1:2" x14ac:dyDescent="0.25">
      <c r="A7227" t="s">
        <v>8723</v>
      </c>
      <c r="B7227" t="s">
        <v>8723</v>
      </c>
    </row>
    <row r="7228" spans="1:2" x14ac:dyDescent="0.25">
      <c r="A7228" t="s">
        <v>8724</v>
      </c>
      <c r="B7228" t="s">
        <v>8724</v>
      </c>
    </row>
    <row r="7229" spans="1:2" x14ac:dyDescent="0.25">
      <c r="A7229" t="s">
        <v>8725</v>
      </c>
      <c r="B7229" t="s">
        <v>8725</v>
      </c>
    </row>
    <row r="7230" spans="1:2" x14ac:dyDescent="0.25">
      <c r="A7230" t="s">
        <v>8726</v>
      </c>
      <c r="B7230" t="s">
        <v>8726</v>
      </c>
    </row>
    <row r="7231" spans="1:2" x14ac:dyDescent="0.25">
      <c r="A7231" t="s">
        <v>8727</v>
      </c>
      <c r="B7231" t="s">
        <v>8727</v>
      </c>
    </row>
    <row r="7232" spans="1:2" x14ac:dyDescent="0.25">
      <c r="A7232" t="s">
        <v>8728</v>
      </c>
      <c r="B7232" t="s">
        <v>8728</v>
      </c>
    </row>
    <row r="7233" spans="1:2" x14ac:dyDescent="0.25">
      <c r="A7233" t="s">
        <v>8729</v>
      </c>
      <c r="B7233" t="s">
        <v>8729</v>
      </c>
    </row>
    <row r="7234" spans="1:2" x14ac:dyDescent="0.25">
      <c r="A7234" t="s">
        <v>8730</v>
      </c>
      <c r="B7234" t="s">
        <v>8730</v>
      </c>
    </row>
    <row r="7235" spans="1:2" x14ac:dyDescent="0.25">
      <c r="A7235" t="s">
        <v>8731</v>
      </c>
      <c r="B7235" t="s">
        <v>8731</v>
      </c>
    </row>
    <row r="7236" spans="1:2" x14ac:dyDescent="0.25">
      <c r="A7236" t="s">
        <v>8732</v>
      </c>
      <c r="B7236" t="s">
        <v>8732</v>
      </c>
    </row>
    <row r="7237" spans="1:2" x14ac:dyDescent="0.25">
      <c r="A7237" t="s">
        <v>8733</v>
      </c>
      <c r="B7237" t="s">
        <v>8733</v>
      </c>
    </row>
    <row r="7238" spans="1:2" x14ac:dyDescent="0.25">
      <c r="A7238" t="s">
        <v>8734</v>
      </c>
      <c r="B7238" t="s">
        <v>8734</v>
      </c>
    </row>
    <row r="7239" spans="1:2" x14ac:dyDescent="0.25">
      <c r="A7239" t="s">
        <v>8735</v>
      </c>
      <c r="B7239" t="s">
        <v>8735</v>
      </c>
    </row>
    <row r="7240" spans="1:2" x14ac:dyDescent="0.25">
      <c r="A7240" t="s">
        <v>8736</v>
      </c>
      <c r="B7240" t="s">
        <v>8736</v>
      </c>
    </row>
    <row r="7241" spans="1:2" x14ac:dyDescent="0.25">
      <c r="A7241" t="s">
        <v>8737</v>
      </c>
      <c r="B7241" t="s">
        <v>8737</v>
      </c>
    </row>
    <row r="7242" spans="1:2" x14ac:dyDescent="0.25">
      <c r="A7242" t="s">
        <v>8738</v>
      </c>
      <c r="B7242" t="s">
        <v>8738</v>
      </c>
    </row>
    <row r="7243" spans="1:2" x14ac:dyDescent="0.25">
      <c r="A7243" t="s">
        <v>8739</v>
      </c>
      <c r="B7243" t="s">
        <v>8739</v>
      </c>
    </row>
    <row r="7244" spans="1:2" x14ac:dyDescent="0.25">
      <c r="A7244" t="s">
        <v>8740</v>
      </c>
      <c r="B7244" t="s">
        <v>8740</v>
      </c>
    </row>
    <row r="7245" spans="1:2" x14ac:dyDescent="0.25">
      <c r="A7245" t="s">
        <v>8741</v>
      </c>
      <c r="B7245" t="s">
        <v>8741</v>
      </c>
    </row>
    <row r="7246" spans="1:2" x14ac:dyDescent="0.25">
      <c r="A7246" t="s">
        <v>8742</v>
      </c>
      <c r="B7246" t="s">
        <v>8742</v>
      </c>
    </row>
    <row r="7247" spans="1:2" x14ac:dyDescent="0.25">
      <c r="A7247" t="s">
        <v>8743</v>
      </c>
      <c r="B7247" t="s">
        <v>8743</v>
      </c>
    </row>
    <row r="7248" spans="1:2" x14ac:dyDescent="0.25">
      <c r="A7248" t="s">
        <v>8744</v>
      </c>
      <c r="B7248" t="s">
        <v>8744</v>
      </c>
    </row>
    <row r="7249" spans="1:2" x14ac:dyDescent="0.25">
      <c r="A7249" t="s">
        <v>8745</v>
      </c>
      <c r="B7249" t="s">
        <v>8745</v>
      </c>
    </row>
    <row r="7250" spans="1:2" x14ac:dyDescent="0.25">
      <c r="A7250" t="s">
        <v>8746</v>
      </c>
      <c r="B7250" t="s">
        <v>8746</v>
      </c>
    </row>
    <row r="7251" spans="1:2" x14ac:dyDescent="0.25">
      <c r="A7251" t="s">
        <v>8747</v>
      </c>
      <c r="B7251" t="s">
        <v>8747</v>
      </c>
    </row>
    <row r="7252" spans="1:2" x14ac:dyDescent="0.25">
      <c r="A7252" t="s">
        <v>8748</v>
      </c>
      <c r="B7252" t="s">
        <v>8748</v>
      </c>
    </row>
    <row r="7253" spans="1:2" x14ac:dyDescent="0.25">
      <c r="A7253" t="s">
        <v>8749</v>
      </c>
      <c r="B7253" t="s">
        <v>8749</v>
      </c>
    </row>
    <row r="7254" spans="1:2" x14ac:dyDescent="0.25">
      <c r="A7254" t="s">
        <v>8750</v>
      </c>
      <c r="B7254" t="s">
        <v>8750</v>
      </c>
    </row>
    <row r="7255" spans="1:2" x14ac:dyDescent="0.25">
      <c r="A7255" t="s">
        <v>8751</v>
      </c>
      <c r="B7255" t="s">
        <v>8751</v>
      </c>
    </row>
    <row r="7256" spans="1:2" x14ac:dyDescent="0.25">
      <c r="A7256" t="s">
        <v>8752</v>
      </c>
      <c r="B7256" t="s">
        <v>8752</v>
      </c>
    </row>
    <row r="7257" spans="1:2" x14ac:dyDescent="0.25">
      <c r="A7257" t="s">
        <v>8753</v>
      </c>
      <c r="B7257" t="s">
        <v>8753</v>
      </c>
    </row>
    <row r="7258" spans="1:2" x14ac:dyDescent="0.25">
      <c r="A7258" t="s">
        <v>8754</v>
      </c>
      <c r="B7258" t="s">
        <v>8754</v>
      </c>
    </row>
    <row r="7259" spans="1:2" x14ac:dyDescent="0.25">
      <c r="A7259" t="s">
        <v>8755</v>
      </c>
      <c r="B7259" t="s">
        <v>8755</v>
      </c>
    </row>
    <row r="7260" spans="1:2" x14ac:dyDescent="0.25">
      <c r="A7260" t="s">
        <v>8756</v>
      </c>
      <c r="B7260" t="s">
        <v>8756</v>
      </c>
    </row>
    <row r="7261" spans="1:2" x14ac:dyDescent="0.25">
      <c r="A7261" t="s">
        <v>8757</v>
      </c>
      <c r="B7261" t="s">
        <v>8757</v>
      </c>
    </row>
    <row r="7262" spans="1:2" x14ac:dyDescent="0.25">
      <c r="A7262" t="s">
        <v>8758</v>
      </c>
      <c r="B7262" t="s">
        <v>8758</v>
      </c>
    </row>
    <row r="7263" spans="1:2" x14ac:dyDescent="0.25">
      <c r="A7263" t="s">
        <v>8759</v>
      </c>
      <c r="B7263" t="s">
        <v>8759</v>
      </c>
    </row>
    <row r="7264" spans="1:2" x14ac:dyDescent="0.25">
      <c r="A7264" t="s">
        <v>8760</v>
      </c>
      <c r="B7264" t="s">
        <v>8760</v>
      </c>
    </row>
    <row r="7265" spans="1:2" x14ac:dyDescent="0.25">
      <c r="A7265" t="s">
        <v>8761</v>
      </c>
      <c r="B7265" t="s">
        <v>8761</v>
      </c>
    </row>
    <row r="7266" spans="1:2" x14ac:dyDescent="0.25">
      <c r="A7266" t="s">
        <v>8762</v>
      </c>
      <c r="B7266" t="s">
        <v>8762</v>
      </c>
    </row>
    <row r="7267" spans="1:2" x14ac:dyDescent="0.25">
      <c r="A7267" t="s">
        <v>8763</v>
      </c>
      <c r="B7267" t="s">
        <v>8763</v>
      </c>
    </row>
    <row r="7268" spans="1:2" x14ac:dyDescent="0.25">
      <c r="A7268" t="s">
        <v>8764</v>
      </c>
      <c r="B7268" t="s">
        <v>8764</v>
      </c>
    </row>
    <row r="7269" spans="1:2" x14ac:dyDescent="0.25">
      <c r="A7269" t="s">
        <v>8765</v>
      </c>
      <c r="B7269" t="s">
        <v>8765</v>
      </c>
    </row>
    <row r="7270" spans="1:2" x14ac:dyDescent="0.25">
      <c r="A7270" t="s">
        <v>8766</v>
      </c>
      <c r="B7270" t="s">
        <v>8766</v>
      </c>
    </row>
    <row r="7271" spans="1:2" x14ac:dyDescent="0.25">
      <c r="A7271" t="s">
        <v>8767</v>
      </c>
      <c r="B7271" t="s">
        <v>8767</v>
      </c>
    </row>
    <row r="7272" spans="1:2" x14ac:dyDescent="0.25">
      <c r="A7272" t="s">
        <v>8768</v>
      </c>
      <c r="B7272" t="s">
        <v>8768</v>
      </c>
    </row>
    <row r="7273" spans="1:2" x14ac:dyDescent="0.25">
      <c r="A7273" t="s">
        <v>8769</v>
      </c>
      <c r="B7273" t="s">
        <v>8769</v>
      </c>
    </row>
    <row r="7274" spans="1:2" x14ac:dyDescent="0.25">
      <c r="A7274" t="s">
        <v>8770</v>
      </c>
      <c r="B7274" t="s">
        <v>8770</v>
      </c>
    </row>
    <row r="7275" spans="1:2" x14ac:dyDescent="0.25">
      <c r="A7275" t="s">
        <v>8771</v>
      </c>
      <c r="B7275" t="s">
        <v>8771</v>
      </c>
    </row>
    <row r="7276" spans="1:2" x14ac:dyDescent="0.25">
      <c r="A7276" t="s">
        <v>8772</v>
      </c>
      <c r="B7276" t="s">
        <v>8772</v>
      </c>
    </row>
    <row r="7277" spans="1:2" x14ac:dyDescent="0.25">
      <c r="A7277" t="s">
        <v>8773</v>
      </c>
      <c r="B7277" t="s">
        <v>8773</v>
      </c>
    </row>
    <row r="7278" spans="1:2" x14ac:dyDescent="0.25">
      <c r="A7278" t="s">
        <v>8774</v>
      </c>
      <c r="B7278" t="s">
        <v>8774</v>
      </c>
    </row>
    <row r="7279" spans="1:2" x14ac:dyDescent="0.25">
      <c r="A7279" t="s">
        <v>8775</v>
      </c>
      <c r="B7279" t="s">
        <v>8775</v>
      </c>
    </row>
    <row r="7280" spans="1:2" x14ac:dyDescent="0.25">
      <c r="A7280" t="s">
        <v>8776</v>
      </c>
      <c r="B7280" t="s">
        <v>8776</v>
      </c>
    </row>
    <row r="7281" spans="1:2" x14ac:dyDescent="0.25">
      <c r="A7281" t="s">
        <v>8777</v>
      </c>
      <c r="B7281" t="s">
        <v>8777</v>
      </c>
    </row>
    <row r="7282" spans="1:2" x14ac:dyDescent="0.25">
      <c r="A7282" t="s">
        <v>8778</v>
      </c>
      <c r="B7282" t="s">
        <v>8778</v>
      </c>
    </row>
    <row r="7283" spans="1:2" x14ac:dyDescent="0.25">
      <c r="A7283" t="s">
        <v>8779</v>
      </c>
      <c r="B7283" t="s">
        <v>8779</v>
      </c>
    </row>
    <row r="7284" spans="1:2" x14ac:dyDescent="0.25">
      <c r="A7284" t="s">
        <v>8780</v>
      </c>
      <c r="B7284" t="s">
        <v>8780</v>
      </c>
    </row>
    <row r="7285" spans="1:2" x14ac:dyDescent="0.25">
      <c r="A7285" t="s">
        <v>8781</v>
      </c>
      <c r="B7285" t="s">
        <v>8781</v>
      </c>
    </row>
    <row r="7286" spans="1:2" x14ac:dyDescent="0.25">
      <c r="A7286" t="s">
        <v>8782</v>
      </c>
      <c r="B7286" t="s">
        <v>8782</v>
      </c>
    </row>
    <row r="7287" spans="1:2" x14ac:dyDescent="0.25">
      <c r="A7287" t="s">
        <v>8783</v>
      </c>
      <c r="B7287" t="s">
        <v>8783</v>
      </c>
    </row>
    <row r="7288" spans="1:2" x14ac:dyDescent="0.25">
      <c r="A7288" t="s">
        <v>8784</v>
      </c>
      <c r="B7288" t="s">
        <v>8784</v>
      </c>
    </row>
    <row r="7289" spans="1:2" x14ac:dyDescent="0.25">
      <c r="A7289" t="s">
        <v>8785</v>
      </c>
      <c r="B7289" t="s">
        <v>8785</v>
      </c>
    </row>
    <row r="7290" spans="1:2" x14ac:dyDescent="0.25">
      <c r="A7290" t="s">
        <v>8786</v>
      </c>
      <c r="B7290" t="s">
        <v>8786</v>
      </c>
    </row>
    <row r="7291" spans="1:2" x14ac:dyDescent="0.25">
      <c r="A7291" t="s">
        <v>8787</v>
      </c>
      <c r="B7291" t="s">
        <v>8787</v>
      </c>
    </row>
    <row r="7292" spans="1:2" x14ac:dyDescent="0.25">
      <c r="A7292" t="s">
        <v>8788</v>
      </c>
      <c r="B7292" t="s">
        <v>8788</v>
      </c>
    </row>
    <row r="7293" spans="1:2" x14ac:dyDescent="0.25">
      <c r="A7293" t="s">
        <v>8789</v>
      </c>
      <c r="B7293" t="s">
        <v>8789</v>
      </c>
    </row>
    <row r="7294" spans="1:2" x14ac:dyDescent="0.25">
      <c r="A7294" t="s">
        <v>8790</v>
      </c>
      <c r="B7294" t="s">
        <v>8790</v>
      </c>
    </row>
    <row r="7295" spans="1:2" x14ac:dyDescent="0.25">
      <c r="A7295" t="s">
        <v>8791</v>
      </c>
      <c r="B7295" t="s">
        <v>8791</v>
      </c>
    </row>
    <row r="7296" spans="1:2" x14ac:dyDescent="0.25">
      <c r="A7296" t="s">
        <v>8792</v>
      </c>
      <c r="B7296" t="s">
        <v>8792</v>
      </c>
    </row>
    <row r="7297" spans="1:2" x14ac:dyDescent="0.25">
      <c r="A7297" t="s">
        <v>8793</v>
      </c>
      <c r="B7297" t="s">
        <v>8793</v>
      </c>
    </row>
    <row r="7298" spans="1:2" x14ac:dyDescent="0.25">
      <c r="A7298" t="s">
        <v>8794</v>
      </c>
      <c r="B7298" t="s">
        <v>8794</v>
      </c>
    </row>
    <row r="7299" spans="1:2" x14ac:dyDescent="0.25">
      <c r="A7299" t="s">
        <v>8795</v>
      </c>
      <c r="B7299" t="s">
        <v>8795</v>
      </c>
    </row>
    <row r="7300" spans="1:2" x14ac:dyDescent="0.25">
      <c r="A7300" t="s">
        <v>8796</v>
      </c>
      <c r="B7300" t="s">
        <v>8796</v>
      </c>
    </row>
    <row r="7301" spans="1:2" x14ac:dyDescent="0.25">
      <c r="A7301" t="s">
        <v>8797</v>
      </c>
      <c r="B7301" t="s">
        <v>8797</v>
      </c>
    </row>
    <row r="7302" spans="1:2" x14ac:dyDescent="0.25">
      <c r="A7302" t="s">
        <v>8798</v>
      </c>
      <c r="B7302" t="s">
        <v>8798</v>
      </c>
    </row>
    <row r="7303" spans="1:2" x14ac:dyDescent="0.25">
      <c r="A7303" t="s">
        <v>8799</v>
      </c>
      <c r="B7303" t="s">
        <v>8799</v>
      </c>
    </row>
    <row r="7304" spans="1:2" x14ac:dyDescent="0.25">
      <c r="A7304" t="s">
        <v>8800</v>
      </c>
      <c r="B7304" t="s">
        <v>8800</v>
      </c>
    </row>
    <row r="7305" spans="1:2" x14ac:dyDescent="0.25">
      <c r="A7305" t="s">
        <v>8801</v>
      </c>
      <c r="B7305" t="s">
        <v>8801</v>
      </c>
    </row>
    <row r="7306" spans="1:2" x14ac:dyDescent="0.25">
      <c r="A7306" t="s">
        <v>8802</v>
      </c>
      <c r="B7306" t="s">
        <v>8802</v>
      </c>
    </row>
    <row r="7307" spans="1:2" x14ac:dyDescent="0.25">
      <c r="A7307" t="s">
        <v>8803</v>
      </c>
      <c r="B7307" t="s">
        <v>8803</v>
      </c>
    </row>
    <row r="7308" spans="1:2" x14ac:dyDescent="0.25">
      <c r="A7308" t="s">
        <v>8804</v>
      </c>
      <c r="B7308" t="s">
        <v>8804</v>
      </c>
    </row>
    <row r="7309" spans="1:2" x14ac:dyDescent="0.25">
      <c r="A7309" t="s">
        <v>8805</v>
      </c>
      <c r="B7309" t="s">
        <v>8805</v>
      </c>
    </row>
    <row r="7310" spans="1:2" x14ac:dyDescent="0.25">
      <c r="A7310" t="s">
        <v>8806</v>
      </c>
      <c r="B7310" t="s">
        <v>8806</v>
      </c>
    </row>
    <row r="7311" spans="1:2" x14ac:dyDescent="0.25">
      <c r="A7311" t="s">
        <v>8807</v>
      </c>
      <c r="B7311" t="s">
        <v>8807</v>
      </c>
    </row>
    <row r="7312" spans="1:2" x14ac:dyDescent="0.25">
      <c r="A7312" t="s">
        <v>8808</v>
      </c>
      <c r="B7312" t="s">
        <v>8808</v>
      </c>
    </row>
    <row r="7313" spans="1:2" x14ac:dyDescent="0.25">
      <c r="A7313" t="s">
        <v>8809</v>
      </c>
      <c r="B7313" t="s">
        <v>8809</v>
      </c>
    </row>
    <row r="7314" spans="1:2" x14ac:dyDescent="0.25">
      <c r="A7314" t="s">
        <v>8810</v>
      </c>
      <c r="B7314" t="s">
        <v>8810</v>
      </c>
    </row>
    <row r="7315" spans="1:2" x14ac:dyDescent="0.25">
      <c r="A7315" t="s">
        <v>8811</v>
      </c>
      <c r="B7315" t="s">
        <v>8811</v>
      </c>
    </row>
    <row r="7316" spans="1:2" x14ac:dyDescent="0.25">
      <c r="A7316" t="s">
        <v>8812</v>
      </c>
      <c r="B7316" t="s">
        <v>8812</v>
      </c>
    </row>
    <row r="7317" spans="1:2" x14ac:dyDescent="0.25">
      <c r="A7317" t="s">
        <v>8813</v>
      </c>
      <c r="B7317" t="s">
        <v>8813</v>
      </c>
    </row>
    <row r="7318" spans="1:2" x14ac:dyDescent="0.25">
      <c r="A7318" t="s">
        <v>8814</v>
      </c>
      <c r="B7318" t="s">
        <v>8814</v>
      </c>
    </row>
    <row r="7319" spans="1:2" x14ac:dyDescent="0.25">
      <c r="A7319" t="s">
        <v>8815</v>
      </c>
      <c r="B7319" t="s">
        <v>8815</v>
      </c>
    </row>
    <row r="7320" spans="1:2" x14ac:dyDescent="0.25">
      <c r="A7320" t="s">
        <v>8816</v>
      </c>
      <c r="B7320" t="s">
        <v>8816</v>
      </c>
    </row>
    <row r="7321" spans="1:2" x14ac:dyDescent="0.25">
      <c r="A7321" t="s">
        <v>8817</v>
      </c>
      <c r="B7321" t="s">
        <v>8817</v>
      </c>
    </row>
    <row r="7322" spans="1:2" x14ac:dyDescent="0.25">
      <c r="A7322" t="s">
        <v>8818</v>
      </c>
      <c r="B7322" t="s">
        <v>8818</v>
      </c>
    </row>
    <row r="7323" spans="1:2" x14ac:dyDescent="0.25">
      <c r="A7323" t="s">
        <v>8819</v>
      </c>
      <c r="B7323" t="s">
        <v>8819</v>
      </c>
    </row>
    <row r="7324" spans="1:2" x14ac:dyDescent="0.25">
      <c r="A7324" t="s">
        <v>8820</v>
      </c>
      <c r="B7324" t="s">
        <v>8820</v>
      </c>
    </row>
    <row r="7325" spans="1:2" x14ac:dyDescent="0.25">
      <c r="A7325" t="s">
        <v>8821</v>
      </c>
      <c r="B7325" t="s">
        <v>8821</v>
      </c>
    </row>
    <row r="7326" spans="1:2" x14ac:dyDescent="0.25">
      <c r="A7326" t="s">
        <v>8822</v>
      </c>
      <c r="B7326" t="s">
        <v>8822</v>
      </c>
    </row>
    <row r="7327" spans="1:2" x14ac:dyDescent="0.25">
      <c r="A7327" t="s">
        <v>8823</v>
      </c>
      <c r="B7327" t="s">
        <v>8823</v>
      </c>
    </row>
    <row r="7328" spans="1:2" x14ac:dyDescent="0.25">
      <c r="A7328" t="s">
        <v>8824</v>
      </c>
      <c r="B7328" t="s">
        <v>8824</v>
      </c>
    </row>
    <row r="7329" spans="1:2" x14ac:dyDescent="0.25">
      <c r="A7329" t="s">
        <v>8825</v>
      </c>
      <c r="B7329" t="s">
        <v>8825</v>
      </c>
    </row>
    <row r="7330" spans="1:2" x14ac:dyDescent="0.25">
      <c r="A7330" t="s">
        <v>8826</v>
      </c>
      <c r="B7330" t="s">
        <v>8826</v>
      </c>
    </row>
    <row r="7331" spans="1:2" x14ac:dyDescent="0.25">
      <c r="A7331" t="s">
        <v>8827</v>
      </c>
      <c r="B7331" t="s">
        <v>8827</v>
      </c>
    </row>
    <row r="7332" spans="1:2" x14ac:dyDescent="0.25">
      <c r="A7332" t="s">
        <v>8828</v>
      </c>
      <c r="B7332" t="s">
        <v>8828</v>
      </c>
    </row>
    <row r="7333" spans="1:2" x14ac:dyDescent="0.25">
      <c r="A7333" t="s">
        <v>8829</v>
      </c>
      <c r="B7333" t="s">
        <v>8829</v>
      </c>
    </row>
    <row r="7334" spans="1:2" x14ac:dyDescent="0.25">
      <c r="A7334" t="s">
        <v>8830</v>
      </c>
      <c r="B7334" t="s">
        <v>8830</v>
      </c>
    </row>
    <row r="7335" spans="1:2" x14ac:dyDescent="0.25">
      <c r="A7335" t="s">
        <v>8831</v>
      </c>
      <c r="B7335" t="s">
        <v>8831</v>
      </c>
    </row>
    <row r="7336" spans="1:2" x14ac:dyDescent="0.25">
      <c r="A7336" t="s">
        <v>8832</v>
      </c>
      <c r="B7336" t="s">
        <v>8832</v>
      </c>
    </row>
    <row r="7337" spans="1:2" x14ac:dyDescent="0.25">
      <c r="A7337" t="s">
        <v>8833</v>
      </c>
      <c r="B7337" t="s">
        <v>8833</v>
      </c>
    </row>
    <row r="7338" spans="1:2" x14ac:dyDescent="0.25">
      <c r="A7338" t="s">
        <v>8834</v>
      </c>
      <c r="B7338" t="s">
        <v>8834</v>
      </c>
    </row>
    <row r="7339" spans="1:2" x14ac:dyDescent="0.25">
      <c r="A7339" t="s">
        <v>8835</v>
      </c>
      <c r="B7339" t="s">
        <v>8835</v>
      </c>
    </row>
    <row r="7340" spans="1:2" x14ac:dyDescent="0.25">
      <c r="A7340" t="s">
        <v>8836</v>
      </c>
      <c r="B7340" t="s">
        <v>8836</v>
      </c>
    </row>
    <row r="7341" spans="1:2" x14ac:dyDescent="0.25">
      <c r="A7341" t="s">
        <v>8837</v>
      </c>
      <c r="B7341" t="s">
        <v>8837</v>
      </c>
    </row>
    <row r="7342" spans="1:2" x14ac:dyDescent="0.25">
      <c r="A7342" t="s">
        <v>8838</v>
      </c>
      <c r="B7342" t="s">
        <v>8838</v>
      </c>
    </row>
    <row r="7343" spans="1:2" x14ac:dyDescent="0.25">
      <c r="A7343" t="s">
        <v>8839</v>
      </c>
      <c r="B7343" t="s">
        <v>8839</v>
      </c>
    </row>
    <row r="7344" spans="1:2" x14ac:dyDescent="0.25">
      <c r="A7344" t="s">
        <v>8840</v>
      </c>
      <c r="B7344" t="s">
        <v>8840</v>
      </c>
    </row>
    <row r="7345" spans="1:2" x14ac:dyDescent="0.25">
      <c r="A7345" t="s">
        <v>8841</v>
      </c>
      <c r="B7345" t="s">
        <v>8841</v>
      </c>
    </row>
    <row r="7346" spans="1:2" x14ac:dyDescent="0.25">
      <c r="A7346" t="s">
        <v>8842</v>
      </c>
      <c r="B7346" t="s">
        <v>8842</v>
      </c>
    </row>
    <row r="7347" spans="1:2" x14ac:dyDescent="0.25">
      <c r="A7347" t="s">
        <v>8843</v>
      </c>
      <c r="B7347" t="s">
        <v>8843</v>
      </c>
    </row>
    <row r="7348" spans="1:2" x14ac:dyDescent="0.25">
      <c r="A7348" t="s">
        <v>8844</v>
      </c>
      <c r="B7348" t="s">
        <v>8844</v>
      </c>
    </row>
    <row r="7349" spans="1:2" x14ac:dyDescent="0.25">
      <c r="A7349" t="s">
        <v>8845</v>
      </c>
      <c r="B7349" t="s">
        <v>8845</v>
      </c>
    </row>
    <row r="7350" spans="1:2" x14ac:dyDescent="0.25">
      <c r="A7350" t="s">
        <v>8846</v>
      </c>
      <c r="B7350" t="s">
        <v>8846</v>
      </c>
    </row>
    <row r="7351" spans="1:2" x14ac:dyDescent="0.25">
      <c r="A7351" t="s">
        <v>8847</v>
      </c>
      <c r="B7351" t="s">
        <v>8847</v>
      </c>
    </row>
    <row r="7352" spans="1:2" x14ac:dyDescent="0.25">
      <c r="A7352" t="s">
        <v>8848</v>
      </c>
      <c r="B7352" t="s">
        <v>8848</v>
      </c>
    </row>
    <row r="7353" spans="1:2" x14ac:dyDescent="0.25">
      <c r="A7353" t="s">
        <v>8849</v>
      </c>
      <c r="B7353" t="s">
        <v>8849</v>
      </c>
    </row>
    <row r="7354" spans="1:2" x14ac:dyDescent="0.25">
      <c r="A7354" t="s">
        <v>8850</v>
      </c>
      <c r="B7354" t="s">
        <v>8850</v>
      </c>
    </row>
    <row r="7355" spans="1:2" x14ac:dyDescent="0.25">
      <c r="A7355" t="s">
        <v>8851</v>
      </c>
      <c r="B7355" t="s">
        <v>8851</v>
      </c>
    </row>
    <row r="7356" spans="1:2" x14ac:dyDescent="0.25">
      <c r="A7356" t="s">
        <v>8852</v>
      </c>
      <c r="B7356" t="s">
        <v>8852</v>
      </c>
    </row>
    <row r="7357" spans="1:2" x14ac:dyDescent="0.25">
      <c r="A7357" t="s">
        <v>8853</v>
      </c>
      <c r="B7357" t="s">
        <v>8853</v>
      </c>
    </row>
    <row r="7358" spans="1:2" x14ac:dyDescent="0.25">
      <c r="A7358" t="s">
        <v>8854</v>
      </c>
      <c r="B7358" t="s">
        <v>8854</v>
      </c>
    </row>
    <row r="7359" spans="1:2" x14ac:dyDescent="0.25">
      <c r="A7359" t="s">
        <v>8855</v>
      </c>
      <c r="B7359" t="s">
        <v>8855</v>
      </c>
    </row>
    <row r="7360" spans="1:2" x14ac:dyDescent="0.25">
      <c r="A7360" t="s">
        <v>8856</v>
      </c>
      <c r="B7360" t="s">
        <v>8856</v>
      </c>
    </row>
    <row r="7361" spans="1:2" x14ac:dyDescent="0.25">
      <c r="A7361" t="s">
        <v>8857</v>
      </c>
      <c r="B7361" t="s">
        <v>8857</v>
      </c>
    </row>
    <row r="7362" spans="1:2" x14ac:dyDescent="0.25">
      <c r="A7362" t="s">
        <v>8858</v>
      </c>
      <c r="B7362" t="s">
        <v>8858</v>
      </c>
    </row>
    <row r="7363" spans="1:2" x14ac:dyDescent="0.25">
      <c r="A7363" t="s">
        <v>8859</v>
      </c>
      <c r="B7363" t="s">
        <v>8859</v>
      </c>
    </row>
    <row r="7364" spans="1:2" x14ac:dyDescent="0.25">
      <c r="A7364" t="s">
        <v>8860</v>
      </c>
      <c r="B7364" t="s">
        <v>8860</v>
      </c>
    </row>
    <row r="7365" spans="1:2" x14ac:dyDescent="0.25">
      <c r="A7365" t="s">
        <v>8861</v>
      </c>
      <c r="B7365" t="s">
        <v>8861</v>
      </c>
    </row>
    <row r="7366" spans="1:2" x14ac:dyDescent="0.25">
      <c r="A7366" t="s">
        <v>8862</v>
      </c>
      <c r="B7366" t="s">
        <v>8862</v>
      </c>
    </row>
    <row r="7367" spans="1:2" x14ac:dyDescent="0.25">
      <c r="A7367" t="s">
        <v>8863</v>
      </c>
      <c r="B7367" t="s">
        <v>8863</v>
      </c>
    </row>
    <row r="7368" spans="1:2" x14ac:dyDescent="0.25">
      <c r="A7368" t="s">
        <v>8864</v>
      </c>
      <c r="B7368" t="s">
        <v>8864</v>
      </c>
    </row>
    <row r="7369" spans="1:2" x14ac:dyDescent="0.25">
      <c r="A7369" t="s">
        <v>8865</v>
      </c>
      <c r="B7369" t="s">
        <v>8865</v>
      </c>
    </row>
    <row r="7370" spans="1:2" x14ac:dyDescent="0.25">
      <c r="A7370" t="s">
        <v>8866</v>
      </c>
      <c r="B7370" t="s">
        <v>8866</v>
      </c>
    </row>
    <row r="7371" spans="1:2" x14ac:dyDescent="0.25">
      <c r="A7371" t="s">
        <v>8867</v>
      </c>
      <c r="B7371" t="s">
        <v>8867</v>
      </c>
    </row>
    <row r="7372" spans="1:2" x14ac:dyDescent="0.25">
      <c r="A7372" t="s">
        <v>8868</v>
      </c>
      <c r="B7372" t="s">
        <v>8868</v>
      </c>
    </row>
    <row r="7373" spans="1:2" x14ac:dyDescent="0.25">
      <c r="A7373" t="s">
        <v>8869</v>
      </c>
      <c r="B7373" t="s">
        <v>8869</v>
      </c>
    </row>
    <row r="7374" spans="1:2" x14ac:dyDescent="0.25">
      <c r="A7374" t="s">
        <v>8870</v>
      </c>
      <c r="B7374" t="s">
        <v>8870</v>
      </c>
    </row>
    <row r="7375" spans="1:2" x14ac:dyDescent="0.25">
      <c r="A7375" t="s">
        <v>8871</v>
      </c>
      <c r="B7375" t="s">
        <v>8871</v>
      </c>
    </row>
    <row r="7376" spans="1:2" x14ac:dyDescent="0.25">
      <c r="A7376" t="s">
        <v>8872</v>
      </c>
      <c r="B7376" t="s">
        <v>8872</v>
      </c>
    </row>
    <row r="7377" spans="1:2" x14ac:dyDescent="0.25">
      <c r="A7377" t="s">
        <v>8873</v>
      </c>
      <c r="B7377" t="s">
        <v>8873</v>
      </c>
    </row>
    <row r="7378" spans="1:2" x14ac:dyDescent="0.25">
      <c r="A7378" t="s">
        <v>8874</v>
      </c>
      <c r="B7378" t="s">
        <v>8874</v>
      </c>
    </row>
    <row r="7379" spans="1:2" x14ac:dyDescent="0.25">
      <c r="A7379" t="s">
        <v>8875</v>
      </c>
      <c r="B7379" t="s">
        <v>8875</v>
      </c>
    </row>
    <row r="7380" spans="1:2" x14ac:dyDescent="0.25">
      <c r="A7380" t="s">
        <v>8876</v>
      </c>
      <c r="B7380" t="s">
        <v>8876</v>
      </c>
    </row>
    <row r="7381" spans="1:2" x14ac:dyDescent="0.25">
      <c r="A7381" t="s">
        <v>8877</v>
      </c>
      <c r="B7381" t="s">
        <v>8877</v>
      </c>
    </row>
    <row r="7382" spans="1:2" x14ac:dyDescent="0.25">
      <c r="A7382" t="s">
        <v>8878</v>
      </c>
      <c r="B7382" t="s">
        <v>8878</v>
      </c>
    </row>
    <row r="7383" spans="1:2" x14ac:dyDescent="0.25">
      <c r="A7383" t="s">
        <v>8879</v>
      </c>
      <c r="B7383" t="s">
        <v>8879</v>
      </c>
    </row>
    <row r="7384" spans="1:2" x14ac:dyDescent="0.25">
      <c r="A7384" t="s">
        <v>8880</v>
      </c>
      <c r="B7384" t="s">
        <v>8880</v>
      </c>
    </row>
    <row r="7385" spans="1:2" x14ac:dyDescent="0.25">
      <c r="A7385" t="s">
        <v>8881</v>
      </c>
      <c r="B7385" t="s">
        <v>8881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09BF-D967-478B-B6C9-12FB3D2F4CB0}">
  <dimension ref="A1:F70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RowHeight="15" x14ac:dyDescent="0.25"/>
  <cols>
    <col min="1" max="1" width="0.7109375" customWidth="1"/>
    <col min="6" max="6" width="35.7109375" hidden="1" customWidth="1"/>
  </cols>
  <sheetData>
    <row r="1" spans="1:6" x14ac:dyDescent="0.25">
      <c r="A1" t="str">
        <f>_xll.DBSetQuery(A2,"",B1)</f>
        <v>Env:MSSQL, (last result:)Set OLEDB; ListObject to (bgQuery= False, ): SELECT T1.CurveId, T1.SeqSegment, T1.Seq, T2.Quote QuoteLU_x000D_
FROM ORE.dbo.CurveConfigurationQuotes T1 INNER JOIN _x000D_
ORE.dbo.MdatMarketDataDefinitions T2 ON T1.Quote = T2.Quote_x000D_
ORDER BY 1 ASC, 2 ASC, 3 ASC</v>
      </c>
      <c r="B1" s="2" t="s">
        <v>1394</v>
      </c>
      <c r="C1" s="2" t="s">
        <v>8882</v>
      </c>
      <c r="D1" s="2" t="s">
        <v>8883</v>
      </c>
      <c r="E1" s="2" t="s">
        <v>8884</v>
      </c>
      <c r="F1" s="2" t="s">
        <v>8924</v>
      </c>
    </row>
    <row r="2" spans="1:6" x14ac:dyDescent="0.25">
      <c r="A2" s="1" t="s">
        <v>1500</v>
      </c>
      <c r="B2" s="3" t="s">
        <v>8885</v>
      </c>
      <c r="C2" s="3">
        <v>0</v>
      </c>
      <c r="D2" s="3">
        <v>0</v>
      </c>
      <c r="E2" s="3" t="s">
        <v>8874</v>
      </c>
      <c r="F2" s="3" t="str">
        <f>IF(Tabelle_ExterneDaten_15[[#This Row],[QuoteLU]]&lt;&gt;"",VLOOKUP(Tabelle_ExterneDaten_15[[#This Row],[QuoteLU]],QuoteLookup,2,FALSE),"")</f>
        <v>ZERO/YIELD_SPREAD/EUR/BANK_EUR_BORROW/A365/2Y</v>
      </c>
    </row>
    <row r="3" spans="1:6" x14ac:dyDescent="0.25">
      <c r="B3" s="2" t="s">
        <v>8885</v>
      </c>
      <c r="C3" s="2">
        <v>0</v>
      </c>
      <c r="D3" s="2">
        <v>1</v>
      </c>
      <c r="E3" s="2" t="s">
        <v>8875</v>
      </c>
      <c r="F3" s="2" t="str">
        <f>IF(Tabelle_ExterneDaten_15[[#This Row],[QuoteLU]]&lt;&gt;"",VLOOKUP(Tabelle_ExterneDaten_15[[#This Row],[QuoteLU]],QuoteLookup,2,FALSE),"")</f>
        <v>ZERO/YIELD_SPREAD/EUR/BANK_EUR_BORROW/A365/5Y</v>
      </c>
    </row>
    <row r="4" spans="1:6" x14ac:dyDescent="0.25">
      <c r="B4" s="2" t="s">
        <v>8885</v>
      </c>
      <c r="C4" s="2">
        <v>0</v>
      </c>
      <c r="D4" s="2">
        <v>2</v>
      </c>
      <c r="E4" s="2" t="s">
        <v>8872</v>
      </c>
      <c r="F4" s="2" t="str">
        <f>IF(Tabelle_ExterneDaten_15[[#This Row],[QuoteLU]]&lt;&gt;"",VLOOKUP(Tabelle_ExterneDaten_15[[#This Row],[QuoteLU]],QuoteLookup,2,FALSE),"")</f>
        <v>ZERO/YIELD_SPREAD/EUR/BANK_EUR_BORROW/A365/10Y</v>
      </c>
    </row>
    <row r="5" spans="1:6" x14ac:dyDescent="0.25">
      <c r="B5" s="2" t="s">
        <v>8885</v>
      </c>
      <c r="C5" s="2">
        <v>0</v>
      </c>
      <c r="D5" s="2">
        <v>3</v>
      </c>
      <c r="E5" s="2" t="s">
        <v>8873</v>
      </c>
      <c r="F5" s="2" t="str">
        <f>IF(Tabelle_ExterneDaten_15[[#This Row],[QuoteLU]]&lt;&gt;"",VLOOKUP(Tabelle_ExterneDaten_15[[#This Row],[QuoteLU]],QuoteLookup,2,FALSE),"")</f>
        <v>ZERO/YIELD_SPREAD/EUR/BANK_EUR_BORROW/A365/20Y</v>
      </c>
    </row>
    <row r="6" spans="1:6" x14ac:dyDescent="0.25">
      <c r="B6" s="2" t="s">
        <v>8886</v>
      </c>
      <c r="C6" s="2">
        <v>0</v>
      </c>
      <c r="D6" s="2">
        <v>0</v>
      </c>
      <c r="E6" s="2" t="s">
        <v>8878</v>
      </c>
      <c r="F6" s="2" t="str">
        <f>IF(Tabelle_ExterneDaten_15[[#This Row],[QuoteLU]]&lt;&gt;"",VLOOKUP(Tabelle_ExterneDaten_15[[#This Row],[QuoteLU]],QuoteLookup,2,FALSE),"")</f>
        <v>ZERO/YIELD_SPREAD/EUR/BANK_EUR_LEND/A365/2Y</v>
      </c>
    </row>
    <row r="7" spans="1:6" x14ac:dyDescent="0.25">
      <c r="B7" s="2" t="s">
        <v>8886</v>
      </c>
      <c r="C7" s="2">
        <v>0</v>
      </c>
      <c r="D7" s="2">
        <v>1</v>
      </c>
      <c r="E7" s="2" t="s">
        <v>8879</v>
      </c>
      <c r="F7" s="2" t="str">
        <f>IF(Tabelle_ExterneDaten_15[[#This Row],[QuoteLU]]&lt;&gt;"",VLOOKUP(Tabelle_ExterneDaten_15[[#This Row],[QuoteLU]],QuoteLookup,2,FALSE),"")</f>
        <v>ZERO/YIELD_SPREAD/EUR/BANK_EUR_LEND/A365/5Y</v>
      </c>
    </row>
    <row r="8" spans="1:6" x14ac:dyDescent="0.25">
      <c r="B8" s="2" t="s">
        <v>8886</v>
      </c>
      <c r="C8" s="2">
        <v>0</v>
      </c>
      <c r="D8" s="2">
        <v>2</v>
      </c>
      <c r="E8" s="2" t="s">
        <v>8876</v>
      </c>
      <c r="F8" s="2" t="str">
        <f>IF(Tabelle_ExterneDaten_15[[#This Row],[QuoteLU]]&lt;&gt;"",VLOOKUP(Tabelle_ExterneDaten_15[[#This Row],[QuoteLU]],QuoteLookup,2,FALSE),"")</f>
        <v>ZERO/YIELD_SPREAD/EUR/BANK_EUR_LEND/A365/10Y</v>
      </c>
    </row>
    <row r="9" spans="1:6" x14ac:dyDescent="0.25">
      <c r="B9" s="2" t="s">
        <v>8886</v>
      </c>
      <c r="C9" s="2">
        <v>0</v>
      </c>
      <c r="D9" s="2">
        <v>3</v>
      </c>
      <c r="E9" s="2" t="s">
        <v>8877</v>
      </c>
      <c r="F9" s="2" t="str">
        <f>IF(Tabelle_ExterneDaten_15[[#This Row],[QuoteLU]]&lt;&gt;"",VLOOKUP(Tabelle_ExterneDaten_15[[#This Row],[QuoteLU]],QuoteLookup,2,FALSE),"")</f>
        <v>ZERO/YIELD_SPREAD/EUR/BANK_EUR_LEND/A365/20Y</v>
      </c>
    </row>
    <row r="10" spans="1:6" x14ac:dyDescent="0.25">
      <c r="B10" s="2" t="s">
        <v>1458</v>
      </c>
      <c r="C10" s="2">
        <v>0</v>
      </c>
      <c r="D10" s="2">
        <v>0</v>
      </c>
      <c r="E10" s="2" t="s">
        <v>5436</v>
      </c>
      <c r="F10" s="2" t="str">
        <f>IF(Tabelle_ExterneDaten_15[[#This Row],[QuoteLU]]&lt;&gt;"",VLOOKUP(Tabelle_ExterneDaten_15[[#This Row],[QuoteLU]],QuoteLookup,2,FALSE),"")</f>
        <v>CDS/CREDIT_SPREAD/BANK/SR/USD/1Y</v>
      </c>
    </row>
    <row r="11" spans="1:6" x14ac:dyDescent="0.25">
      <c r="B11" s="2" t="s">
        <v>1458</v>
      </c>
      <c r="C11" s="2">
        <v>0</v>
      </c>
      <c r="D11" s="2">
        <v>1</v>
      </c>
      <c r="E11" s="2" t="s">
        <v>5437</v>
      </c>
      <c r="F11" s="2" t="str">
        <f>IF(Tabelle_ExterneDaten_15[[#This Row],[QuoteLU]]&lt;&gt;"",VLOOKUP(Tabelle_ExterneDaten_15[[#This Row],[QuoteLU]],QuoteLookup,2,FALSE),"")</f>
        <v>CDS/CREDIT_SPREAD/BANK/SR/USD/2Y</v>
      </c>
    </row>
    <row r="12" spans="1:6" x14ac:dyDescent="0.25">
      <c r="B12" s="2" t="s">
        <v>1458</v>
      </c>
      <c r="C12" s="2">
        <v>0</v>
      </c>
      <c r="D12" s="2">
        <v>2</v>
      </c>
      <c r="E12" s="2" t="s">
        <v>5438</v>
      </c>
      <c r="F12" s="2" t="str">
        <f>IF(Tabelle_ExterneDaten_15[[#This Row],[QuoteLU]]&lt;&gt;"",VLOOKUP(Tabelle_ExterneDaten_15[[#This Row],[QuoteLU]],QuoteLookup,2,FALSE),"")</f>
        <v>CDS/CREDIT_SPREAD/BANK/SR/USD/3Y</v>
      </c>
    </row>
    <row r="13" spans="1:6" x14ac:dyDescent="0.25">
      <c r="B13" s="2" t="s">
        <v>1458</v>
      </c>
      <c r="C13" s="2">
        <v>0</v>
      </c>
      <c r="D13" s="2">
        <v>3</v>
      </c>
      <c r="E13" s="2" t="s">
        <v>5439</v>
      </c>
      <c r="F13" s="2" t="str">
        <f>IF(Tabelle_ExterneDaten_15[[#This Row],[QuoteLU]]&lt;&gt;"",VLOOKUP(Tabelle_ExterneDaten_15[[#This Row],[QuoteLU]],QuoteLookup,2,FALSE),"")</f>
        <v>CDS/CREDIT_SPREAD/BANK/SR/USD/4Y</v>
      </c>
    </row>
    <row r="14" spans="1:6" x14ac:dyDescent="0.25">
      <c r="B14" s="2" t="s">
        <v>1458</v>
      </c>
      <c r="C14" s="2">
        <v>0</v>
      </c>
      <c r="D14" s="2">
        <v>4</v>
      </c>
      <c r="E14" s="2" t="s">
        <v>5440</v>
      </c>
      <c r="F14" s="2" t="str">
        <f>IF(Tabelle_ExterneDaten_15[[#This Row],[QuoteLU]]&lt;&gt;"",VLOOKUP(Tabelle_ExterneDaten_15[[#This Row],[QuoteLU]],QuoteLookup,2,FALSE),"")</f>
        <v>CDS/CREDIT_SPREAD/BANK/SR/USD/5Y</v>
      </c>
    </row>
    <row r="15" spans="1:6" x14ac:dyDescent="0.25">
      <c r="B15" s="2" t="s">
        <v>1458</v>
      </c>
      <c r="C15" s="2">
        <v>0</v>
      </c>
      <c r="D15" s="2">
        <v>5</v>
      </c>
      <c r="E15" s="2" t="s">
        <v>5441</v>
      </c>
      <c r="F15" s="2" t="str">
        <f>IF(Tabelle_ExterneDaten_15[[#This Row],[QuoteLU]]&lt;&gt;"",VLOOKUP(Tabelle_ExterneDaten_15[[#This Row],[QuoteLU]],QuoteLookup,2,FALSE),"")</f>
        <v>CDS/CREDIT_SPREAD/BANK/SR/USD/7Y</v>
      </c>
    </row>
    <row r="16" spans="1:6" x14ac:dyDescent="0.25">
      <c r="B16" s="2" t="s">
        <v>1458</v>
      </c>
      <c r="C16" s="2">
        <v>0</v>
      </c>
      <c r="D16" s="2">
        <v>6</v>
      </c>
      <c r="E16" s="2" t="s">
        <v>5435</v>
      </c>
      <c r="F16" s="2" t="str">
        <f>IF(Tabelle_ExterneDaten_15[[#This Row],[QuoteLU]]&lt;&gt;"",VLOOKUP(Tabelle_ExterneDaten_15[[#This Row],[QuoteLU]],QuoteLookup,2,FALSE),"")</f>
        <v>CDS/CREDIT_SPREAD/BANK/SR/USD/10Y</v>
      </c>
    </row>
    <row r="17" spans="2:6" x14ac:dyDescent="0.25">
      <c r="B17" s="2" t="s">
        <v>8887</v>
      </c>
      <c r="C17" s="2">
        <v>0</v>
      </c>
      <c r="D17" s="2">
        <v>0</v>
      </c>
      <c r="E17" s="2" t="s">
        <v>8881</v>
      </c>
      <c r="F17" s="2" t="str">
        <f>IF(Tabelle_ExterneDaten_15[[#This Row],[QuoteLU]]&lt;&gt;"",VLOOKUP(Tabelle_ExterneDaten_15[[#This Row],[QuoteLU]],QuoteLookup,2,FALSE),"")</f>
        <v>ZERO/YIELD_SPREAD/EUR/BENCHMARK_EUR/A365/5Y</v>
      </c>
    </row>
    <row r="18" spans="2:6" x14ac:dyDescent="0.25">
      <c r="B18" s="2" t="s">
        <v>8887</v>
      </c>
      <c r="C18" s="2">
        <v>0</v>
      </c>
      <c r="D18" s="2">
        <v>1</v>
      </c>
      <c r="E18" s="2" t="s">
        <v>8880</v>
      </c>
      <c r="F18" s="2" t="str">
        <f>IF(Tabelle_ExterneDaten_15[[#This Row],[QuoteLU]]&lt;&gt;"",VLOOKUP(Tabelle_ExterneDaten_15[[#This Row],[QuoteLU]],QuoteLookup,2,FALSE),"")</f>
        <v>ZERO/YIELD_SPREAD/EUR/BENCHMARK_EUR/A365/10Y</v>
      </c>
    </row>
    <row r="19" spans="2:6" x14ac:dyDescent="0.25">
      <c r="B19" s="2" t="s">
        <v>8888</v>
      </c>
      <c r="C19" s="2">
        <v>0</v>
      </c>
      <c r="D19" s="2">
        <v>0</v>
      </c>
      <c r="E19" s="2" t="s">
        <v>8871</v>
      </c>
      <c r="F19" s="2" t="str">
        <f>IF(Tabelle_ExterneDaten_15[[#This Row],[QuoteLU]]&lt;&gt;"",VLOOKUP(Tabelle_ExterneDaten_15[[#This Row],[QuoteLU]],QuoteLookup,2,FALSE),"")</f>
        <v>ZERO/RATE/EUR/BOND_YIELD_EUR/A365/5Y</v>
      </c>
    </row>
    <row r="20" spans="2:6" x14ac:dyDescent="0.25">
      <c r="B20" s="2" t="s">
        <v>8888</v>
      </c>
      <c r="C20" s="2">
        <v>0</v>
      </c>
      <c r="D20" s="2">
        <v>1</v>
      </c>
      <c r="E20" s="2" t="s">
        <v>8870</v>
      </c>
      <c r="F20" s="2" t="str">
        <f>IF(Tabelle_ExterneDaten_15[[#This Row],[QuoteLU]]&lt;&gt;"",VLOOKUP(Tabelle_ExterneDaten_15[[#This Row],[QuoteLU]],QuoteLookup,2,FALSE),"")</f>
        <v>ZERO/RATE/EUR/BOND_YIELD_EUR/A365/10Y</v>
      </c>
    </row>
    <row r="21" spans="2:6" x14ac:dyDescent="0.25">
      <c r="B21" s="2" t="s">
        <v>8889</v>
      </c>
      <c r="C21" s="2">
        <v>0</v>
      </c>
      <c r="D21" s="2">
        <v>0</v>
      </c>
      <c r="E21" s="2" t="s">
        <v>6320</v>
      </c>
      <c r="F21" s="2" t="str">
        <f>IF(Tabelle_ExterneDaten_15[[#This Row],[QuoteLU]]&lt;&gt;"",VLOOKUP(Tabelle_ExterneDaten_15[[#This Row],[QuoteLU]],QuoteLookup,2,FALSE),"")</f>
        <v>MM/RATE/CHF/0D/1D</v>
      </c>
    </row>
    <row r="22" spans="2:6" x14ac:dyDescent="0.25">
      <c r="B22" s="2" t="s">
        <v>8889</v>
      </c>
      <c r="C22" s="2">
        <v>1</v>
      </c>
      <c r="D22" s="2">
        <v>0</v>
      </c>
      <c r="E22" s="2" t="s">
        <v>5952</v>
      </c>
      <c r="F22" s="2" t="str">
        <f>IF(Tabelle_ExterneDaten_15[[#This Row],[QuoteLU]]&lt;&gt;"",VLOOKUP(Tabelle_ExterneDaten_15[[#This Row],[QuoteLU]],QuoteLookup,2,FALSE),"")</f>
        <v>IR_SWAP/RATE/CHF/2D/1D/1M</v>
      </c>
    </row>
    <row r="23" spans="2:6" x14ac:dyDescent="0.25">
      <c r="B23" s="2" t="s">
        <v>8889</v>
      </c>
      <c r="C23" s="2">
        <v>1</v>
      </c>
      <c r="D23" s="2">
        <v>1</v>
      </c>
      <c r="E23" s="2" t="s">
        <v>5959</v>
      </c>
      <c r="F23" s="2" t="str">
        <f>IF(Tabelle_ExterneDaten_15[[#This Row],[QuoteLU]]&lt;&gt;"",VLOOKUP(Tabelle_ExterneDaten_15[[#This Row],[QuoteLU]],QuoteLookup,2,FALSE),"")</f>
        <v>IR_SWAP/RATE/CHF/2D/1D/2M</v>
      </c>
    </row>
    <row r="24" spans="2:6" x14ac:dyDescent="0.25">
      <c r="B24" s="2" t="s">
        <v>8889</v>
      </c>
      <c r="C24" s="2">
        <v>1</v>
      </c>
      <c r="D24" s="2">
        <v>2</v>
      </c>
      <c r="E24" s="2" t="s">
        <v>5962</v>
      </c>
      <c r="F24" s="2" t="str">
        <f>IF(Tabelle_ExterneDaten_15[[#This Row],[QuoteLU]]&lt;&gt;"",VLOOKUP(Tabelle_ExterneDaten_15[[#This Row],[QuoteLU]],QuoteLookup,2,FALSE),"")</f>
        <v>IR_SWAP/RATE/CHF/2D/1D/3M</v>
      </c>
    </row>
    <row r="25" spans="2:6" x14ac:dyDescent="0.25">
      <c r="B25" s="2" t="s">
        <v>8889</v>
      </c>
      <c r="C25" s="2">
        <v>1</v>
      </c>
      <c r="D25" s="2">
        <v>3</v>
      </c>
      <c r="E25" s="2" t="s">
        <v>5964</v>
      </c>
      <c r="F25" s="2" t="str">
        <f>IF(Tabelle_ExterneDaten_15[[#This Row],[QuoteLU]]&lt;&gt;"",VLOOKUP(Tabelle_ExterneDaten_15[[#This Row],[QuoteLU]],QuoteLookup,2,FALSE),"")</f>
        <v>IR_SWAP/RATE/CHF/2D/1D/4M</v>
      </c>
    </row>
    <row r="26" spans="2:6" x14ac:dyDescent="0.25">
      <c r="B26" s="2" t="s">
        <v>8889</v>
      </c>
      <c r="C26" s="2">
        <v>1</v>
      </c>
      <c r="D26" s="2">
        <v>4</v>
      </c>
      <c r="E26" s="2" t="s">
        <v>5966</v>
      </c>
      <c r="F26" s="2" t="str">
        <f>IF(Tabelle_ExterneDaten_15[[#This Row],[QuoteLU]]&lt;&gt;"",VLOOKUP(Tabelle_ExterneDaten_15[[#This Row],[QuoteLU]],QuoteLookup,2,FALSE),"")</f>
        <v>IR_SWAP/RATE/CHF/2D/1D/5M</v>
      </c>
    </row>
    <row r="27" spans="2:6" x14ac:dyDescent="0.25">
      <c r="B27" s="2" t="s">
        <v>8889</v>
      </c>
      <c r="C27" s="2">
        <v>1</v>
      </c>
      <c r="D27" s="2">
        <v>5</v>
      </c>
      <c r="E27" s="2" t="s">
        <v>5968</v>
      </c>
      <c r="F27" s="2" t="str">
        <f>IF(Tabelle_ExterneDaten_15[[#This Row],[QuoteLU]]&lt;&gt;"",VLOOKUP(Tabelle_ExterneDaten_15[[#This Row],[QuoteLU]],QuoteLookup,2,FALSE),"")</f>
        <v>IR_SWAP/RATE/CHF/2D/1D/6M</v>
      </c>
    </row>
    <row r="28" spans="2:6" x14ac:dyDescent="0.25">
      <c r="B28" s="2" t="s">
        <v>8889</v>
      </c>
      <c r="C28" s="2">
        <v>1</v>
      </c>
      <c r="D28" s="2">
        <v>6</v>
      </c>
      <c r="E28" s="2" t="s">
        <v>5970</v>
      </c>
      <c r="F28" s="2" t="str">
        <f>IF(Tabelle_ExterneDaten_15[[#This Row],[QuoteLU]]&lt;&gt;"",VLOOKUP(Tabelle_ExterneDaten_15[[#This Row],[QuoteLU]],QuoteLookup,2,FALSE),"")</f>
        <v>IR_SWAP/RATE/CHF/2D/1D/7M</v>
      </c>
    </row>
    <row r="29" spans="2:6" x14ac:dyDescent="0.25">
      <c r="B29" s="2" t="s">
        <v>8889</v>
      </c>
      <c r="C29" s="2">
        <v>1</v>
      </c>
      <c r="D29" s="2">
        <v>7</v>
      </c>
      <c r="E29" s="2" t="s">
        <v>5972</v>
      </c>
      <c r="F29" s="2" t="str">
        <f>IF(Tabelle_ExterneDaten_15[[#This Row],[QuoteLU]]&lt;&gt;"",VLOOKUP(Tabelle_ExterneDaten_15[[#This Row],[QuoteLU]],QuoteLookup,2,FALSE),"")</f>
        <v>IR_SWAP/RATE/CHF/2D/1D/8M</v>
      </c>
    </row>
    <row r="30" spans="2:6" x14ac:dyDescent="0.25">
      <c r="B30" s="2" t="s">
        <v>8889</v>
      </c>
      <c r="C30" s="2">
        <v>1</v>
      </c>
      <c r="D30" s="2">
        <v>8</v>
      </c>
      <c r="E30" s="2" t="s">
        <v>5974</v>
      </c>
      <c r="F30" s="2" t="str">
        <f>IF(Tabelle_ExterneDaten_15[[#This Row],[QuoteLU]]&lt;&gt;"",VLOOKUP(Tabelle_ExterneDaten_15[[#This Row],[QuoteLU]],QuoteLookup,2,FALSE),"")</f>
        <v>IR_SWAP/RATE/CHF/2D/1D/9M</v>
      </c>
    </row>
    <row r="31" spans="2:6" x14ac:dyDescent="0.25">
      <c r="B31" s="2" t="s">
        <v>8889</v>
      </c>
      <c r="C31" s="2">
        <v>1</v>
      </c>
      <c r="D31" s="2">
        <v>9</v>
      </c>
      <c r="E31" s="2" t="s">
        <v>5947</v>
      </c>
      <c r="F31" s="2" t="str">
        <f>IF(Tabelle_ExterneDaten_15[[#This Row],[QuoteLU]]&lt;&gt;"",VLOOKUP(Tabelle_ExterneDaten_15[[#This Row],[QuoteLU]],QuoteLookup,2,FALSE),"")</f>
        <v>IR_SWAP/RATE/CHF/2D/1D/10M</v>
      </c>
    </row>
    <row r="32" spans="2:6" x14ac:dyDescent="0.25">
      <c r="B32" s="2" t="s">
        <v>8889</v>
      </c>
      <c r="C32" s="2">
        <v>1</v>
      </c>
      <c r="D32" s="2">
        <v>10</v>
      </c>
      <c r="E32" s="2" t="s">
        <v>5949</v>
      </c>
      <c r="F32" s="2" t="str">
        <f>IF(Tabelle_ExterneDaten_15[[#This Row],[QuoteLU]]&lt;&gt;"",VLOOKUP(Tabelle_ExterneDaten_15[[#This Row],[QuoteLU]],QuoteLookup,2,FALSE),"")</f>
        <v>IR_SWAP/RATE/CHF/2D/1D/11M</v>
      </c>
    </row>
    <row r="33" spans="2:6" x14ac:dyDescent="0.25">
      <c r="B33" s="2" t="s">
        <v>8889</v>
      </c>
      <c r="C33" s="2">
        <v>1</v>
      </c>
      <c r="D33" s="2">
        <v>11</v>
      </c>
      <c r="E33" s="2" t="s">
        <v>5953</v>
      </c>
      <c r="F33" s="2" t="str">
        <f>IF(Tabelle_ExterneDaten_15[[#This Row],[QuoteLU]]&lt;&gt;"",VLOOKUP(Tabelle_ExterneDaten_15[[#This Row],[QuoteLU]],QuoteLookup,2,FALSE),"")</f>
        <v>IR_SWAP/RATE/CHF/2D/1D/1Y</v>
      </c>
    </row>
    <row r="34" spans="2:6" x14ac:dyDescent="0.25">
      <c r="B34" s="2" t="s">
        <v>8889</v>
      </c>
      <c r="C34" s="2">
        <v>1</v>
      </c>
      <c r="D34" s="2">
        <v>12</v>
      </c>
      <c r="E34" s="2" t="s">
        <v>5954</v>
      </c>
      <c r="F34" s="2" t="str">
        <f>IF(Tabelle_ExterneDaten_15[[#This Row],[QuoteLU]]&lt;&gt;"",VLOOKUP(Tabelle_ExterneDaten_15[[#This Row],[QuoteLU]],QuoteLookup,2,FALSE),"")</f>
        <v>IR_SWAP/RATE/CHF/2D/1D/1Y3M</v>
      </c>
    </row>
    <row r="35" spans="2:6" x14ac:dyDescent="0.25">
      <c r="B35" s="2" t="s">
        <v>8889</v>
      </c>
      <c r="C35" s="2">
        <v>1</v>
      </c>
      <c r="D35" s="2">
        <v>13</v>
      </c>
      <c r="E35" s="2" t="s">
        <v>5955</v>
      </c>
      <c r="F35" s="2" t="str">
        <f>IF(Tabelle_ExterneDaten_15[[#This Row],[QuoteLU]]&lt;&gt;"",VLOOKUP(Tabelle_ExterneDaten_15[[#This Row],[QuoteLU]],QuoteLookup,2,FALSE),"")</f>
        <v>IR_SWAP/RATE/CHF/2D/1D/1Y6M</v>
      </c>
    </row>
    <row r="36" spans="2:6" x14ac:dyDescent="0.25">
      <c r="B36" s="2" t="s">
        <v>8889</v>
      </c>
      <c r="C36" s="2">
        <v>1</v>
      </c>
      <c r="D36" s="2">
        <v>14</v>
      </c>
      <c r="E36" s="2" t="s">
        <v>5956</v>
      </c>
      <c r="F36" s="2" t="str">
        <f>IF(Tabelle_ExterneDaten_15[[#This Row],[QuoteLU]]&lt;&gt;"",VLOOKUP(Tabelle_ExterneDaten_15[[#This Row],[QuoteLU]],QuoteLookup,2,FALSE),"")</f>
        <v>IR_SWAP/RATE/CHF/2D/1D/1Y9M</v>
      </c>
    </row>
    <row r="37" spans="2:6" x14ac:dyDescent="0.25">
      <c r="B37" s="2" t="s">
        <v>8889</v>
      </c>
      <c r="C37" s="2">
        <v>1</v>
      </c>
      <c r="D37" s="2">
        <v>15</v>
      </c>
      <c r="E37" s="2" t="s">
        <v>5960</v>
      </c>
      <c r="F37" s="2" t="str">
        <f>IF(Tabelle_ExterneDaten_15[[#This Row],[QuoteLU]]&lt;&gt;"",VLOOKUP(Tabelle_ExterneDaten_15[[#This Row],[QuoteLU]],QuoteLookup,2,FALSE),"")</f>
        <v>IR_SWAP/RATE/CHF/2D/1D/2Y</v>
      </c>
    </row>
    <row r="38" spans="2:6" x14ac:dyDescent="0.25">
      <c r="B38" s="2" t="s">
        <v>8889</v>
      </c>
      <c r="C38" s="2">
        <v>1</v>
      </c>
      <c r="D38" s="2">
        <v>16</v>
      </c>
      <c r="E38" s="2" t="s">
        <v>5963</v>
      </c>
      <c r="F38" s="2" t="str">
        <f>IF(Tabelle_ExterneDaten_15[[#This Row],[QuoteLU]]&lt;&gt;"",VLOOKUP(Tabelle_ExterneDaten_15[[#This Row],[QuoteLU]],QuoteLookup,2,FALSE),"")</f>
        <v>IR_SWAP/RATE/CHF/2D/1D/3Y</v>
      </c>
    </row>
    <row r="39" spans="2:6" x14ac:dyDescent="0.25">
      <c r="B39" s="2" t="s">
        <v>8889</v>
      </c>
      <c r="C39" s="2">
        <v>1</v>
      </c>
      <c r="D39" s="2">
        <v>17</v>
      </c>
      <c r="E39" s="2" t="s">
        <v>5965</v>
      </c>
      <c r="F39" s="2" t="str">
        <f>IF(Tabelle_ExterneDaten_15[[#This Row],[QuoteLU]]&lt;&gt;"",VLOOKUP(Tabelle_ExterneDaten_15[[#This Row],[QuoteLU]],QuoteLookup,2,FALSE),"")</f>
        <v>IR_SWAP/RATE/CHF/2D/1D/4Y</v>
      </c>
    </row>
    <row r="40" spans="2:6" x14ac:dyDescent="0.25">
      <c r="B40" s="2" t="s">
        <v>8889</v>
      </c>
      <c r="C40" s="2">
        <v>1</v>
      </c>
      <c r="D40" s="2">
        <v>18</v>
      </c>
      <c r="E40" s="2" t="s">
        <v>5967</v>
      </c>
      <c r="F40" s="2" t="str">
        <f>IF(Tabelle_ExterneDaten_15[[#This Row],[QuoteLU]]&lt;&gt;"",VLOOKUP(Tabelle_ExterneDaten_15[[#This Row],[QuoteLU]],QuoteLookup,2,FALSE),"")</f>
        <v>IR_SWAP/RATE/CHF/2D/1D/5Y</v>
      </c>
    </row>
    <row r="41" spans="2:6" x14ac:dyDescent="0.25">
      <c r="B41" s="2" t="s">
        <v>8889</v>
      </c>
      <c r="C41" s="2">
        <v>1</v>
      </c>
      <c r="D41" s="2">
        <v>19</v>
      </c>
      <c r="E41" s="2" t="s">
        <v>5969</v>
      </c>
      <c r="F41" s="2" t="str">
        <f>IF(Tabelle_ExterneDaten_15[[#This Row],[QuoteLU]]&lt;&gt;"",VLOOKUP(Tabelle_ExterneDaten_15[[#This Row],[QuoteLU]],QuoteLookup,2,FALSE),"")</f>
        <v>IR_SWAP/RATE/CHF/2D/1D/6Y</v>
      </c>
    </row>
    <row r="42" spans="2:6" x14ac:dyDescent="0.25">
      <c r="B42" s="2" t="s">
        <v>8889</v>
      </c>
      <c r="C42" s="2">
        <v>1</v>
      </c>
      <c r="D42" s="2">
        <v>20</v>
      </c>
      <c r="E42" s="2" t="s">
        <v>5971</v>
      </c>
      <c r="F42" s="2" t="str">
        <f>IF(Tabelle_ExterneDaten_15[[#This Row],[QuoteLU]]&lt;&gt;"",VLOOKUP(Tabelle_ExterneDaten_15[[#This Row],[QuoteLU]],QuoteLookup,2,FALSE),"")</f>
        <v>IR_SWAP/RATE/CHF/2D/1D/7Y</v>
      </c>
    </row>
    <row r="43" spans="2:6" x14ac:dyDescent="0.25">
      <c r="B43" s="2" t="s">
        <v>8889</v>
      </c>
      <c r="C43" s="2">
        <v>1</v>
      </c>
      <c r="D43" s="2">
        <v>21</v>
      </c>
      <c r="E43" s="2" t="s">
        <v>5973</v>
      </c>
      <c r="F43" s="2" t="str">
        <f>IF(Tabelle_ExterneDaten_15[[#This Row],[QuoteLU]]&lt;&gt;"",VLOOKUP(Tabelle_ExterneDaten_15[[#This Row],[QuoteLU]],QuoteLookup,2,FALSE),"")</f>
        <v>IR_SWAP/RATE/CHF/2D/1D/8Y</v>
      </c>
    </row>
    <row r="44" spans="2:6" x14ac:dyDescent="0.25">
      <c r="B44" s="2" t="s">
        <v>8889</v>
      </c>
      <c r="C44" s="2">
        <v>1</v>
      </c>
      <c r="D44" s="2">
        <v>22</v>
      </c>
      <c r="E44" s="2" t="s">
        <v>5948</v>
      </c>
      <c r="F44" s="2" t="str">
        <f>IF(Tabelle_ExterneDaten_15[[#This Row],[QuoteLU]]&lt;&gt;"",VLOOKUP(Tabelle_ExterneDaten_15[[#This Row],[QuoteLU]],QuoteLookup,2,FALSE),"")</f>
        <v>IR_SWAP/RATE/CHF/2D/1D/10Y</v>
      </c>
    </row>
    <row r="45" spans="2:6" x14ac:dyDescent="0.25">
      <c r="B45" s="2" t="s">
        <v>8889</v>
      </c>
      <c r="C45" s="2">
        <v>1</v>
      </c>
      <c r="D45" s="2">
        <v>23</v>
      </c>
      <c r="E45" s="2" t="s">
        <v>5950</v>
      </c>
      <c r="F45" s="2" t="str">
        <f>IF(Tabelle_ExterneDaten_15[[#This Row],[QuoteLU]]&lt;&gt;"",VLOOKUP(Tabelle_ExterneDaten_15[[#This Row],[QuoteLU]],QuoteLookup,2,FALSE),"")</f>
        <v>IR_SWAP/RATE/CHF/2D/1D/12Y</v>
      </c>
    </row>
    <row r="46" spans="2:6" x14ac:dyDescent="0.25">
      <c r="B46" s="2" t="s">
        <v>8889</v>
      </c>
      <c r="C46" s="2">
        <v>1</v>
      </c>
      <c r="D46" s="2">
        <v>24</v>
      </c>
      <c r="E46" s="2" t="s">
        <v>5951</v>
      </c>
      <c r="F46" s="2" t="str">
        <f>IF(Tabelle_ExterneDaten_15[[#This Row],[QuoteLU]]&lt;&gt;"",VLOOKUP(Tabelle_ExterneDaten_15[[#This Row],[QuoteLU]],QuoteLookup,2,FALSE),"")</f>
        <v>IR_SWAP/RATE/CHF/2D/1D/15Y</v>
      </c>
    </row>
    <row r="47" spans="2:6" x14ac:dyDescent="0.25">
      <c r="B47" s="2" t="s">
        <v>8889</v>
      </c>
      <c r="C47" s="2">
        <v>1</v>
      </c>
      <c r="D47" s="2">
        <v>25</v>
      </c>
      <c r="E47" s="2" t="s">
        <v>5957</v>
      </c>
      <c r="F47" s="2" t="str">
        <f>IF(Tabelle_ExterneDaten_15[[#This Row],[QuoteLU]]&lt;&gt;"",VLOOKUP(Tabelle_ExterneDaten_15[[#This Row],[QuoteLU]],QuoteLookup,2,FALSE),"")</f>
        <v>IR_SWAP/RATE/CHF/2D/1D/20Y</v>
      </c>
    </row>
    <row r="48" spans="2:6" x14ac:dyDescent="0.25">
      <c r="B48" s="2" t="s">
        <v>8889</v>
      </c>
      <c r="C48" s="2">
        <v>1</v>
      </c>
      <c r="D48" s="2">
        <v>26</v>
      </c>
      <c r="E48" s="2" t="s">
        <v>5958</v>
      </c>
      <c r="F48" s="2" t="str">
        <f>IF(Tabelle_ExterneDaten_15[[#This Row],[QuoteLU]]&lt;&gt;"",VLOOKUP(Tabelle_ExterneDaten_15[[#This Row],[QuoteLU]],QuoteLookup,2,FALSE),"")</f>
        <v>IR_SWAP/RATE/CHF/2D/1D/25Y</v>
      </c>
    </row>
    <row r="49" spans="2:6" x14ac:dyDescent="0.25">
      <c r="B49" s="2" t="s">
        <v>8889</v>
      </c>
      <c r="C49" s="2">
        <v>1</v>
      </c>
      <c r="D49" s="2">
        <v>27</v>
      </c>
      <c r="E49" s="2" t="s">
        <v>5961</v>
      </c>
      <c r="F49" s="2" t="str">
        <f>IF(Tabelle_ExterneDaten_15[[#This Row],[QuoteLU]]&lt;&gt;"",VLOOKUP(Tabelle_ExterneDaten_15[[#This Row],[QuoteLU]],QuoteLookup,2,FALSE),"")</f>
        <v>IR_SWAP/RATE/CHF/2D/1D/30Y</v>
      </c>
    </row>
    <row r="50" spans="2:6" x14ac:dyDescent="0.25">
      <c r="B50" s="2" t="s">
        <v>8890</v>
      </c>
      <c r="C50" s="2">
        <v>0</v>
      </c>
      <c r="D50" s="2">
        <v>0</v>
      </c>
      <c r="E50" s="2" t="s">
        <v>6320</v>
      </c>
      <c r="F50" s="2" t="str">
        <f>IF(Tabelle_ExterneDaten_15[[#This Row],[QuoteLU]]&lt;&gt;"",VLOOKUP(Tabelle_ExterneDaten_15[[#This Row],[QuoteLU]],QuoteLookup,2,FALSE),"")</f>
        <v>MM/RATE/CHF/0D/1D</v>
      </c>
    </row>
    <row r="51" spans="2:6" x14ac:dyDescent="0.25">
      <c r="B51" s="2" t="s">
        <v>8890</v>
      </c>
      <c r="C51" s="2">
        <v>0</v>
      </c>
      <c r="D51" s="2">
        <v>1</v>
      </c>
      <c r="E51" s="2" t="s">
        <v>6322</v>
      </c>
      <c r="F51" s="2" t="str">
        <f>IF(Tabelle_ExterneDaten_15[[#This Row],[QuoteLU]]&lt;&gt;"",VLOOKUP(Tabelle_ExterneDaten_15[[#This Row],[QuoteLU]],QuoteLookup,2,FALSE),"")</f>
        <v>MM/RATE/CHF/1D/1D</v>
      </c>
    </row>
    <row r="52" spans="2:6" x14ac:dyDescent="0.25">
      <c r="B52" s="2" t="s">
        <v>8890</v>
      </c>
      <c r="C52" s="2">
        <v>0</v>
      </c>
      <c r="D52" s="2">
        <v>2</v>
      </c>
      <c r="E52" s="2" t="s">
        <v>6324</v>
      </c>
      <c r="F52" s="2" t="str">
        <f>IF(Tabelle_ExterneDaten_15[[#This Row],[QuoteLU]]&lt;&gt;"",VLOOKUP(Tabelle_ExterneDaten_15[[#This Row],[QuoteLU]],QuoteLookup,2,FALSE),"")</f>
        <v>MM/RATE/CHF/2D/1W</v>
      </c>
    </row>
    <row r="53" spans="2:6" x14ac:dyDescent="0.25">
      <c r="B53" s="2" t="s">
        <v>8890</v>
      </c>
      <c r="C53" s="2">
        <v>0</v>
      </c>
      <c r="D53" s="2">
        <v>3</v>
      </c>
      <c r="E53" s="2" t="s">
        <v>6323</v>
      </c>
      <c r="F53" s="2" t="str">
        <f>IF(Tabelle_ExterneDaten_15[[#This Row],[QuoteLU]]&lt;&gt;"",VLOOKUP(Tabelle_ExterneDaten_15[[#This Row],[QuoteLU]],QuoteLookup,2,FALSE),"")</f>
        <v>MM/RATE/CHF/2D/1M</v>
      </c>
    </row>
    <row r="54" spans="2:6" x14ac:dyDescent="0.25">
      <c r="B54" s="2" t="s">
        <v>8890</v>
      </c>
      <c r="C54" s="2">
        <v>1</v>
      </c>
      <c r="D54" s="2">
        <v>0</v>
      </c>
      <c r="E54" s="2" t="s">
        <v>5983</v>
      </c>
      <c r="F54" s="2" t="str">
        <f>IF(Tabelle_ExterneDaten_15[[#This Row],[QuoteLU]]&lt;&gt;"",VLOOKUP(Tabelle_ExterneDaten_15[[#This Row],[QuoteLU]],QuoteLookup,2,FALSE),"")</f>
        <v>IR_SWAP/RATE/CHF/2D/1M/2M</v>
      </c>
    </row>
    <row r="55" spans="2:6" x14ac:dyDescent="0.25">
      <c r="B55" s="2" t="s">
        <v>8890</v>
      </c>
      <c r="C55" s="2">
        <v>1</v>
      </c>
      <c r="D55" s="2">
        <v>1</v>
      </c>
      <c r="E55" s="2" t="s">
        <v>5986</v>
      </c>
      <c r="F55" s="2" t="str">
        <f>IF(Tabelle_ExterneDaten_15[[#This Row],[QuoteLU]]&lt;&gt;"",VLOOKUP(Tabelle_ExterneDaten_15[[#This Row],[QuoteLU]],QuoteLookup,2,FALSE),"")</f>
        <v>IR_SWAP/RATE/CHF/2D/1M/3M</v>
      </c>
    </row>
    <row r="56" spans="2:6" x14ac:dyDescent="0.25">
      <c r="B56" s="2" t="s">
        <v>8890</v>
      </c>
      <c r="C56" s="2">
        <v>1</v>
      </c>
      <c r="D56" s="2">
        <v>2</v>
      </c>
      <c r="E56" s="2" t="s">
        <v>5988</v>
      </c>
      <c r="F56" s="2" t="str">
        <f>IF(Tabelle_ExterneDaten_15[[#This Row],[QuoteLU]]&lt;&gt;"",VLOOKUP(Tabelle_ExterneDaten_15[[#This Row],[QuoteLU]],QuoteLookup,2,FALSE),"")</f>
        <v>IR_SWAP/RATE/CHF/2D/1M/4M</v>
      </c>
    </row>
    <row r="57" spans="2:6" x14ac:dyDescent="0.25">
      <c r="B57" s="2" t="s">
        <v>8890</v>
      </c>
      <c r="C57" s="2">
        <v>1</v>
      </c>
      <c r="D57" s="2">
        <v>3</v>
      </c>
      <c r="E57" s="2" t="s">
        <v>5990</v>
      </c>
      <c r="F57" s="2" t="str">
        <f>IF(Tabelle_ExterneDaten_15[[#This Row],[QuoteLU]]&lt;&gt;"",VLOOKUP(Tabelle_ExterneDaten_15[[#This Row],[QuoteLU]],QuoteLookup,2,FALSE),"")</f>
        <v>IR_SWAP/RATE/CHF/2D/1M/5M</v>
      </c>
    </row>
    <row r="58" spans="2:6" x14ac:dyDescent="0.25">
      <c r="B58" s="2" t="s">
        <v>8890</v>
      </c>
      <c r="C58" s="2">
        <v>1</v>
      </c>
      <c r="D58" s="2">
        <v>4</v>
      </c>
      <c r="E58" s="2" t="s">
        <v>5992</v>
      </c>
      <c r="F58" s="2" t="str">
        <f>IF(Tabelle_ExterneDaten_15[[#This Row],[QuoteLU]]&lt;&gt;"",VLOOKUP(Tabelle_ExterneDaten_15[[#This Row],[QuoteLU]],QuoteLookup,2,FALSE),"")</f>
        <v>IR_SWAP/RATE/CHF/2D/1M/6M</v>
      </c>
    </row>
    <row r="59" spans="2:6" x14ac:dyDescent="0.25">
      <c r="B59" s="2" t="s">
        <v>8890</v>
      </c>
      <c r="C59" s="2">
        <v>1</v>
      </c>
      <c r="D59" s="2">
        <v>5</v>
      </c>
      <c r="E59" s="2" t="s">
        <v>5993</v>
      </c>
      <c r="F59" s="2" t="str">
        <f>IF(Tabelle_ExterneDaten_15[[#This Row],[QuoteLU]]&lt;&gt;"",VLOOKUP(Tabelle_ExterneDaten_15[[#This Row],[QuoteLU]],QuoteLookup,2,FALSE),"")</f>
        <v>IR_SWAP/RATE/CHF/2D/1M/7M</v>
      </c>
    </row>
    <row r="60" spans="2:6" x14ac:dyDescent="0.25">
      <c r="B60" s="2" t="s">
        <v>8890</v>
      </c>
      <c r="C60" s="2">
        <v>1</v>
      </c>
      <c r="D60" s="2">
        <v>6</v>
      </c>
      <c r="E60" s="2" t="s">
        <v>5995</v>
      </c>
      <c r="F60" s="2" t="str">
        <f>IF(Tabelle_ExterneDaten_15[[#This Row],[QuoteLU]]&lt;&gt;"",VLOOKUP(Tabelle_ExterneDaten_15[[#This Row],[QuoteLU]],QuoteLookup,2,FALSE),"")</f>
        <v>IR_SWAP/RATE/CHF/2D/1M/8M</v>
      </c>
    </row>
    <row r="61" spans="2:6" x14ac:dyDescent="0.25">
      <c r="B61" s="2" t="s">
        <v>8890</v>
      </c>
      <c r="C61" s="2">
        <v>1</v>
      </c>
      <c r="D61" s="2">
        <v>7</v>
      </c>
      <c r="E61" s="2" t="s">
        <v>5996</v>
      </c>
      <c r="F61" s="2" t="str">
        <f>IF(Tabelle_ExterneDaten_15[[#This Row],[QuoteLU]]&lt;&gt;"",VLOOKUP(Tabelle_ExterneDaten_15[[#This Row],[QuoteLU]],QuoteLookup,2,FALSE),"")</f>
        <v>IR_SWAP/RATE/CHF/2D/1M/9M</v>
      </c>
    </row>
    <row r="62" spans="2:6" x14ac:dyDescent="0.25">
      <c r="B62" s="2" t="s">
        <v>8890</v>
      </c>
      <c r="C62" s="2">
        <v>1</v>
      </c>
      <c r="D62" s="2">
        <v>8</v>
      </c>
      <c r="E62" s="2" t="s">
        <v>5975</v>
      </c>
      <c r="F62" s="2" t="str">
        <f>IF(Tabelle_ExterneDaten_15[[#This Row],[QuoteLU]]&lt;&gt;"",VLOOKUP(Tabelle_ExterneDaten_15[[#This Row],[QuoteLU]],QuoteLookup,2,FALSE),"")</f>
        <v>IR_SWAP/RATE/CHF/2D/1M/10M</v>
      </c>
    </row>
    <row r="63" spans="2:6" x14ac:dyDescent="0.25">
      <c r="B63" s="2" t="s">
        <v>8890</v>
      </c>
      <c r="C63" s="2">
        <v>1</v>
      </c>
      <c r="D63" s="2">
        <v>9</v>
      </c>
      <c r="E63" s="2" t="s">
        <v>5977</v>
      </c>
      <c r="F63" s="2" t="str">
        <f>IF(Tabelle_ExterneDaten_15[[#This Row],[QuoteLU]]&lt;&gt;"",VLOOKUP(Tabelle_ExterneDaten_15[[#This Row],[QuoteLU]],QuoteLookup,2,FALSE),"")</f>
        <v>IR_SWAP/RATE/CHF/2D/1M/11M</v>
      </c>
    </row>
    <row r="64" spans="2:6" x14ac:dyDescent="0.25">
      <c r="B64" s="2" t="s">
        <v>8890</v>
      </c>
      <c r="C64" s="2">
        <v>1</v>
      </c>
      <c r="D64" s="2">
        <v>10</v>
      </c>
      <c r="E64" s="2" t="s">
        <v>5980</v>
      </c>
      <c r="F64" s="2" t="str">
        <f>IF(Tabelle_ExterneDaten_15[[#This Row],[QuoteLU]]&lt;&gt;"",VLOOKUP(Tabelle_ExterneDaten_15[[#This Row],[QuoteLU]],QuoteLookup,2,FALSE),"")</f>
        <v>IR_SWAP/RATE/CHF/2D/1M/1Y</v>
      </c>
    </row>
    <row r="65" spans="2:6" x14ac:dyDescent="0.25">
      <c r="B65" s="2" t="s">
        <v>8890</v>
      </c>
      <c r="C65" s="2">
        <v>1</v>
      </c>
      <c r="D65" s="2">
        <v>11</v>
      </c>
      <c r="E65" s="2" t="s">
        <v>5984</v>
      </c>
      <c r="F65" s="2" t="str">
        <f>IF(Tabelle_ExterneDaten_15[[#This Row],[QuoteLU]]&lt;&gt;"",VLOOKUP(Tabelle_ExterneDaten_15[[#This Row],[QuoteLU]],QuoteLookup,2,FALSE),"")</f>
        <v>IR_SWAP/RATE/CHF/2D/1M/2Y</v>
      </c>
    </row>
    <row r="66" spans="2:6" x14ac:dyDescent="0.25">
      <c r="B66" s="2" t="s">
        <v>8890</v>
      </c>
      <c r="C66" s="2">
        <v>1</v>
      </c>
      <c r="D66" s="2">
        <v>12</v>
      </c>
      <c r="E66" s="2" t="s">
        <v>5987</v>
      </c>
      <c r="F66" s="2" t="str">
        <f>IF(Tabelle_ExterneDaten_15[[#This Row],[QuoteLU]]&lt;&gt;"",VLOOKUP(Tabelle_ExterneDaten_15[[#This Row],[QuoteLU]],QuoteLookup,2,FALSE),"")</f>
        <v>IR_SWAP/RATE/CHF/2D/1M/3Y</v>
      </c>
    </row>
    <row r="67" spans="2:6" x14ac:dyDescent="0.25">
      <c r="B67" s="2" t="s">
        <v>8890</v>
      </c>
      <c r="C67" s="2">
        <v>1</v>
      </c>
      <c r="D67" s="2">
        <v>13</v>
      </c>
      <c r="E67" s="2" t="s">
        <v>5989</v>
      </c>
      <c r="F67" s="2" t="str">
        <f>IF(Tabelle_ExterneDaten_15[[#This Row],[QuoteLU]]&lt;&gt;"",VLOOKUP(Tabelle_ExterneDaten_15[[#This Row],[QuoteLU]],QuoteLookup,2,FALSE),"")</f>
        <v>IR_SWAP/RATE/CHF/2D/1M/4Y</v>
      </c>
    </row>
    <row r="68" spans="2:6" x14ac:dyDescent="0.25">
      <c r="B68" s="2" t="s">
        <v>8890</v>
      </c>
      <c r="C68" s="2">
        <v>1</v>
      </c>
      <c r="D68" s="2">
        <v>14</v>
      </c>
      <c r="E68" s="2" t="s">
        <v>5991</v>
      </c>
      <c r="F68" s="2" t="str">
        <f>IF(Tabelle_ExterneDaten_15[[#This Row],[QuoteLU]]&lt;&gt;"",VLOOKUP(Tabelle_ExterneDaten_15[[#This Row],[QuoteLU]],QuoteLookup,2,FALSE),"")</f>
        <v>IR_SWAP/RATE/CHF/2D/1M/5Y</v>
      </c>
    </row>
    <row r="69" spans="2:6" x14ac:dyDescent="0.25">
      <c r="B69" s="2" t="s">
        <v>8890</v>
      </c>
      <c r="C69" s="2">
        <v>1</v>
      </c>
      <c r="D69" s="2">
        <v>15</v>
      </c>
      <c r="E69" s="2" t="s">
        <v>5994</v>
      </c>
      <c r="F69" s="2" t="str">
        <f>IF(Tabelle_ExterneDaten_15[[#This Row],[QuoteLU]]&lt;&gt;"",VLOOKUP(Tabelle_ExterneDaten_15[[#This Row],[QuoteLU]],QuoteLookup,2,FALSE),"")</f>
        <v>IR_SWAP/RATE/CHF/2D/1M/7Y</v>
      </c>
    </row>
    <row r="70" spans="2:6" x14ac:dyDescent="0.25">
      <c r="B70" s="2" t="s">
        <v>8890</v>
      </c>
      <c r="C70" s="2">
        <v>1</v>
      </c>
      <c r="D70" s="2">
        <v>16</v>
      </c>
      <c r="E70" s="2" t="s">
        <v>5976</v>
      </c>
      <c r="F70" s="2" t="str">
        <f>IF(Tabelle_ExterneDaten_15[[#This Row],[QuoteLU]]&lt;&gt;"",VLOOKUP(Tabelle_ExterneDaten_15[[#This Row],[QuoteLU]],QuoteLookup,2,FALSE),"")</f>
        <v>IR_SWAP/RATE/CHF/2D/1M/10Y</v>
      </c>
    </row>
    <row r="71" spans="2:6" x14ac:dyDescent="0.25">
      <c r="B71" s="2" t="s">
        <v>8890</v>
      </c>
      <c r="C71" s="2">
        <v>1</v>
      </c>
      <c r="D71" s="2">
        <v>17</v>
      </c>
      <c r="E71" s="2" t="s">
        <v>5978</v>
      </c>
      <c r="F71" s="2" t="str">
        <f>IF(Tabelle_ExterneDaten_15[[#This Row],[QuoteLU]]&lt;&gt;"",VLOOKUP(Tabelle_ExterneDaten_15[[#This Row],[QuoteLU]],QuoteLookup,2,FALSE),"")</f>
        <v>IR_SWAP/RATE/CHF/2D/1M/12Y</v>
      </c>
    </row>
    <row r="72" spans="2:6" x14ac:dyDescent="0.25">
      <c r="B72" s="2" t="s">
        <v>8890</v>
      </c>
      <c r="C72" s="2">
        <v>1</v>
      </c>
      <c r="D72" s="2">
        <v>18</v>
      </c>
      <c r="E72" s="2" t="s">
        <v>5979</v>
      </c>
      <c r="F72" s="2" t="str">
        <f>IF(Tabelle_ExterneDaten_15[[#This Row],[QuoteLU]]&lt;&gt;"",VLOOKUP(Tabelle_ExterneDaten_15[[#This Row],[QuoteLU]],QuoteLookup,2,FALSE),"")</f>
        <v>IR_SWAP/RATE/CHF/2D/1M/15Y</v>
      </c>
    </row>
    <row r="73" spans="2:6" x14ac:dyDescent="0.25">
      <c r="B73" s="2" t="s">
        <v>8890</v>
      </c>
      <c r="C73" s="2">
        <v>1</v>
      </c>
      <c r="D73" s="2">
        <v>19</v>
      </c>
      <c r="E73" s="2" t="s">
        <v>5981</v>
      </c>
      <c r="F73" s="2" t="str">
        <f>IF(Tabelle_ExterneDaten_15[[#This Row],[QuoteLU]]&lt;&gt;"",VLOOKUP(Tabelle_ExterneDaten_15[[#This Row],[QuoteLU]],QuoteLookup,2,FALSE),"")</f>
        <v>IR_SWAP/RATE/CHF/2D/1M/20Y</v>
      </c>
    </row>
    <row r="74" spans="2:6" x14ac:dyDescent="0.25">
      <c r="B74" s="2" t="s">
        <v>8890</v>
      </c>
      <c r="C74" s="2">
        <v>1</v>
      </c>
      <c r="D74" s="2">
        <v>20</v>
      </c>
      <c r="E74" s="2" t="s">
        <v>5982</v>
      </c>
      <c r="F74" s="2" t="str">
        <f>IF(Tabelle_ExterneDaten_15[[#This Row],[QuoteLU]]&lt;&gt;"",VLOOKUP(Tabelle_ExterneDaten_15[[#This Row],[QuoteLU]],QuoteLookup,2,FALSE),"")</f>
        <v>IR_SWAP/RATE/CHF/2D/1M/25Y</v>
      </c>
    </row>
    <row r="75" spans="2:6" x14ac:dyDescent="0.25">
      <c r="B75" s="2" t="s">
        <v>8890</v>
      </c>
      <c r="C75" s="2">
        <v>1</v>
      </c>
      <c r="D75" s="2">
        <v>21</v>
      </c>
      <c r="E75" s="2" t="s">
        <v>5985</v>
      </c>
      <c r="F75" s="2" t="str">
        <f>IF(Tabelle_ExterneDaten_15[[#This Row],[QuoteLU]]&lt;&gt;"",VLOOKUP(Tabelle_ExterneDaten_15[[#This Row],[QuoteLU]],QuoteLookup,2,FALSE),"")</f>
        <v>IR_SWAP/RATE/CHF/2D/1M/30Y</v>
      </c>
    </row>
    <row r="76" spans="2:6" x14ac:dyDescent="0.25">
      <c r="B76" s="2" t="s">
        <v>8891</v>
      </c>
      <c r="C76" s="2">
        <v>0</v>
      </c>
      <c r="D76" s="2">
        <v>0</v>
      </c>
      <c r="E76" s="2" t="s">
        <v>6320</v>
      </c>
      <c r="F76" s="2" t="str">
        <f>IF(Tabelle_ExterneDaten_15[[#This Row],[QuoteLU]]&lt;&gt;"",VLOOKUP(Tabelle_ExterneDaten_15[[#This Row],[QuoteLU]],QuoteLookup,2,FALSE),"")</f>
        <v>MM/RATE/CHF/0D/1D</v>
      </c>
    </row>
    <row r="77" spans="2:6" x14ac:dyDescent="0.25">
      <c r="B77" s="2" t="s">
        <v>8891</v>
      </c>
      <c r="C77" s="2">
        <v>0</v>
      </c>
      <c r="D77" s="2">
        <v>1</v>
      </c>
      <c r="E77" s="2" t="s">
        <v>6324</v>
      </c>
      <c r="F77" s="2" t="str">
        <f>IF(Tabelle_ExterneDaten_15[[#This Row],[QuoteLU]]&lt;&gt;"",VLOOKUP(Tabelle_ExterneDaten_15[[#This Row],[QuoteLU]],QuoteLookup,2,FALSE),"")</f>
        <v>MM/RATE/CHF/2D/1W</v>
      </c>
    </row>
    <row r="78" spans="2:6" x14ac:dyDescent="0.25">
      <c r="B78" s="2" t="s">
        <v>8891</v>
      </c>
      <c r="C78" s="2">
        <v>0</v>
      </c>
      <c r="D78" s="2">
        <v>2</v>
      </c>
      <c r="E78" s="2" t="s">
        <v>6323</v>
      </c>
      <c r="F78" s="2" t="str">
        <f>IF(Tabelle_ExterneDaten_15[[#This Row],[QuoteLU]]&lt;&gt;"",VLOOKUP(Tabelle_ExterneDaten_15[[#This Row],[QuoteLU]],QuoteLookup,2,FALSE),"")</f>
        <v>MM/RATE/CHF/2D/1M</v>
      </c>
    </row>
    <row r="79" spans="2:6" x14ac:dyDescent="0.25">
      <c r="B79" s="2" t="s">
        <v>8891</v>
      </c>
      <c r="C79" s="2">
        <v>0</v>
      </c>
      <c r="D79" s="2">
        <v>3</v>
      </c>
      <c r="E79" s="2" t="s">
        <v>6328</v>
      </c>
      <c r="F79" s="2" t="str">
        <f>IF(Tabelle_ExterneDaten_15[[#This Row],[QuoteLU]]&lt;&gt;"",VLOOKUP(Tabelle_ExterneDaten_15[[#This Row],[QuoteLU]],QuoteLookup,2,FALSE),"")</f>
        <v>MM/RATE/CHF/2D/3M</v>
      </c>
    </row>
    <row r="80" spans="2:6" x14ac:dyDescent="0.25">
      <c r="B80" s="2" t="s">
        <v>8891</v>
      </c>
      <c r="C80" s="2">
        <v>2</v>
      </c>
      <c r="D80" s="2">
        <v>0</v>
      </c>
      <c r="E80" s="2" t="s">
        <v>6002</v>
      </c>
      <c r="F80" s="2" t="str">
        <f>IF(Tabelle_ExterneDaten_15[[#This Row],[QuoteLU]]&lt;&gt;"",VLOOKUP(Tabelle_ExterneDaten_15[[#This Row],[QuoteLU]],QuoteLookup,2,FALSE),"")</f>
        <v>IR_SWAP/RATE/CHF/2D/3M/2Y</v>
      </c>
    </row>
    <row r="81" spans="2:6" x14ac:dyDescent="0.25">
      <c r="B81" s="2" t="s">
        <v>8891</v>
      </c>
      <c r="C81" s="2">
        <v>2</v>
      </c>
      <c r="D81" s="2">
        <v>1</v>
      </c>
      <c r="E81" s="2" t="s">
        <v>6004</v>
      </c>
      <c r="F81" s="2" t="str">
        <f>IF(Tabelle_ExterneDaten_15[[#This Row],[QuoteLU]]&lt;&gt;"",VLOOKUP(Tabelle_ExterneDaten_15[[#This Row],[QuoteLU]],QuoteLookup,2,FALSE),"")</f>
        <v>IR_SWAP/RATE/CHF/2D/3M/3Y</v>
      </c>
    </row>
    <row r="82" spans="2:6" x14ac:dyDescent="0.25">
      <c r="B82" s="2" t="s">
        <v>8891</v>
      </c>
      <c r="C82" s="2">
        <v>2</v>
      </c>
      <c r="D82" s="2">
        <v>2</v>
      </c>
      <c r="E82" s="2" t="s">
        <v>6005</v>
      </c>
      <c r="F82" s="2" t="str">
        <f>IF(Tabelle_ExterneDaten_15[[#This Row],[QuoteLU]]&lt;&gt;"",VLOOKUP(Tabelle_ExterneDaten_15[[#This Row],[QuoteLU]],QuoteLookup,2,FALSE),"")</f>
        <v>IR_SWAP/RATE/CHF/2D/3M/4Y</v>
      </c>
    </row>
    <row r="83" spans="2:6" x14ac:dyDescent="0.25">
      <c r="B83" s="2" t="s">
        <v>8891</v>
      </c>
      <c r="C83" s="2">
        <v>2</v>
      </c>
      <c r="D83" s="2">
        <v>3</v>
      </c>
      <c r="E83" s="2" t="s">
        <v>6006</v>
      </c>
      <c r="F83" s="2" t="str">
        <f>IF(Tabelle_ExterneDaten_15[[#This Row],[QuoteLU]]&lt;&gt;"",VLOOKUP(Tabelle_ExterneDaten_15[[#This Row],[QuoteLU]],QuoteLookup,2,FALSE),"")</f>
        <v>IR_SWAP/RATE/CHF/2D/3M/5Y</v>
      </c>
    </row>
    <row r="84" spans="2:6" x14ac:dyDescent="0.25">
      <c r="B84" s="2" t="s">
        <v>8891</v>
      </c>
      <c r="C84" s="2">
        <v>2</v>
      </c>
      <c r="D84" s="2">
        <v>4</v>
      </c>
      <c r="E84" s="2" t="s">
        <v>6008</v>
      </c>
      <c r="F84" s="2" t="str">
        <f>IF(Tabelle_ExterneDaten_15[[#This Row],[QuoteLU]]&lt;&gt;"",VLOOKUP(Tabelle_ExterneDaten_15[[#This Row],[QuoteLU]],QuoteLookup,2,FALSE),"")</f>
        <v>IR_SWAP/RATE/CHF/2D/3M/7Y</v>
      </c>
    </row>
    <row r="85" spans="2:6" x14ac:dyDescent="0.25">
      <c r="B85" s="2" t="s">
        <v>8891</v>
      </c>
      <c r="C85" s="2">
        <v>2</v>
      </c>
      <c r="D85" s="2">
        <v>5</v>
      </c>
      <c r="E85" s="2" t="s">
        <v>5997</v>
      </c>
      <c r="F85" s="2" t="str">
        <f>IF(Tabelle_ExterneDaten_15[[#This Row],[QuoteLU]]&lt;&gt;"",VLOOKUP(Tabelle_ExterneDaten_15[[#This Row],[QuoteLU]],QuoteLookup,2,FALSE),"")</f>
        <v>IR_SWAP/RATE/CHF/2D/3M/10Y</v>
      </c>
    </row>
    <row r="86" spans="2:6" x14ac:dyDescent="0.25">
      <c r="B86" s="2" t="s">
        <v>8891</v>
      </c>
      <c r="C86" s="2">
        <v>2</v>
      </c>
      <c r="D86" s="2">
        <v>6</v>
      </c>
      <c r="E86" s="2" t="s">
        <v>5998</v>
      </c>
      <c r="F86" s="2" t="str">
        <f>IF(Tabelle_ExterneDaten_15[[#This Row],[QuoteLU]]&lt;&gt;"",VLOOKUP(Tabelle_ExterneDaten_15[[#This Row],[QuoteLU]],QuoteLookup,2,FALSE),"")</f>
        <v>IR_SWAP/RATE/CHF/2D/3M/12Y</v>
      </c>
    </row>
    <row r="87" spans="2:6" x14ac:dyDescent="0.25">
      <c r="B87" s="2" t="s">
        <v>8891</v>
      </c>
      <c r="C87" s="2">
        <v>2</v>
      </c>
      <c r="D87" s="2">
        <v>7</v>
      </c>
      <c r="E87" s="2" t="s">
        <v>5999</v>
      </c>
      <c r="F87" s="2" t="str">
        <f>IF(Tabelle_ExterneDaten_15[[#This Row],[QuoteLU]]&lt;&gt;"",VLOOKUP(Tabelle_ExterneDaten_15[[#This Row],[QuoteLU]],QuoteLookup,2,FALSE),"")</f>
        <v>IR_SWAP/RATE/CHF/2D/3M/15Y</v>
      </c>
    </row>
    <row r="88" spans="2:6" x14ac:dyDescent="0.25">
      <c r="B88" s="2" t="s">
        <v>8891</v>
      </c>
      <c r="C88" s="2">
        <v>2</v>
      </c>
      <c r="D88" s="2">
        <v>8</v>
      </c>
      <c r="E88" s="2" t="s">
        <v>6000</v>
      </c>
      <c r="F88" s="2" t="str">
        <f>IF(Tabelle_ExterneDaten_15[[#This Row],[QuoteLU]]&lt;&gt;"",VLOOKUP(Tabelle_ExterneDaten_15[[#This Row],[QuoteLU]],QuoteLookup,2,FALSE),"")</f>
        <v>IR_SWAP/RATE/CHF/2D/3M/20Y</v>
      </c>
    </row>
    <row r="89" spans="2:6" x14ac:dyDescent="0.25">
      <c r="B89" s="2" t="s">
        <v>8891</v>
      </c>
      <c r="C89" s="2">
        <v>2</v>
      </c>
      <c r="D89" s="2">
        <v>9</v>
      </c>
      <c r="E89" s="2" t="s">
        <v>6001</v>
      </c>
      <c r="F89" s="2" t="str">
        <f>IF(Tabelle_ExterneDaten_15[[#This Row],[QuoteLU]]&lt;&gt;"",VLOOKUP(Tabelle_ExterneDaten_15[[#This Row],[QuoteLU]],QuoteLookup,2,FALSE),"")</f>
        <v>IR_SWAP/RATE/CHF/2D/3M/25Y</v>
      </c>
    </row>
    <row r="90" spans="2:6" x14ac:dyDescent="0.25">
      <c r="B90" s="2" t="s">
        <v>8891</v>
      </c>
      <c r="C90" s="2">
        <v>2</v>
      </c>
      <c r="D90" s="2">
        <v>10</v>
      </c>
      <c r="E90" s="2" t="s">
        <v>6003</v>
      </c>
      <c r="F90" s="2" t="str">
        <f>IF(Tabelle_ExterneDaten_15[[#This Row],[QuoteLU]]&lt;&gt;"",VLOOKUP(Tabelle_ExterneDaten_15[[#This Row],[QuoteLU]],QuoteLookup,2,FALSE),"")</f>
        <v>IR_SWAP/RATE/CHF/2D/3M/30Y</v>
      </c>
    </row>
    <row r="91" spans="2:6" x14ac:dyDescent="0.25">
      <c r="B91" s="2" t="s">
        <v>8892</v>
      </c>
      <c r="C91" s="2">
        <v>0</v>
      </c>
      <c r="D91" s="2">
        <v>0</v>
      </c>
      <c r="E91" s="2" t="s">
        <v>6320</v>
      </c>
      <c r="F91" s="2" t="str">
        <f>IF(Tabelle_ExterneDaten_15[[#This Row],[QuoteLU]]&lt;&gt;"",VLOOKUP(Tabelle_ExterneDaten_15[[#This Row],[QuoteLU]],QuoteLookup,2,FALSE),"")</f>
        <v>MM/RATE/CHF/0D/1D</v>
      </c>
    </row>
    <row r="92" spans="2:6" x14ac:dyDescent="0.25">
      <c r="B92" s="2" t="s">
        <v>8892</v>
      </c>
      <c r="C92" s="2">
        <v>0</v>
      </c>
      <c r="D92" s="2">
        <v>1</v>
      </c>
      <c r="E92" s="2" t="s">
        <v>6321</v>
      </c>
      <c r="F92" s="2" t="str">
        <f>IF(Tabelle_ExterneDaten_15[[#This Row],[QuoteLU]]&lt;&gt;"",VLOOKUP(Tabelle_ExterneDaten_15[[#This Row],[QuoteLU]],QuoteLookup,2,FALSE),"")</f>
        <v>MM/RATE/CHF/0D/2D</v>
      </c>
    </row>
    <row r="93" spans="2:6" x14ac:dyDescent="0.25">
      <c r="B93" s="2" t="s">
        <v>8892</v>
      </c>
      <c r="C93" s="2">
        <v>0</v>
      </c>
      <c r="D93" s="2">
        <v>2</v>
      </c>
      <c r="E93" s="2" t="s">
        <v>6324</v>
      </c>
      <c r="F93" s="2" t="str">
        <f>IF(Tabelle_ExterneDaten_15[[#This Row],[QuoteLU]]&lt;&gt;"",VLOOKUP(Tabelle_ExterneDaten_15[[#This Row],[QuoteLU]],QuoteLookup,2,FALSE),"")</f>
        <v>MM/RATE/CHF/2D/1W</v>
      </c>
    </row>
    <row r="94" spans="2:6" x14ac:dyDescent="0.25">
      <c r="B94" s="2" t="s">
        <v>8892</v>
      </c>
      <c r="C94" s="2">
        <v>0</v>
      </c>
      <c r="D94" s="2">
        <v>3</v>
      </c>
      <c r="E94" s="2" t="s">
        <v>6326</v>
      </c>
      <c r="F94" s="2" t="str">
        <f>IF(Tabelle_ExterneDaten_15[[#This Row],[QuoteLU]]&lt;&gt;"",VLOOKUP(Tabelle_ExterneDaten_15[[#This Row],[QuoteLU]],QuoteLookup,2,FALSE),"")</f>
        <v>MM/RATE/CHF/2D/2W</v>
      </c>
    </row>
    <row r="95" spans="2:6" x14ac:dyDescent="0.25">
      <c r="B95" s="2" t="s">
        <v>8892</v>
      </c>
      <c r="C95" s="2">
        <v>0</v>
      </c>
      <c r="D95" s="2">
        <v>4</v>
      </c>
      <c r="E95" s="2" t="s">
        <v>6329</v>
      </c>
      <c r="F95" s="2" t="str">
        <f>IF(Tabelle_ExterneDaten_15[[#This Row],[QuoteLU]]&lt;&gt;"",VLOOKUP(Tabelle_ExterneDaten_15[[#This Row],[QuoteLU]],QuoteLookup,2,FALSE),"")</f>
        <v>MM/RATE/CHF/2D/3W</v>
      </c>
    </row>
    <row r="96" spans="2:6" x14ac:dyDescent="0.25">
      <c r="B96" s="2" t="s">
        <v>8892</v>
      </c>
      <c r="C96" s="2">
        <v>0</v>
      </c>
      <c r="D96" s="2">
        <v>5</v>
      </c>
      <c r="E96" s="2" t="s">
        <v>6323</v>
      </c>
      <c r="F96" s="2" t="str">
        <f>IF(Tabelle_ExterneDaten_15[[#This Row],[QuoteLU]]&lt;&gt;"",VLOOKUP(Tabelle_ExterneDaten_15[[#This Row],[QuoteLU]],QuoteLookup,2,FALSE),"")</f>
        <v>MM/RATE/CHF/2D/1M</v>
      </c>
    </row>
    <row r="97" spans="2:6" x14ac:dyDescent="0.25">
      <c r="B97" s="2" t="s">
        <v>8892</v>
      </c>
      <c r="C97" s="2">
        <v>0</v>
      </c>
      <c r="D97" s="2">
        <v>6</v>
      </c>
      <c r="E97" s="2" t="s">
        <v>6325</v>
      </c>
      <c r="F97" s="2" t="str">
        <f>IF(Tabelle_ExterneDaten_15[[#This Row],[QuoteLU]]&lt;&gt;"",VLOOKUP(Tabelle_ExterneDaten_15[[#This Row],[QuoteLU]],QuoteLookup,2,FALSE),"")</f>
        <v>MM/RATE/CHF/2D/2M</v>
      </c>
    </row>
    <row r="98" spans="2:6" x14ac:dyDescent="0.25">
      <c r="B98" s="2" t="s">
        <v>8892</v>
      </c>
      <c r="C98" s="2">
        <v>0</v>
      </c>
      <c r="D98" s="2">
        <v>7</v>
      </c>
      <c r="E98" s="2" t="s">
        <v>6328</v>
      </c>
      <c r="F98" s="2" t="str">
        <f>IF(Tabelle_ExterneDaten_15[[#This Row],[QuoteLU]]&lt;&gt;"",VLOOKUP(Tabelle_ExterneDaten_15[[#This Row],[QuoteLU]],QuoteLookup,2,FALSE),"")</f>
        <v>MM/RATE/CHF/2D/3M</v>
      </c>
    </row>
    <row r="99" spans="2:6" x14ac:dyDescent="0.25">
      <c r="B99" s="2" t="s">
        <v>8892</v>
      </c>
      <c r="C99" s="2">
        <v>0</v>
      </c>
      <c r="D99" s="2">
        <v>8</v>
      </c>
      <c r="E99" s="2" t="s">
        <v>6330</v>
      </c>
      <c r="F99" s="2" t="str">
        <f>IF(Tabelle_ExterneDaten_15[[#This Row],[QuoteLU]]&lt;&gt;"",VLOOKUP(Tabelle_ExterneDaten_15[[#This Row],[QuoteLU]],QuoteLookup,2,FALSE),"")</f>
        <v>MM/RATE/CHF/2D/6M</v>
      </c>
    </row>
    <row r="100" spans="2:6" x14ac:dyDescent="0.25">
      <c r="B100" s="2" t="s">
        <v>8892</v>
      </c>
      <c r="C100" s="2">
        <v>1</v>
      </c>
      <c r="D100" s="2">
        <v>0</v>
      </c>
      <c r="E100" s="2" t="s">
        <v>5478</v>
      </c>
      <c r="F100" s="2" t="str">
        <f>IF(Tabelle_ExterneDaten_15[[#This Row],[QuoteLU]]&lt;&gt;"",VLOOKUP(Tabelle_ExterneDaten_15[[#This Row],[QuoteLU]],QuoteLookup,2,FALSE),"")</f>
        <v>FRA/RATE/CHF/1M/6M</v>
      </c>
    </row>
    <row r="101" spans="2:6" x14ac:dyDescent="0.25">
      <c r="B101" s="2" t="s">
        <v>8892</v>
      </c>
      <c r="C101" s="2">
        <v>1</v>
      </c>
      <c r="D101" s="2">
        <v>1</v>
      </c>
      <c r="E101" s="2" t="s">
        <v>5479</v>
      </c>
      <c r="F101" s="2" t="str">
        <f>IF(Tabelle_ExterneDaten_15[[#This Row],[QuoteLU]]&lt;&gt;"",VLOOKUP(Tabelle_ExterneDaten_15[[#This Row],[QuoteLU]],QuoteLookup,2,FALSE),"")</f>
        <v>FRA/RATE/CHF/2M/6M</v>
      </c>
    </row>
    <row r="102" spans="2:6" x14ac:dyDescent="0.25">
      <c r="B102" s="2" t="s">
        <v>8892</v>
      </c>
      <c r="C102" s="2">
        <v>1</v>
      </c>
      <c r="D102" s="2">
        <v>2</v>
      </c>
      <c r="E102" s="2" t="s">
        <v>5480</v>
      </c>
      <c r="F102" s="2" t="str">
        <f>IF(Tabelle_ExterneDaten_15[[#This Row],[QuoteLU]]&lt;&gt;"",VLOOKUP(Tabelle_ExterneDaten_15[[#This Row],[QuoteLU]],QuoteLookup,2,FALSE),"")</f>
        <v>FRA/RATE/CHF/3M/6M</v>
      </c>
    </row>
    <row r="103" spans="2:6" x14ac:dyDescent="0.25">
      <c r="B103" s="2" t="s">
        <v>8892</v>
      </c>
      <c r="C103" s="2">
        <v>1</v>
      </c>
      <c r="D103" s="2">
        <v>3</v>
      </c>
      <c r="E103" s="2" t="s">
        <v>5481</v>
      </c>
      <c r="F103" s="2" t="str">
        <f>IF(Tabelle_ExterneDaten_15[[#This Row],[QuoteLU]]&lt;&gt;"",VLOOKUP(Tabelle_ExterneDaten_15[[#This Row],[QuoteLU]],QuoteLookup,2,FALSE),"")</f>
        <v>FRA/RATE/CHF/4M/6M</v>
      </c>
    </row>
    <row r="104" spans="2:6" x14ac:dyDescent="0.25">
      <c r="B104" s="2" t="s">
        <v>8892</v>
      </c>
      <c r="C104" s="2">
        <v>1</v>
      </c>
      <c r="D104" s="2">
        <v>4</v>
      </c>
      <c r="E104" s="2" t="s">
        <v>5482</v>
      </c>
      <c r="F104" s="2" t="str">
        <f>IF(Tabelle_ExterneDaten_15[[#This Row],[QuoteLU]]&lt;&gt;"",VLOOKUP(Tabelle_ExterneDaten_15[[#This Row],[QuoteLU]],QuoteLookup,2,FALSE),"")</f>
        <v>FRA/RATE/CHF/5M/6M</v>
      </c>
    </row>
    <row r="105" spans="2:6" x14ac:dyDescent="0.25">
      <c r="B105" s="2" t="s">
        <v>8892</v>
      </c>
      <c r="C105" s="2">
        <v>1</v>
      </c>
      <c r="D105" s="2">
        <v>5</v>
      </c>
      <c r="E105" s="2" t="s">
        <v>5483</v>
      </c>
      <c r="F105" s="2" t="str">
        <f>IF(Tabelle_ExterneDaten_15[[#This Row],[QuoteLU]]&lt;&gt;"",VLOOKUP(Tabelle_ExterneDaten_15[[#This Row],[QuoteLU]],QuoteLookup,2,FALSE),"")</f>
        <v>FRA/RATE/CHF/6M/6M</v>
      </c>
    </row>
    <row r="106" spans="2:6" x14ac:dyDescent="0.25">
      <c r="B106" s="2" t="s">
        <v>8892</v>
      </c>
      <c r="C106" s="2">
        <v>2</v>
      </c>
      <c r="D106" s="2">
        <v>0</v>
      </c>
      <c r="E106" s="2" t="s">
        <v>6016</v>
      </c>
      <c r="F106" s="2" t="str">
        <f>IF(Tabelle_ExterneDaten_15[[#This Row],[QuoteLU]]&lt;&gt;"",VLOOKUP(Tabelle_ExterneDaten_15[[#This Row],[QuoteLU]],QuoteLookup,2,FALSE),"")</f>
        <v>IR_SWAP/RATE/CHF/2D/6M/2Y</v>
      </c>
    </row>
    <row r="107" spans="2:6" x14ac:dyDescent="0.25">
      <c r="B107" s="2" t="s">
        <v>8892</v>
      </c>
      <c r="C107" s="2">
        <v>2</v>
      </c>
      <c r="D107" s="2">
        <v>1</v>
      </c>
      <c r="E107" s="2" t="s">
        <v>6018</v>
      </c>
      <c r="F107" s="2" t="str">
        <f>IF(Tabelle_ExterneDaten_15[[#This Row],[QuoteLU]]&lt;&gt;"",VLOOKUP(Tabelle_ExterneDaten_15[[#This Row],[QuoteLU]],QuoteLookup,2,FALSE),"")</f>
        <v>IR_SWAP/RATE/CHF/2D/6M/3Y</v>
      </c>
    </row>
    <row r="108" spans="2:6" x14ac:dyDescent="0.25">
      <c r="B108" s="2" t="s">
        <v>8892</v>
      </c>
      <c r="C108" s="2">
        <v>2</v>
      </c>
      <c r="D108" s="2">
        <v>2</v>
      </c>
      <c r="E108" s="2" t="s">
        <v>6019</v>
      </c>
      <c r="F108" s="2" t="str">
        <f>IF(Tabelle_ExterneDaten_15[[#This Row],[QuoteLU]]&lt;&gt;"",VLOOKUP(Tabelle_ExterneDaten_15[[#This Row],[QuoteLU]],QuoteLookup,2,FALSE),"")</f>
        <v>IR_SWAP/RATE/CHF/2D/6M/4Y</v>
      </c>
    </row>
    <row r="109" spans="2:6" x14ac:dyDescent="0.25">
      <c r="B109" s="2" t="s">
        <v>8892</v>
      </c>
      <c r="C109" s="2">
        <v>2</v>
      </c>
      <c r="D109" s="2">
        <v>3</v>
      </c>
      <c r="E109" s="2" t="s">
        <v>6020</v>
      </c>
      <c r="F109" s="2" t="str">
        <f>IF(Tabelle_ExterneDaten_15[[#This Row],[QuoteLU]]&lt;&gt;"",VLOOKUP(Tabelle_ExterneDaten_15[[#This Row],[QuoteLU]],QuoteLookup,2,FALSE),"")</f>
        <v>IR_SWAP/RATE/CHF/2D/6M/5Y</v>
      </c>
    </row>
    <row r="110" spans="2:6" x14ac:dyDescent="0.25">
      <c r="B110" s="2" t="s">
        <v>8892</v>
      </c>
      <c r="C110" s="2">
        <v>2</v>
      </c>
      <c r="D110" s="2">
        <v>4</v>
      </c>
      <c r="E110" s="2" t="s">
        <v>6021</v>
      </c>
      <c r="F110" s="2" t="str">
        <f>IF(Tabelle_ExterneDaten_15[[#This Row],[QuoteLU]]&lt;&gt;"",VLOOKUP(Tabelle_ExterneDaten_15[[#This Row],[QuoteLU]],QuoteLookup,2,FALSE),"")</f>
        <v>IR_SWAP/RATE/CHF/2D/6M/6Y</v>
      </c>
    </row>
    <row r="111" spans="2:6" x14ac:dyDescent="0.25">
      <c r="B111" s="2" t="s">
        <v>8892</v>
      </c>
      <c r="C111" s="2">
        <v>2</v>
      </c>
      <c r="D111" s="2">
        <v>5</v>
      </c>
      <c r="E111" s="2" t="s">
        <v>6022</v>
      </c>
      <c r="F111" s="2" t="str">
        <f>IF(Tabelle_ExterneDaten_15[[#This Row],[QuoteLU]]&lt;&gt;"",VLOOKUP(Tabelle_ExterneDaten_15[[#This Row],[QuoteLU]],QuoteLookup,2,FALSE),"")</f>
        <v>IR_SWAP/RATE/CHF/2D/6M/7Y</v>
      </c>
    </row>
    <row r="112" spans="2:6" x14ac:dyDescent="0.25">
      <c r="B112" s="2" t="s">
        <v>8892</v>
      </c>
      <c r="C112" s="2">
        <v>2</v>
      </c>
      <c r="D112" s="2">
        <v>6</v>
      </c>
      <c r="E112" s="2" t="s">
        <v>6023</v>
      </c>
      <c r="F112" s="2" t="str">
        <f>IF(Tabelle_ExterneDaten_15[[#This Row],[QuoteLU]]&lt;&gt;"",VLOOKUP(Tabelle_ExterneDaten_15[[#This Row],[QuoteLU]],QuoteLookup,2,FALSE),"")</f>
        <v>IR_SWAP/RATE/CHF/2D/6M/8Y</v>
      </c>
    </row>
    <row r="113" spans="2:6" x14ac:dyDescent="0.25">
      <c r="B113" s="2" t="s">
        <v>8892</v>
      </c>
      <c r="C113" s="2">
        <v>2</v>
      </c>
      <c r="D113" s="2">
        <v>7</v>
      </c>
      <c r="E113" s="2" t="s">
        <v>6024</v>
      </c>
      <c r="F113" s="2" t="str">
        <f>IF(Tabelle_ExterneDaten_15[[#This Row],[QuoteLU]]&lt;&gt;"",VLOOKUP(Tabelle_ExterneDaten_15[[#This Row],[QuoteLU]],QuoteLookup,2,FALSE),"")</f>
        <v>IR_SWAP/RATE/CHF/2D/6M/9Y</v>
      </c>
    </row>
    <row r="114" spans="2:6" x14ac:dyDescent="0.25">
      <c r="B114" s="2" t="s">
        <v>8892</v>
      </c>
      <c r="C114" s="2">
        <v>2</v>
      </c>
      <c r="D114" s="2">
        <v>8</v>
      </c>
      <c r="E114" s="2" t="s">
        <v>6011</v>
      </c>
      <c r="F114" s="2" t="str">
        <f>IF(Tabelle_ExterneDaten_15[[#This Row],[QuoteLU]]&lt;&gt;"",VLOOKUP(Tabelle_ExterneDaten_15[[#This Row],[QuoteLU]],QuoteLookup,2,FALSE),"")</f>
        <v>IR_SWAP/RATE/CHF/2D/6M/10Y</v>
      </c>
    </row>
    <row r="115" spans="2:6" x14ac:dyDescent="0.25">
      <c r="B115" s="2" t="s">
        <v>8892</v>
      </c>
      <c r="C115" s="2">
        <v>2</v>
      </c>
      <c r="D115" s="2">
        <v>9</v>
      </c>
      <c r="E115" s="2" t="s">
        <v>6012</v>
      </c>
      <c r="F115" s="2" t="str">
        <f>IF(Tabelle_ExterneDaten_15[[#This Row],[QuoteLU]]&lt;&gt;"",VLOOKUP(Tabelle_ExterneDaten_15[[#This Row],[QuoteLU]],QuoteLookup,2,FALSE),"")</f>
        <v>IR_SWAP/RATE/CHF/2D/6M/12Y</v>
      </c>
    </row>
    <row r="116" spans="2:6" x14ac:dyDescent="0.25">
      <c r="B116" s="2" t="s">
        <v>8892</v>
      </c>
      <c r="C116" s="2">
        <v>2</v>
      </c>
      <c r="D116" s="2">
        <v>10</v>
      </c>
      <c r="E116" s="2" t="s">
        <v>6013</v>
      </c>
      <c r="F116" s="2" t="str">
        <f>IF(Tabelle_ExterneDaten_15[[#This Row],[QuoteLU]]&lt;&gt;"",VLOOKUP(Tabelle_ExterneDaten_15[[#This Row],[QuoteLU]],QuoteLookup,2,FALSE),"")</f>
        <v>IR_SWAP/RATE/CHF/2D/6M/15Y</v>
      </c>
    </row>
    <row r="117" spans="2:6" x14ac:dyDescent="0.25">
      <c r="B117" s="2" t="s">
        <v>8892</v>
      </c>
      <c r="C117" s="2">
        <v>2</v>
      </c>
      <c r="D117" s="2">
        <v>11</v>
      </c>
      <c r="E117" s="2" t="s">
        <v>6014</v>
      </c>
      <c r="F117" s="2" t="str">
        <f>IF(Tabelle_ExterneDaten_15[[#This Row],[QuoteLU]]&lt;&gt;"",VLOOKUP(Tabelle_ExterneDaten_15[[#This Row],[QuoteLU]],QuoteLookup,2,FALSE),"")</f>
        <v>IR_SWAP/RATE/CHF/2D/6M/20Y</v>
      </c>
    </row>
    <row r="118" spans="2:6" x14ac:dyDescent="0.25">
      <c r="B118" s="2" t="s">
        <v>8892</v>
      </c>
      <c r="C118" s="2">
        <v>2</v>
      </c>
      <c r="D118" s="2">
        <v>12</v>
      </c>
      <c r="E118" s="2" t="s">
        <v>6015</v>
      </c>
      <c r="F118" s="2" t="str">
        <f>IF(Tabelle_ExterneDaten_15[[#This Row],[QuoteLU]]&lt;&gt;"",VLOOKUP(Tabelle_ExterneDaten_15[[#This Row],[QuoteLU]],QuoteLookup,2,FALSE),"")</f>
        <v>IR_SWAP/RATE/CHF/2D/6M/25Y</v>
      </c>
    </row>
    <row r="119" spans="2:6" x14ac:dyDescent="0.25">
      <c r="B119" s="2" t="s">
        <v>8892</v>
      </c>
      <c r="C119" s="2">
        <v>2</v>
      </c>
      <c r="D119" s="2">
        <v>13</v>
      </c>
      <c r="E119" s="2" t="s">
        <v>6017</v>
      </c>
      <c r="F119" s="2" t="str">
        <f>IF(Tabelle_ExterneDaten_15[[#This Row],[QuoteLU]]&lt;&gt;"",VLOOKUP(Tabelle_ExterneDaten_15[[#This Row],[QuoteLU]],QuoteLookup,2,FALSE),"")</f>
        <v>IR_SWAP/RATE/CHF/2D/6M/30Y</v>
      </c>
    </row>
    <row r="120" spans="2:6" x14ac:dyDescent="0.25">
      <c r="B120" s="2" t="s">
        <v>8893</v>
      </c>
      <c r="C120" s="2">
        <v>0</v>
      </c>
      <c r="D120" s="2">
        <v>0</v>
      </c>
      <c r="E120" s="2" t="s">
        <v>5673</v>
      </c>
      <c r="F120" s="2" t="str">
        <f>IF(Tabelle_ExterneDaten_15[[#This Row],[QuoteLU]]&lt;&gt;"",VLOOKUP(Tabelle_ExterneDaten_15[[#This Row],[QuoteLU]],QuoteLookup,2,FALSE),"")</f>
        <v>FXFWD/RATE/EUR/CHF/3M</v>
      </c>
    </row>
    <row r="121" spans="2:6" x14ac:dyDescent="0.25">
      <c r="B121" s="2" t="s">
        <v>8893</v>
      </c>
      <c r="C121" s="2">
        <v>0</v>
      </c>
      <c r="D121" s="2">
        <v>1</v>
      </c>
      <c r="E121" s="2" t="s">
        <v>5680</v>
      </c>
      <c r="F121" s="2" t="str">
        <f>IF(Tabelle_ExterneDaten_15[[#This Row],[QuoteLU]]&lt;&gt;"",VLOOKUP(Tabelle_ExterneDaten_15[[#This Row],[QuoteLU]],QuoteLookup,2,FALSE),"")</f>
        <v>FXFWD/RATE/EUR/CHF/6M</v>
      </c>
    </row>
    <row r="122" spans="2:6" x14ac:dyDescent="0.25">
      <c r="B122" s="2" t="s">
        <v>8893</v>
      </c>
      <c r="C122" s="2">
        <v>0</v>
      </c>
      <c r="D122" s="2">
        <v>2</v>
      </c>
      <c r="E122" s="2" t="s">
        <v>5684</v>
      </c>
      <c r="F122" s="2" t="str">
        <f>IF(Tabelle_ExterneDaten_15[[#This Row],[QuoteLU]]&lt;&gt;"",VLOOKUP(Tabelle_ExterneDaten_15[[#This Row],[QuoteLU]],QuoteLookup,2,FALSE),"")</f>
        <v>FXFWD/RATE/EUR/CHF/9M</v>
      </c>
    </row>
    <row r="123" spans="2:6" x14ac:dyDescent="0.25">
      <c r="B123" s="2" t="s">
        <v>8893</v>
      </c>
      <c r="C123" s="2">
        <v>0</v>
      </c>
      <c r="D123" s="2">
        <v>3</v>
      </c>
      <c r="E123" s="2" t="s">
        <v>5656</v>
      </c>
      <c r="F123" s="2" t="str">
        <f>IF(Tabelle_ExterneDaten_15[[#This Row],[QuoteLU]]&lt;&gt;"",VLOOKUP(Tabelle_ExterneDaten_15[[#This Row],[QuoteLU]],QuoteLookup,2,FALSE),"")</f>
        <v>FXFWD/RATE/EUR/CHF/1Y</v>
      </c>
    </row>
    <row r="124" spans="2:6" x14ac:dyDescent="0.25">
      <c r="B124" s="2" t="s">
        <v>8893</v>
      </c>
      <c r="C124" s="2">
        <v>1</v>
      </c>
      <c r="D124" s="2">
        <v>0</v>
      </c>
      <c r="E124" s="2" t="s">
        <v>5339</v>
      </c>
      <c r="F124" s="2" t="str">
        <f>IF(Tabelle_ExterneDaten_15[[#This Row],[QuoteLU]]&lt;&gt;"",VLOOKUP(Tabelle_ExterneDaten_15[[#This Row],[QuoteLU]],QuoteLookup,2,FALSE),"")</f>
        <v>CC_BASIS_SWAP/BASIS_SPREAD/EUR/3M/CHF/3M/2Y</v>
      </c>
    </row>
    <row r="125" spans="2:6" x14ac:dyDescent="0.25">
      <c r="B125" s="2" t="s">
        <v>8893</v>
      </c>
      <c r="C125" s="2">
        <v>1</v>
      </c>
      <c r="D125" s="2">
        <v>1</v>
      </c>
      <c r="E125" s="2" t="s">
        <v>5340</v>
      </c>
      <c r="F125" s="2" t="str">
        <f>IF(Tabelle_ExterneDaten_15[[#This Row],[QuoteLU]]&lt;&gt;"",VLOOKUP(Tabelle_ExterneDaten_15[[#This Row],[QuoteLU]],QuoteLookup,2,FALSE),"")</f>
        <v>CC_BASIS_SWAP/BASIS_SPREAD/EUR/3M/CHF/3M/3Y</v>
      </c>
    </row>
    <row r="126" spans="2:6" x14ac:dyDescent="0.25">
      <c r="B126" s="2" t="s">
        <v>8893</v>
      </c>
      <c r="C126" s="2">
        <v>1</v>
      </c>
      <c r="D126" s="2">
        <v>2</v>
      </c>
      <c r="E126" s="2" t="s">
        <v>5341</v>
      </c>
      <c r="F126" s="2" t="str">
        <f>IF(Tabelle_ExterneDaten_15[[#This Row],[QuoteLU]]&lt;&gt;"",VLOOKUP(Tabelle_ExterneDaten_15[[#This Row],[QuoteLU]],QuoteLookup,2,FALSE),"")</f>
        <v>CC_BASIS_SWAP/BASIS_SPREAD/EUR/3M/CHF/3M/4Y</v>
      </c>
    </row>
    <row r="127" spans="2:6" x14ac:dyDescent="0.25">
      <c r="B127" s="2" t="s">
        <v>8893</v>
      </c>
      <c r="C127" s="2">
        <v>1</v>
      </c>
      <c r="D127" s="2">
        <v>3</v>
      </c>
      <c r="E127" s="2" t="s">
        <v>5342</v>
      </c>
      <c r="F127" s="2" t="str">
        <f>IF(Tabelle_ExterneDaten_15[[#This Row],[QuoteLU]]&lt;&gt;"",VLOOKUP(Tabelle_ExterneDaten_15[[#This Row],[QuoteLU]],QuoteLookup,2,FALSE),"")</f>
        <v>CC_BASIS_SWAP/BASIS_SPREAD/EUR/3M/CHF/3M/5Y</v>
      </c>
    </row>
    <row r="128" spans="2:6" x14ac:dyDescent="0.25">
      <c r="B128" s="2" t="s">
        <v>8893</v>
      </c>
      <c r="C128" s="2">
        <v>1</v>
      </c>
      <c r="D128" s="2">
        <v>4</v>
      </c>
      <c r="E128" s="2" t="s">
        <v>5343</v>
      </c>
      <c r="F128" s="2" t="str">
        <f>IF(Tabelle_ExterneDaten_15[[#This Row],[QuoteLU]]&lt;&gt;"",VLOOKUP(Tabelle_ExterneDaten_15[[#This Row],[QuoteLU]],QuoteLookup,2,FALSE),"")</f>
        <v>CC_BASIS_SWAP/BASIS_SPREAD/EUR/3M/CHF/3M/7Y</v>
      </c>
    </row>
    <row r="129" spans="2:6" x14ac:dyDescent="0.25">
      <c r="B129" s="2" t="s">
        <v>8893</v>
      </c>
      <c r="C129" s="2">
        <v>1</v>
      </c>
      <c r="D129" s="2">
        <v>5</v>
      </c>
      <c r="E129" s="2" t="s">
        <v>5336</v>
      </c>
      <c r="F129" s="2" t="str">
        <f>IF(Tabelle_ExterneDaten_15[[#This Row],[QuoteLU]]&lt;&gt;"",VLOOKUP(Tabelle_ExterneDaten_15[[#This Row],[QuoteLU]],QuoteLookup,2,FALSE),"")</f>
        <v>CC_BASIS_SWAP/BASIS_SPREAD/EUR/3M/CHF/3M/10Y</v>
      </c>
    </row>
    <row r="130" spans="2:6" x14ac:dyDescent="0.25">
      <c r="B130" s="2" t="s">
        <v>8893</v>
      </c>
      <c r="C130" s="2">
        <v>1</v>
      </c>
      <c r="D130" s="2">
        <v>6</v>
      </c>
      <c r="E130" s="2" t="s">
        <v>5337</v>
      </c>
      <c r="F130" s="2" t="str">
        <f>IF(Tabelle_ExterneDaten_15[[#This Row],[QuoteLU]]&lt;&gt;"",VLOOKUP(Tabelle_ExterneDaten_15[[#This Row],[QuoteLU]],QuoteLookup,2,FALSE),"")</f>
        <v>CC_BASIS_SWAP/BASIS_SPREAD/EUR/3M/CHF/3M/15Y</v>
      </c>
    </row>
    <row r="131" spans="2:6" x14ac:dyDescent="0.25">
      <c r="B131" s="2" t="s">
        <v>8893</v>
      </c>
      <c r="C131" s="2">
        <v>1</v>
      </c>
      <c r="D131" s="2">
        <v>7</v>
      </c>
      <c r="E131" s="2" t="s">
        <v>5338</v>
      </c>
      <c r="F131" s="2" t="str">
        <f>IF(Tabelle_ExterneDaten_15[[#This Row],[QuoteLU]]&lt;&gt;"",VLOOKUP(Tabelle_ExterneDaten_15[[#This Row],[QuoteLU]],QuoteLookup,2,FALSE),"")</f>
        <v>CC_BASIS_SWAP/BASIS_SPREAD/EUR/3M/CHF/3M/20Y</v>
      </c>
    </row>
    <row r="132" spans="2:6" x14ac:dyDescent="0.25">
      <c r="B132" s="2" t="s">
        <v>8894</v>
      </c>
      <c r="C132" s="2">
        <v>0</v>
      </c>
      <c r="D132" s="2">
        <v>0</v>
      </c>
      <c r="E132" s="2" t="s">
        <v>5928</v>
      </c>
      <c r="F132" s="2" t="str">
        <f>IF(Tabelle_ExterneDaten_15[[#This Row],[QuoteLU]]&lt;&gt;"",VLOOKUP(Tabelle_ExterneDaten_15[[#This Row],[QuoteLU]],QuoteLookup,2,FALSE),"")</f>
        <v>FXFWD/RATE/USD/CHF/3M</v>
      </c>
    </row>
    <row r="133" spans="2:6" x14ac:dyDescent="0.25">
      <c r="B133" s="2" t="s">
        <v>8894</v>
      </c>
      <c r="C133" s="2">
        <v>0</v>
      </c>
      <c r="D133" s="2">
        <v>1</v>
      </c>
      <c r="E133" s="2" t="s">
        <v>5929</v>
      </c>
      <c r="F133" s="2" t="str">
        <f>IF(Tabelle_ExterneDaten_15[[#This Row],[QuoteLU]]&lt;&gt;"",VLOOKUP(Tabelle_ExterneDaten_15[[#This Row],[QuoteLU]],QuoteLookup,2,FALSE),"")</f>
        <v>FXFWD/RATE/USD/CHF/6M</v>
      </c>
    </row>
    <row r="134" spans="2:6" x14ac:dyDescent="0.25">
      <c r="B134" s="2" t="s">
        <v>8894</v>
      </c>
      <c r="C134" s="2">
        <v>0</v>
      </c>
      <c r="D134" s="2">
        <v>2</v>
      </c>
      <c r="E134" s="2" t="s">
        <v>5930</v>
      </c>
      <c r="F134" s="2" t="str">
        <f>IF(Tabelle_ExterneDaten_15[[#This Row],[QuoteLU]]&lt;&gt;"",VLOOKUP(Tabelle_ExterneDaten_15[[#This Row],[QuoteLU]],QuoteLookup,2,FALSE),"")</f>
        <v>FXFWD/RATE/USD/CHF/9M</v>
      </c>
    </row>
    <row r="135" spans="2:6" x14ac:dyDescent="0.25">
      <c r="B135" s="2" t="s">
        <v>8894</v>
      </c>
      <c r="C135" s="2">
        <v>0</v>
      </c>
      <c r="D135" s="2">
        <v>3</v>
      </c>
      <c r="E135" s="2" t="s">
        <v>5927</v>
      </c>
      <c r="F135" s="2" t="str">
        <f>IF(Tabelle_ExterneDaten_15[[#This Row],[QuoteLU]]&lt;&gt;"",VLOOKUP(Tabelle_ExterneDaten_15[[#This Row],[QuoteLU]],QuoteLookup,2,FALSE),"")</f>
        <v>FXFWD/RATE/USD/CHF/1Y</v>
      </c>
    </row>
    <row r="136" spans="2:6" x14ac:dyDescent="0.25">
      <c r="B136" s="2" t="s">
        <v>8894</v>
      </c>
      <c r="C136" s="2">
        <v>1</v>
      </c>
      <c r="D136" s="2">
        <v>0</v>
      </c>
      <c r="E136" s="2" t="s">
        <v>5372</v>
      </c>
      <c r="F136" s="2" t="str">
        <f>IF(Tabelle_ExterneDaten_15[[#This Row],[QuoteLU]]&lt;&gt;"",VLOOKUP(Tabelle_ExterneDaten_15[[#This Row],[QuoteLU]],QuoteLookup,2,FALSE),"")</f>
        <v>CC_BASIS_SWAP/BASIS_SPREAD/USD/3M/CHF/3M/2Y</v>
      </c>
    </row>
    <row r="137" spans="2:6" x14ac:dyDescent="0.25">
      <c r="B137" s="2" t="s">
        <v>8894</v>
      </c>
      <c r="C137" s="2">
        <v>1</v>
      </c>
      <c r="D137" s="2">
        <v>1</v>
      </c>
      <c r="E137" s="2" t="s">
        <v>5374</v>
      </c>
      <c r="F137" s="2" t="str">
        <f>IF(Tabelle_ExterneDaten_15[[#This Row],[QuoteLU]]&lt;&gt;"",VLOOKUP(Tabelle_ExterneDaten_15[[#This Row],[QuoteLU]],QuoteLookup,2,FALSE),"")</f>
        <v>CC_BASIS_SWAP/BASIS_SPREAD/USD/3M/CHF/3M/3Y</v>
      </c>
    </row>
    <row r="138" spans="2:6" x14ac:dyDescent="0.25">
      <c r="B138" s="2" t="s">
        <v>8894</v>
      </c>
      <c r="C138" s="2">
        <v>1</v>
      </c>
      <c r="D138" s="2">
        <v>2</v>
      </c>
      <c r="E138" s="2" t="s">
        <v>5375</v>
      </c>
      <c r="F138" s="2" t="str">
        <f>IF(Tabelle_ExterneDaten_15[[#This Row],[QuoteLU]]&lt;&gt;"",VLOOKUP(Tabelle_ExterneDaten_15[[#This Row],[QuoteLU]],QuoteLookup,2,FALSE),"")</f>
        <v>CC_BASIS_SWAP/BASIS_SPREAD/USD/3M/CHF/3M/4Y</v>
      </c>
    </row>
    <row r="139" spans="2:6" x14ac:dyDescent="0.25">
      <c r="B139" s="2" t="s">
        <v>8894</v>
      </c>
      <c r="C139" s="2">
        <v>1</v>
      </c>
      <c r="D139" s="2">
        <v>3</v>
      </c>
      <c r="E139" s="2" t="s">
        <v>5376</v>
      </c>
      <c r="F139" s="2" t="str">
        <f>IF(Tabelle_ExterneDaten_15[[#This Row],[QuoteLU]]&lt;&gt;"",VLOOKUP(Tabelle_ExterneDaten_15[[#This Row],[QuoteLU]],QuoteLookup,2,FALSE),"")</f>
        <v>CC_BASIS_SWAP/BASIS_SPREAD/USD/3M/CHF/3M/5Y</v>
      </c>
    </row>
    <row r="140" spans="2:6" x14ac:dyDescent="0.25">
      <c r="B140" s="2" t="s">
        <v>8894</v>
      </c>
      <c r="C140" s="2">
        <v>1</v>
      </c>
      <c r="D140" s="2">
        <v>4</v>
      </c>
      <c r="E140" s="2" t="s">
        <v>5377</v>
      </c>
      <c r="F140" s="2" t="str">
        <f>IF(Tabelle_ExterneDaten_15[[#This Row],[QuoteLU]]&lt;&gt;"",VLOOKUP(Tabelle_ExterneDaten_15[[#This Row],[QuoteLU]],QuoteLookup,2,FALSE),"")</f>
        <v>CC_BASIS_SWAP/BASIS_SPREAD/USD/3M/CHF/3M/7Y</v>
      </c>
    </row>
    <row r="141" spans="2:6" x14ac:dyDescent="0.25">
      <c r="B141" s="2" t="s">
        <v>8894</v>
      </c>
      <c r="C141" s="2">
        <v>1</v>
      </c>
      <c r="D141" s="2">
        <v>5</v>
      </c>
      <c r="E141" s="2" t="s">
        <v>5368</v>
      </c>
      <c r="F141" s="2" t="str">
        <f>IF(Tabelle_ExterneDaten_15[[#This Row],[QuoteLU]]&lt;&gt;"",VLOOKUP(Tabelle_ExterneDaten_15[[#This Row],[QuoteLU]],QuoteLookup,2,FALSE),"")</f>
        <v>CC_BASIS_SWAP/BASIS_SPREAD/USD/3M/CHF/3M/10Y</v>
      </c>
    </row>
    <row r="142" spans="2:6" x14ac:dyDescent="0.25">
      <c r="B142" s="2" t="s">
        <v>8894</v>
      </c>
      <c r="C142" s="2">
        <v>1</v>
      </c>
      <c r="D142" s="2">
        <v>6</v>
      </c>
      <c r="E142" s="2" t="s">
        <v>5369</v>
      </c>
      <c r="F142" s="2" t="str">
        <f>IF(Tabelle_ExterneDaten_15[[#This Row],[QuoteLU]]&lt;&gt;"",VLOOKUP(Tabelle_ExterneDaten_15[[#This Row],[QuoteLU]],QuoteLookup,2,FALSE),"")</f>
        <v>CC_BASIS_SWAP/BASIS_SPREAD/USD/3M/CHF/3M/15Y</v>
      </c>
    </row>
    <row r="143" spans="2:6" x14ac:dyDescent="0.25">
      <c r="B143" s="2" t="s">
        <v>8894</v>
      </c>
      <c r="C143" s="2">
        <v>1</v>
      </c>
      <c r="D143" s="2">
        <v>7</v>
      </c>
      <c r="E143" s="2" t="s">
        <v>5371</v>
      </c>
      <c r="F143" s="2" t="str">
        <f>IF(Tabelle_ExterneDaten_15[[#This Row],[QuoteLU]]&lt;&gt;"",VLOOKUP(Tabelle_ExterneDaten_15[[#This Row],[QuoteLU]],QuoteLookup,2,FALSE),"")</f>
        <v>CC_BASIS_SWAP/BASIS_SPREAD/USD/3M/CHF/3M/20Y</v>
      </c>
    </row>
    <row r="144" spans="2:6" x14ac:dyDescent="0.25">
      <c r="B144" s="2" t="s">
        <v>8894</v>
      </c>
      <c r="C144" s="2">
        <v>1</v>
      </c>
      <c r="D144" s="2">
        <v>8</v>
      </c>
      <c r="E144" s="2" t="s">
        <v>5373</v>
      </c>
      <c r="F144" s="2" t="str">
        <f>IF(Tabelle_ExterneDaten_15[[#This Row],[QuoteLU]]&lt;&gt;"",VLOOKUP(Tabelle_ExterneDaten_15[[#This Row],[QuoteLU]],QuoteLookup,2,FALSE),"")</f>
        <v>CC_BASIS_SWAP/BASIS_SPREAD/USD/3M/CHF/3M/30Y</v>
      </c>
    </row>
    <row r="145" spans="2:6" x14ac:dyDescent="0.25">
      <c r="B145" s="2" t="s">
        <v>1464</v>
      </c>
      <c r="C145" s="2">
        <v>0</v>
      </c>
      <c r="D145" s="2">
        <v>0</v>
      </c>
      <c r="E145" s="2" t="s">
        <v>5935</v>
      </c>
      <c r="F145" s="2" t="str">
        <f>IF(Tabelle_ExterneDaten_15[[#This Row],[QuoteLU]]&lt;&gt;"",VLOOKUP(Tabelle_ExterneDaten_15[[#This Row],[QuoteLU]],QuoteLookup,2,FALSE),"")</f>
        <v>HAZARD_RATE/RATE/CPTY_A/SR/USD/0Y</v>
      </c>
    </row>
    <row r="146" spans="2:6" x14ac:dyDescent="0.25">
      <c r="B146" s="2" t="s">
        <v>1464</v>
      </c>
      <c r="C146" s="2">
        <v>0</v>
      </c>
      <c r="D146" s="2">
        <v>1</v>
      </c>
      <c r="E146" s="2" t="s">
        <v>5938</v>
      </c>
      <c r="F146" s="2" t="str">
        <f>IF(Tabelle_ExterneDaten_15[[#This Row],[QuoteLU]]&lt;&gt;"",VLOOKUP(Tabelle_ExterneDaten_15[[#This Row],[QuoteLU]],QuoteLookup,2,FALSE),"")</f>
        <v>HAZARD_RATE/RATE/CPTY_A/SR/USD/1Y</v>
      </c>
    </row>
    <row r="147" spans="2:6" x14ac:dyDescent="0.25">
      <c r="B147" s="2" t="s">
        <v>1464</v>
      </c>
      <c r="C147" s="2">
        <v>0</v>
      </c>
      <c r="D147" s="2">
        <v>2</v>
      </c>
      <c r="E147" s="2" t="s">
        <v>5940</v>
      </c>
      <c r="F147" s="2" t="str">
        <f>IF(Tabelle_ExterneDaten_15[[#This Row],[QuoteLU]]&lt;&gt;"",VLOOKUP(Tabelle_ExterneDaten_15[[#This Row],[QuoteLU]],QuoteLookup,2,FALSE),"")</f>
        <v>HAZARD_RATE/RATE/CPTY_A/SR/USD/2Y</v>
      </c>
    </row>
    <row r="148" spans="2:6" x14ac:dyDescent="0.25">
      <c r="B148" s="2" t="s">
        <v>1464</v>
      </c>
      <c r="C148" s="2">
        <v>0</v>
      </c>
      <c r="D148" s="2">
        <v>3</v>
      </c>
      <c r="E148" s="2" t="s">
        <v>5942</v>
      </c>
      <c r="F148" s="2" t="str">
        <f>IF(Tabelle_ExterneDaten_15[[#This Row],[QuoteLU]]&lt;&gt;"",VLOOKUP(Tabelle_ExterneDaten_15[[#This Row],[QuoteLU]],QuoteLookup,2,FALSE),"")</f>
        <v>HAZARD_RATE/RATE/CPTY_A/SR/USD/3Y</v>
      </c>
    </row>
    <row r="149" spans="2:6" x14ac:dyDescent="0.25">
      <c r="B149" s="2" t="s">
        <v>1464</v>
      </c>
      <c r="C149" s="2">
        <v>0</v>
      </c>
      <c r="D149" s="2">
        <v>4</v>
      </c>
      <c r="E149" s="2" t="s">
        <v>5943</v>
      </c>
      <c r="F149" s="2" t="str">
        <f>IF(Tabelle_ExterneDaten_15[[#This Row],[QuoteLU]]&lt;&gt;"",VLOOKUP(Tabelle_ExterneDaten_15[[#This Row],[QuoteLU]],QuoteLookup,2,FALSE),"")</f>
        <v>HAZARD_RATE/RATE/CPTY_A/SR/USD/4Y</v>
      </c>
    </row>
    <row r="150" spans="2:6" x14ac:dyDescent="0.25">
      <c r="B150" s="2" t="s">
        <v>1464</v>
      </c>
      <c r="C150" s="2">
        <v>0</v>
      </c>
      <c r="D150" s="2">
        <v>5</v>
      </c>
      <c r="E150" s="2" t="s">
        <v>5944</v>
      </c>
      <c r="F150" s="2" t="str">
        <f>IF(Tabelle_ExterneDaten_15[[#This Row],[QuoteLU]]&lt;&gt;"",VLOOKUP(Tabelle_ExterneDaten_15[[#This Row],[QuoteLU]],QuoteLookup,2,FALSE),"")</f>
        <v>HAZARD_RATE/RATE/CPTY_A/SR/USD/5Y</v>
      </c>
    </row>
    <row r="151" spans="2:6" x14ac:dyDescent="0.25">
      <c r="B151" s="2" t="s">
        <v>1464</v>
      </c>
      <c r="C151" s="2">
        <v>0</v>
      </c>
      <c r="D151" s="2">
        <v>6</v>
      </c>
      <c r="E151" s="2" t="s">
        <v>5945</v>
      </c>
      <c r="F151" s="2" t="str">
        <f>IF(Tabelle_ExterneDaten_15[[#This Row],[QuoteLU]]&lt;&gt;"",VLOOKUP(Tabelle_ExterneDaten_15[[#This Row],[QuoteLU]],QuoteLookup,2,FALSE),"")</f>
        <v>HAZARD_RATE/RATE/CPTY_A/SR/USD/7Y</v>
      </c>
    </row>
    <row r="152" spans="2:6" x14ac:dyDescent="0.25">
      <c r="B152" s="2" t="s">
        <v>1464</v>
      </c>
      <c r="C152" s="2">
        <v>0</v>
      </c>
      <c r="D152" s="2">
        <v>7</v>
      </c>
      <c r="E152" s="2" t="s">
        <v>5936</v>
      </c>
      <c r="F152" s="2" t="str">
        <f>IF(Tabelle_ExterneDaten_15[[#This Row],[QuoteLU]]&lt;&gt;"",VLOOKUP(Tabelle_ExterneDaten_15[[#This Row],[QuoteLU]],QuoteLookup,2,FALSE),"")</f>
        <v>HAZARD_RATE/RATE/CPTY_A/SR/USD/10Y</v>
      </c>
    </row>
    <row r="153" spans="2:6" x14ac:dyDescent="0.25">
      <c r="B153" s="2" t="s">
        <v>1464</v>
      </c>
      <c r="C153" s="2">
        <v>0</v>
      </c>
      <c r="D153" s="2">
        <v>8</v>
      </c>
      <c r="E153" s="2" t="s">
        <v>5937</v>
      </c>
      <c r="F153" s="2" t="str">
        <f>IF(Tabelle_ExterneDaten_15[[#This Row],[QuoteLU]]&lt;&gt;"",VLOOKUP(Tabelle_ExterneDaten_15[[#This Row],[QuoteLU]],QuoteLookup,2,FALSE),"")</f>
        <v>HAZARD_RATE/RATE/CPTY_A/SR/USD/15Y</v>
      </c>
    </row>
    <row r="154" spans="2:6" x14ac:dyDescent="0.25">
      <c r="B154" s="2" t="s">
        <v>1464</v>
      </c>
      <c r="C154" s="2">
        <v>0</v>
      </c>
      <c r="D154" s="2">
        <v>9</v>
      </c>
      <c r="E154" s="2" t="s">
        <v>5939</v>
      </c>
      <c r="F154" s="2" t="str">
        <f>IF(Tabelle_ExterneDaten_15[[#This Row],[QuoteLU]]&lt;&gt;"",VLOOKUP(Tabelle_ExterneDaten_15[[#This Row],[QuoteLU]],QuoteLookup,2,FALSE),"")</f>
        <v>HAZARD_RATE/RATE/CPTY_A/SR/USD/20Y</v>
      </c>
    </row>
    <row r="155" spans="2:6" x14ac:dyDescent="0.25">
      <c r="B155" s="2" t="s">
        <v>1464</v>
      </c>
      <c r="C155" s="2">
        <v>0</v>
      </c>
      <c r="D155" s="2">
        <v>10</v>
      </c>
      <c r="E155" s="2" t="s">
        <v>5941</v>
      </c>
      <c r="F155" s="2" t="str">
        <f>IF(Tabelle_ExterneDaten_15[[#This Row],[QuoteLU]]&lt;&gt;"",VLOOKUP(Tabelle_ExterneDaten_15[[#This Row],[QuoteLU]],QuoteLookup,2,FALSE),"")</f>
        <v>HAZARD_RATE/RATE/CPTY_A/SR/USD/30Y</v>
      </c>
    </row>
    <row r="156" spans="2:6" x14ac:dyDescent="0.25">
      <c r="B156" s="2" t="s">
        <v>1467</v>
      </c>
      <c r="C156" s="2">
        <v>0</v>
      </c>
      <c r="D156" s="2">
        <v>0</v>
      </c>
      <c r="E156" s="2" t="s">
        <v>5946</v>
      </c>
      <c r="F156" s="2" t="str">
        <f>IF(Tabelle_ExterneDaten_15[[#This Row],[QuoteLU]]&lt;&gt;"",VLOOKUP(Tabelle_ExterneDaten_15[[#This Row],[QuoteLU]],QuoteLookup,2,FALSE),"")</f>
        <v>HAZARD_RATE/RATE/CPTY_C/SR/EUR/1Y</v>
      </c>
    </row>
    <row r="157" spans="2:6" x14ac:dyDescent="0.25">
      <c r="B157" s="2" t="s">
        <v>8895</v>
      </c>
      <c r="C157" s="2">
        <v>0</v>
      </c>
      <c r="D157" s="2">
        <v>0</v>
      </c>
      <c r="E157" s="2" t="s">
        <v>8772</v>
      </c>
      <c r="F157" s="2" t="str">
        <f>IF(Tabelle_ExterneDaten_15[[#This Row],[QuoteLU]]&lt;&gt;"",VLOOKUP(Tabelle_ExterneDaten_15[[#This Row],[QuoteLU]],QuoteLookup,2,FALSE),"")</f>
        <v>ZC_INFLATIONSWAP/RATE/EUHICP/1Y</v>
      </c>
    </row>
    <row r="158" spans="2:6" x14ac:dyDescent="0.25">
      <c r="B158" s="2" t="s">
        <v>8895</v>
      </c>
      <c r="C158" s="2">
        <v>0</v>
      </c>
      <c r="D158" s="2">
        <v>1</v>
      </c>
      <c r="E158" s="2" t="s">
        <v>8775</v>
      </c>
      <c r="F158" s="2" t="str">
        <f>IF(Tabelle_ExterneDaten_15[[#This Row],[QuoteLU]]&lt;&gt;"",VLOOKUP(Tabelle_ExterneDaten_15[[#This Row],[QuoteLU]],QuoteLookup,2,FALSE),"")</f>
        <v>ZC_INFLATIONSWAP/RATE/EUHICP/2Y</v>
      </c>
    </row>
    <row r="159" spans="2:6" x14ac:dyDescent="0.25">
      <c r="B159" s="2" t="s">
        <v>8895</v>
      </c>
      <c r="C159" s="2">
        <v>0</v>
      </c>
      <c r="D159" s="2">
        <v>2</v>
      </c>
      <c r="E159" s="2" t="s">
        <v>8777</v>
      </c>
      <c r="F159" s="2" t="str">
        <f>IF(Tabelle_ExterneDaten_15[[#This Row],[QuoteLU]]&lt;&gt;"",VLOOKUP(Tabelle_ExterneDaten_15[[#This Row],[QuoteLU]],QuoteLookup,2,FALSE),"")</f>
        <v>ZC_INFLATIONSWAP/RATE/EUHICP/3Y</v>
      </c>
    </row>
    <row r="160" spans="2:6" x14ac:dyDescent="0.25">
      <c r="B160" s="2" t="s">
        <v>8895</v>
      </c>
      <c r="C160" s="2">
        <v>0</v>
      </c>
      <c r="D160" s="2">
        <v>3</v>
      </c>
      <c r="E160" s="2" t="s">
        <v>8778</v>
      </c>
      <c r="F160" s="2" t="str">
        <f>IF(Tabelle_ExterneDaten_15[[#This Row],[QuoteLU]]&lt;&gt;"",VLOOKUP(Tabelle_ExterneDaten_15[[#This Row],[QuoteLU]],QuoteLookup,2,FALSE),"")</f>
        <v>ZC_INFLATIONSWAP/RATE/EUHICP/4Y</v>
      </c>
    </row>
    <row r="161" spans="2:6" x14ac:dyDescent="0.25">
      <c r="B161" s="2" t="s">
        <v>8895</v>
      </c>
      <c r="C161" s="2">
        <v>0</v>
      </c>
      <c r="D161" s="2">
        <v>4</v>
      </c>
      <c r="E161" s="2" t="s">
        <v>8779</v>
      </c>
      <c r="F161" s="2" t="str">
        <f>IF(Tabelle_ExterneDaten_15[[#This Row],[QuoteLU]]&lt;&gt;"",VLOOKUP(Tabelle_ExterneDaten_15[[#This Row],[QuoteLU]],QuoteLookup,2,FALSE),"")</f>
        <v>ZC_INFLATIONSWAP/RATE/EUHICP/5Y</v>
      </c>
    </row>
    <row r="162" spans="2:6" x14ac:dyDescent="0.25">
      <c r="B162" s="2" t="s">
        <v>8895</v>
      </c>
      <c r="C162" s="2">
        <v>0</v>
      </c>
      <c r="D162" s="2">
        <v>5</v>
      </c>
      <c r="E162" s="2" t="s">
        <v>8780</v>
      </c>
      <c r="F162" s="2" t="str">
        <f>IF(Tabelle_ExterneDaten_15[[#This Row],[QuoteLU]]&lt;&gt;"",VLOOKUP(Tabelle_ExterneDaten_15[[#This Row],[QuoteLU]],QuoteLookup,2,FALSE),"")</f>
        <v>ZC_INFLATIONSWAP/RATE/EUHICP/6Y</v>
      </c>
    </row>
    <row r="163" spans="2:6" x14ac:dyDescent="0.25">
      <c r="B163" s="2" t="s">
        <v>8895</v>
      </c>
      <c r="C163" s="2">
        <v>0</v>
      </c>
      <c r="D163" s="2">
        <v>6</v>
      </c>
      <c r="E163" s="2" t="s">
        <v>8781</v>
      </c>
      <c r="F163" s="2" t="str">
        <f>IF(Tabelle_ExterneDaten_15[[#This Row],[QuoteLU]]&lt;&gt;"",VLOOKUP(Tabelle_ExterneDaten_15[[#This Row],[QuoteLU]],QuoteLookup,2,FALSE),"")</f>
        <v>ZC_INFLATIONSWAP/RATE/EUHICP/7Y</v>
      </c>
    </row>
    <row r="164" spans="2:6" x14ac:dyDescent="0.25">
      <c r="B164" s="2" t="s">
        <v>8895</v>
      </c>
      <c r="C164" s="2">
        <v>0</v>
      </c>
      <c r="D164" s="2">
        <v>7</v>
      </c>
      <c r="E164" s="2" t="s">
        <v>8782</v>
      </c>
      <c r="F164" s="2" t="str">
        <f>IF(Tabelle_ExterneDaten_15[[#This Row],[QuoteLU]]&lt;&gt;"",VLOOKUP(Tabelle_ExterneDaten_15[[#This Row],[QuoteLU]],QuoteLookup,2,FALSE),"")</f>
        <v>ZC_INFLATIONSWAP/RATE/EUHICP/8Y</v>
      </c>
    </row>
    <row r="165" spans="2:6" x14ac:dyDescent="0.25">
      <c r="B165" s="2" t="s">
        <v>8895</v>
      </c>
      <c r="C165" s="2">
        <v>0</v>
      </c>
      <c r="D165" s="2">
        <v>8</v>
      </c>
      <c r="E165" s="2" t="s">
        <v>8783</v>
      </c>
      <c r="F165" s="2" t="str">
        <f>IF(Tabelle_ExterneDaten_15[[#This Row],[QuoteLU]]&lt;&gt;"",VLOOKUP(Tabelle_ExterneDaten_15[[#This Row],[QuoteLU]],QuoteLookup,2,FALSE),"")</f>
        <v>ZC_INFLATIONSWAP/RATE/EUHICP/9Y</v>
      </c>
    </row>
    <row r="166" spans="2:6" x14ac:dyDescent="0.25">
      <c r="B166" s="2" t="s">
        <v>8895</v>
      </c>
      <c r="C166" s="2">
        <v>0</v>
      </c>
      <c r="D166" s="2">
        <v>9</v>
      </c>
      <c r="E166" s="2" t="s">
        <v>8769</v>
      </c>
      <c r="F166" s="2" t="str">
        <f>IF(Tabelle_ExterneDaten_15[[#This Row],[QuoteLU]]&lt;&gt;"",VLOOKUP(Tabelle_ExterneDaten_15[[#This Row],[QuoteLU]],QuoteLookup,2,FALSE),"")</f>
        <v>ZC_INFLATIONSWAP/RATE/EUHICP/10Y</v>
      </c>
    </row>
    <row r="167" spans="2:6" x14ac:dyDescent="0.25">
      <c r="B167" s="2" t="s">
        <v>8895</v>
      </c>
      <c r="C167" s="2">
        <v>0</v>
      </c>
      <c r="D167" s="2">
        <v>10</v>
      </c>
      <c r="E167" s="2" t="s">
        <v>8770</v>
      </c>
      <c r="F167" s="2" t="str">
        <f>IF(Tabelle_ExterneDaten_15[[#This Row],[QuoteLU]]&lt;&gt;"",VLOOKUP(Tabelle_ExterneDaten_15[[#This Row],[QuoteLU]],QuoteLookup,2,FALSE),"")</f>
        <v>ZC_INFLATIONSWAP/RATE/EUHICP/12Y</v>
      </c>
    </row>
    <row r="168" spans="2:6" x14ac:dyDescent="0.25">
      <c r="B168" s="2" t="s">
        <v>8895</v>
      </c>
      <c r="C168" s="2">
        <v>0</v>
      </c>
      <c r="D168" s="2">
        <v>11</v>
      </c>
      <c r="E168" s="2" t="s">
        <v>8771</v>
      </c>
      <c r="F168" s="2" t="str">
        <f>IF(Tabelle_ExterneDaten_15[[#This Row],[QuoteLU]]&lt;&gt;"",VLOOKUP(Tabelle_ExterneDaten_15[[#This Row],[QuoteLU]],QuoteLookup,2,FALSE),"")</f>
        <v>ZC_INFLATIONSWAP/RATE/EUHICP/15Y</v>
      </c>
    </row>
    <row r="169" spans="2:6" x14ac:dyDescent="0.25">
      <c r="B169" s="2" t="s">
        <v>8895</v>
      </c>
      <c r="C169" s="2">
        <v>0</v>
      </c>
      <c r="D169" s="2">
        <v>12</v>
      </c>
      <c r="E169" s="2" t="s">
        <v>8773</v>
      </c>
      <c r="F169" s="2" t="str">
        <f>IF(Tabelle_ExterneDaten_15[[#This Row],[QuoteLU]]&lt;&gt;"",VLOOKUP(Tabelle_ExterneDaten_15[[#This Row],[QuoteLU]],QuoteLookup,2,FALSE),"")</f>
        <v>ZC_INFLATIONSWAP/RATE/EUHICP/20Y</v>
      </c>
    </row>
    <row r="170" spans="2:6" x14ac:dyDescent="0.25">
      <c r="B170" s="2" t="s">
        <v>8895</v>
      </c>
      <c r="C170" s="2">
        <v>0</v>
      </c>
      <c r="D170" s="2">
        <v>13</v>
      </c>
      <c r="E170" s="2" t="s">
        <v>8774</v>
      </c>
      <c r="F170" s="2" t="str">
        <f>IF(Tabelle_ExterneDaten_15[[#This Row],[QuoteLU]]&lt;&gt;"",VLOOKUP(Tabelle_ExterneDaten_15[[#This Row],[QuoteLU]],QuoteLookup,2,FALSE),"")</f>
        <v>ZC_INFLATIONSWAP/RATE/EUHICP/25Y</v>
      </c>
    </row>
    <row r="171" spans="2:6" x14ac:dyDescent="0.25">
      <c r="B171" s="2" t="s">
        <v>8895</v>
      </c>
      <c r="C171" s="2">
        <v>0</v>
      </c>
      <c r="D171" s="2">
        <v>14</v>
      </c>
      <c r="E171" s="2" t="s">
        <v>8776</v>
      </c>
      <c r="F171" s="2" t="str">
        <f>IF(Tabelle_ExterneDaten_15[[#This Row],[QuoteLU]]&lt;&gt;"",VLOOKUP(Tabelle_ExterneDaten_15[[#This Row],[QuoteLU]],QuoteLookup,2,FALSE),"")</f>
        <v>ZC_INFLATIONSWAP/RATE/EUHICP/30Y</v>
      </c>
    </row>
    <row r="172" spans="2:6" x14ac:dyDescent="0.25">
      <c r="B172" s="2" t="s">
        <v>8896</v>
      </c>
      <c r="C172" s="2">
        <v>0</v>
      </c>
      <c r="D172" s="2">
        <v>0</v>
      </c>
      <c r="E172" s="2" t="s">
        <v>8086</v>
      </c>
      <c r="F172" s="2" t="str">
        <f>IF(Tabelle_ExterneDaten_15[[#This Row],[QuoteLU]]&lt;&gt;"",VLOOKUP(Tabelle_ExterneDaten_15[[#This Row],[QuoteLU]],QuoteLookup,2,FALSE),"")</f>
        <v>YY_INFLATIONSWAP/RATE/EUHICPXT/1Y</v>
      </c>
    </row>
    <row r="173" spans="2:6" x14ac:dyDescent="0.25">
      <c r="B173" s="2" t="s">
        <v>8896</v>
      </c>
      <c r="C173" s="2">
        <v>0</v>
      </c>
      <c r="D173" s="2">
        <v>1</v>
      </c>
      <c r="E173" s="2" t="s">
        <v>8089</v>
      </c>
      <c r="F173" s="2" t="str">
        <f>IF(Tabelle_ExterneDaten_15[[#This Row],[QuoteLU]]&lt;&gt;"",VLOOKUP(Tabelle_ExterneDaten_15[[#This Row],[QuoteLU]],QuoteLookup,2,FALSE),"")</f>
        <v>YY_INFLATIONSWAP/RATE/EUHICPXT/2Y</v>
      </c>
    </row>
    <row r="174" spans="2:6" x14ac:dyDescent="0.25">
      <c r="B174" s="2" t="s">
        <v>8896</v>
      </c>
      <c r="C174" s="2">
        <v>0</v>
      </c>
      <c r="D174" s="2">
        <v>2</v>
      </c>
      <c r="E174" s="2" t="s">
        <v>8091</v>
      </c>
      <c r="F174" s="2" t="str">
        <f>IF(Tabelle_ExterneDaten_15[[#This Row],[QuoteLU]]&lt;&gt;"",VLOOKUP(Tabelle_ExterneDaten_15[[#This Row],[QuoteLU]],QuoteLookup,2,FALSE),"")</f>
        <v>YY_INFLATIONSWAP/RATE/EUHICPXT/3Y</v>
      </c>
    </row>
    <row r="175" spans="2:6" x14ac:dyDescent="0.25">
      <c r="B175" s="2" t="s">
        <v>8896</v>
      </c>
      <c r="C175" s="2">
        <v>0</v>
      </c>
      <c r="D175" s="2">
        <v>3</v>
      </c>
      <c r="E175" s="2" t="s">
        <v>8092</v>
      </c>
      <c r="F175" s="2" t="str">
        <f>IF(Tabelle_ExterneDaten_15[[#This Row],[QuoteLU]]&lt;&gt;"",VLOOKUP(Tabelle_ExterneDaten_15[[#This Row],[QuoteLU]],QuoteLookup,2,FALSE),"")</f>
        <v>YY_INFLATIONSWAP/RATE/EUHICPXT/4Y</v>
      </c>
    </row>
    <row r="176" spans="2:6" x14ac:dyDescent="0.25">
      <c r="B176" s="2" t="s">
        <v>8896</v>
      </c>
      <c r="C176" s="2">
        <v>0</v>
      </c>
      <c r="D176" s="2">
        <v>4</v>
      </c>
      <c r="E176" s="2" t="s">
        <v>8093</v>
      </c>
      <c r="F176" s="2" t="str">
        <f>IF(Tabelle_ExterneDaten_15[[#This Row],[QuoteLU]]&lt;&gt;"",VLOOKUP(Tabelle_ExterneDaten_15[[#This Row],[QuoteLU]],QuoteLookup,2,FALSE),"")</f>
        <v>YY_INFLATIONSWAP/RATE/EUHICPXT/5Y</v>
      </c>
    </row>
    <row r="177" spans="2:6" x14ac:dyDescent="0.25">
      <c r="B177" s="2" t="s">
        <v>8896</v>
      </c>
      <c r="C177" s="2">
        <v>0</v>
      </c>
      <c r="D177" s="2">
        <v>5</v>
      </c>
      <c r="E177" s="2" t="s">
        <v>8094</v>
      </c>
      <c r="F177" s="2" t="str">
        <f>IF(Tabelle_ExterneDaten_15[[#This Row],[QuoteLU]]&lt;&gt;"",VLOOKUP(Tabelle_ExterneDaten_15[[#This Row],[QuoteLU]],QuoteLookup,2,FALSE),"")</f>
        <v>YY_INFLATIONSWAP/RATE/EUHICPXT/6Y</v>
      </c>
    </row>
    <row r="178" spans="2:6" x14ac:dyDescent="0.25">
      <c r="B178" s="2" t="s">
        <v>8896</v>
      </c>
      <c r="C178" s="2">
        <v>0</v>
      </c>
      <c r="D178" s="2">
        <v>6</v>
      </c>
      <c r="E178" s="2" t="s">
        <v>8095</v>
      </c>
      <c r="F178" s="2" t="str">
        <f>IF(Tabelle_ExterneDaten_15[[#This Row],[QuoteLU]]&lt;&gt;"",VLOOKUP(Tabelle_ExterneDaten_15[[#This Row],[QuoteLU]],QuoteLookup,2,FALSE),"")</f>
        <v>YY_INFLATIONSWAP/RATE/EUHICPXT/7Y</v>
      </c>
    </row>
    <row r="179" spans="2:6" x14ac:dyDescent="0.25">
      <c r="B179" s="2" t="s">
        <v>8896</v>
      </c>
      <c r="C179" s="2">
        <v>0</v>
      </c>
      <c r="D179" s="2">
        <v>7</v>
      </c>
      <c r="E179" s="2" t="s">
        <v>8096</v>
      </c>
      <c r="F179" s="2" t="str">
        <f>IF(Tabelle_ExterneDaten_15[[#This Row],[QuoteLU]]&lt;&gt;"",VLOOKUP(Tabelle_ExterneDaten_15[[#This Row],[QuoteLU]],QuoteLookup,2,FALSE),"")</f>
        <v>YY_INFLATIONSWAP/RATE/EUHICPXT/8Y</v>
      </c>
    </row>
    <row r="180" spans="2:6" x14ac:dyDescent="0.25">
      <c r="B180" s="2" t="s">
        <v>8896</v>
      </c>
      <c r="C180" s="2">
        <v>0</v>
      </c>
      <c r="D180" s="2">
        <v>8</v>
      </c>
      <c r="E180" s="2" t="s">
        <v>8097</v>
      </c>
      <c r="F180" s="2" t="str">
        <f>IF(Tabelle_ExterneDaten_15[[#This Row],[QuoteLU]]&lt;&gt;"",VLOOKUP(Tabelle_ExterneDaten_15[[#This Row],[QuoteLU]],QuoteLookup,2,FALSE),"")</f>
        <v>YY_INFLATIONSWAP/RATE/EUHICPXT/9Y</v>
      </c>
    </row>
    <row r="181" spans="2:6" x14ac:dyDescent="0.25">
      <c r="B181" s="2" t="s">
        <v>8896</v>
      </c>
      <c r="C181" s="2">
        <v>0</v>
      </c>
      <c r="D181" s="2">
        <v>9</v>
      </c>
      <c r="E181" s="2" t="s">
        <v>8083</v>
      </c>
      <c r="F181" s="2" t="str">
        <f>IF(Tabelle_ExterneDaten_15[[#This Row],[QuoteLU]]&lt;&gt;"",VLOOKUP(Tabelle_ExterneDaten_15[[#This Row],[QuoteLU]],QuoteLookup,2,FALSE),"")</f>
        <v>YY_INFLATIONSWAP/RATE/EUHICPXT/10Y</v>
      </c>
    </row>
    <row r="182" spans="2:6" x14ac:dyDescent="0.25">
      <c r="B182" s="2" t="s">
        <v>8896</v>
      </c>
      <c r="C182" s="2">
        <v>0</v>
      </c>
      <c r="D182" s="2">
        <v>10</v>
      </c>
      <c r="E182" s="2" t="s">
        <v>8084</v>
      </c>
      <c r="F182" s="2" t="str">
        <f>IF(Tabelle_ExterneDaten_15[[#This Row],[QuoteLU]]&lt;&gt;"",VLOOKUP(Tabelle_ExterneDaten_15[[#This Row],[QuoteLU]],QuoteLookup,2,FALSE),"")</f>
        <v>YY_INFLATIONSWAP/RATE/EUHICPXT/12Y</v>
      </c>
    </row>
    <row r="183" spans="2:6" x14ac:dyDescent="0.25">
      <c r="B183" s="2" t="s">
        <v>8896</v>
      </c>
      <c r="C183" s="2">
        <v>0</v>
      </c>
      <c r="D183" s="2">
        <v>11</v>
      </c>
      <c r="E183" s="2" t="s">
        <v>8085</v>
      </c>
      <c r="F183" s="2" t="str">
        <f>IF(Tabelle_ExterneDaten_15[[#This Row],[QuoteLU]]&lt;&gt;"",VLOOKUP(Tabelle_ExterneDaten_15[[#This Row],[QuoteLU]],QuoteLookup,2,FALSE),"")</f>
        <v>YY_INFLATIONSWAP/RATE/EUHICPXT/15Y</v>
      </c>
    </row>
    <row r="184" spans="2:6" x14ac:dyDescent="0.25">
      <c r="B184" s="2" t="s">
        <v>8896</v>
      </c>
      <c r="C184" s="2">
        <v>0</v>
      </c>
      <c r="D184" s="2">
        <v>12</v>
      </c>
      <c r="E184" s="2" t="s">
        <v>8087</v>
      </c>
      <c r="F184" s="2" t="str">
        <f>IF(Tabelle_ExterneDaten_15[[#This Row],[QuoteLU]]&lt;&gt;"",VLOOKUP(Tabelle_ExterneDaten_15[[#This Row],[QuoteLU]],QuoteLookup,2,FALSE),"")</f>
        <v>YY_INFLATIONSWAP/RATE/EUHICPXT/20Y</v>
      </c>
    </row>
    <row r="185" spans="2:6" x14ac:dyDescent="0.25">
      <c r="B185" s="2" t="s">
        <v>8896</v>
      </c>
      <c r="C185" s="2">
        <v>0</v>
      </c>
      <c r="D185" s="2">
        <v>13</v>
      </c>
      <c r="E185" s="2" t="s">
        <v>8088</v>
      </c>
      <c r="F185" s="2" t="str">
        <f>IF(Tabelle_ExterneDaten_15[[#This Row],[QuoteLU]]&lt;&gt;"",VLOOKUP(Tabelle_ExterneDaten_15[[#This Row],[QuoteLU]],QuoteLookup,2,FALSE),"")</f>
        <v>YY_INFLATIONSWAP/RATE/EUHICPXT/25Y</v>
      </c>
    </row>
    <row r="186" spans="2:6" x14ac:dyDescent="0.25">
      <c r="B186" s="2" t="s">
        <v>8896</v>
      </c>
      <c r="C186" s="2">
        <v>0</v>
      </c>
      <c r="D186" s="2">
        <v>14</v>
      </c>
      <c r="E186" s="2" t="s">
        <v>8090</v>
      </c>
      <c r="F186" s="2" t="str">
        <f>IF(Tabelle_ExterneDaten_15[[#This Row],[QuoteLU]]&lt;&gt;"",VLOOKUP(Tabelle_ExterneDaten_15[[#This Row],[QuoteLU]],QuoteLookup,2,FALSE),"")</f>
        <v>YY_INFLATIONSWAP/RATE/EUHICPXT/30Y</v>
      </c>
    </row>
    <row r="187" spans="2:6" x14ac:dyDescent="0.25">
      <c r="B187" s="2" t="s">
        <v>8897</v>
      </c>
      <c r="C187" s="2">
        <v>0</v>
      </c>
      <c r="D187" s="2">
        <v>0</v>
      </c>
      <c r="E187" s="2" t="s">
        <v>8787</v>
      </c>
      <c r="F187" s="2" t="str">
        <f>IF(Tabelle_ExterneDaten_15[[#This Row],[QuoteLU]]&lt;&gt;"",VLOOKUP(Tabelle_ExterneDaten_15[[#This Row],[QuoteLU]],QuoteLookup,2,FALSE),"")</f>
        <v>ZC_INFLATIONSWAP/RATE/EUHICPXT/1Y</v>
      </c>
    </row>
    <row r="188" spans="2:6" x14ac:dyDescent="0.25">
      <c r="B188" s="2" t="s">
        <v>8897</v>
      </c>
      <c r="C188" s="2">
        <v>0</v>
      </c>
      <c r="D188" s="2">
        <v>1</v>
      </c>
      <c r="E188" s="2" t="s">
        <v>8790</v>
      </c>
      <c r="F188" s="2" t="str">
        <f>IF(Tabelle_ExterneDaten_15[[#This Row],[QuoteLU]]&lt;&gt;"",VLOOKUP(Tabelle_ExterneDaten_15[[#This Row],[QuoteLU]],QuoteLookup,2,FALSE),"")</f>
        <v>ZC_INFLATIONSWAP/RATE/EUHICPXT/2Y</v>
      </c>
    </row>
    <row r="189" spans="2:6" x14ac:dyDescent="0.25">
      <c r="B189" s="2" t="s">
        <v>8897</v>
      </c>
      <c r="C189" s="2">
        <v>0</v>
      </c>
      <c r="D189" s="2">
        <v>2</v>
      </c>
      <c r="E189" s="2" t="s">
        <v>8792</v>
      </c>
      <c r="F189" s="2" t="str">
        <f>IF(Tabelle_ExterneDaten_15[[#This Row],[QuoteLU]]&lt;&gt;"",VLOOKUP(Tabelle_ExterneDaten_15[[#This Row],[QuoteLU]],QuoteLookup,2,FALSE),"")</f>
        <v>ZC_INFLATIONSWAP/RATE/EUHICPXT/3Y</v>
      </c>
    </row>
    <row r="190" spans="2:6" x14ac:dyDescent="0.25">
      <c r="B190" s="2" t="s">
        <v>8897</v>
      </c>
      <c r="C190" s="2">
        <v>0</v>
      </c>
      <c r="D190" s="2">
        <v>3</v>
      </c>
      <c r="E190" s="2" t="s">
        <v>8793</v>
      </c>
      <c r="F190" s="2" t="str">
        <f>IF(Tabelle_ExterneDaten_15[[#This Row],[QuoteLU]]&lt;&gt;"",VLOOKUP(Tabelle_ExterneDaten_15[[#This Row],[QuoteLU]],QuoteLookup,2,FALSE),"")</f>
        <v>ZC_INFLATIONSWAP/RATE/EUHICPXT/4Y</v>
      </c>
    </row>
    <row r="191" spans="2:6" x14ac:dyDescent="0.25">
      <c r="B191" s="2" t="s">
        <v>8897</v>
      </c>
      <c r="C191" s="2">
        <v>0</v>
      </c>
      <c r="D191" s="2">
        <v>4</v>
      </c>
      <c r="E191" s="2" t="s">
        <v>8794</v>
      </c>
      <c r="F191" s="2" t="str">
        <f>IF(Tabelle_ExterneDaten_15[[#This Row],[QuoteLU]]&lt;&gt;"",VLOOKUP(Tabelle_ExterneDaten_15[[#This Row],[QuoteLU]],QuoteLookup,2,FALSE),"")</f>
        <v>ZC_INFLATIONSWAP/RATE/EUHICPXT/5Y</v>
      </c>
    </row>
    <row r="192" spans="2:6" x14ac:dyDescent="0.25">
      <c r="B192" s="2" t="s">
        <v>8897</v>
      </c>
      <c r="C192" s="2">
        <v>0</v>
      </c>
      <c r="D192" s="2">
        <v>5</v>
      </c>
      <c r="E192" s="2" t="s">
        <v>8795</v>
      </c>
      <c r="F192" s="2" t="str">
        <f>IF(Tabelle_ExterneDaten_15[[#This Row],[QuoteLU]]&lt;&gt;"",VLOOKUP(Tabelle_ExterneDaten_15[[#This Row],[QuoteLU]],QuoteLookup,2,FALSE),"")</f>
        <v>ZC_INFLATIONSWAP/RATE/EUHICPXT/6Y</v>
      </c>
    </row>
    <row r="193" spans="2:6" x14ac:dyDescent="0.25">
      <c r="B193" s="2" t="s">
        <v>8897</v>
      </c>
      <c r="C193" s="2">
        <v>0</v>
      </c>
      <c r="D193" s="2">
        <v>6</v>
      </c>
      <c r="E193" s="2" t="s">
        <v>8796</v>
      </c>
      <c r="F193" s="2" t="str">
        <f>IF(Tabelle_ExterneDaten_15[[#This Row],[QuoteLU]]&lt;&gt;"",VLOOKUP(Tabelle_ExterneDaten_15[[#This Row],[QuoteLU]],QuoteLookup,2,FALSE),"")</f>
        <v>ZC_INFLATIONSWAP/RATE/EUHICPXT/7Y</v>
      </c>
    </row>
    <row r="194" spans="2:6" x14ac:dyDescent="0.25">
      <c r="B194" s="2" t="s">
        <v>8897</v>
      </c>
      <c r="C194" s="2">
        <v>0</v>
      </c>
      <c r="D194" s="2">
        <v>7</v>
      </c>
      <c r="E194" s="2" t="s">
        <v>8797</v>
      </c>
      <c r="F194" s="2" t="str">
        <f>IF(Tabelle_ExterneDaten_15[[#This Row],[QuoteLU]]&lt;&gt;"",VLOOKUP(Tabelle_ExterneDaten_15[[#This Row],[QuoteLU]],QuoteLookup,2,FALSE),"")</f>
        <v>ZC_INFLATIONSWAP/RATE/EUHICPXT/8Y</v>
      </c>
    </row>
    <row r="195" spans="2:6" x14ac:dyDescent="0.25">
      <c r="B195" s="2" t="s">
        <v>8897</v>
      </c>
      <c r="C195" s="2">
        <v>0</v>
      </c>
      <c r="D195" s="2">
        <v>8</v>
      </c>
      <c r="E195" s="2" t="s">
        <v>8798</v>
      </c>
      <c r="F195" s="2" t="str">
        <f>IF(Tabelle_ExterneDaten_15[[#This Row],[QuoteLU]]&lt;&gt;"",VLOOKUP(Tabelle_ExterneDaten_15[[#This Row],[QuoteLU]],QuoteLookup,2,FALSE),"")</f>
        <v>ZC_INFLATIONSWAP/RATE/EUHICPXT/9Y</v>
      </c>
    </row>
    <row r="196" spans="2:6" x14ac:dyDescent="0.25">
      <c r="B196" s="2" t="s">
        <v>8897</v>
      </c>
      <c r="C196" s="2">
        <v>0</v>
      </c>
      <c r="D196" s="2">
        <v>9</v>
      </c>
      <c r="E196" s="2" t="s">
        <v>8784</v>
      </c>
      <c r="F196" s="2" t="str">
        <f>IF(Tabelle_ExterneDaten_15[[#This Row],[QuoteLU]]&lt;&gt;"",VLOOKUP(Tabelle_ExterneDaten_15[[#This Row],[QuoteLU]],QuoteLookup,2,FALSE),"")</f>
        <v>ZC_INFLATIONSWAP/RATE/EUHICPXT/10Y</v>
      </c>
    </row>
    <row r="197" spans="2:6" x14ac:dyDescent="0.25">
      <c r="B197" s="2" t="s">
        <v>8897</v>
      </c>
      <c r="C197" s="2">
        <v>0</v>
      </c>
      <c r="D197" s="2">
        <v>10</v>
      </c>
      <c r="E197" s="2" t="s">
        <v>8785</v>
      </c>
      <c r="F197" s="2" t="str">
        <f>IF(Tabelle_ExterneDaten_15[[#This Row],[QuoteLU]]&lt;&gt;"",VLOOKUP(Tabelle_ExterneDaten_15[[#This Row],[QuoteLU]],QuoteLookup,2,FALSE),"")</f>
        <v>ZC_INFLATIONSWAP/RATE/EUHICPXT/12Y</v>
      </c>
    </row>
    <row r="198" spans="2:6" x14ac:dyDescent="0.25">
      <c r="B198" s="2" t="s">
        <v>8897</v>
      </c>
      <c r="C198" s="2">
        <v>0</v>
      </c>
      <c r="D198" s="2">
        <v>11</v>
      </c>
      <c r="E198" s="2" t="s">
        <v>8786</v>
      </c>
      <c r="F198" s="2" t="str">
        <f>IF(Tabelle_ExterneDaten_15[[#This Row],[QuoteLU]]&lt;&gt;"",VLOOKUP(Tabelle_ExterneDaten_15[[#This Row],[QuoteLU]],QuoteLookup,2,FALSE),"")</f>
        <v>ZC_INFLATIONSWAP/RATE/EUHICPXT/15Y</v>
      </c>
    </row>
    <row r="199" spans="2:6" x14ac:dyDescent="0.25">
      <c r="B199" s="2" t="s">
        <v>8897</v>
      </c>
      <c r="C199" s="2">
        <v>0</v>
      </c>
      <c r="D199" s="2">
        <v>12</v>
      </c>
      <c r="E199" s="2" t="s">
        <v>8788</v>
      </c>
      <c r="F199" s="2" t="str">
        <f>IF(Tabelle_ExterneDaten_15[[#This Row],[QuoteLU]]&lt;&gt;"",VLOOKUP(Tabelle_ExterneDaten_15[[#This Row],[QuoteLU]],QuoteLookup,2,FALSE),"")</f>
        <v>ZC_INFLATIONSWAP/RATE/EUHICPXT/20Y</v>
      </c>
    </row>
    <row r="200" spans="2:6" x14ac:dyDescent="0.25">
      <c r="B200" s="2" t="s">
        <v>8897</v>
      </c>
      <c r="C200" s="2">
        <v>0</v>
      </c>
      <c r="D200" s="2">
        <v>13</v>
      </c>
      <c r="E200" s="2" t="s">
        <v>8789</v>
      </c>
      <c r="F200" s="2" t="str">
        <f>IF(Tabelle_ExterneDaten_15[[#This Row],[QuoteLU]]&lt;&gt;"",VLOOKUP(Tabelle_ExterneDaten_15[[#This Row],[QuoteLU]],QuoteLookup,2,FALSE),"")</f>
        <v>ZC_INFLATIONSWAP/RATE/EUHICPXT/25Y</v>
      </c>
    </row>
    <row r="201" spans="2:6" x14ac:dyDescent="0.25">
      <c r="B201" s="2" t="s">
        <v>8897</v>
      </c>
      <c r="C201" s="2">
        <v>0</v>
      </c>
      <c r="D201" s="2">
        <v>14</v>
      </c>
      <c r="E201" s="2" t="s">
        <v>8791</v>
      </c>
      <c r="F201" s="2" t="str">
        <f>IF(Tabelle_ExterneDaten_15[[#This Row],[QuoteLU]]&lt;&gt;"",VLOOKUP(Tabelle_ExterneDaten_15[[#This Row],[QuoteLU]],QuoteLookup,2,FALSE),"")</f>
        <v>ZC_INFLATIONSWAP/RATE/EUHICPXT/30Y</v>
      </c>
    </row>
    <row r="202" spans="2:6" x14ac:dyDescent="0.25">
      <c r="B202" s="2" t="s">
        <v>8898</v>
      </c>
      <c r="C202" s="2">
        <v>0</v>
      </c>
      <c r="D202" s="2">
        <v>0</v>
      </c>
      <c r="E202" s="2" t="s">
        <v>6331</v>
      </c>
      <c r="F202" s="2" t="str">
        <f>IF(Tabelle_ExterneDaten_15[[#This Row],[QuoteLU]]&lt;&gt;"",VLOOKUP(Tabelle_ExterneDaten_15[[#This Row],[QuoteLU]],QuoteLookup,2,FALSE),"")</f>
        <v>MM/RATE/EUR/0D/1D</v>
      </c>
    </row>
    <row r="203" spans="2:6" x14ac:dyDescent="0.25">
      <c r="B203" s="2" t="s">
        <v>8898</v>
      </c>
      <c r="C203" s="2">
        <v>0</v>
      </c>
      <c r="D203" s="2">
        <v>1</v>
      </c>
      <c r="E203" s="2" t="s">
        <v>6336</v>
      </c>
      <c r="F203" s="2" t="str">
        <f>IF(Tabelle_ExterneDaten_15[[#This Row],[QuoteLU]]&lt;&gt;"",VLOOKUP(Tabelle_ExterneDaten_15[[#This Row],[QuoteLU]],QuoteLookup,2,FALSE),"")</f>
        <v>MM/RATE/EUR/2D/1W</v>
      </c>
    </row>
    <row r="204" spans="2:6" x14ac:dyDescent="0.25">
      <c r="B204" s="2" t="s">
        <v>8898</v>
      </c>
      <c r="C204" s="2">
        <v>0</v>
      </c>
      <c r="D204" s="2">
        <v>2</v>
      </c>
      <c r="E204" s="2" t="s">
        <v>6335</v>
      </c>
      <c r="F204" s="2" t="str">
        <f>IF(Tabelle_ExterneDaten_15[[#This Row],[QuoteLU]]&lt;&gt;"",VLOOKUP(Tabelle_ExterneDaten_15[[#This Row],[QuoteLU]],QuoteLookup,2,FALSE),"")</f>
        <v>MM/RATE/EUR/2D/1M</v>
      </c>
    </row>
    <row r="205" spans="2:6" x14ac:dyDescent="0.25">
      <c r="B205" s="2" t="s">
        <v>8898</v>
      </c>
      <c r="C205" s="2">
        <v>0</v>
      </c>
      <c r="D205" s="2">
        <v>3</v>
      </c>
      <c r="E205" s="2" t="s">
        <v>6338</v>
      </c>
      <c r="F205" s="2" t="str">
        <f>IF(Tabelle_ExterneDaten_15[[#This Row],[QuoteLU]]&lt;&gt;"",VLOOKUP(Tabelle_ExterneDaten_15[[#This Row],[QuoteLU]],QuoteLookup,2,FALSE),"")</f>
        <v>MM/RATE/EUR/2D/2M</v>
      </c>
    </row>
    <row r="206" spans="2:6" x14ac:dyDescent="0.25">
      <c r="B206" s="2" t="s">
        <v>8898</v>
      </c>
      <c r="C206" s="2">
        <v>0</v>
      </c>
      <c r="D206" s="2">
        <v>4</v>
      </c>
      <c r="E206" s="2" t="s">
        <v>6340</v>
      </c>
      <c r="F206" s="2" t="str">
        <f>IF(Tabelle_ExterneDaten_15[[#This Row],[QuoteLU]]&lt;&gt;"",VLOOKUP(Tabelle_ExterneDaten_15[[#This Row],[QuoteLU]],QuoteLookup,2,FALSE),"")</f>
        <v>MM/RATE/EUR/2D/3M</v>
      </c>
    </row>
    <row r="207" spans="2:6" x14ac:dyDescent="0.25">
      <c r="B207" s="2" t="s">
        <v>8898</v>
      </c>
      <c r="C207" s="2">
        <v>0</v>
      </c>
      <c r="D207" s="2">
        <v>5</v>
      </c>
      <c r="E207" s="2" t="s">
        <v>6342</v>
      </c>
      <c r="F207" s="2" t="str">
        <f>IF(Tabelle_ExterneDaten_15[[#This Row],[QuoteLU]]&lt;&gt;"",VLOOKUP(Tabelle_ExterneDaten_15[[#This Row],[QuoteLU]],QuoteLookup,2,FALSE),"")</f>
        <v>MM/RATE/EUR/2D/4M</v>
      </c>
    </row>
    <row r="208" spans="2:6" x14ac:dyDescent="0.25">
      <c r="B208" s="2" t="s">
        <v>8898</v>
      </c>
      <c r="C208" s="2">
        <v>0</v>
      </c>
      <c r="D208" s="2">
        <v>6</v>
      </c>
      <c r="E208" s="2" t="s">
        <v>6343</v>
      </c>
      <c r="F208" s="2" t="str">
        <f>IF(Tabelle_ExterneDaten_15[[#This Row],[QuoteLU]]&lt;&gt;"",VLOOKUP(Tabelle_ExterneDaten_15[[#This Row],[QuoteLU]],QuoteLookup,2,FALSE),"")</f>
        <v>MM/RATE/EUR/2D/5M</v>
      </c>
    </row>
    <row r="209" spans="2:6" x14ac:dyDescent="0.25">
      <c r="B209" s="2" t="s">
        <v>8898</v>
      </c>
      <c r="C209" s="2">
        <v>0</v>
      </c>
      <c r="D209" s="2">
        <v>7</v>
      </c>
      <c r="E209" s="2" t="s">
        <v>6344</v>
      </c>
      <c r="F209" s="2" t="str">
        <f>IF(Tabelle_ExterneDaten_15[[#This Row],[QuoteLU]]&lt;&gt;"",VLOOKUP(Tabelle_ExterneDaten_15[[#This Row],[QuoteLU]],QuoteLookup,2,FALSE),"")</f>
        <v>MM/RATE/EUR/2D/6M</v>
      </c>
    </row>
    <row r="210" spans="2:6" x14ac:dyDescent="0.25">
      <c r="B210" s="2" t="s">
        <v>8898</v>
      </c>
      <c r="C210" s="2">
        <v>0</v>
      </c>
      <c r="D210" s="2">
        <v>8</v>
      </c>
      <c r="E210" s="2" t="s">
        <v>6345</v>
      </c>
      <c r="F210" s="2" t="str">
        <f>IF(Tabelle_ExterneDaten_15[[#This Row],[QuoteLU]]&lt;&gt;"",VLOOKUP(Tabelle_ExterneDaten_15[[#This Row],[QuoteLU]],QuoteLookup,2,FALSE),"")</f>
        <v>MM/RATE/EUR/2D/7M</v>
      </c>
    </row>
    <row r="211" spans="2:6" x14ac:dyDescent="0.25">
      <c r="B211" s="2" t="s">
        <v>8898</v>
      </c>
      <c r="C211" s="2">
        <v>0</v>
      </c>
      <c r="D211" s="2">
        <v>9</v>
      </c>
      <c r="E211" s="2" t="s">
        <v>6346</v>
      </c>
      <c r="F211" s="2" t="str">
        <f>IF(Tabelle_ExterneDaten_15[[#This Row],[QuoteLU]]&lt;&gt;"",VLOOKUP(Tabelle_ExterneDaten_15[[#This Row],[QuoteLU]],QuoteLookup,2,FALSE),"")</f>
        <v>MM/RATE/EUR/2D/8M</v>
      </c>
    </row>
    <row r="212" spans="2:6" x14ac:dyDescent="0.25">
      <c r="B212" s="2" t="s">
        <v>8898</v>
      </c>
      <c r="C212" s="2">
        <v>0</v>
      </c>
      <c r="D212" s="2">
        <v>10</v>
      </c>
      <c r="E212" s="2" t="s">
        <v>6347</v>
      </c>
      <c r="F212" s="2" t="str">
        <f>IF(Tabelle_ExterneDaten_15[[#This Row],[QuoteLU]]&lt;&gt;"",VLOOKUP(Tabelle_ExterneDaten_15[[#This Row],[QuoteLU]],QuoteLookup,2,FALSE),"")</f>
        <v>MM/RATE/EUR/2D/9M</v>
      </c>
    </row>
    <row r="213" spans="2:6" x14ac:dyDescent="0.25">
      <c r="B213" s="2" t="s">
        <v>8898</v>
      </c>
      <c r="C213" s="2">
        <v>0</v>
      </c>
      <c r="D213" s="2">
        <v>11</v>
      </c>
      <c r="E213" s="2" t="s">
        <v>6333</v>
      </c>
      <c r="F213" s="2" t="str">
        <f>IF(Tabelle_ExterneDaten_15[[#This Row],[QuoteLU]]&lt;&gt;"",VLOOKUP(Tabelle_ExterneDaten_15[[#This Row],[QuoteLU]],QuoteLookup,2,FALSE),"")</f>
        <v>MM/RATE/EUR/2D/10M</v>
      </c>
    </row>
    <row r="214" spans="2:6" x14ac:dyDescent="0.25">
      <c r="B214" s="2" t="s">
        <v>8898</v>
      </c>
      <c r="C214" s="2">
        <v>0</v>
      </c>
      <c r="D214" s="2">
        <v>12</v>
      </c>
      <c r="E214" s="2" t="s">
        <v>6334</v>
      </c>
      <c r="F214" s="2" t="str">
        <f>IF(Tabelle_ExterneDaten_15[[#This Row],[QuoteLU]]&lt;&gt;"",VLOOKUP(Tabelle_ExterneDaten_15[[#This Row],[QuoteLU]],QuoteLookup,2,FALSE),"")</f>
        <v>MM/RATE/EUR/2D/11M</v>
      </c>
    </row>
    <row r="215" spans="2:6" x14ac:dyDescent="0.25">
      <c r="B215" s="2" t="s">
        <v>8898</v>
      </c>
      <c r="C215" s="2">
        <v>0</v>
      </c>
      <c r="D215" s="2">
        <v>13</v>
      </c>
      <c r="E215" s="2" t="s">
        <v>6337</v>
      </c>
      <c r="F215" s="2" t="str">
        <f>IF(Tabelle_ExterneDaten_15[[#This Row],[QuoteLU]]&lt;&gt;"",VLOOKUP(Tabelle_ExterneDaten_15[[#This Row],[QuoteLU]],QuoteLookup,2,FALSE),"")</f>
        <v>MM/RATE/EUR/2D/1Y</v>
      </c>
    </row>
    <row r="216" spans="2:6" x14ac:dyDescent="0.25">
      <c r="B216" s="2" t="s">
        <v>8898</v>
      </c>
      <c r="C216" s="2">
        <v>1</v>
      </c>
      <c r="D216" s="2">
        <v>0</v>
      </c>
      <c r="E216" s="2" t="s">
        <v>1547</v>
      </c>
      <c r="F216" s="2" t="str">
        <f>IF(Tabelle_ExterneDaten_15[[#This Row],[QuoteLU]]&lt;&gt;"",VLOOKUP(Tabelle_ExterneDaten_15[[#This Row],[QuoteLU]],QuoteLookup,2,FALSE),"")</f>
        <v>BASIS_SWAP/BASIS_SPREAD/6M/12M/EUR/2Y</v>
      </c>
    </row>
    <row r="217" spans="2:6" x14ac:dyDescent="0.25">
      <c r="B217" s="2" t="s">
        <v>8898</v>
      </c>
      <c r="C217" s="2">
        <v>1</v>
      </c>
      <c r="D217" s="2">
        <v>1</v>
      </c>
      <c r="E217" s="2" t="s">
        <v>1549</v>
      </c>
      <c r="F217" s="2" t="str">
        <f>IF(Tabelle_ExterneDaten_15[[#This Row],[QuoteLU]]&lt;&gt;"",VLOOKUP(Tabelle_ExterneDaten_15[[#This Row],[QuoteLU]],QuoteLookup,2,FALSE),"")</f>
        <v>BASIS_SWAP/BASIS_SPREAD/6M/12M/EUR/3Y</v>
      </c>
    </row>
    <row r="218" spans="2:6" x14ac:dyDescent="0.25">
      <c r="B218" s="2" t="s">
        <v>8898</v>
      </c>
      <c r="C218" s="2">
        <v>1</v>
      </c>
      <c r="D218" s="2">
        <v>2</v>
      </c>
      <c r="E218" s="2" t="s">
        <v>1551</v>
      </c>
      <c r="F218" s="2" t="str">
        <f>IF(Tabelle_ExterneDaten_15[[#This Row],[QuoteLU]]&lt;&gt;"",VLOOKUP(Tabelle_ExterneDaten_15[[#This Row],[QuoteLU]],QuoteLookup,2,FALSE),"")</f>
        <v>BASIS_SWAP/BASIS_SPREAD/6M/12M/EUR/4Y</v>
      </c>
    </row>
    <row r="219" spans="2:6" x14ac:dyDescent="0.25">
      <c r="B219" s="2" t="s">
        <v>8898</v>
      </c>
      <c r="C219" s="2">
        <v>1</v>
      </c>
      <c r="D219" s="2">
        <v>3</v>
      </c>
      <c r="E219" s="2" t="s">
        <v>1552</v>
      </c>
      <c r="F219" s="2" t="str">
        <f>IF(Tabelle_ExterneDaten_15[[#This Row],[QuoteLU]]&lt;&gt;"",VLOOKUP(Tabelle_ExterneDaten_15[[#This Row],[QuoteLU]],QuoteLookup,2,FALSE),"")</f>
        <v>BASIS_SWAP/BASIS_SPREAD/6M/12M/EUR/5Y</v>
      </c>
    </row>
    <row r="220" spans="2:6" x14ac:dyDescent="0.25">
      <c r="B220" s="2" t="s">
        <v>8898</v>
      </c>
      <c r="C220" s="2">
        <v>1</v>
      </c>
      <c r="D220" s="2">
        <v>4</v>
      </c>
      <c r="E220" s="2" t="s">
        <v>1553</v>
      </c>
      <c r="F220" s="2" t="str">
        <f>IF(Tabelle_ExterneDaten_15[[#This Row],[QuoteLU]]&lt;&gt;"",VLOOKUP(Tabelle_ExterneDaten_15[[#This Row],[QuoteLU]],QuoteLookup,2,FALSE),"")</f>
        <v>BASIS_SWAP/BASIS_SPREAD/6M/12M/EUR/6Y</v>
      </c>
    </row>
    <row r="221" spans="2:6" x14ac:dyDescent="0.25">
      <c r="B221" s="2" t="s">
        <v>8898</v>
      </c>
      <c r="C221" s="2">
        <v>1</v>
      </c>
      <c r="D221" s="2">
        <v>5</v>
      </c>
      <c r="E221" s="2" t="s">
        <v>1555</v>
      </c>
      <c r="F221" s="2" t="str">
        <f>IF(Tabelle_ExterneDaten_15[[#This Row],[QuoteLU]]&lt;&gt;"",VLOOKUP(Tabelle_ExterneDaten_15[[#This Row],[QuoteLU]],QuoteLookup,2,FALSE),"")</f>
        <v>BASIS_SWAP/BASIS_SPREAD/6M/12M/EUR/8Y</v>
      </c>
    </row>
    <row r="222" spans="2:6" x14ac:dyDescent="0.25">
      <c r="B222" s="2" t="s">
        <v>8898</v>
      </c>
      <c r="C222" s="2">
        <v>1</v>
      </c>
      <c r="D222" s="2">
        <v>6</v>
      </c>
      <c r="E222" s="2" t="s">
        <v>1556</v>
      </c>
      <c r="F222" s="2" t="str">
        <f>IF(Tabelle_ExterneDaten_15[[#This Row],[QuoteLU]]&lt;&gt;"",VLOOKUP(Tabelle_ExterneDaten_15[[#This Row],[QuoteLU]],QuoteLookup,2,FALSE),"")</f>
        <v>BASIS_SWAP/BASIS_SPREAD/6M/12M/EUR/9Y</v>
      </c>
    </row>
    <row r="223" spans="2:6" x14ac:dyDescent="0.25">
      <c r="B223" s="2" t="s">
        <v>8898</v>
      </c>
      <c r="C223" s="2">
        <v>1</v>
      </c>
      <c r="D223" s="2">
        <v>7</v>
      </c>
      <c r="E223" s="2" t="s">
        <v>1540</v>
      </c>
      <c r="F223" s="2" t="str">
        <f>IF(Tabelle_ExterneDaten_15[[#This Row],[QuoteLU]]&lt;&gt;"",VLOOKUP(Tabelle_ExterneDaten_15[[#This Row],[QuoteLU]],QuoteLookup,2,FALSE),"")</f>
        <v>BASIS_SWAP/BASIS_SPREAD/6M/12M/EUR/10Y</v>
      </c>
    </row>
    <row r="224" spans="2:6" x14ac:dyDescent="0.25">
      <c r="B224" s="2" t="s">
        <v>8898</v>
      </c>
      <c r="C224" s="2">
        <v>1</v>
      </c>
      <c r="D224" s="2">
        <v>8</v>
      </c>
      <c r="E224" s="2" t="s">
        <v>1541</v>
      </c>
      <c r="F224" s="2" t="str">
        <f>IF(Tabelle_ExterneDaten_15[[#This Row],[QuoteLU]]&lt;&gt;"",VLOOKUP(Tabelle_ExterneDaten_15[[#This Row],[QuoteLU]],QuoteLookup,2,FALSE),"")</f>
        <v>BASIS_SWAP/BASIS_SPREAD/6M/12M/EUR/11Y</v>
      </c>
    </row>
    <row r="225" spans="2:6" x14ac:dyDescent="0.25">
      <c r="B225" s="2" t="s">
        <v>8898</v>
      </c>
      <c r="C225" s="2">
        <v>1</v>
      </c>
      <c r="D225" s="2">
        <v>9</v>
      </c>
      <c r="E225" s="2" t="s">
        <v>1542</v>
      </c>
      <c r="F225" s="2" t="str">
        <f>IF(Tabelle_ExterneDaten_15[[#This Row],[QuoteLU]]&lt;&gt;"",VLOOKUP(Tabelle_ExterneDaten_15[[#This Row],[QuoteLU]],QuoteLookup,2,FALSE),"")</f>
        <v>BASIS_SWAP/BASIS_SPREAD/6M/12M/EUR/12Y</v>
      </c>
    </row>
    <row r="226" spans="2:6" x14ac:dyDescent="0.25">
      <c r="B226" s="2" t="s">
        <v>8898</v>
      </c>
      <c r="C226" s="2">
        <v>1</v>
      </c>
      <c r="D226" s="2">
        <v>10</v>
      </c>
      <c r="E226" s="2" t="s">
        <v>1543</v>
      </c>
      <c r="F226" s="2" t="str">
        <f>IF(Tabelle_ExterneDaten_15[[#This Row],[QuoteLU]]&lt;&gt;"",VLOOKUP(Tabelle_ExterneDaten_15[[#This Row],[QuoteLU]],QuoteLookup,2,FALSE),"")</f>
        <v>BASIS_SWAP/BASIS_SPREAD/6M/12M/EUR/15Y</v>
      </c>
    </row>
    <row r="227" spans="2:6" x14ac:dyDescent="0.25">
      <c r="B227" s="2" t="s">
        <v>8898</v>
      </c>
      <c r="C227" s="2">
        <v>1</v>
      </c>
      <c r="D227" s="2">
        <v>11</v>
      </c>
      <c r="E227" s="2" t="s">
        <v>1545</v>
      </c>
      <c r="F227" s="2" t="str">
        <f>IF(Tabelle_ExterneDaten_15[[#This Row],[QuoteLU]]&lt;&gt;"",VLOOKUP(Tabelle_ExterneDaten_15[[#This Row],[QuoteLU]],QuoteLookup,2,FALSE),"")</f>
        <v>BASIS_SWAP/BASIS_SPREAD/6M/12M/EUR/20Y</v>
      </c>
    </row>
    <row r="228" spans="2:6" x14ac:dyDescent="0.25">
      <c r="B228" s="2" t="s">
        <v>8898</v>
      </c>
      <c r="C228" s="2">
        <v>1</v>
      </c>
      <c r="D228" s="2">
        <v>12</v>
      </c>
      <c r="E228" s="2" t="s">
        <v>1546</v>
      </c>
      <c r="F228" s="2" t="str">
        <f>IF(Tabelle_ExterneDaten_15[[#This Row],[QuoteLU]]&lt;&gt;"",VLOOKUP(Tabelle_ExterneDaten_15[[#This Row],[QuoteLU]],QuoteLookup,2,FALSE),"")</f>
        <v>BASIS_SWAP/BASIS_SPREAD/6M/12M/EUR/25Y</v>
      </c>
    </row>
    <row r="229" spans="2:6" x14ac:dyDescent="0.25">
      <c r="B229" s="2" t="s">
        <v>8898</v>
      </c>
      <c r="C229" s="2">
        <v>1</v>
      </c>
      <c r="D229" s="2">
        <v>13</v>
      </c>
      <c r="E229" s="2" t="s">
        <v>1548</v>
      </c>
      <c r="F229" s="2" t="str">
        <f>IF(Tabelle_ExterneDaten_15[[#This Row],[QuoteLU]]&lt;&gt;"",VLOOKUP(Tabelle_ExterneDaten_15[[#This Row],[QuoteLU]],QuoteLookup,2,FALSE),"")</f>
        <v>BASIS_SWAP/BASIS_SPREAD/6M/12M/EUR/30Y</v>
      </c>
    </row>
    <row r="230" spans="2:6" x14ac:dyDescent="0.25">
      <c r="B230" s="2" t="s">
        <v>8899</v>
      </c>
      <c r="C230" s="2">
        <v>0</v>
      </c>
      <c r="D230" s="2">
        <v>0</v>
      </c>
      <c r="E230" s="2" t="s">
        <v>6331</v>
      </c>
      <c r="F230" s="2" t="str">
        <f>IF(Tabelle_ExterneDaten_15[[#This Row],[QuoteLU]]&lt;&gt;"",VLOOKUP(Tabelle_ExterneDaten_15[[#This Row],[QuoteLU]],QuoteLookup,2,FALSE),"")</f>
        <v>MM/RATE/EUR/0D/1D</v>
      </c>
    </row>
    <row r="231" spans="2:6" x14ac:dyDescent="0.25">
      <c r="B231" s="2" t="s">
        <v>8899</v>
      </c>
      <c r="C231" s="2">
        <v>1</v>
      </c>
      <c r="D231" s="2">
        <v>0</v>
      </c>
      <c r="E231" s="2" t="s">
        <v>6034</v>
      </c>
      <c r="F231" s="2" t="str">
        <f>IF(Tabelle_ExterneDaten_15[[#This Row],[QuoteLU]]&lt;&gt;"",VLOOKUP(Tabelle_ExterneDaten_15[[#This Row],[QuoteLU]],QuoteLookup,2,FALSE),"")</f>
        <v>IR_SWAP/RATE/EUR/2D/1D/1W</v>
      </c>
    </row>
    <row r="232" spans="2:6" x14ac:dyDescent="0.25">
      <c r="B232" s="2" t="s">
        <v>8899</v>
      </c>
      <c r="C232" s="2">
        <v>1</v>
      </c>
      <c r="D232" s="2">
        <v>1</v>
      </c>
      <c r="E232" s="2" t="s">
        <v>6042</v>
      </c>
      <c r="F232" s="2" t="str">
        <f>IF(Tabelle_ExterneDaten_15[[#This Row],[QuoteLU]]&lt;&gt;"",VLOOKUP(Tabelle_ExterneDaten_15[[#This Row],[QuoteLU]],QuoteLookup,2,FALSE),"")</f>
        <v>IR_SWAP/RATE/EUR/2D/1D/2W</v>
      </c>
    </row>
    <row r="233" spans="2:6" x14ac:dyDescent="0.25">
      <c r="B233" s="2" t="s">
        <v>8899</v>
      </c>
      <c r="C233" s="2">
        <v>1</v>
      </c>
      <c r="D233" s="2">
        <v>2</v>
      </c>
      <c r="E233" s="2" t="s">
        <v>6033</v>
      </c>
      <c r="F233" s="2" t="str">
        <f>IF(Tabelle_ExterneDaten_15[[#This Row],[QuoteLU]]&lt;&gt;"",VLOOKUP(Tabelle_ExterneDaten_15[[#This Row],[QuoteLU]],QuoteLookup,2,FALSE),"")</f>
        <v>IR_SWAP/RATE/EUR/2D/1D/1M</v>
      </c>
    </row>
    <row r="234" spans="2:6" x14ac:dyDescent="0.25">
      <c r="B234" s="2" t="s">
        <v>8899</v>
      </c>
      <c r="C234" s="2">
        <v>1</v>
      </c>
      <c r="D234" s="2">
        <v>3</v>
      </c>
      <c r="E234" s="2" t="s">
        <v>6041</v>
      </c>
      <c r="F234" s="2" t="str">
        <f>IF(Tabelle_ExterneDaten_15[[#This Row],[QuoteLU]]&lt;&gt;"",VLOOKUP(Tabelle_ExterneDaten_15[[#This Row],[QuoteLU]],QuoteLookup,2,FALSE),"")</f>
        <v>IR_SWAP/RATE/EUR/2D/1D/2M</v>
      </c>
    </row>
    <row r="235" spans="2:6" x14ac:dyDescent="0.25">
      <c r="B235" s="2" t="s">
        <v>8899</v>
      </c>
      <c r="C235" s="2">
        <v>1</v>
      </c>
      <c r="D235" s="2">
        <v>4</v>
      </c>
      <c r="E235" s="2" t="s">
        <v>6046</v>
      </c>
      <c r="F235" s="2" t="str">
        <f>IF(Tabelle_ExterneDaten_15[[#This Row],[QuoteLU]]&lt;&gt;"",VLOOKUP(Tabelle_ExterneDaten_15[[#This Row],[QuoteLU]],QuoteLookup,2,FALSE),"")</f>
        <v>IR_SWAP/RATE/EUR/2D/1D/3M</v>
      </c>
    </row>
    <row r="236" spans="2:6" x14ac:dyDescent="0.25">
      <c r="B236" s="2" t="s">
        <v>8899</v>
      </c>
      <c r="C236" s="2">
        <v>1</v>
      </c>
      <c r="D236" s="2">
        <v>5</v>
      </c>
      <c r="E236" s="2" t="s">
        <v>6050</v>
      </c>
      <c r="F236" s="2" t="str">
        <f>IF(Tabelle_ExterneDaten_15[[#This Row],[QuoteLU]]&lt;&gt;"",VLOOKUP(Tabelle_ExterneDaten_15[[#This Row],[QuoteLU]],QuoteLookup,2,FALSE),"")</f>
        <v>IR_SWAP/RATE/EUR/2D/1D/4M</v>
      </c>
    </row>
    <row r="237" spans="2:6" x14ac:dyDescent="0.25">
      <c r="B237" s="2" t="s">
        <v>8899</v>
      </c>
      <c r="C237" s="2">
        <v>1</v>
      </c>
      <c r="D237" s="2">
        <v>6</v>
      </c>
      <c r="E237" s="2" t="s">
        <v>6053</v>
      </c>
      <c r="F237" s="2" t="str">
        <f>IF(Tabelle_ExterneDaten_15[[#This Row],[QuoteLU]]&lt;&gt;"",VLOOKUP(Tabelle_ExterneDaten_15[[#This Row],[QuoteLU]],QuoteLookup,2,FALSE),"")</f>
        <v>IR_SWAP/RATE/EUR/2D/1D/5M</v>
      </c>
    </row>
    <row r="238" spans="2:6" x14ac:dyDescent="0.25">
      <c r="B238" s="2" t="s">
        <v>8899</v>
      </c>
      <c r="C238" s="2">
        <v>1</v>
      </c>
      <c r="D238" s="2">
        <v>7</v>
      </c>
      <c r="E238" s="2" t="s">
        <v>6055</v>
      </c>
      <c r="F238" s="2" t="str">
        <f>IF(Tabelle_ExterneDaten_15[[#This Row],[QuoteLU]]&lt;&gt;"",VLOOKUP(Tabelle_ExterneDaten_15[[#This Row],[QuoteLU]],QuoteLookup,2,FALSE),"")</f>
        <v>IR_SWAP/RATE/EUR/2D/1D/6M</v>
      </c>
    </row>
    <row r="239" spans="2:6" x14ac:dyDescent="0.25">
      <c r="B239" s="2" t="s">
        <v>8899</v>
      </c>
      <c r="C239" s="2">
        <v>1</v>
      </c>
      <c r="D239" s="2">
        <v>8</v>
      </c>
      <c r="E239" s="2" t="s">
        <v>6057</v>
      </c>
      <c r="F239" s="2" t="str">
        <f>IF(Tabelle_ExterneDaten_15[[#This Row],[QuoteLU]]&lt;&gt;"",VLOOKUP(Tabelle_ExterneDaten_15[[#This Row],[QuoteLU]],QuoteLookup,2,FALSE),"")</f>
        <v>IR_SWAP/RATE/EUR/2D/1D/7M</v>
      </c>
    </row>
    <row r="240" spans="2:6" x14ac:dyDescent="0.25">
      <c r="B240" s="2" t="s">
        <v>8899</v>
      </c>
      <c r="C240" s="2">
        <v>1</v>
      </c>
      <c r="D240" s="2">
        <v>9</v>
      </c>
      <c r="E240" s="2" t="s">
        <v>6059</v>
      </c>
      <c r="F240" s="2" t="str">
        <f>IF(Tabelle_ExterneDaten_15[[#This Row],[QuoteLU]]&lt;&gt;"",VLOOKUP(Tabelle_ExterneDaten_15[[#This Row],[QuoteLU]],QuoteLookup,2,FALSE),"")</f>
        <v>IR_SWAP/RATE/EUR/2D/1D/8M</v>
      </c>
    </row>
    <row r="241" spans="2:6" x14ac:dyDescent="0.25">
      <c r="B241" s="2" t="s">
        <v>8899</v>
      </c>
      <c r="C241" s="2">
        <v>1</v>
      </c>
      <c r="D241" s="2">
        <v>10</v>
      </c>
      <c r="E241" s="2" t="s">
        <v>6061</v>
      </c>
      <c r="F241" s="2" t="str">
        <f>IF(Tabelle_ExterneDaten_15[[#This Row],[QuoteLU]]&lt;&gt;"",VLOOKUP(Tabelle_ExterneDaten_15[[#This Row],[QuoteLU]],QuoteLookup,2,FALSE),"")</f>
        <v>IR_SWAP/RATE/EUR/2D/1D/9M</v>
      </c>
    </row>
    <row r="242" spans="2:6" x14ac:dyDescent="0.25">
      <c r="B242" s="2" t="s">
        <v>8899</v>
      </c>
      <c r="C242" s="2">
        <v>1</v>
      </c>
      <c r="D242" s="2">
        <v>11</v>
      </c>
      <c r="E242" s="2" t="s">
        <v>6027</v>
      </c>
      <c r="F242" s="2" t="str">
        <f>IF(Tabelle_ExterneDaten_15[[#This Row],[QuoteLU]]&lt;&gt;"",VLOOKUP(Tabelle_ExterneDaten_15[[#This Row],[QuoteLU]],QuoteLookup,2,FALSE),"")</f>
        <v>IR_SWAP/RATE/EUR/2D/1D/10M</v>
      </c>
    </row>
    <row r="243" spans="2:6" x14ac:dyDescent="0.25">
      <c r="B243" s="2" t="s">
        <v>8899</v>
      </c>
      <c r="C243" s="2">
        <v>1</v>
      </c>
      <c r="D243" s="2">
        <v>12</v>
      </c>
      <c r="E243" s="2" t="s">
        <v>6029</v>
      </c>
      <c r="F243" s="2" t="str">
        <f>IF(Tabelle_ExterneDaten_15[[#This Row],[QuoteLU]]&lt;&gt;"",VLOOKUP(Tabelle_ExterneDaten_15[[#This Row],[QuoteLU]],QuoteLookup,2,FALSE),"")</f>
        <v>IR_SWAP/RATE/EUR/2D/1D/11M</v>
      </c>
    </row>
    <row r="244" spans="2:6" x14ac:dyDescent="0.25">
      <c r="B244" s="2" t="s">
        <v>8899</v>
      </c>
      <c r="C244" s="2">
        <v>1</v>
      </c>
      <c r="D244" s="2">
        <v>13</v>
      </c>
      <c r="E244" s="2" t="s">
        <v>6035</v>
      </c>
      <c r="F244" s="2" t="str">
        <f>IF(Tabelle_ExterneDaten_15[[#This Row],[QuoteLU]]&lt;&gt;"",VLOOKUP(Tabelle_ExterneDaten_15[[#This Row],[QuoteLU]],QuoteLookup,2,FALSE),"")</f>
        <v>IR_SWAP/RATE/EUR/2D/1D/1Y</v>
      </c>
    </row>
    <row r="245" spans="2:6" x14ac:dyDescent="0.25">
      <c r="B245" s="2" t="s">
        <v>8899</v>
      </c>
      <c r="C245" s="2">
        <v>1</v>
      </c>
      <c r="D245" s="2">
        <v>14</v>
      </c>
      <c r="E245" s="2" t="s">
        <v>6036</v>
      </c>
      <c r="F245" s="2" t="str">
        <f>IF(Tabelle_ExterneDaten_15[[#This Row],[QuoteLU]]&lt;&gt;"",VLOOKUP(Tabelle_ExterneDaten_15[[#This Row],[QuoteLU]],QuoteLookup,2,FALSE),"")</f>
        <v>IR_SWAP/RATE/EUR/2D/1D/1Y3M</v>
      </c>
    </row>
    <row r="246" spans="2:6" x14ac:dyDescent="0.25">
      <c r="B246" s="2" t="s">
        <v>8899</v>
      </c>
      <c r="C246" s="2">
        <v>1</v>
      </c>
      <c r="D246" s="2">
        <v>15</v>
      </c>
      <c r="E246" s="2" t="s">
        <v>6037</v>
      </c>
      <c r="F246" s="2" t="str">
        <f>IF(Tabelle_ExterneDaten_15[[#This Row],[QuoteLU]]&lt;&gt;"",VLOOKUP(Tabelle_ExterneDaten_15[[#This Row],[QuoteLU]],QuoteLookup,2,FALSE),"")</f>
        <v>IR_SWAP/RATE/EUR/2D/1D/1Y6M</v>
      </c>
    </row>
    <row r="247" spans="2:6" x14ac:dyDescent="0.25">
      <c r="B247" s="2" t="s">
        <v>8899</v>
      </c>
      <c r="C247" s="2">
        <v>1</v>
      </c>
      <c r="D247" s="2">
        <v>16</v>
      </c>
      <c r="E247" s="2" t="s">
        <v>6038</v>
      </c>
      <c r="F247" s="2" t="str">
        <f>IF(Tabelle_ExterneDaten_15[[#This Row],[QuoteLU]]&lt;&gt;"",VLOOKUP(Tabelle_ExterneDaten_15[[#This Row],[QuoteLU]],QuoteLookup,2,FALSE),"")</f>
        <v>IR_SWAP/RATE/EUR/2D/1D/1Y9M</v>
      </c>
    </row>
    <row r="248" spans="2:6" x14ac:dyDescent="0.25">
      <c r="B248" s="2" t="s">
        <v>8899</v>
      </c>
      <c r="C248" s="2">
        <v>1</v>
      </c>
      <c r="D248" s="2">
        <v>17</v>
      </c>
      <c r="E248" s="2" t="s">
        <v>6043</v>
      </c>
      <c r="F248" s="2" t="str">
        <f>IF(Tabelle_ExterneDaten_15[[#This Row],[QuoteLU]]&lt;&gt;"",VLOOKUP(Tabelle_ExterneDaten_15[[#This Row],[QuoteLU]],QuoteLookup,2,FALSE),"")</f>
        <v>IR_SWAP/RATE/EUR/2D/1D/2Y</v>
      </c>
    </row>
    <row r="249" spans="2:6" x14ac:dyDescent="0.25">
      <c r="B249" s="2" t="s">
        <v>8899</v>
      </c>
      <c r="C249" s="2">
        <v>1</v>
      </c>
      <c r="D249" s="2">
        <v>18</v>
      </c>
      <c r="E249" s="2" t="s">
        <v>6048</v>
      </c>
      <c r="F249" s="2" t="str">
        <f>IF(Tabelle_ExterneDaten_15[[#This Row],[QuoteLU]]&lt;&gt;"",VLOOKUP(Tabelle_ExterneDaten_15[[#This Row],[QuoteLU]],QuoteLookup,2,FALSE),"")</f>
        <v>IR_SWAP/RATE/EUR/2D/1D/3Y</v>
      </c>
    </row>
    <row r="250" spans="2:6" x14ac:dyDescent="0.25">
      <c r="B250" s="2" t="s">
        <v>8899</v>
      </c>
      <c r="C250" s="2">
        <v>1</v>
      </c>
      <c r="D250" s="2">
        <v>19</v>
      </c>
      <c r="E250" s="2" t="s">
        <v>6051</v>
      </c>
      <c r="F250" s="2" t="str">
        <f>IF(Tabelle_ExterneDaten_15[[#This Row],[QuoteLU]]&lt;&gt;"",VLOOKUP(Tabelle_ExterneDaten_15[[#This Row],[QuoteLU]],QuoteLookup,2,FALSE),"")</f>
        <v>IR_SWAP/RATE/EUR/2D/1D/4Y</v>
      </c>
    </row>
    <row r="251" spans="2:6" x14ac:dyDescent="0.25">
      <c r="B251" s="2" t="s">
        <v>8899</v>
      </c>
      <c r="C251" s="2">
        <v>1</v>
      </c>
      <c r="D251" s="2">
        <v>20</v>
      </c>
      <c r="E251" s="2" t="s">
        <v>6054</v>
      </c>
      <c r="F251" s="2" t="str">
        <f>IF(Tabelle_ExterneDaten_15[[#This Row],[QuoteLU]]&lt;&gt;"",VLOOKUP(Tabelle_ExterneDaten_15[[#This Row],[QuoteLU]],QuoteLookup,2,FALSE),"")</f>
        <v>IR_SWAP/RATE/EUR/2D/1D/5Y</v>
      </c>
    </row>
    <row r="252" spans="2:6" x14ac:dyDescent="0.25">
      <c r="B252" s="2" t="s">
        <v>8899</v>
      </c>
      <c r="C252" s="2">
        <v>1</v>
      </c>
      <c r="D252" s="2">
        <v>21</v>
      </c>
      <c r="E252" s="2" t="s">
        <v>6056</v>
      </c>
      <c r="F252" s="2" t="str">
        <f>IF(Tabelle_ExterneDaten_15[[#This Row],[QuoteLU]]&lt;&gt;"",VLOOKUP(Tabelle_ExterneDaten_15[[#This Row],[QuoteLU]],QuoteLookup,2,FALSE),"")</f>
        <v>IR_SWAP/RATE/EUR/2D/1D/6Y</v>
      </c>
    </row>
    <row r="253" spans="2:6" x14ac:dyDescent="0.25">
      <c r="B253" s="2" t="s">
        <v>8899</v>
      </c>
      <c r="C253" s="2">
        <v>1</v>
      </c>
      <c r="D253" s="2">
        <v>22</v>
      </c>
      <c r="E253" s="2" t="s">
        <v>6058</v>
      </c>
      <c r="F253" s="2" t="str">
        <f>IF(Tabelle_ExterneDaten_15[[#This Row],[QuoteLU]]&lt;&gt;"",VLOOKUP(Tabelle_ExterneDaten_15[[#This Row],[QuoteLU]],QuoteLookup,2,FALSE),"")</f>
        <v>IR_SWAP/RATE/EUR/2D/1D/7Y</v>
      </c>
    </row>
    <row r="254" spans="2:6" x14ac:dyDescent="0.25">
      <c r="B254" s="2" t="s">
        <v>8899</v>
      </c>
      <c r="C254" s="2">
        <v>1</v>
      </c>
      <c r="D254" s="2">
        <v>23</v>
      </c>
      <c r="E254" s="2" t="s">
        <v>6060</v>
      </c>
      <c r="F254" s="2" t="str">
        <f>IF(Tabelle_ExterneDaten_15[[#This Row],[QuoteLU]]&lt;&gt;"",VLOOKUP(Tabelle_ExterneDaten_15[[#This Row],[QuoteLU]],QuoteLookup,2,FALSE),"")</f>
        <v>IR_SWAP/RATE/EUR/2D/1D/8Y</v>
      </c>
    </row>
    <row r="255" spans="2:6" x14ac:dyDescent="0.25">
      <c r="B255" s="2" t="s">
        <v>8899</v>
      </c>
      <c r="C255" s="2">
        <v>1</v>
      </c>
      <c r="D255" s="2">
        <v>24</v>
      </c>
      <c r="E255" s="2" t="s">
        <v>6062</v>
      </c>
      <c r="F255" s="2" t="str">
        <f>IF(Tabelle_ExterneDaten_15[[#This Row],[QuoteLU]]&lt;&gt;"",VLOOKUP(Tabelle_ExterneDaten_15[[#This Row],[QuoteLU]],QuoteLookup,2,FALSE),"")</f>
        <v>IR_SWAP/RATE/EUR/2D/1D/9Y</v>
      </c>
    </row>
    <row r="256" spans="2:6" x14ac:dyDescent="0.25">
      <c r="B256" s="2" t="s">
        <v>8899</v>
      </c>
      <c r="C256" s="2">
        <v>1</v>
      </c>
      <c r="D256" s="2">
        <v>25</v>
      </c>
      <c r="E256" s="2" t="s">
        <v>6028</v>
      </c>
      <c r="F256" s="2" t="str">
        <f>IF(Tabelle_ExterneDaten_15[[#This Row],[QuoteLU]]&lt;&gt;"",VLOOKUP(Tabelle_ExterneDaten_15[[#This Row],[QuoteLU]],QuoteLookup,2,FALSE),"")</f>
        <v>IR_SWAP/RATE/EUR/2D/1D/10Y</v>
      </c>
    </row>
    <row r="257" spans="2:6" x14ac:dyDescent="0.25">
      <c r="B257" s="2" t="s">
        <v>8899</v>
      </c>
      <c r="C257" s="2">
        <v>1</v>
      </c>
      <c r="D257" s="2">
        <v>26</v>
      </c>
      <c r="E257" s="2" t="s">
        <v>6031</v>
      </c>
      <c r="F257" s="2" t="str">
        <f>IF(Tabelle_ExterneDaten_15[[#This Row],[QuoteLU]]&lt;&gt;"",VLOOKUP(Tabelle_ExterneDaten_15[[#This Row],[QuoteLU]],QuoteLookup,2,FALSE),"")</f>
        <v>IR_SWAP/RATE/EUR/2D/1D/12Y</v>
      </c>
    </row>
    <row r="258" spans="2:6" x14ac:dyDescent="0.25">
      <c r="B258" s="2" t="s">
        <v>8899</v>
      </c>
      <c r="C258" s="2">
        <v>1</v>
      </c>
      <c r="D258" s="2">
        <v>27</v>
      </c>
      <c r="E258" s="2" t="s">
        <v>6032</v>
      </c>
      <c r="F258" s="2" t="str">
        <f>IF(Tabelle_ExterneDaten_15[[#This Row],[QuoteLU]]&lt;&gt;"",VLOOKUP(Tabelle_ExterneDaten_15[[#This Row],[QuoteLU]],QuoteLookup,2,FALSE),"")</f>
        <v>IR_SWAP/RATE/EUR/2D/1D/15Y</v>
      </c>
    </row>
    <row r="259" spans="2:6" x14ac:dyDescent="0.25">
      <c r="B259" s="2" t="s">
        <v>8899</v>
      </c>
      <c r="C259" s="2">
        <v>1</v>
      </c>
      <c r="D259" s="2">
        <v>28</v>
      </c>
      <c r="E259" s="2" t="s">
        <v>6039</v>
      </c>
      <c r="F259" s="2" t="str">
        <f>IF(Tabelle_ExterneDaten_15[[#This Row],[QuoteLU]]&lt;&gt;"",VLOOKUP(Tabelle_ExterneDaten_15[[#This Row],[QuoteLU]],QuoteLookup,2,FALSE),"")</f>
        <v>IR_SWAP/RATE/EUR/2D/1D/20Y</v>
      </c>
    </row>
    <row r="260" spans="2:6" x14ac:dyDescent="0.25">
      <c r="B260" s="2" t="s">
        <v>8899</v>
      </c>
      <c r="C260" s="2">
        <v>1</v>
      </c>
      <c r="D260" s="2">
        <v>29</v>
      </c>
      <c r="E260" s="2" t="s">
        <v>6040</v>
      </c>
      <c r="F260" s="2" t="str">
        <f>IF(Tabelle_ExterneDaten_15[[#This Row],[QuoteLU]]&lt;&gt;"",VLOOKUP(Tabelle_ExterneDaten_15[[#This Row],[QuoteLU]],QuoteLookup,2,FALSE),"")</f>
        <v>IR_SWAP/RATE/EUR/2D/1D/25Y</v>
      </c>
    </row>
    <row r="261" spans="2:6" x14ac:dyDescent="0.25">
      <c r="B261" s="2" t="s">
        <v>8899</v>
      </c>
      <c r="C261" s="2">
        <v>1</v>
      </c>
      <c r="D261" s="2">
        <v>30</v>
      </c>
      <c r="E261" s="2" t="s">
        <v>6044</v>
      </c>
      <c r="F261" s="2" t="str">
        <f>IF(Tabelle_ExterneDaten_15[[#This Row],[QuoteLU]]&lt;&gt;"",VLOOKUP(Tabelle_ExterneDaten_15[[#This Row],[QuoteLU]],QuoteLookup,2,FALSE),"")</f>
        <v>IR_SWAP/RATE/EUR/2D/1D/30Y</v>
      </c>
    </row>
    <row r="262" spans="2:6" x14ac:dyDescent="0.25">
      <c r="B262" s="2" t="s">
        <v>8900</v>
      </c>
      <c r="C262" s="2">
        <v>0</v>
      </c>
      <c r="D262" s="2">
        <v>0</v>
      </c>
      <c r="E262" s="2" t="s">
        <v>6331</v>
      </c>
      <c r="F262" s="2" t="str">
        <f>IF(Tabelle_ExterneDaten_15[[#This Row],[QuoteLU]]&lt;&gt;"",VLOOKUP(Tabelle_ExterneDaten_15[[#This Row],[QuoteLU]],QuoteLookup,2,FALSE),"")</f>
        <v>MM/RATE/EUR/0D/1D</v>
      </c>
    </row>
    <row r="263" spans="2:6" x14ac:dyDescent="0.25">
      <c r="B263" s="2" t="s">
        <v>8900</v>
      </c>
      <c r="C263" s="2">
        <v>0</v>
      </c>
      <c r="D263" s="2">
        <v>1</v>
      </c>
      <c r="E263" s="2" t="s">
        <v>6336</v>
      </c>
      <c r="F263" s="2" t="str">
        <f>IF(Tabelle_ExterneDaten_15[[#This Row],[QuoteLU]]&lt;&gt;"",VLOOKUP(Tabelle_ExterneDaten_15[[#This Row],[QuoteLU]],QuoteLookup,2,FALSE),"")</f>
        <v>MM/RATE/EUR/2D/1W</v>
      </c>
    </row>
    <row r="264" spans="2:6" x14ac:dyDescent="0.25">
      <c r="B264" s="2" t="s">
        <v>8900</v>
      </c>
      <c r="C264" s="2">
        <v>0</v>
      </c>
      <c r="D264" s="2">
        <v>2</v>
      </c>
      <c r="E264" s="2" t="s">
        <v>6335</v>
      </c>
      <c r="F264" s="2" t="str">
        <f>IF(Tabelle_ExterneDaten_15[[#This Row],[QuoteLU]]&lt;&gt;"",VLOOKUP(Tabelle_ExterneDaten_15[[#This Row],[QuoteLU]],QuoteLookup,2,FALSE),"")</f>
        <v>MM/RATE/EUR/2D/1M</v>
      </c>
    </row>
    <row r="265" spans="2:6" x14ac:dyDescent="0.25">
      <c r="B265" s="2" t="s">
        <v>8900</v>
      </c>
      <c r="C265" s="2">
        <v>1</v>
      </c>
      <c r="D265" s="2">
        <v>0</v>
      </c>
      <c r="E265" s="2" t="s">
        <v>6071</v>
      </c>
      <c r="F265" s="2" t="str">
        <f>IF(Tabelle_ExterneDaten_15[[#This Row],[QuoteLU]]&lt;&gt;"",VLOOKUP(Tabelle_ExterneDaten_15[[#This Row],[QuoteLU]],QuoteLookup,2,FALSE),"")</f>
        <v>IR_SWAP/RATE/EUR/2D/1M/2M</v>
      </c>
    </row>
    <row r="266" spans="2:6" x14ac:dyDescent="0.25">
      <c r="B266" s="2" t="s">
        <v>8900</v>
      </c>
      <c r="C266" s="2">
        <v>1</v>
      </c>
      <c r="D266" s="2">
        <v>1</v>
      </c>
      <c r="E266" s="2" t="s">
        <v>6074</v>
      </c>
      <c r="F266" s="2" t="str">
        <f>IF(Tabelle_ExterneDaten_15[[#This Row],[QuoteLU]]&lt;&gt;"",VLOOKUP(Tabelle_ExterneDaten_15[[#This Row],[QuoteLU]],QuoteLookup,2,FALSE),"")</f>
        <v>IR_SWAP/RATE/EUR/2D/1M/3M</v>
      </c>
    </row>
    <row r="267" spans="2:6" x14ac:dyDescent="0.25">
      <c r="B267" s="2" t="s">
        <v>8900</v>
      </c>
      <c r="C267" s="2">
        <v>1</v>
      </c>
      <c r="D267" s="2">
        <v>2</v>
      </c>
      <c r="E267" s="2" t="s">
        <v>6077</v>
      </c>
      <c r="F267" s="2" t="str">
        <f>IF(Tabelle_ExterneDaten_15[[#This Row],[QuoteLU]]&lt;&gt;"",VLOOKUP(Tabelle_ExterneDaten_15[[#This Row],[QuoteLU]],QuoteLookup,2,FALSE),"")</f>
        <v>IR_SWAP/RATE/EUR/2D/1M/4M</v>
      </c>
    </row>
    <row r="268" spans="2:6" x14ac:dyDescent="0.25">
      <c r="B268" s="2" t="s">
        <v>8900</v>
      </c>
      <c r="C268" s="2">
        <v>1</v>
      </c>
      <c r="D268" s="2">
        <v>3</v>
      </c>
      <c r="E268" s="2" t="s">
        <v>6080</v>
      </c>
      <c r="F268" s="2" t="str">
        <f>IF(Tabelle_ExterneDaten_15[[#This Row],[QuoteLU]]&lt;&gt;"",VLOOKUP(Tabelle_ExterneDaten_15[[#This Row],[QuoteLU]],QuoteLookup,2,FALSE),"")</f>
        <v>IR_SWAP/RATE/EUR/2D/1M/5M</v>
      </c>
    </row>
    <row r="269" spans="2:6" x14ac:dyDescent="0.25">
      <c r="B269" s="2" t="s">
        <v>8900</v>
      </c>
      <c r="C269" s="2">
        <v>1</v>
      </c>
      <c r="D269" s="2">
        <v>4</v>
      </c>
      <c r="E269" s="2" t="s">
        <v>6082</v>
      </c>
      <c r="F269" s="2" t="str">
        <f>IF(Tabelle_ExterneDaten_15[[#This Row],[QuoteLU]]&lt;&gt;"",VLOOKUP(Tabelle_ExterneDaten_15[[#This Row],[QuoteLU]],QuoteLookup,2,FALSE),"")</f>
        <v>IR_SWAP/RATE/EUR/2D/1M/6M</v>
      </c>
    </row>
    <row r="270" spans="2:6" x14ac:dyDescent="0.25">
      <c r="B270" s="2" t="s">
        <v>8900</v>
      </c>
      <c r="C270" s="2">
        <v>1</v>
      </c>
      <c r="D270" s="2">
        <v>5</v>
      </c>
      <c r="E270" s="2" t="s">
        <v>6084</v>
      </c>
      <c r="F270" s="2" t="str">
        <f>IF(Tabelle_ExterneDaten_15[[#This Row],[QuoteLU]]&lt;&gt;"",VLOOKUP(Tabelle_ExterneDaten_15[[#This Row],[QuoteLU]],QuoteLookup,2,FALSE),"")</f>
        <v>IR_SWAP/RATE/EUR/2D/1M/7M</v>
      </c>
    </row>
    <row r="271" spans="2:6" x14ac:dyDescent="0.25">
      <c r="B271" s="2" t="s">
        <v>8900</v>
      </c>
      <c r="C271" s="2">
        <v>1</v>
      </c>
      <c r="D271" s="2">
        <v>6</v>
      </c>
      <c r="E271" s="2" t="s">
        <v>6086</v>
      </c>
      <c r="F271" s="2" t="str">
        <f>IF(Tabelle_ExterneDaten_15[[#This Row],[QuoteLU]]&lt;&gt;"",VLOOKUP(Tabelle_ExterneDaten_15[[#This Row],[QuoteLU]],QuoteLookup,2,FALSE),"")</f>
        <v>IR_SWAP/RATE/EUR/2D/1M/8M</v>
      </c>
    </row>
    <row r="272" spans="2:6" x14ac:dyDescent="0.25">
      <c r="B272" s="2" t="s">
        <v>8900</v>
      </c>
      <c r="C272" s="2">
        <v>1</v>
      </c>
      <c r="D272" s="2">
        <v>7</v>
      </c>
      <c r="E272" s="2" t="s">
        <v>6088</v>
      </c>
      <c r="F272" s="2" t="str">
        <f>IF(Tabelle_ExterneDaten_15[[#This Row],[QuoteLU]]&lt;&gt;"",VLOOKUP(Tabelle_ExterneDaten_15[[#This Row],[QuoteLU]],QuoteLookup,2,FALSE),"")</f>
        <v>IR_SWAP/RATE/EUR/2D/1M/9M</v>
      </c>
    </row>
    <row r="273" spans="2:6" x14ac:dyDescent="0.25">
      <c r="B273" s="2" t="s">
        <v>8900</v>
      </c>
      <c r="C273" s="2">
        <v>1</v>
      </c>
      <c r="D273" s="2">
        <v>8</v>
      </c>
      <c r="E273" s="2" t="s">
        <v>6063</v>
      </c>
      <c r="F273" s="2" t="str">
        <f>IF(Tabelle_ExterneDaten_15[[#This Row],[QuoteLU]]&lt;&gt;"",VLOOKUP(Tabelle_ExterneDaten_15[[#This Row],[QuoteLU]],QuoteLookup,2,FALSE),"")</f>
        <v>IR_SWAP/RATE/EUR/2D/1M/10M</v>
      </c>
    </row>
    <row r="274" spans="2:6" x14ac:dyDescent="0.25">
      <c r="B274" s="2" t="s">
        <v>8900</v>
      </c>
      <c r="C274" s="2">
        <v>1</v>
      </c>
      <c r="D274" s="2">
        <v>9</v>
      </c>
      <c r="E274" s="2" t="s">
        <v>6065</v>
      </c>
      <c r="F274" s="2" t="str">
        <f>IF(Tabelle_ExterneDaten_15[[#This Row],[QuoteLU]]&lt;&gt;"",VLOOKUP(Tabelle_ExterneDaten_15[[#This Row],[QuoteLU]],QuoteLookup,2,FALSE),"")</f>
        <v>IR_SWAP/RATE/EUR/2D/1M/11M</v>
      </c>
    </row>
    <row r="275" spans="2:6" x14ac:dyDescent="0.25">
      <c r="B275" s="2" t="s">
        <v>8900</v>
      </c>
      <c r="C275" s="2">
        <v>1</v>
      </c>
      <c r="D275" s="2">
        <v>10</v>
      </c>
      <c r="E275" s="2" t="s">
        <v>6068</v>
      </c>
      <c r="F275" s="2" t="str">
        <f>IF(Tabelle_ExterneDaten_15[[#This Row],[QuoteLU]]&lt;&gt;"",VLOOKUP(Tabelle_ExterneDaten_15[[#This Row],[QuoteLU]],QuoteLookup,2,FALSE),"")</f>
        <v>IR_SWAP/RATE/EUR/2D/1M/1Y</v>
      </c>
    </row>
    <row r="276" spans="2:6" x14ac:dyDescent="0.25">
      <c r="B276" s="2" t="s">
        <v>8900</v>
      </c>
      <c r="C276" s="2">
        <v>1</v>
      </c>
      <c r="D276" s="2">
        <v>11</v>
      </c>
      <c r="E276" s="2" t="s">
        <v>6072</v>
      </c>
      <c r="F276" s="2" t="str">
        <f>IF(Tabelle_ExterneDaten_15[[#This Row],[QuoteLU]]&lt;&gt;"",VLOOKUP(Tabelle_ExterneDaten_15[[#This Row],[QuoteLU]],QuoteLookup,2,FALSE),"")</f>
        <v>IR_SWAP/RATE/EUR/2D/1M/2Y</v>
      </c>
    </row>
    <row r="277" spans="2:6" x14ac:dyDescent="0.25">
      <c r="B277" s="2" t="s">
        <v>8900</v>
      </c>
      <c r="C277" s="2">
        <v>1</v>
      </c>
      <c r="D277" s="2">
        <v>12</v>
      </c>
      <c r="E277" s="2" t="s">
        <v>6075</v>
      </c>
      <c r="F277" s="2" t="str">
        <f>IF(Tabelle_ExterneDaten_15[[#This Row],[QuoteLU]]&lt;&gt;"",VLOOKUP(Tabelle_ExterneDaten_15[[#This Row],[QuoteLU]],QuoteLookup,2,FALSE),"")</f>
        <v>IR_SWAP/RATE/EUR/2D/1M/3Y</v>
      </c>
    </row>
    <row r="278" spans="2:6" x14ac:dyDescent="0.25">
      <c r="B278" s="2" t="s">
        <v>8900</v>
      </c>
      <c r="C278" s="2">
        <v>1</v>
      </c>
      <c r="D278" s="2">
        <v>13</v>
      </c>
      <c r="E278" s="2" t="s">
        <v>6078</v>
      </c>
      <c r="F278" s="2" t="str">
        <f>IF(Tabelle_ExterneDaten_15[[#This Row],[QuoteLU]]&lt;&gt;"",VLOOKUP(Tabelle_ExterneDaten_15[[#This Row],[QuoteLU]],QuoteLookup,2,FALSE),"")</f>
        <v>IR_SWAP/RATE/EUR/2D/1M/4Y</v>
      </c>
    </row>
    <row r="279" spans="2:6" x14ac:dyDescent="0.25">
      <c r="B279" s="2" t="s">
        <v>8900</v>
      </c>
      <c r="C279" s="2">
        <v>1</v>
      </c>
      <c r="D279" s="2">
        <v>14</v>
      </c>
      <c r="E279" s="2" t="s">
        <v>6081</v>
      </c>
      <c r="F279" s="2" t="str">
        <f>IF(Tabelle_ExterneDaten_15[[#This Row],[QuoteLU]]&lt;&gt;"",VLOOKUP(Tabelle_ExterneDaten_15[[#This Row],[QuoteLU]],QuoteLookup,2,FALSE),"")</f>
        <v>IR_SWAP/RATE/EUR/2D/1M/5Y</v>
      </c>
    </row>
    <row r="280" spans="2:6" x14ac:dyDescent="0.25">
      <c r="B280" s="2" t="s">
        <v>8900</v>
      </c>
      <c r="C280" s="2">
        <v>1</v>
      </c>
      <c r="D280" s="2">
        <v>15</v>
      </c>
      <c r="E280" s="2" t="s">
        <v>6083</v>
      </c>
      <c r="F280" s="2" t="str">
        <f>IF(Tabelle_ExterneDaten_15[[#This Row],[QuoteLU]]&lt;&gt;"",VLOOKUP(Tabelle_ExterneDaten_15[[#This Row],[QuoteLU]],QuoteLookup,2,FALSE),"")</f>
        <v>IR_SWAP/RATE/EUR/2D/1M/6Y</v>
      </c>
    </row>
    <row r="281" spans="2:6" x14ac:dyDescent="0.25">
      <c r="B281" s="2" t="s">
        <v>8900</v>
      </c>
      <c r="C281" s="2">
        <v>1</v>
      </c>
      <c r="D281" s="2">
        <v>16</v>
      </c>
      <c r="E281" s="2" t="s">
        <v>6085</v>
      </c>
      <c r="F281" s="2" t="str">
        <f>IF(Tabelle_ExterneDaten_15[[#This Row],[QuoteLU]]&lt;&gt;"",VLOOKUP(Tabelle_ExterneDaten_15[[#This Row],[QuoteLU]],QuoteLookup,2,FALSE),"")</f>
        <v>IR_SWAP/RATE/EUR/2D/1M/7Y</v>
      </c>
    </row>
    <row r="282" spans="2:6" x14ac:dyDescent="0.25">
      <c r="B282" s="2" t="s">
        <v>8900</v>
      </c>
      <c r="C282" s="2">
        <v>1</v>
      </c>
      <c r="D282" s="2">
        <v>17</v>
      </c>
      <c r="E282" s="2" t="s">
        <v>6087</v>
      </c>
      <c r="F282" s="2" t="str">
        <f>IF(Tabelle_ExterneDaten_15[[#This Row],[QuoteLU]]&lt;&gt;"",VLOOKUP(Tabelle_ExterneDaten_15[[#This Row],[QuoteLU]],QuoteLookup,2,FALSE),"")</f>
        <v>IR_SWAP/RATE/EUR/2D/1M/8Y</v>
      </c>
    </row>
    <row r="283" spans="2:6" x14ac:dyDescent="0.25">
      <c r="B283" s="2" t="s">
        <v>8900</v>
      </c>
      <c r="C283" s="2">
        <v>1</v>
      </c>
      <c r="D283" s="2">
        <v>18</v>
      </c>
      <c r="E283" s="2" t="s">
        <v>6089</v>
      </c>
      <c r="F283" s="2" t="str">
        <f>IF(Tabelle_ExterneDaten_15[[#This Row],[QuoteLU]]&lt;&gt;"",VLOOKUP(Tabelle_ExterneDaten_15[[#This Row],[QuoteLU]],QuoteLookup,2,FALSE),"")</f>
        <v>IR_SWAP/RATE/EUR/2D/1M/9Y</v>
      </c>
    </row>
    <row r="284" spans="2:6" x14ac:dyDescent="0.25">
      <c r="B284" s="2" t="s">
        <v>8900</v>
      </c>
      <c r="C284" s="2">
        <v>1</v>
      </c>
      <c r="D284" s="2">
        <v>19</v>
      </c>
      <c r="E284" s="2" t="s">
        <v>6064</v>
      </c>
      <c r="F284" s="2" t="str">
        <f>IF(Tabelle_ExterneDaten_15[[#This Row],[QuoteLU]]&lt;&gt;"",VLOOKUP(Tabelle_ExterneDaten_15[[#This Row],[QuoteLU]],QuoteLookup,2,FALSE),"")</f>
        <v>IR_SWAP/RATE/EUR/2D/1M/10Y</v>
      </c>
    </row>
    <row r="285" spans="2:6" x14ac:dyDescent="0.25">
      <c r="B285" s="2" t="s">
        <v>8900</v>
      </c>
      <c r="C285" s="2">
        <v>1</v>
      </c>
      <c r="D285" s="2">
        <v>20</v>
      </c>
      <c r="E285" s="2" t="s">
        <v>6066</v>
      </c>
      <c r="F285" s="2" t="str">
        <f>IF(Tabelle_ExterneDaten_15[[#This Row],[QuoteLU]]&lt;&gt;"",VLOOKUP(Tabelle_ExterneDaten_15[[#This Row],[QuoteLU]],QuoteLookup,2,FALSE),"")</f>
        <v>IR_SWAP/RATE/EUR/2D/1M/12Y</v>
      </c>
    </row>
    <row r="286" spans="2:6" x14ac:dyDescent="0.25">
      <c r="B286" s="2" t="s">
        <v>8900</v>
      </c>
      <c r="C286" s="2">
        <v>1</v>
      </c>
      <c r="D286" s="2">
        <v>21</v>
      </c>
      <c r="E286" s="2" t="s">
        <v>6067</v>
      </c>
      <c r="F286" s="2" t="str">
        <f>IF(Tabelle_ExterneDaten_15[[#This Row],[QuoteLU]]&lt;&gt;"",VLOOKUP(Tabelle_ExterneDaten_15[[#This Row],[QuoteLU]],QuoteLookup,2,FALSE),"")</f>
        <v>IR_SWAP/RATE/EUR/2D/1M/15Y</v>
      </c>
    </row>
    <row r="287" spans="2:6" x14ac:dyDescent="0.25">
      <c r="B287" s="2" t="s">
        <v>8900</v>
      </c>
      <c r="C287" s="2">
        <v>1</v>
      </c>
      <c r="D287" s="2">
        <v>22</v>
      </c>
      <c r="E287" s="2" t="s">
        <v>6069</v>
      </c>
      <c r="F287" s="2" t="str">
        <f>IF(Tabelle_ExterneDaten_15[[#This Row],[QuoteLU]]&lt;&gt;"",VLOOKUP(Tabelle_ExterneDaten_15[[#This Row],[QuoteLU]],QuoteLookup,2,FALSE),"")</f>
        <v>IR_SWAP/RATE/EUR/2D/1M/20Y</v>
      </c>
    </row>
    <row r="288" spans="2:6" x14ac:dyDescent="0.25">
      <c r="B288" s="2" t="s">
        <v>8900</v>
      </c>
      <c r="C288" s="2">
        <v>1</v>
      </c>
      <c r="D288" s="2">
        <v>23</v>
      </c>
      <c r="E288" s="2" t="s">
        <v>6070</v>
      </c>
      <c r="F288" s="2" t="str">
        <f>IF(Tabelle_ExterneDaten_15[[#This Row],[QuoteLU]]&lt;&gt;"",VLOOKUP(Tabelle_ExterneDaten_15[[#This Row],[QuoteLU]],QuoteLookup,2,FALSE),"")</f>
        <v>IR_SWAP/RATE/EUR/2D/1M/25Y</v>
      </c>
    </row>
    <row r="289" spans="2:6" x14ac:dyDescent="0.25">
      <c r="B289" s="2" t="s">
        <v>8900</v>
      </c>
      <c r="C289" s="2">
        <v>1</v>
      </c>
      <c r="D289" s="2">
        <v>24</v>
      </c>
      <c r="E289" s="2" t="s">
        <v>6073</v>
      </c>
      <c r="F289" s="2" t="str">
        <f>IF(Tabelle_ExterneDaten_15[[#This Row],[QuoteLU]]&lt;&gt;"",VLOOKUP(Tabelle_ExterneDaten_15[[#This Row],[QuoteLU]],QuoteLookup,2,FALSE),"")</f>
        <v>IR_SWAP/RATE/EUR/2D/1M/30Y</v>
      </c>
    </row>
    <row r="290" spans="2:6" x14ac:dyDescent="0.25">
      <c r="B290" s="2" t="s">
        <v>8901</v>
      </c>
      <c r="C290" s="2">
        <v>0</v>
      </c>
      <c r="D290" s="2">
        <v>0</v>
      </c>
      <c r="E290" s="2" t="s">
        <v>6331</v>
      </c>
      <c r="F290" s="2" t="str">
        <f>IF(Tabelle_ExterneDaten_15[[#This Row],[QuoteLU]]&lt;&gt;"",VLOOKUP(Tabelle_ExterneDaten_15[[#This Row],[QuoteLU]],QuoteLookup,2,FALSE),"")</f>
        <v>MM/RATE/EUR/0D/1D</v>
      </c>
    </row>
    <row r="291" spans="2:6" x14ac:dyDescent="0.25">
      <c r="B291" s="2" t="s">
        <v>8901</v>
      </c>
      <c r="C291" s="2">
        <v>0</v>
      </c>
      <c r="D291" s="2">
        <v>1</v>
      </c>
      <c r="E291" s="2" t="s">
        <v>6336</v>
      </c>
      <c r="F291" s="2" t="str">
        <f>IF(Tabelle_ExterneDaten_15[[#This Row],[QuoteLU]]&lt;&gt;"",VLOOKUP(Tabelle_ExterneDaten_15[[#This Row],[QuoteLU]],QuoteLookup,2,FALSE),"")</f>
        <v>MM/RATE/EUR/2D/1W</v>
      </c>
    </row>
    <row r="292" spans="2:6" x14ac:dyDescent="0.25">
      <c r="B292" s="2" t="s">
        <v>8901</v>
      </c>
      <c r="C292" s="2">
        <v>0</v>
      </c>
      <c r="D292" s="2">
        <v>2</v>
      </c>
      <c r="E292" s="2" t="s">
        <v>6335</v>
      </c>
      <c r="F292" s="2" t="str">
        <f>IF(Tabelle_ExterneDaten_15[[#This Row],[QuoteLU]]&lt;&gt;"",VLOOKUP(Tabelle_ExterneDaten_15[[#This Row],[QuoteLU]],QuoteLookup,2,FALSE),"")</f>
        <v>MM/RATE/EUR/2D/1M</v>
      </c>
    </row>
    <row r="293" spans="2:6" x14ac:dyDescent="0.25">
      <c r="B293" s="2" t="s">
        <v>8901</v>
      </c>
      <c r="C293" s="2">
        <v>0</v>
      </c>
      <c r="D293" s="2">
        <v>3</v>
      </c>
      <c r="E293" s="2" t="s">
        <v>6338</v>
      </c>
      <c r="F293" s="2" t="str">
        <f>IF(Tabelle_ExterneDaten_15[[#This Row],[QuoteLU]]&lt;&gt;"",VLOOKUP(Tabelle_ExterneDaten_15[[#This Row],[QuoteLU]],QuoteLookup,2,FALSE),"")</f>
        <v>MM/RATE/EUR/2D/2M</v>
      </c>
    </row>
    <row r="294" spans="2:6" x14ac:dyDescent="0.25">
      <c r="B294" s="2" t="s">
        <v>8901</v>
      </c>
      <c r="C294" s="2">
        <v>0</v>
      </c>
      <c r="D294" s="2">
        <v>4</v>
      </c>
      <c r="E294" s="2" t="s">
        <v>6340</v>
      </c>
      <c r="F294" s="2" t="str">
        <f>IF(Tabelle_ExterneDaten_15[[#This Row],[QuoteLU]]&lt;&gt;"",VLOOKUP(Tabelle_ExterneDaten_15[[#This Row],[QuoteLU]],QuoteLookup,2,FALSE),"")</f>
        <v>MM/RATE/EUR/2D/3M</v>
      </c>
    </row>
    <row r="295" spans="2:6" x14ac:dyDescent="0.25">
      <c r="B295" s="2" t="s">
        <v>8901</v>
      </c>
      <c r="C295" s="2">
        <v>1</v>
      </c>
      <c r="D295" s="2">
        <v>0</v>
      </c>
      <c r="E295" s="2" t="s">
        <v>5485</v>
      </c>
      <c r="F295" s="2" t="str">
        <f>IF(Tabelle_ExterneDaten_15[[#This Row],[QuoteLU]]&lt;&gt;"",VLOOKUP(Tabelle_ExterneDaten_15[[#This Row],[QuoteLU]],QuoteLookup,2,FALSE),"")</f>
        <v>FRA/RATE/EUR/1M/3M</v>
      </c>
    </row>
    <row r="296" spans="2:6" x14ac:dyDescent="0.25">
      <c r="B296" s="2" t="s">
        <v>8901</v>
      </c>
      <c r="C296" s="2">
        <v>1</v>
      </c>
      <c r="D296" s="2">
        <v>1</v>
      </c>
      <c r="E296" s="2" t="s">
        <v>5488</v>
      </c>
      <c r="F296" s="2" t="str">
        <f>IF(Tabelle_ExterneDaten_15[[#This Row],[QuoteLU]]&lt;&gt;"",VLOOKUP(Tabelle_ExterneDaten_15[[#This Row],[QuoteLU]],QuoteLookup,2,FALSE),"")</f>
        <v>FRA/RATE/EUR/2M/3M</v>
      </c>
    </row>
    <row r="297" spans="2:6" x14ac:dyDescent="0.25">
      <c r="B297" s="2" t="s">
        <v>8901</v>
      </c>
      <c r="C297" s="2">
        <v>1</v>
      </c>
      <c r="D297" s="2">
        <v>2</v>
      </c>
      <c r="E297" s="2" t="s">
        <v>5490</v>
      </c>
      <c r="F297" s="2" t="str">
        <f>IF(Tabelle_ExterneDaten_15[[#This Row],[QuoteLU]]&lt;&gt;"",VLOOKUP(Tabelle_ExterneDaten_15[[#This Row],[QuoteLU]],QuoteLookup,2,FALSE),"")</f>
        <v>FRA/RATE/EUR/3M/3M</v>
      </c>
    </row>
    <row r="298" spans="2:6" x14ac:dyDescent="0.25">
      <c r="B298" s="2" t="s">
        <v>8901</v>
      </c>
      <c r="C298" s="2">
        <v>1</v>
      </c>
      <c r="D298" s="2">
        <v>3</v>
      </c>
      <c r="E298" s="2" t="s">
        <v>5492</v>
      </c>
      <c r="F298" s="2" t="str">
        <f>IF(Tabelle_ExterneDaten_15[[#This Row],[QuoteLU]]&lt;&gt;"",VLOOKUP(Tabelle_ExterneDaten_15[[#This Row],[QuoteLU]],QuoteLookup,2,FALSE),"")</f>
        <v>FRA/RATE/EUR/4M/3M</v>
      </c>
    </row>
    <row r="299" spans="2:6" x14ac:dyDescent="0.25">
      <c r="B299" s="2" t="s">
        <v>8901</v>
      </c>
      <c r="C299" s="2">
        <v>1</v>
      </c>
      <c r="D299" s="2">
        <v>4</v>
      </c>
      <c r="E299" s="2" t="s">
        <v>5494</v>
      </c>
      <c r="F299" s="2" t="str">
        <f>IF(Tabelle_ExterneDaten_15[[#This Row],[QuoteLU]]&lt;&gt;"",VLOOKUP(Tabelle_ExterneDaten_15[[#This Row],[QuoteLU]],QuoteLookup,2,FALSE),"")</f>
        <v>FRA/RATE/EUR/5M/3M</v>
      </c>
    </row>
    <row r="300" spans="2:6" x14ac:dyDescent="0.25">
      <c r="B300" s="2" t="s">
        <v>8901</v>
      </c>
      <c r="C300" s="2">
        <v>1</v>
      </c>
      <c r="D300" s="2">
        <v>5</v>
      </c>
      <c r="E300" s="2" t="s">
        <v>5496</v>
      </c>
      <c r="F300" s="2" t="str">
        <f>IF(Tabelle_ExterneDaten_15[[#This Row],[QuoteLU]]&lt;&gt;"",VLOOKUP(Tabelle_ExterneDaten_15[[#This Row],[QuoteLU]],QuoteLookup,2,FALSE),"")</f>
        <v>FRA/RATE/EUR/6M/3M</v>
      </c>
    </row>
    <row r="301" spans="2:6" x14ac:dyDescent="0.25">
      <c r="B301" s="2" t="s">
        <v>8901</v>
      </c>
      <c r="C301" s="2">
        <v>1</v>
      </c>
      <c r="D301" s="2">
        <v>6</v>
      </c>
      <c r="E301" s="2" t="s">
        <v>5498</v>
      </c>
      <c r="F301" s="2" t="str">
        <f>IF(Tabelle_ExterneDaten_15[[#This Row],[QuoteLU]]&lt;&gt;"",VLOOKUP(Tabelle_ExterneDaten_15[[#This Row],[QuoteLU]],QuoteLookup,2,FALSE),"")</f>
        <v>FRA/RATE/EUR/9M/3M</v>
      </c>
    </row>
    <row r="302" spans="2:6" x14ac:dyDescent="0.25">
      <c r="B302" s="2" t="s">
        <v>8901</v>
      </c>
      <c r="C302" s="2">
        <v>1</v>
      </c>
      <c r="D302" s="2">
        <v>7</v>
      </c>
      <c r="E302" s="2" t="s">
        <v>5487</v>
      </c>
      <c r="F302" s="2" t="str">
        <f>IF(Tabelle_ExterneDaten_15[[#This Row],[QuoteLU]]&lt;&gt;"",VLOOKUP(Tabelle_ExterneDaten_15[[#This Row],[QuoteLU]],QuoteLookup,2,FALSE),"")</f>
        <v>FRA/RATE/EUR/1Y/3M</v>
      </c>
    </row>
    <row r="303" spans="2:6" x14ac:dyDescent="0.25">
      <c r="B303" s="2" t="s">
        <v>8901</v>
      </c>
      <c r="C303" s="2">
        <v>2</v>
      </c>
      <c r="D303" s="2">
        <v>0</v>
      </c>
      <c r="E303" s="2" t="s">
        <v>6096</v>
      </c>
      <c r="F303" s="2" t="str">
        <f>IF(Tabelle_ExterneDaten_15[[#This Row],[QuoteLU]]&lt;&gt;"",VLOOKUP(Tabelle_ExterneDaten_15[[#This Row],[QuoteLU]],QuoteLookup,2,FALSE),"")</f>
        <v>IR_SWAP/RATE/EUR/2D/3M/2Y</v>
      </c>
    </row>
    <row r="304" spans="2:6" x14ac:dyDescent="0.25">
      <c r="B304" s="2" t="s">
        <v>8901</v>
      </c>
      <c r="C304" s="2">
        <v>2</v>
      </c>
      <c r="D304" s="2">
        <v>1</v>
      </c>
      <c r="E304" s="2" t="s">
        <v>6098</v>
      </c>
      <c r="F304" s="2" t="str">
        <f>IF(Tabelle_ExterneDaten_15[[#This Row],[QuoteLU]]&lt;&gt;"",VLOOKUP(Tabelle_ExterneDaten_15[[#This Row],[QuoteLU]],QuoteLookup,2,FALSE),"")</f>
        <v>IR_SWAP/RATE/EUR/2D/3M/3Y</v>
      </c>
    </row>
    <row r="305" spans="2:6" x14ac:dyDescent="0.25">
      <c r="B305" s="2" t="s">
        <v>8901</v>
      </c>
      <c r="C305" s="2">
        <v>2</v>
      </c>
      <c r="D305" s="2">
        <v>2</v>
      </c>
      <c r="E305" s="2" t="s">
        <v>6100</v>
      </c>
      <c r="F305" s="2" t="str">
        <f>IF(Tabelle_ExterneDaten_15[[#This Row],[QuoteLU]]&lt;&gt;"",VLOOKUP(Tabelle_ExterneDaten_15[[#This Row],[QuoteLU]],QuoteLookup,2,FALSE),"")</f>
        <v>IR_SWAP/RATE/EUR/2D/3M/4Y</v>
      </c>
    </row>
    <row r="306" spans="2:6" x14ac:dyDescent="0.25">
      <c r="B306" s="2" t="s">
        <v>8901</v>
      </c>
      <c r="C306" s="2">
        <v>2</v>
      </c>
      <c r="D306" s="2">
        <v>3</v>
      </c>
      <c r="E306" s="2" t="s">
        <v>6102</v>
      </c>
      <c r="F306" s="2" t="str">
        <f>IF(Tabelle_ExterneDaten_15[[#This Row],[QuoteLU]]&lt;&gt;"",VLOOKUP(Tabelle_ExterneDaten_15[[#This Row],[QuoteLU]],QuoteLookup,2,FALSE),"")</f>
        <v>IR_SWAP/RATE/EUR/2D/3M/5Y</v>
      </c>
    </row>
    <row r="307" spans="2:6" x14ac:dyDescent="0.25">
      <c r="B307" s="2" t="s">
        <v>8901</v>
      </c>
      <c r="C307" s="2">
        <v>2</v>
      </c>
      <c r="D307" s="2">
        <v>4</v>
      </c>
      <c r="E307" s="2" t="s">
        <v>6103</v>
      </c>
      <c r="F307" s="2" t="str">
        <f>IF(Tabelle_ExterneDaten_15[[#This Row],[QuoteLU]]&lt;&gt;"",VLOOKUP(Tabelle_ExterneDaten_15[[#This Row],[QuoteLU]],QuoteLookup,2,FALSE),"")</f>
        <v>IR_SWAP/RATE/EUR/2D/3M/6Y</v>
      </c>
    </row>
    <row r="308" spans="2:6" x14ac:dyDescent="0.25">
      <c r="B308" s="2" t="s">
        <v>8901</v>
      </c>
      <c r="C308" s="2">
        <v>2</v>
      </c>
      <c r="D308" s="2">
        <v>5</v>
      </c>
      <c r="E308" s="2" t="s">
        <v>6104</v>
      </c>
      <c r="F308" s="2" t="str">
        <f>IF(Tabelle_ExterneDaten_15[[#This Row],[QuoteLU]]&lt;&gt;"",VLOOKUP(Tabelle_ExterneDaten_15[[#This Row],[QuoteLU]],QuoteLookup,2,FALSE),"")</f>
        <v>IR_SWAP/RATE/EUR/2D/3M/7Y</v>
      </c>
    </row>
    <row r="309" spans="2:6" x14ac:dyDescent="0.25">
      <c r="B309" s="2" t="s">
        <v>8901</v>
      </c>
      <c r="C309" s="2">
        <v>2</v>
      </c>
      <c r="D309" s="2">
        <v>6</v>
      </c>
      <c r="E309" s="2" t="s">
        <v>6105</v>
      </c>
      <c r="F309" s="2" t="str">
        <f>IF(Tabelle_ExterneDaten_15[[#This Row],[QuoteLU]]&lt;&gt;"",VLOOKUP(Tabelle_ExterneDaten_15[[#This Row],[QuoteLU]],QuoteLookup,2,FALSE),"")</f>
        <v>IR_SWAP/RATE/EUR/2D/3M/8Y</v>
      </c>
    </row>
    <row r="310" spans="2:6" x14ac:dyDescent="0.25">
      <c r="B310" s="2" t="s">
        <v>8901</v>
      </c>
      <c r="C310" s="2">
        <v>2</v>
      </c>
      <c r="D310" s="2">
        <v>7</v>
      </c>
      <c r="E310" s="2" t="s">
        <v>6106</v>
      </c>
      <c r="F310" s="2" t="str">
        <f>IF(Tabelle_ExterneDaten_15[[#This Row],[QuoteLU]]&lt;&gt;"",VLOOKUP(Tabelle_ExterneDaten_15[[#This Row],[QuoteLU]],QuoteLookup,2,FALSE),"")</f>
        <v>IR_SWAP/RATE/EUR/2D/3M/9Y</v>
      </c>
    </row>
    <row r="311" spans="2:6" x14ac:dyDescent="0.25">
      <c r="B311" s="2" t="s">
        <v>8901</v>
      </c>
      <c r="C311" s="2">
        <v>2</v>
      </c>
      <c r="D311" s="2">
        <v>8</v>
      </c>
      <c r="E311" s="2" t="s">
        <v>6090</v>
      </c>
      <c r="F311" s="2" t="str">
        <f>IF(Tabelle_ExterneDaten_15[[#This Row],[QuoteLU]]&lt;&gt;"",VLOOKUP(Tabelle_ExterneDaten_15[[#This Row],[QuoteLU]],QuoteLookup,2,FALSE),"")</f>
        <v>IR_SWAP/RATE/EUR/2D/3M/10Y</v>
      </c>
    </row>
    <row r="312" spans="2:6" x14ac:dyDescent="0.25">
      <c r="B312" s="2" t="s">
        <v>8901</v>
      </c>
      <c r="C312" s="2">
        <v>2</v>
      </c>
      <c r="D312" s="2">
        <v>9</v>
      </c>
      <c r="E312" s="2" t="s">
        <v>6091</v>
      </c>
      <c r="F312" s="2" t="str">
        <f>IF(Tabelle_ExterneDaten_15[[#This Row],[QuoteLU]]&lt;&gt;"",VLOOKUP(Tabelle_ExterneDaten_15[[#This Row],[QuoteLU]],QuoteLookup,2,FALSE),"")</f>
        <v>IR_SWAP/RATE/EUR/2D/3M/12Y</v>
      </c>
    </row>
    <row r="313" spans="2:6" x14ac:dyDescent="0.25">
      <c r="B313" s="2" t="s">
        <v>8901</v>
      </c>
      <c r="C313" s="2">
        <v>2</v>
      </c>
      <c r="D313" s="2">
        <v>10</v>
      </c>
      <c r="E313" s="2" t="s">
        <v>6092</v>
      </c>
      <c r="F313" s="2" t="str">
        <f>IF(Tabelle_ExterneDaten_15[[#This Row],[QuoteLU]]&lt;&gt;"",VLOOKUP(Tabelle_ExterneDaten_15[[#This Row],[QuoteLU]],QuoteLookup,2,FALSE),"")</f>
        <v>IR_SWAP/RATE/EUR/2D/3M/15Y</v>
      </c>
    </row>
    <row r="314" spans="2:6" x14ac:dyDescent="0.25">
      <c r="B314" s="2" t="s">
        <v>8901</v>
      </c>
      <c r="C314" s="2">
        <v>2</v>
      </c>
      <c r="D314" s="2">
        <v>11</v>
      </c>
      <c r="E314" s="2" t="s">
        <v>6094</v>
      </c>
      <c r="F314" s="2" t="str">
        <f>IF(Tabelle_ExterneDaten_15[[#This Row],[QuoteLU]]&lt;&gt;"",VLOOKUP(Tabelle_ExterneDaten_15[[#This Row],[QuoteLU]],QuoteLookup,2,FALSE),"")</f>
        <v>IR_SWAP/RATE/EUR/2D/3M/20Y</v>
      </c>
    </row>
    <row r="315" spans="2:6" x14ac:dyDescent="0.25">
      <c r="B315" s="2" t="s">
        <v>8901</v>
      </c>
      <c r="C315" s="2">
        <v>2</v>
      </c>
      <c r="D315" s="2">
        <v>12</v>
      </c>
      <c r="E315" s="2" t="s">
        <v>6095</v>
      </c>
      <c r="F315" s="2" t="str">
        <f>IF(Tabelle_ExterneDaten_15[[#This Row],[QuoteLU]]&lt;&gt;"",VLOOKUP(Tabelle_ExterneDaten_15[[#This Row],[QuoteLU]],QuoteLookup,2,FALSE),"")</f>
        <v>IR_SWAP/RATE/EUR/2D/3M/25Y</v>
      </c>
    </row>
    <row r="316" spans="2:6" x14ac:dyDescent="0.25">
      <c r="B316" s="2" t="s">
        <v>8901</v>
      </c>
      <c r="C316" s="2">
        <v>2</v>
      </c>
      <c r="D316" s="2">
        <v>13</v>
      </c>
      <c r="E316" s="2" t="s">
        <v>6099</v>
      </c>
      <c r="F316" s="2" t="str">
        <f>IF(Tabelle_ExterneDaten_15[[#This Row],[QuoteLU]]&lt;&gt;"",VLOOKUP(Tabelle_ExterneDaten_15[[#This Row],[QuoteLU]],QuoteLookup,2,FALSE),"")</f>
        <v>IR_SWAP/RATE/EUR/2D/3M/40Y</v>
      </c>
    </row>
    <row r="317" spans="2:6" x14ac:dyDescent="0.25">
      <c r="B317" s="2" t="s">
        <v>8901</v>
      </c>
      <c r="C317" s="2">
        <v>2</v>
      </c>
      <c r="D317" s="2">
        <v>14</v>
      </c>
      <c r="E317" s="2" t="s">
        <v>6101</v>
      </c>
      <c r="F317" s="2" t="str">
        <f>IF(Tabelle_ExterneDaten_15[[#This Row],[QuoteLU]]&lt;&gt;"",VLOOKUP(Tabelle_ExterneDaten_15[[#This Row],[QuoteLU]],QuoteLookup,2,FALSE),"")</f>
        <v>IR_SWAP/RATE/EUR/2D/3M/50Y</v>
      </c>
    </row>
    <row r="318" spans="2:6" x14ac:dyDescent="0.25">
      <c r="B318" s="2" t="s">
        <v>8902</v>
      </c>
      <c r="C318" s="2">
        <v>0</v>
      </c>
      <c r="D318" s="2">
        <v>0</v>
      </c>
      <c r="E318" s="2" t="s">
        <v>6344</v>
      </c>
      <c r="F318" s="2" t="str">
        <f>IF(Tabelle_ExterneDaten_15[[#This Row],[QuoteLU]]&lt;&gt;"",VLOOKUP(Tabelle_ExterneDaten_15[[#This Row],[QuoteLU]],QuoteLookup,2,FALSE),"")</f>
        <v>MM/RATE/EUR/2D/6M</v>
      </c>
    </row>
    <row r="319" spans="2:6" x14ac:dyDescent="0.25">
      <c r="B319" s="2" t="s">
        <v>8902</v>
      </c>
      <c r="C319" s="2">
        <v>2</v>
      </c>
      <c r="D319" s="2">
        <v>0</v>
      </c>
      <c r="E319" s="2" t="s">
        <v>6127</v>
      </c>
      <c r="F319" s="2" t="str">
        <f>IF(Tabelle_ExterneDaten_15[[#This Row],[QuoteLU]]&lt;&gt;"",VLOOKUP(Tabelle_ExterneDaten_15[[#This Row],[QuoteLU]],QuoteLookup,2,FALSE),"")</f>
        <v>IR_SWAP/RATE/EUR/2D/6M/2Y</v>
      </c>
    </row>
    <row r="320" spans="2:6" x14ac:dyDescent="0.25">
      <c r="B320" s="2" t="s">
        <v>8902</v>
      </c>
      <c r="C320" s="2">
        <v>2</v>
      </c>
      <c r="D320" s="2">
        <v>1</v>
      </c>
      <c r="E320" s="2" t="s">
        <v>6129</v>
      </c>
      <c r="F320" s="2" t="str">
        <f>IF(Tabelle_ExterneDaten_15[[#This Row],[QuoteLU]]&lt;&gt;"",VLOOKUP(Tabelle_ExterneDaten_15[[#This Row],[QuoteLU]],QuoteLookup,2,FALSE),"")</f>
        <v>IR_SWAP/RATE/EUR/2D/6M/3Y</v>
      </c>
    </row>
    <row r="321" spans="2:6" x14ac:dyDescent="0.25">
      <c r="B321" s="2" t="s">
        <v>8902</v>
      </c>
      <c r="C321" s="2">
        <v>2</v>
      </c>
      <c r="D321" s="2">
        <v>2</v>
      </c>
      <c r="E321" s="2" t="s">
        <v>6131</v>
      </c>
      <c r="F321" s="2" t="str">
        <f>IF(Tabelle_ExterneDaten_15[[#This Row],[QuoteLU]]&lt;&gt;"",VLOOKUP(Tabelle_ExterneDaten_15[[#This Row],[QuoteLU]],QuoteLookup,2,FALSE),"")</f>
        <v>IR_SWAP/RATE/EUR/2D/6M/4Y</v>
      </c>
    </row>
    <row r="322" spans="2:6" x14ac:dyDescent="0.25">
      <c r="B322" s="2" t="s">
        <v>8902</v>
      </c>
      <c r="C322" s="2">
        <v>2</v>
      </c>
      <c r="D322" s="2">
        <v>3</v>
      </c>
      <c r="E322" s="2" t="s">
        <v>6133</v>
      </c>
      <c r="F322" s="2" t="str">
        <f>IF(Tabelle_ExterneDaten_15[[#This Row],[QuoteLU]]&lt;&gt;"",VLOOKUP(Tabelle_ExterneDaten_15[[#This Row],[QuoteLU]],QuoteLookup,2,FALSE),"")</f>
        <v>IR_SWAP/RATE/EUR/2D/6M/5Y</v>
      </c>
    </row>
    <row r="323" spans="2:6" x14ac:dyDescent="0.25">
      <c r="B323" s="2" t="s">
        <v>8902</v>
      </c>
      <c r="C323" s="2">
        <v>2</v>
      </c>
      <c r="D323" s="2">
        <v>4</v>
      </c>
      <c r="E323" s="2" t="s">
        <v>6135</v>
      </c>
      <c r="F323" s="2" t="str">
        <f>IF(Tabelle_ExterneDaten_15[[#This Row],[QuoteLU]]&lt;&gt;"",VLOOKUP(Tabelle_ExterneDaten_15[[#This Row],[QuoteLU]],QuoteLookup,2,FALSE),"")</f>
        <v>IR_SWAP/RATE/EUR/2D/6M/7Y</v>
      </c>
    </row>
    <row r="324" spans="2:6" x14ac:dyDescent="0.25">
      <c r="B324" s="2" t="s">
        <v>8902</v>
      </c>
      <c r="C324" s="2">
        <v>2</v>
      </c>
      <c r="D324" s="2">
        <v>5</v>
      </c>
      <c r="E324" s="2" t="s">
        <v>6107</v>
      </c>
      <c r="F324" s="2" t="str">
        <f>IF(Tabelle_ExterneDaten_15[[#This Row],[QuoteLU]]&lt;&gt;"",VLOOKUP(Tabelle_ExterneDaten_15[[#This Row],[QuoteLU]],QuoteLookup,2,FALSE),"")</f>
        <v>IR_SWAP/RATE/EUR/2D/6M/10Y</v>
      </c>
    </row>
    <row r="325" spans="2:6" x14ac:dyDescent="0.25">
      <c r="B325" s="2" t="s">
        <v>8902</v>
      </c>
      <c r="C325" s="2">
        <v>2</v>
      </c>
      <c r="D325" s="2">
        <v>6</v>
      </c>
      <c r="E325" s="2" t="s">
        <v>6109</v>
      </c>
      <c r="F325" s="2" t="str">
        <f>IF(Tabelle_ExterneDaten_15[[#This Row],[QuoteLU]]&lt;&gt;"",VLOOKUP(Tabelle_ExterneDaten_15[[#This Row],[QuoteLU]],QuoteLookup,2,FALSE),"")</f>
        <v>IR_SWAP/RATE/EUR/2D/6M/12Y</v>
      </c>
    </row>
    <row r="326" spans="2:6" x14ac:dyDescent="0.25">
      <c r="B326" s="2" t="s">
        <v>8902</v>
      </c>
      <c r="C326" s="2">
        <v>2</v>
      </c>
      <c r="D326" s="2">
        <v>7</v>
      </c>
      <c r="E326" s="2" t="s">
        <v>6112</v>
      </c>
      <c r="F326" s="2" t="str">
        <f>IF(Tabelle_ExterneDaten_15[[#This Row],[QuoteLU]]&lt;&gt;"",VLOOKUP(Tabelle_ExterneDaten_15[[#This Row],[QuoteLU]],QuoteLookup,2,FALSE),"")</f>
        <v>IR_SWAP/RATE/EUR/2D/6M/15Y</v>
      </c>
    </row>
    <row r="327" spans="2:6" x14ac:dyDescent="0.25">
      <c r="B327" s="2" t="s">
        <v>8902</v>
      </c>
      <c r="C327" s="2">
        <v>2</v>
      </c>
      <c r="D327" s="2">
        <v>8</v>
      </c>
      <c r="E327" s="2" t="s">
        <v>6117</v>
      </c>
      <c r="F327" s="2" t="str">
        <f>IF(Tabelle_ExterneDaten_15[[#This Row],[QuoteLU]]&lt;&gt;"",VLOOKUP(Tabelle_ExterneDaten_15[[#This Row],[QuoteLU]],QuoteLookup,2,FALSE),"")</f>
        <v>IR_SWAP/RATE/EUR/2D/6M/20Y</v>
      </c>
    </row>
    <row r="328" spans="2:6" x14ac:dyDescent="0.25">
      <c r="B328" s="2" t="s">
        <v>8902</v>
      </c>
      <c r="C328" s="2">
        <v>2</v>
      </c>
      <c r="D328" s="2">
        <v>9</v>
      </c>
      <c r="E328" s="2" t="s">
        <v>6122</v>
      </c>
      <c r="F328" s="2" t="str">
        <f>IF(Tabelle_ExterneDaten_15[[#This Row],[QuoteLU]]&lt;&gt;"",VLOOKUP(Tabelle_ExterneDaten_15[[#This Row],[QuoteLU]],QuoteLookup,2,FALSE),"")</f>
        <v>IR_SWAP/RATE/EUR/2D/6M/25Y</v>
      </c>
    </row>
    <row r="329" spans="2:6" x14ac:dyDescent="0.25">
      <c r="B329" s="2" t="s">
        <v>8902</v>
      </c>
      <c r="C329" s="2">
        <v>2</v>
      </c>
      <c r="D329" s="2">
        <v>10</v>
      </c>
      <c r="E329" s="2" t="s">
        <v>6128</v>
      </c>
      <c r="F329" s="2" t="str">
        <f>IF(Tabelle_ExterneDaten_15[[#This Row],[QuoteLU]]&lt;&gt;"",VLOOKUP(Tabelle_ExterneDaten_15[[#This Row],[QuoteLU]],QuoteLookup,2,FALSE),"")</f>
        <v>IR_SWAP/RATE/EUR/2D/6M/30Y</v>
      </c>
    </row>
    <row r="330" spans="2:6" x14ac:dyDescent="0.25">
      <c r="B330" s="2" t="s">
        <v>8902</v>
      </c>
      <c r="C330" s="2">
        <v>2</v>
      </c>
      <c r="D330" s="2">
        <v>11</v>
      </c>
      <c r="E330" s="2" t="s">
        <v>6130</v>
      </c>
      <c r="F330" s="2" t="str">
        <f>IF(Tabelle_ExterneDaten_15[[#This Row],[QuoteLU]]&lt;&gt;"",VLOOKUP(Tabelle_ExterneDaten_15[[#This Row],[QuoteLU]],QuoteLookup,2,FALSE),"")</f>
        <v>IR_SWAP/RATE/EUR/2D/6M/40Y</v>
      </c>
    </row>
    <row r="331" spans="2:6" x14ac:dyDescent="0.25">
      <c r="B331" s="2" t="s">
        <v>8902</v>
      </c>
      <c r="C331" s="2">
        <v>2</v>
      </c>
      <c r="D331" s="2">
        <v>12</v>
      </c>
      <c r="E331" s="2" t="s">
        <v>6132</v>
      </c>
      <c r="F331" s="2" t="str">
        <f>IF(Tabelle_ExterneDaten_15[[#This Row],[QuoteLU]]&lt;&gt;"",VLOOKUP(Tabelle_ExterneDaten_15[[#This Row],[QuoteLU]],QuoteLookup,2,FALSE),"")</f>
        <v>IR_SWAP/RATE/EUR/2D/6M/50Y</v>
      </c>
    </row>
    <row r="332" spans="2:6" x14ac:dyDescent="0.25">
      <c r="B332" s="2" t="s">
        <v>8903</v>
      </c>
      <c r="C332" s="2">
        <v>0</v>
      </c>
      <c r="D332" s="2">
        <v>0</v>
      </c>
      <c r="E332" s="2" t="s">
        <v>5903</v>
      </c>
      <c r="F332" s="2" t="str">
        <f>IF(Tabelle_ExterneDaten_15[[#This Row],[QuoteLU]]&lt;&gt;"",VLOOKUP(Tabelle_ExterneDaten_15[[#This Row],[QuoteLU]],QuoteLookup,2,FALSE),"")</f>
        <v>FXFWD/RATE/EUR/USD/3M</v>
      </c>
    </row>
    <row r="333" spans="2:6" x14ac:dyDescent="0.25">
      <c r="B333" s="2" t="s">
        <v>8903</v>
      </c>
      <c r="C333" s="2">
        <v>0</v>
      </c>
      <c r="D333" s="2">
        <v>1</v>
      </c>
      <c r="E333" s="2" t="s">
        <v>5921</v>
      </c>
      <c r="F333" s="2" t="str">
        <f>IF(Tabelle_ExterneDaten_15[[#This Row],[QuoteLU]]&lt;&gt;"",VLOOKUP(Tabelle_ExterneDaten_15[[#This Row],[QuoteLU]],QuoteLookup,2,FALSE),"")</f>
        <v>FXFWD/RATE/EUR/USD/6M</v>
      </c>
    </row>
    <row r="334" spans="2:6" x14ac:dyDescent="0.25">
      <c r="B334" s="2" t="s">
        <v>8903</v>
      </c>
      <c r="C334" s="2">
        <v>0</v>
      </c>
      <c r="D334" s="2">
        <v>2</v>
      </c>
      <c r="E334" s="2" t="s">
        <v>5925</v>
      </c>
      <c r="F334" s="2" t="str">
        <f>IF(Tabelle_ExterneDaten_15[[#This Row],[QuoteLU]]&lt;&gt;"",VLOOKUP(Tabelle_ExterneDaten_15[[#This Row],[QuoteLU]],QuoteLookup,2,FALSE),"")</f>
        <v>FXFWD/RATE/EUR/USD/9M</v>
      </c>
    </row>
    <row r="335" spans="2:6" x14ac:dyDescent="0.25">
      <c r="B335" s="2" t="s">
        <v>8903</v>
      </c>
      <c r="C335" s="2">
        <v>0</v>
      </c>
      <c r="D335" s="2">
        <v>3</v>
      </c>
      <c r="E335" s="2" t="s">
        <v>5877</v>
      </c>
      <c r="F335" s="2" t="str">
        <f>IF(Tabelle_ExterneDaten_15[[#This Row],[QuoteLU]]&lt;&gt;"",VLOOKUP(Tabelle_ExterneDaten_15[[#This Row],[QuoteLU]],QuoteLookup,2,FALSE),"")</f>
        <v>FXFWD/RATE/EUR/USD/1Y</v>
      </c>
    </row>
    <row r="336" spans="2:6" x14ac:dyDescent="0.25">
      <c r="B336" s="2" t="s">
        <v>8903</v>
      </c>
      <c r="C336" s="2">
        <v>1</v>
      </c>
      <c r="D336" s="2">
        <v>0</v>
      </c>
      <c r="E336" s="2" t="s">
        <v>5382</v>
      </c>
      <c r="F336" s="2" t="str">
        <f>IF(Tabelle_ExterneDaten_15[[#This Row],[QuoteLU]]&lt;&gt;"",VLOOKUP(Tabelle_ExterneDaten_15[[#This Row],[QuoteLU]],QuoteLookup,2,FALSE),"")</f>
        <v>CC_BASIS_SWAP/BASIS_SPREAD/USD/3M/EUR/3M/2Y</v>
      </c>
    </row>
    <row r="337" spans="2:6" x14ac:dyDescent="0.25">
      <c r="B337" s="2" t="s">
        <v>8903</v>
      </c>
      <c r="C337" s="2">
        <v>1</v>
      </c>
      <c r="D337" s="2">
        <v>1</v>
      </c>
      <c r="E337" s="2" t="s">
        <v>5384</v>
      </c>
      <c r="F337" s="2" t="str">
        <f>IF(Tabelle_ExterneDaten_15[[#This Row],[QuoteLU]]&lt;&gt;"",VLOOKUP(Tabelle_ExterneDaten_15[[#This Row],[QuoteLU]],QuoteLookup,2,FALSE),"")</f>
        <v>CC_BASIS_SWAP/BASIS_SPREAD/USD/3M/EUR/3M/3Y</v>
      </c>
    </row>
    <row r="338" spans="2:6" x14ac:dyDescent="0.25">
      <c r="B338" s="2" t="s">
        <v>8903</v>
      </c>
      <c r="C338" s="2">
        <v>1</v>
      </c>
      <c r="D338" s="2">
        <v>2</v>
      </c>
      <c r="E338" s="2" t="s">
        <v>5386</v>
      </c>
      <c r="F338" s="2" t="str">
        <f>IF(Tabelle_ExterneDaten_15[[#This Row],[QuoteLU]]&lt;&gt;"",VLOOKUP(Tabelle_ExterneDaten_15[[#This Row],[QuoteLU]],QuoteLookup,2,FALSE),"")</f>
        <v>CC_BASIS_SWAP/BASIS_SPREAD/USD/3M/EUR/3M/4Y</v>
      </c>
    </row>
    <row r="339" spans="2:6" x14ac:dyDescent="0.25">
      <c r="B339" s="2" t="s">
        <v>8903</v>
      </c>
      <c r="C339" s="2">
        <v>1</v>
      </c>
      <c r="D339" s="2">
        <v>3</v>
      </c>
      <c r="E339" s="2" t="s">
        <v>5388</v>
      </c>
      <c r="F339" s="2" t="str">
        <f>IF(Tabelle_ExterneDaten_15[[#This Row],[QuoteLU]]&lt;&gt;"",VLOOKUP(Tabelle_ExterneDaten_15[[#This Row],[QuoteLU]],QuoteLookup,2,FALSE),"")</f>
        <v>CC_BASIS_SWAP/BASIS_SPREAD/USD/3M/EUR/3M/5Y</v>
      </c>
    </row>
    <row r="340" spans="2:6" x14ac:dyDescent="0.25">
      <c r="B340" s="2" t="s">
        <v>8903</v>
      </c>
      <c r="C340" s="2">
        <v>1</v>
      </c>
      <c r="D340" s="2">
        <v>4</v>
      </c>
      <c r="E340" s="2" t="s">
        <v>5389</v>
      </c>
      <c r="F340" s="2" t="str">
        <f>IF(Tabelle_ExterneDaten_15[[#This Row],[QuoteLU]]&lt;&gt;"",VLOOKUP(Tabelle_ExterneDaten_15[[#This Row],[QuoteLU]],QuoteLookup,2,FALSE),"")</f>
        <v>CC_BASIS_SWAP/BASIS_SPREAD/USD/3M/EUR/3M/7Y</v>
      </c>
    </row>
    <row r="341" spans="2:6" x14ac:dyDescent="0.25">
      <c r="B341" s="2" t="s">
        <v>8903</v>
      </c>
      <c r="C341" s="2">
        <v>1</v>
      </c>
      <c r="D341" s="2">
        <v>5</v>
      </c>
      <c r="E341" s="2" t="s">
        <v>5378</v>
      </c>
      <c r="F341" s="2" t="str">
        <f>IF(Tabelle_ExterneDaten_15[[#This Row],[QuoteLU]]&lt;&gt;"",VLOOKUP(Tabelle_ExterneDaten_15[[#This Row],[QuoteLU]],QuoteLookup,2,FALSE),"")</f>
        <v>CC_BASIS_SWAP/BASIS_SPREAD/USD/3M/EUR/3M/10Y</v>
      </c>
    </row>
    <row r="342" spans="2:6" x14ac:dyDescent="0.25">
      <c r="B342" s="2" t="s">
        <v>8903</v>
      </c>
      <c r="C342" s="2">
        <v>1</v>
      </c>
      <c r="D342" s="2">
        <v>6</v>
      </c>
      <c r="E342" s="2" t="s">
        <v>5379</v>
      </c>
      <c r="F342" s="2" t="str">
        <f>IF(Tabelle_ExterneDaten_15[[#This Row],[QuoteLU]]&lt;&gt;"",VLOOKUP(Tabelle_ExterneDaten_15[[#This Row],[QuoteLU]],QuoteLookup,2,FALSE),"")</f>
        <v>CC_BASIS_SWAP/BASIS_SPREAD/USD/3M/EUR/3M/15Y</v>
      </c>
    </row>
    <row r="343" spans="2:6" x14ac:dyDescent="0.25">
      <c r="B343" s="2" t="s">
        <v>8903</v>
      </c>
      <c r="C343" s="2">
        <v>1</v>
      </c>
      <c r="D343" s="2">
        <v>7</v>
      </c>
      <c r="E343" s="2" t="s">
        <v>5381</v>
      </c>
      <c r="F343" s="2" t="str">
        <f>IF(Tabelle_ExterneDaten_15[[#This Row],[QuoteLU]]&lt;&gt;"",VLOOKUP(Tabelle_ExterneDaten_15[[#This Row],[QuoteLU]],QuoteLookup,2,FALSE),"")</f>
        <v>CC_BASIS_SWAP/BASIS_SPREAD/USD/3M/EUR/3M/20Y</v>
      </c>
    </row>
    <row r="344" spans="2:6" x14ac:dyDescent="0.25">
      <c r="B344" s="2" t="s">
        <v>8903</v>
      </c>
      <c r="C344" s="2">
        <v>1</v>
      </c>
      <c r="D344" s="2">
        <v>8</v>
      </c>
      <c r="E344" s="2" t="s">
        <v>5383</v>
      </c>
      <c r="F344" s="2" t="str">
        <f>IF(Tabelle_ExterneDaten_15[[#This Row],[QuoteLU]]&lt;&gt;"",VLOOKUP(Tabelle_ExterneDaten_15[[#This Row],[QuoteLU]],QuoteLookup,2,FALSE),"")</f>
        <v>CC_BASIS_SWAP/BASIS_SPREAD/USD/3M/EUR/3M/30Y</v>
      </c>
    </row>
    <row r="345" spans="2:6" x14ac:dyDescent="0.25">
      <c r="B345" s="2" t="s">
        <v>8903</v>
      </c>
      <c r="C345" s="2">
        <v>1</v>
      </c>
      <c r="D345" s="2">
        <v>9</v>
      </c>
      <c r="E345" s="2" t="s">
        <v>5385</v>
      </c>
      <c r="F345" s="2" t="str">
        <f>IF(Tabelle_ExterneDaten_15[[#This Row],[QuoteLU]]&lt;&gt;"",VLOOKUP(Tabelle_ExterneDaten_15[[#This Row],[QuoteLU]],QuoteLookup,2,FALSE),"")</f>
        <v>CC_BASIS_SWAP/BASIS_SPREAD/USD/3M/EUR/3M/40Y</v>
      </c>
    </row>
    <row r="346" spans="2:6" x14ac:dyDescent="0.25">
      <c r="B346" s="2" t="s">
        <v>8903</v>
      </c>
      <c r="C346" s="2">
        <v>1</v>
      </c>
      <c r="D346" s="2">
        <v>10</v>
      </c>
      <c r="E346" s="2" t="s">
        <v>5387</v>
      </c>
      <c r="F346" s="2" t="str">
        <f>IF(Tabelle_ExterneDaten_15[[#This Row],[QuoteLU]]&lt;&gt;"",VLOOKUP(Tabelle_ExterneDaten_15[[#This Row],[QuoteLU]],QuoteLookup,2,FALSE),"")</f>
        <v>CC_BASIS_SWAP/BASIS_SPREAD/USD/3M/EUR/3M/50Y</v>
      </c>
    </row>
    <row r="347" spans="2:6" x14ac:dyDescent="0.25">
      <c r="B347" s="2" t="s">
        <v>8904</v>
      </c>
      <c r="C347" s="2">
        <v>0</v>
      </c>
      <c r="D347" s="2">
        <v>0</v>
      </c>
      <c r="E347" s="2" t="s">
        <v>8802</v>
      </c>
      <c r="F347" s="2" t="str">
        <f>IF(Tabelle_ExterneDaten_15[[#This Row],[QuoteLU]]&lt;&gt;"",VLOOKUP(Tabelle_ExterneDaten_15[[#This Row],[QuoteLU]],QuoteLookup,2,FALSE),"")</f>
        <v>ZC_INFLATIONSWAP/RATE/FRHICP/1Y</v>
      </c>
    </row>
    <row r="348" spans="2:6" x14ac:dyDescent="0.25">
      <c r="B348" s="2" t="s">
        <v>8904</v>
      </c>
      <c r="C348" s="2">
        <v>0</v>
      </c>
      <c r="D348" s="2">
        <v>1</v>
      </c>
      <c r="E348" s="2" t="s">
        <v>8805</v>
      </c>
      <c r="F348" s="2" t="str">
        <f>IF(Tabelle_ExterneDaten_15[[#This Row],[QuoteLU]]&lt;&gt;"",VLOOKUP(Tabelle_ExterneDaten_15[[#This Row],[QuoteLU]],QuoteLookup,2,FALSE),"")</f>
        <v>ZC_INFLATIONSWAP/RATE/FRHICP/2Y</v>
      </c>
    </row>
    <row r="349" spans="2:6" x14ac:dyDescent="0.25">
      <c r="B349" s="2" t="s">
        <v>8904</v>
      </c>
      <c r="C349" s="2">
        <v>0</v>
      </c>
      <c r="D349" s="2">
        <v>2</v>
      </c>
      <c r="E349" s="2" t="s">
        <v>8807</v>
      </c>
      <c r="F349" s="2" t="str">
        <f>IF(Tabelle_ExterneDaten_15[[#This Row],[QuoteLU]]&lt;&gt;"",VLOOKUP(Tabelle_ExterneDaten_15[[#This Row],[QuoteLU]],QuoteLookup,2,FALSE),"")</f>
        <v>ZC_INFLATIONSWAP/RATE/FRHICP/3Y</v>
      </c>
    </row>
    <row r="350" spans="2:6" x14ac:dyDescent="0.25">
      <c r="B350" s="2" t="s">
        <v>8904</v>
      </c>
      <c r="C350" s="2">
        <v>0</v>
      </c>
      <c r="D350" s="2">
        <v>3</v>
      </c>
      <c r="E350" s="2" t="s">
        <v>8809</v>
      </c>
      <c r="F350" s="2" t="str">
        <f>IF(Tabelle_ExterneDaten_15[[#This Row],[QuoteLU]]&lt;&gt;"",VLOOKUP(Tabelle_ExterneDaten_15[[#This Row],[QuoteLU]],QuoteLookup,2,FALSE),"")</f>
        <v>ZC_INFLATIONSWAP/RATE/FRHICP/4Y</v>
      </c>
    </row>
    <row r="351" spans="2:6" x14ac:dyDescent="0.25">
      <c r="B351" s="2" t="s">
        <v>8904</v>
      </c>
      <c r="C351" s="2">
        <v>0</v>
      </c>
      <c r="D351" s="2">
        <v>4</v>
      </c>
      <c r="E351" s="2" t="s">
        <v>8810</v>
      </c>
      <c r="F351" s="2" t="str">
        <f>IF(Tabelle_ExterneDaten_15[[#This Row],[QuoteLU]]&lt;&gt;"",VLOOKUP(Tabelle_ExterneDaten_15[[#This Row],[QuoteLU]],QuoteLookup,2,FALSE),"")</f>
        <v>ZC_INFLATIONSWAP/RATE/FRHICP/5Y</v>
      </c>
    </row>
    <row r="352" spans="2:6" x14ac:dyDescent="0.25">
      <c r="B352" s="2" t="s">
        <v>8904</v>
      </c>
      <c r="C352" s="2">
        <v>0</v>
      </c>
      <c r="D352" s="2">
        <v>5</v>
      </c>
      <c r="E352" s="2" t="s">
        <v>8811</v>
      </c>
      <c r="F352" s="2" t="str">
        <f>IF(Tabelle_ExterneDaten_15[[#This Row],[QuoteLU]]&lt;&gt;"",VLOOKUP(Tabelle_ExterneDaten_15[[#This Row],[QuoteLU]],QuoteLookup,2,FALSE),"")</f>
        <v>ZC_INFLATIONSWAP/RATE/FRHICP/6Y</v>
      </c>
    </row>
    <row r="353" spans="2:6" x14ac:dyDescent="0.25">
      <c r="B353" s="2" t="s">
        <v>8904</v>
      </c>
      <c r="C353" s="2">
        <v>0</v>
      </c>
      <c r="D353" s="2">
        <v>6</v>
      </c>
      <c r="E353" s="2" t="s">
        <v>8812</v>
      </c>
      <c r="F353" s="2" t="str">
        <f>IF(Tabelle_ExterneDaten_15[[#This Row],[QuoteLU]]&lt;&gt;"",VLOOKUP(Tabelle_ExterneDaten_15[[#This Row],[QuoteLU]],QuoteLookup,2,FALSE),"")</f>
        <v>ZC_INFLATIONSWAP/RATE/FRHICP/7Y</v>
      </c>
    </row>
    <row r="354" spans="2:6" x14ac:dyDescent="0.25">
      <c r="B354" s="2" t="s">
        <v>8904</v>
      </c>
      <c r="C354" s="2">
        <v>0</v>
      </c>
      <c r="D354" s="2">
        <v>7</v>
      </c>
      <c r="E354" s="2" t="s">
        <v>8813</v>
      </c>
      <c r="F354" s="2" t="str">
        <f>IF(Tabelle_ExterneDaten_15[[#This Row],[QuoteLU]]&lt;&gt;"",VLOOKUP(Tabelle_ExterneDaten_15[[#This Row],[QuoteLU]],QuoteLookup,2,FALSE),"")</f>
        <v>ZC_INFLATIONSWAP/RATE/FRHICP/8Y</v>
      </c>
    </row>
    <row r="355" spans="2:6" x14ac:dyDescent="0.25">
      <c r="B355" s="2" t="s">
        <v>8904</v>
      </c>
      <c r="C355" s="2">
        <v>0</v>
      </c>
      <c r="D355" s="2">
        <v>8</v>
      </c>
      <c r="E355" s="2" t="s">
        <v>8814</v>
      </c>
      <c r="F355" s="2" t="str">
        <f>IF(Tabelle_ExterneDaten_15[[#This Row],[QuoteLU]]&lt;&gt;"",VLOOKUP(Tabelle_ExterneDaten_15[[#This Row],[QuoteLU]],QuoteLookup,2,FALSE),"")</f>
        <v>ZC_INFLATIONSWAP/RATE/FRHICP/9Y</v>
      </c>
    </row>
    <row r="356" spans="2:6" x14ac:dyDescent="0.25">
      <c r="B356" s="2" t="s">
        <v>8904</v>
      </c>
      <c r="C356" s="2">
        <v>0</v>
      </c>
      <c r="D356" s="2">
        <v>9</v>
      </c>
      <c r="E356" s="2" t="s">
        <v>8799</v>
      </c>
      <c r="F356" s="2" t="str">
        <f>IF(Tabelle_ExterneDaten_15[[#This Row],[QuoteLU]]&lt;&gt;"",VLOOKUP(Tabelle_ExterneDaten_15[[#This Row],[QuoteLU]],QuoteLookup,2,FALSE),"")</f>
        <v>ZC_INFLATIONSWAP/RATE/FRHICP/10Y</v>
      </c>
    </row>
    <row r="357" spans="2:6" x14ac:dyDescent="0.25">
      <c r="B357" s="2" t="s">
        <v>8904</v>
      </c>
      <c r="C357" s="2">
        <v>0</v>
      </c>
      <c r="D357" s="2">
        <v>10</v>
      </c>
      <c r="E357" s="2" t="s">
        <v>8800</v>
      </c>
      <c r="F357" s="2" t="str">
        <f>IF(Tabelle_ExterneDaten_15[[#This Row],[QuoteLU]]&lt;&gt;"",VLOOKUP(Tabelle_ExterneDaten_15[[#This Row],[QuoteLU]],QuoteLookup,2,FALSE),"")</f>
        <v>ZC_INFLATIONSWAP/RATE/FRHICP/12Y</v>
      </c>
    </row>
    <row r="358" spans="2:6" x14ac:dyDescent="0.25">
      <c r="B358" s="2" t="s">
        <v>8904</v>
      </c>
      <c r="C358" s="2">
        <v>0</v>
      </c>
      <c r="D358" s="2">
        <v>11</v>
      </c>
      <c r="E358" s="2" t="s">
        <v>8801</v>
      </c>
      <c r="F358" s="2" t="str">
        <f>IF(Tabelle_ExterneDaten_15[[#This Row],[QuoteLU]]&lt;&gt;"",VLOOKUP(Tabelle_ExterneDaten_15[[#This Row],[QuoteLU]],QuoteLookup,2,FALSE),"")</f>
        <v>ZC_INFLATIONSWAP/RATE/FRHICP/15Y</v>
      </c>
    </row>
    <row r="359" spans="2:6" x14ac:dyDescent="0.25">
      <c r="B359" s="2" t="s">
        <v>8904</v>
      </c>
      <c r="C359" s="2">
        <v>0</v>
      </c>
      <c r="D359" s="2">
        <v>12</v>
      </c>
      <c r="E359" s="2" t="s">
        <v>8803</v>
      </c>
      <c r="F359" s="2" t="str">
        <f>IF(Tabelle_ExterneDaten_15[[#This Row],[QuoteLU]]&lt;&gt;"",VLOOKUP(Tabelle_ExterneDaten_15[[#This Row],[QuoteLU]],QuoteLookup,2,FALSE),"")</f>
        <v>ZC_INFLATIONSWAP/RATE/FRHICP/20Y</v>
      </c>
    </row>
    <row r="360" spans="2:6" x14ac:dyDescent="0.25">
      <c r="B360" s="2" t="s">
        <v>8904</v>
      </c>
      <c r="C360" s="2">
        <v>0</v>
      </c>
      <c r="D360" s="2">
        <v>13</v>
      </c>
      <c r="E360" s="2" t="s">
        <v>8804</v>
      </c>
      <c r="F360" s="2" t="str">
        <f>IF(Tabelle_ExterneDaten_15[[#This Row],[QuoteLU]]&lt;&gt;"",VLOOKUP(Tabelle_ExterneDaten_15[[#This Row],[QuoteLU]],QuoteLookup,2,FALSE),"")</f>
        <v>ZC_INFLATIONSWAP/RATE/FRHICP/25Y</v>
      </c>
    </row>
    <row r="361" spans="2:6" x14ac:dyDescent="0.25">
      <c r="B361" s="2" t="s">
        <v>8904</v>
      </c>
      <c r="C361" s="2">
        <v>0</v>
      </c>
      <c r="D361" s="2">
        <v>14</v>
      </c>
      <c r="E361" s="2" t="s">
        <v>8806</v>
      </c>
      <c r="F361" s="2" t="str">
        <f>IF(Tabelle_ExterneDaten_15[[#This Row],[QuoteLU]]&lt;&gt;"",VLOOKUP(Tabelle_ExterneDaten_15[[#This Row],[QuoteLU]],QuoteLookup,2,FALSE),"")</f>
        <v>ZC_INFLATIONSWAP/RATE/FRHICP/30Y</v>
      </c>
    </row>
    <row r="362" spans="2:6" x14ac:dyDescent="0.25">
      <c r="B362" s="2" t="s">
        <v>8905</v>
      </c>
      <c r="C362" s="2">
        <v>0</v>
      </c>
      <c r="D362" s="2">
        <v>0</v>
      </c>
      <c r="E362" s="2" t="s">
        <v>6147</v>
      </c>
      <c r="F362" s="2" t="str">
        <f>IF(Tabelle_ExterneDaten_15[[#This Row],[QuoteLU]]&lt;&gt;"",VLOOKUP(Tabelle_ExterneDaten_15[[#This Row],[QuoteLU]],QuoteLookup,2,FALSE),"")</f>
        <v>IR_SWAP/RATE/GBP/0D/1D/1W</v>
      </c>
    </row>
    <row r="363" spans="2:6" x14ac:dyDescent="0.25">
      <c r="B363" s="2" t="s">
        <v>8905</v>
      </c>
      <c r="C363" s="2">
        <v>0</v>
      </c>
      <c r="D363" s="2">
        <v>1</v>
      </c>
      <c r="E363" s="2" t="s">
        <v>6152</v>
      </c>
      <c r="F363" s="2" t="str">
        <f>IF(Tabelle_ExterneDaten_15[[#This Row],[QuoteLU]]&lt;&gt;"",VLOOKUP(Tabelle_ExterneDaten_15[[#This Row],[QuoteLU]],QuoteLookup,2,FALSE),"")</f>
        <v>IR_SWAP/RATE/GBP/0D/1D/2W</v>
      </c>
    </row>
    <row r="364" spans="2:6" x14ac:dyDescent="0.25">
      <c r="B364" s="2" t="s">
        <v>8905</v>
      </c>
      <c r="C364" s="2">
        <v>0</v>
      </c>
      <c r="D364" s="2">
        <v>2</v>
      </c>
      <c r="E364" s="2" t="s">
        <v>6146</v>
      </c>
      <c r="F364" s="2" t="str">
        <f>IF(Tabelle_ExterneDaten_15[[#This Row],[QuoteLU]]&lt;&gt;"",VLOOKUP(Tabelle_ExterneDaten_15[[#This Row],[QuoteLU]],QuoteLookup,2,FALSE),"")</f>
        <v>IR_SWAP/RATE/GBP/0D/1D/1M</v>
      </c>
    </row>
    <row r="365" spans="2:6" x14ac:dyDescent="0.25">
      <c r="B365" s="2" t="s">
        <v>8905</v>
      </c>
      <c r="C365" s="2">
        <v>0</v>
      </c>
      <c r="D365" s="2">
        <v>3</v>
      </c>
      <c r="E365" s="2" t="s">
        <v>6151</v>
      </c>
      <c r="F365" s="2" t="str">
        <f>IF(Tabelle_ExterneDaten_15[[#This Row],[QuoteLU]]&lt;&gt;"",VLOOKUP(Tabelle_ExterneDaten_15[[#This Row],[QuoteLU]],QuoteLookup,2,FALSE),"")</f>
        <v>IR_SWAP/RATE/GBP/0D/1D/2M</v>
      </c>
    </row>
    <row r="366" spans="2:6" x14ac:dyDescent="0.25">
      <c r="B366" s="2" t="s">
        <v>8905</v>
      </c>
      <c r="C366" s="2">
        <v>0</v>
      </c>
      <c r="D366" s="2">
        <v>4</v>
      </c>
      <c r="E366" s="2" t="s">
        <v>6156</v>
      </c>
      <c r="F366" s="2" t="str">
        <f>IF(Tabelle_ExterneDaten_15[[#This Row],[QuoteLU]]&lt;&gt;"",VLOOKUP(Tabelle_ExterneDaten_15[[#This Row],[QuoteLU]],QuoteLookup,2,FALSE),"")</f>
        <v>IR_SWAP/RATE/GBP/0D/1D/3M</v>
      </c>
    </row>
    <row r="367" spans="2:6" x14ac:dyDescent="0.25">
      <c r="B367" s="2" t="s">
        <v>8905</v>
      </c>
      <c r="C367" s="2">
        <v>0</v>
      </c>
      <c r="D367" s="2">
        <v>5</v>
      </c>
      <c r="E367" s="2" t="s">
        <v>6160</v>
      </c>
      <c r="F367" s="2" t="str">
        <f>IF(Tabelle_ExterneDaten_15[[#This Row],[QuoteLU]]&lt;&gt;"",VLOOKUP(Tabelle_ExterneDaten_15[[#This Row],[QuoteLU]],QuoteLookup,2,FALSE),"")</f>
        <v>IR_SWAP/RATE/GBP/0D/1D/4M</v>
      </c>
    </row>
    <row r="368" spans="2:6" x14ac:dyDescent="0.25">
      <c r="B368" s="2" t="s">
        <v>8905</v>
      </c>
      <c r="C368" s="2">
        <v>0</v>
      </c>
      <c r="D368" s="2">
        <v>6</v>
      </c>
      <c r="E368" s="2" t="s">
        <v>6163</v>
      </c>
      <c r="F368" s="2" t="str">
        <f>IF(Tabelle_ExterneDaten_15[[#This Row],[QuoteLU]]&lt;&gt;"",VLOOKUP(Tabelle_ExterneDaten_15[[#This Row],[QuoteLU]],QuoteLookup,2,FALSE),"")</f>
        <v>IR_SWAP/RATE/GBP/0D/1D/5M</v>
      </c>
    </row>
    <row r="369" spans="2:6" x14ac:dyDescent="0.25">
      <c r="B369" s="2" t="s">
        <v>8905</v>
      </c>
      <c r="C369" s="2">
        <v>0</v>
      </c>
      <c r="D369" s="2">
        <v>7</v>
      </c>
      <c r="E369" s="2" t="s">
        <v>6166</v>
      </c>
      <c r="F369" s="2" t="str">
        <f>IF(Tabelle_ExterneDaten_15[[#This Row],[QuoteLU]]&lt;&gt;"",VLOOKUP(Tabelle_ExterneDaten_15[[#This Row],[QuoteLU]],QuoteLookup,2,FALSE),"")</f>
        <v>IR_SWAP/RATE/GBP/0D/1D/6M</v>
      </c>
    </row>
    <row r="370" spans="2:6" x14ac:dyDescent="0.25">
      <c r="B370" s="2" t="s">
        <v>8905</v>
      </c>
      <c r="C370" s="2">
        <v>0</v>
      </c>
      <c r="D370" s="2">
        <v>8</v>
      </c>
      <c r="E370" s="2" t="s">
        <v>6169</v>
      </c>
      <c r="F370" s="2" t="str">
        <f>IF(Tabelle_ExterneDaten_15[[#This Row],[QuoteLU]]&lt;&gt;"",VLOOKUP(Tabelle_ExterneDaten_15[[#This Row],[QuoteLU]],QuoteLookup,2,FALSE),"")</f>
        <v>IR_SWAP/RATE/GBP/0D/1D/7M</v>
      </c>
    </row>
    <row r="371" spans="2:6" x14ac:dyDescent="0.25">
      <c r="B371" s="2" t="s">
        <v>8905</v>
      </c>
      <c r="C371" s="2">
        <v>0</v>
      </c>
      <c r="D371" s="2">
        <v>9</v>
      </c>
      <c r="E371" s="2" t="s">
        <v>6171</v>
      </c>
      <c r="F371" s="2" t="str">
        <f>IF(Tabelle_ExterneDaten_15[[#This Row],[QuoteLU]]&lt;&gt;"",VLOOKUP(Tabelle_ExterneDaten_15[[#This Row],[QuoteLU]],QuoteLookup,2,FALSE),"")</f>
        <v>IR_SWAP/RATE/GBP/0D/1D/8M</v>
      </c>
    </row>
    <row r="372" spans="2:6" x14ac:dyDescent="0.25">
      <c r="B372" s="2" t="s">
        <v>8905</v>
      </c>
      <c r="C372" s="2">
        <v>0</v>
      </c>
      <c r="D372" s="2">
        <v>10</v>
      </c>
      <c r="E372" s="2" t="s">
        <v>6173</v>
      </c>
      <c r="F372" s="2" t="str">
        <f>IF(Tabelle_ExterneDaten_15[[#This Row],[QuoteLU]]&lt;&gt;"",VLOOKUP(Tabelle_ExterneDaten_15[[#This Row],[QuoteLU]],QuoteLookup,2,FALSE),"")</f>
        <v>IR_SWAP/RATE/GBP/0D/1D/9M</v>
      </c>
    </row>
    <row r="373" spans="2:6" x14ac:dyDescent="0.25">
      <c r="B373" s="2" t="s">
        <v>8905</v>
      </c>
      <c r="C373" s="2">
        <v>0</v>
      </c>
      <c r="D373" s="2">
        <v>11</v>
      </c>
      <c r="E373" s="2" t="s">
        <v>6138</v>
      </c>
      <c r="F373" s="2" t="str">
        <f>IF(Tabelle_ExterneDaten_15[[#This Row],[QuoteLU]]&lt;&gt;"",VLOOKUP(Tabelle_ExterneDaten_15[[#This Row],[QuoteLU]],QuoteLookup,2,FALSE),"")</f>
        <v>IR_SWAP/RATE/GBP/0D/1D/10M</v>
      </c>
    </row>
    <row r="374" spans="2:6" x14ac:dyDescent="0.25">
      <c r="B374" s="2" t="s">
        <v>8905</v>
      </c>
      <c r="C374" s="2">
        <v>0</v>
      </c>
      <c r="D374" s="2">
        <v>12</v>
      </c>
      <c r="E374" s="2" t="s">
        <v>6140</v>
      </c>
      <c r="F374" s="2" t="str">
        <f>IF(Tabelle_ExterneDaten_15[[#This Row],[QuoteLU]]&lt;&gt;"",VLOOKUP(Tabelle_ExterneDaten_15[[#This Row],[QuoteLU]],QuoteLookup,2,FALSE),"")</f>
        <v>IR_SWAP/RATE/GBP/0D/1D/11M</v>
      </c>
    </row>
    <row r="375" spans="2:6" x14ac:dyDescent="0.25">
      <c r="B375" s="2" t="s">
        <v>8905</v>
      </c>
      <c r="C375" s="2">
        <v>0</v>
      </c>
      <c r="D375" s="2">
        <v>13</v>
      </c>
      <c r="E375" s="2" t="s">
        <v>6141</v>
      </c>
      <c r="F375" s="2" t="str">
        <f>IF(Tabelle_ExterneDaten_15[[#This Row],[QuoteLU]]&lt;&gt;"",VLOOKUP(Tabelle_ExterneDaten_15[[#This Row],[QuoteLU]],QuoteLookup,2,FALSE),"")</f>
        <v>IR_SWAP/RATE/GBP/0D/1D/12M</v>
      </c>
    </row>
    <row r="376" spans="2:6" x14ac:dyDescent="0.25">
      <c r="B376" s="2" t="s">
        <v>8905</v>
      </c>
      <c r="C376" s="2">
        <v>0</v>
      </c>
      <c r="D376" s="2">
        <v>14</v>
      </c>
      <c r="E376" s="2" t="s">
        <v>6153</v>
      </c>
      <c r="F376" s="2" t="str">
        <f>IF(Tabelle_ExterneDaten_15[[#This Row],[QuoteLU]]&lt;&gt;"",VLOOKUP(Tabelle_ExterneDaten_15[[#This Row],[QuoteLU]],QuoteLookup,2,FALSE),"")</f>
        <v>IR_SWAP/RATE/GBP/0D/1D/2Y</v>
      </c>
    </row>
    <row r="377" spans="2:6" x14ac:dyDescent="0.25">
      <c r="B377" s="2" t="s">
        <v>8905</v>
      </c>
      <c r="C377" s="2">
        <v>0</v>
      </c>
      <c r="D377" s="2">
        <v>15</v>
      </c>
      <c r="E377" s="2" t="s">
        <v>6158</v>
      </c>
      <c r="F377" s="2" t="str">
        <f>IF(Tabelle_ExterneDaten_15[[#This Row],[QuoteLU]]&lt;&gt;"",VLOOKUP(Tabelle_ExterneDaten_15[[#This Row],[QuoteLU]],QuoteLookup,2,FALSE),"")</f>
        <v>IR_SWAP/RATE/GBP/0D/1D/3Y</v>
      </c>
    </row>
    <row r="378" spans="2:6" x14ac:dyDescent="0.25">
      <c r="B378" s="2" t="s">
        <v>8905</v>
      </c>
      <c r="C378" s="2">
        <v>0</v>
      </c>
      <c r="D378" s="2">
        <v>16</v>
      </c>
      <c r="E378" s="2" t="s">
        <v>6161</v>
      </c>
      <c r="F378" s="2" t="str">
        <f>IF(Tabelle_ExterneDaten_15[[#This Row],[QuoteLU]]&lt;&gt;"",VLOOKUP(Tabelle_ExterneDaten_15[[#This Row],[QuoteLU]],QuoteLookup,2,FALSE),"")</f>
        <v>IR_SWAP/RATE/GBP/0D/1D/4Y</v>
      </c>
    </row>
    <row r="379" spans="2:6" x14ac:dyDescent="0.25">
      <c r="B379" s="2" t="s">
        <v>8905</v>
      </c>
      <c r="C379" s="2">
        <v>0</v>
      </c>
      <c r="D379" s="2">
        <v>17</v>
      </c>
      <c r="E379" s="2" t="s">
        <v>6164</v>
      </c>
      <c r="F379" s="2" t="str">
        <f>IF(Tabelle_ExterneDaten_15[[#This Row],[QuoteLU]]&lt;&gt;"",VLOOKUP(Tabelle_ExterneDaten_15[[#This Row],[QuoteLU]],QuoteLookup,2,FALSE),"")</f>
        <v>IR_SWAP/RATE/GBP/0D/1D/5Y</v>
      </c>
    </row>
    <row r="380" spans="2:6" x14ac:dyDescent="0.25">
      <c r="B380" s="2" t="s">
        <v>8905</v>
      </c>
      <c r="C380" s="2">
        <v>0</v>
      </c>
      <c r="D380" s="2">
        <v>18</v>
      </c>
      <c r="E380" s="2" t="s">
        <v>6167</v>
      </c>
      <c r="F380" s="2" t="str">
        <f>IF(Tabelle_ExterneDaten_15[[#This Row],[QuoteLU]]&lt;&gt;"",VLOOKUP(Tabelle_ExterneDaten_15[[#This Row],[QuoteLU]],QuoteLookup,2,FALSE),"")</f>
        <v>IR_SWAP/RATE/GBP/0D/1D/6Y</v>
      </c>
    </row>
    <row r="381" spans="2:6" x14ac:dyDescent="0.25">
      <c r="B381" s="2" t="s">
        <v>8905</v>
      </c>
      <c r="C381" s="2">
        <v>0</v>
      </c>
      <c r="D381" s="2">
        <v>19</v>
      </c>
      <c r="E381" s="2" t="s">
        <v>6170</v>
      </c>
      <c r="F381" s="2" t="str">
        <f>IF(Tabelle_ExterneDaten_15[[#This Row],[QuoteLU]]&lt;&gt;"",VLOOKUP(Tabelle_ExterneDaten_15[[#This Row],[QuoteLU]],QuoteLookup,2,FALSE),"")</f>
        <v>IR_SWAP/RATE/GBP/0D/1D/7Y</v>
      </c>
    </row>
    <row r="382" spans="2:6" x14ac:dyDescent="0.25">
      <c r="B382" s="2" t="s">
        <v>8905</v>
      </c>
      <c r="C382" s="2">
        <v>0</v>
      </c>
      <c r="D382" s="2">
        <v>20</v>
      </c>
      <c r="E382" s="2" t="s">
        <v>6172</v>
      </c>
      <c r="F382" s="2" t="str">
        <f>IF(Tabelle_ExterneDaten_15[[#This Row],[QuoteLU]]&lt;&gt;"",VLOOKUP(Tabelle_ExterneDaten_15[[#This Row],[QuoteLU]],QuoteLookup,2,FALSE),"")</f>
        <v>IR_SWAP/RATE/GBP/0D/1D/8Y</v>
      </c>
    </row>
    <row r="383" spans="2:6" x14ac:dyDescent="0.25">
      <c r="B383" s="2" t="s">
        <v>8905</v>
      </c>
      <c r="C383" s="2">
        <v>0</v>
      </c>
      <c r="D383" s="2">
        <v>21</v>
      </c>
      <c r="E383" s="2" t="s">
        <v>6174</v>
      </c>
      <c r="F383" s="2" t="str">
        <f>IF(Tabelle_ExterneDaten_15[[#This Row],[QuoteLU]]&lt;&gt;"",VLOOKUP(Tabelle_ExterneDaten_15[[#This Row],[QuoteLU]],QuoteLookup,2,FALSE),"")</f>
        <v>IR_SWAP/RATE/GBP/0D/1D/9Y</v>
      </c>
    </row>
    <row r="384" spans="2:6" x14ac:dyDescent="0.25">
      <c r="B384" s="2" t="s">
        <v>8905</v>
      </c>
      <c r="C384" s="2">
        <v>0</v>
      </c>
      <c r="D384" s="2">
        <v>22</v>
      </c>
      <c r="E384" s="2" t="s">
        <v>6139</v>
      </c>
      <c r="F384" s="2" t="str">
        <f>IF(Tabelle_ExterneDaten_15[[#This Row],[QuoteLU]]&lt;&gt;"",VLOOKUP(Tabelle_ExterneDaten_15[[#This Row],[QuoteLU]],QuoteLookup,2,FALSE),"")</f>
        <v>IR_SWAP/RATE/GBP/0D/1D/10Y</v>
      </c>
    </row>
    <row r="385" spans="2:6" x14ac:dyDescent="0.25">
      <c r="B385" s="2" t="s">
        <v>8905</v>
      </c>
      <c r="C385" s="2">
        <v>0</v>
      </c>
      <c r="D385" s="2">
        <v>23</v>
      </c>
      <c r="E385" s="2" t="s">
        <v>6143</v>
      </c>
      <c r="F385" s="2" t="str">
        <f>IF(Tabelle_ExterneDaten_15[[#This Row],[QuoteLU]]&lt;&gt;"",VLOOKUP(Tabelle_ExterneDaten_15[[#This Row],[QuoteLU]],QuoteLookup,2,FALSE),"")</f>
        <v>IR_SWAP/RATE/GBP/0D/1D/15Y</v>
      </c>
    </row>
    <row r="386" spans="2:6" x14ac:dyDescent="0.25">
      <c r="B386" s="2" t="s">
        <v>8905</v>
      </c>
      <c r="C386" s="2">
        <v>0</v>
      </c>
      <c r="D386" s="2">
        <v>24</v>
      </c>
      <c r="E386" s="2" t="s">
        <v>6148</v>
      </c>
      <c r="F386" s="2" t="str">
        <f>IF(Tabelle_ExterneDaten_15[[#This Row],[QuoteLU]]&lt;&gt;"",VLOOKUP(Tabelle_ExterneDaten_15[[#This Row],[QuoteLU]],QuoteLookup,2,FALSE),"")</f>
        <v>IR_SWAP/RATE/GBP/0D/1D/20Y</v>
      </c>
    </row>
    <row r="387" spans="2:6" x14ac:dyDescent="0.25">
      <c r="B387" s="2" t="s">
        <v>8905</v>
      </c>
      <c r="C387" s="2">
        <v>0</v>
      </c>
      <c r="D387" s="2">
        <v>25</v>
      </c>
      <c r="E387" s="2" t="s">
        <v>6149</v>
      </c>
      <c r="F387" s="2" t="str">
        <f>IF(Tabelle_ExterneDaten_15[[#This Row],[QuoteLU]]&lt;&gt;"",VLOOKUP(Tabelle_ExterneDaten_15[[#This Row],[QuoteLU]],QuoteLookup,2,FALSE),"")</f>
        <v>IR_SWAP/RATE/GBP/0D/1D/25Y</v>
      </c>
    </row>
    <row r="388" spans="2:6" x14ac:dyDescent="0.25">
      <c r="B388" s="2" t="s">
        <v>8905</v>
      </c>
      <c r="C388" s="2">
        <v>0</v>
      </c>
      <c r="D388" s="2">
        <v>26</v>
      </c>
      <c r="E388" s="2" t="s">
        <v>6154</v>
      </c>
      <c r="F388" s="2" t="str">
        <f>IF(Tabelle_ExterneDaten_15[[#This Row],[QuoteLU]]&lt;&gt;"",VLOOKUP(Tabelle_ExterneDaten_15[[#This Row],[QuoteLU]],QuoteLookup,2,FALSE),"")</f>
        <v>IR_SWAP/RATE/GBP/0D/1D/30Y</v>
      </c>
    </row>
    <row r="389" spans="2:6" x14ac:dyDescent="0.25">
      <c r="B389" s="2" t="s">
        <v>8905</v>
      </c>
      <c r="C389" s="2">
        <v>0</v>
      </c>
      <c r="D389" s="2">
        <v>27</v>
      </c>
      <c r="E389" s="2" t="s">
        <v>6159</v>
      </c>
      <c r="F389" s="2" t="str">
        <f>IF(Tabelle_ExterneDaten_15[[#This Row],[QuoteLU]]&lt;&gt;"",VLOOKUP(Tabelle_ExterneDaten_15[[#This Row],[QuoteLU]],QuoteLookup,2,FALSE),"")</f>
        <v>IR_SWAP/RATE/GBP/0D/1D/40Y</v>
      </c>
    </row>
    <row r="390" spans="2:6" x14ac:dyDescent="0.25">
      <c r="B390" s="2" t="s">
        <v>8905</v>
      </c>
      <c r="C390" s="2">
        <v>0</v>
      </c>
      <c r="D390" s="2">
        <v>28</v>
      </c>
      <c r="E390" s="2" t="s">
        <v>6162</v>
      </c>
      <c r="F390" s="2" t="str">
        <f>IF(Tabelle_ExterneDaten_15[[#This Row],[QuoteLU]]&lt;&gt;"",VLOOKUP(Tabelle_ExterneDaten_15[[#This Row],[QuoteLU]],QuoteLookup,2,FALSE),"")</f>
        <v>IR_SWAP/RATE/GBP/0D/1D/50Y</v>
      </c>
    </row>
    <row r="391" spans="2:6" x14ac:dyDescent="0.25">
      <c r="B391" s="2" t="s">
        <v>8906</v>
      </c>
      <c r="C391" s="2">
        <v>0</v>
      </c>
      <c r="D391" s="2">
        <v>0</v>
      </c>
      <c r="E391" s="2" t="s">
        <v>6350</v>
      </c>
      <c r="F391" s="2" t="str">
        <f>IF(Tabelle_ExterneDaten_15[[#This Row],[QuoteLU]]&lt;&gt;"",VLOOKUP(Tabelle_ExterneDaten_15[[#This Row],[QuoteLU]],QuoteLookup,2,FALSE),"")</f>
        <v>MM/RATE/GBP/0D/1W</v>
      </c>
    </row>
    <row r="392" spans="2:6" x14ac:dyDescent="0.25">
      <c r="B392" s="2" t="s">
        <v>8906</v>
      </c>
      <c r="C392" s="2">
        <v>0</v>
      </c>
      <c r="D392" s="2">
        <v>1</v>
      </c>
      <c r="E392" s="2" t="s">
        <v>6349</v>
      </c>
      <c r="F392" s="2" t="str">
        <f>IF(Tabelle_ExterneDaten_15[[#This Row],[QuoteLU]]&lt;&gt;"",VLOOKUP(Tabelle_ExterneDaten_15[[#This Row],[QuoteLU]],QuoteLookup,2,FALSE),"")</f>
        <v>MM/RATE/GBP/0D/1M</v>
      </c>
    </row>
    <row r="393" spans="2:6" x14ac:dyDescent="0.25">
      <c r="B393" s="2" t="s">
        <v>8906</v>
      </c>
      <c r="C393" s="2">
        <v>0</v>
      </c>
      <c r="D393" s="2">
        <v>2</v>
      </c>
      <c r="E393" s="2" t="s">
        <v>6352</v>
      </c>
      <c r="F393" s="2" t="str">
        <f>IF(Tabelle_ExterneDaten_15[[#This Row],[QuoteLU]]&lt;&gt;"",VLOOKUP(Tabelle_ExterneDaten_15[[#This Row],[QuoteLU]],QuoteLookup,2,FALSE),"")</f>
        <v>MM/RATE/GBP/0D/2M</v>
      </c>
    </row>
    <row r="394" spans="2:6" x14ac:dyDescent="0.25">
      <c r="B394" s="2" t="s">
        <v>8906</v>
      </c>
      <c r="C394" s="2">
        <v>0</v>
      </c>
      <c r="D394" s="2">
        <v>3</v>
      </c>
      <c r="E394" s="2" t="s">
        <v>6354</v>
      </c>
      <c r="F394" s="2" t="str">
        <f>IF(Tabelle_ExterneDaten_15[[#This Row],[QuoteLU]]&lt;&gt;"",VLOOKUP(Tabelle_ExterneDaten_15[[#This Row],[QuoteLU]],QuoteLookup,2,FALSE),"")</f>
        <v>MM/RATE/GBP/0D/3M</v>
      </c>
    </row>
    <row r="395" spans="2:6" x14ac:dyDescent="0.25">
      <c r="B395" s="2" t="s">
        <v>8906</v>
      </c>
      <c r="C395" s="2">
        <v>1</v>
      </c>
      <c r="D395" s="2">
        <v>0</v>
      </c>
      <c r="E395" s="2" t="s">
        <v>1668</v>
      </c>
      <c r="F395" s="2" t="str">
        <f>IF(Tabelle_ExterneDaten_15[[#This Row],[QuoteLU]]&lt;&gt;"",VLOOKUP(Tabelle_ExterneDaten_15[[#This Row],[QuoteLU]],QuoteLookup,2,FALSE),"")</f>
        <v>BASIS_SWAP/BASIS_SPREAD/6M/3M/GBP/1Y</v>
      </c>
    </row>
    <row r="396" spans="2:6" x14ac:dyDescent="0.25">
      <c r="B396" s="2" t="s">
        <v>8906</v>
      </c>
      <c r="C396" s="2">
        <v>1</v>
      </c>
      <c r="D396" s="2">
        <v>1</v>
      </c>
      <c r="E396" s="2" t="s">
        <v>1671</v>
      </c>
      <c r="F396" s="2" t="str">
        <f>IF(Tabelle_ExterneDaten_15[[#This Row],[QuoteLU]]&lt;&gt;"",VLOOKUP(Tabelle_ExterneDaten_15[[#This Row],[QuoteLU]],QuoteLookup,2,FALSE),"")</f>
        <v>BASIS_SWAP/BASIS_SPREAD/6M/3M/GBP/2Y</v>
      </c>
    </row>
    <row r="397" spans="2:6" x14ac:dyDescent="0.25">
      <c r="B397" s="2" t="s">
        <v>8906</v>
      </c>
      <c r="C397" s="2">
        <v>1</v>
      </c>
      <c r="D397" s="2">
        <v>2</v>
      </c>
      <c r="E397" s="2" t="s">
        <v>1674</v>
      </c>
      <c r="F397" s="2" t="str">
        <f>IF(Tabelle_ExterneDaten_15[[#This Row],[QuoteLU]]&lt;&gt;"",VLOOKUP(Tabelle_ExterneDaten_15[[#This Row],[QuoteLU]],QuoteLookup,2,FALSE),"")</f>
        <v>BASIS_SWAP/BASIS_SPREAD/6M/3M/GBP/3Y</v>
      </c>
    </row>
    <row r="398" spans="2:6" x14ac:dyDescent="0.25">
      <c r="B398" s="2" t="s">
        <v>8906</v>
      </c>
      <c r="C398" s="2">
        <v>1</v>
      </c>
      <c r="D398" s="2">
        <v>3</v>
      </c>
      <c r="E398" s="2" t="s">
        <v>1676</v>
      </c>
      <c r="F398" s="2" t="str">
        <f>IF(Tabelle_ExterneDaten_15[[#This Row],[QuoteLU]]&lt;&gt;"",VLOOKUP(Tabelle_ExterneDaten_15[[#This Row],[QuoteLU]],QuoteLookup,2,FALSE),"")</f>
        <v>BASIS_SWAP/BASIS_SPREAD/6M/3M/GBP/4Y</v>
      </c>
    </row>
    <row r="399" spans="2:6" x14ac:dyDescent="0.25">
      <c r="B399" s="2" t="s">
        <v>8906</v>
      </c>
      <c r="C399" s="2">
        <v>1</v>
      </c>
      <c r="D399" s="2">
        <v>4</v>
      </c>
      <c r="E399" s="2" t="s">
        <v>1678</v>
      </c>
      <c r="F399" s="2" t="str">
        <f>IF(Tabelle_ExterneDaten_15[[#This Row],[QuoteLU]]&lt;&gt;"",VLOOKUP(Tabelle_ExterneDaten_15[[#This Row],[QuoteLU]],QuoteLookup,2,FALSE),"")</f>
        <v>BASIS_SWAP/BASIS_SPREAD/6M/3M/GBP/5Y</v>
      </c>
    </row>
    <row r="400" spans="2:6" x14ac:dyDescent="0.25">
      <c r="B400" s="2" t="s">
        <v>8906</v>
      </c>
      <c r="C400" s="2">
        <v>1</v>
      </c>
      <c r="D400" s="2">
        <v>5</v>
      </c>
      <c r="E400" s="2" t="s">
        <v>1682</v>
      </c>
      <c r="F400" s="2" t="str">
        <f>IF(Tabelle_ExterneDaten_15[[#This Row],[QuoteLU]]&lt;&gt;"",VLOOKUP(Tabelle_ExterneDaten_15[[#This Row],[QuoteLU]],QuoteLookup,2,FALSE),"")</f>
        <v>BASIS_SWAP/BASIS_SPREAD/6M/3M/GBP/7Y</v>
      </c>
    </row>
    <row r="401" spans="2:6" x14ac:dyDescent="0.25">
      <c r="B401" s="2" t="s">
        <v>8906</v>
      </c>
      <c r="C401" s="2">
        <v>1</v>
      </c>
      <c r="D401" s="2">
        <v>6</v>
      </c>
      <c r="E401" s="2" t="s">
        <v>1665</v>
      </c>
      <c r="F401" s="2" t="str">
        <f>IF(Tabelle_ExterneDaten_15[[#This Row],[QuoteLU]]&lt;&gt;"",VLOOKUP(Tabelle_ExterneDaten_15[[#This Row],[QuoteLU]],QuoteLookup,2,FALSE),"")</f>
        <v>BASIS_SWAP/BASIS_SPREAD/6M/3M/GBP/10Y</v>
      </c>
    </row>
    <row r="402" spans="2:6" x14ac:dyDescent="0.25">
      <c r="B402" s="2" t="s">
        <v>8906</v>
      </c>
      <c r="C402" s="2">
        <v>1</v>
      </c>
      <c r="D402" s="2">
        <v>7</v>
      </c>
      <c r="E402" s="2" t="s">
        <v>1666</v>
      </c>
      <c r="F402" s="2" t="str">
        <f>IF(Tabelle_ExterneDaten_15[[#This Row],[QuoteLU]]&lt;&gt;"",VLOOKUP(Tabelle_ExterneDaten_15[[#This Row],[QuoteLU]],QuoteLookup,2,FALSE),"")</f>
        <v>BASIS_SWAP/BASIS_SPREAD/6M/3M/GBP/12Y</v>
      </c>
    </row>
    <row r="403" spans="2:6" x14ac:dyDescent="0.25">
      <c r="B403" s="2" t="s">
        <v>8906</v>
      </c>
      <c r="C403" s="2">
        <v>1</v>
      </c>
      <c r="D403" s="2">
        <v>8</v>
      </c>
      <c r="E403" s="2" t="s">
        <v>1667</v>
      </c>
      <c r="F403" s="2" t="str">
        <f>IF(Tabelle_ExterneDaten_15[[#This Row],[QuoteLU]]&lt;&gt;"",VLOOKUP(Tabelle_ExterneDaten_15[[#This Row],[QuoteLU]],QuoteLookup,2,FALSE),"")</f>
        <v>BASIS_SWAP/BASIS_SPREAD/6M/3M/GBP/15Y</v>
      </c>
    </row>
    <row r="404" spans="2:6" x14ac:dyDescent="0.25">
      <c r="B404" s="2" t="s">
        <v>8906</v>
      </c>
      <c r="C404" s="2">
        <v>1</v>
      </c>
      <c r="D404" s="2">
        <v>9</v>
      </c>
      <c r="E404" s="2" t="s">
        <v>1669</v>
      </c>
      <c r="F404" s="2" t="str">
        <f>IF(Tabelle_ExterneDaten_15[[#This Row],[QuoteLU]]&lt;&gt;"",VLOOKUP(Tabelle_ExterneDaten_15[[#This Row],[QuoteLU]],QuoteLookup,2,FALSE),"")</f>
        <v>BASIS_SWAP/BASIS_SPREAD/6M/3M/GBP/20Y</v>
      </c>
    </row>
    <row r="405" spans="2:6" x14ac:dyDescent="0.25">
      <c r="B405" s="2" t="s">
        <v>8906</v>
      </c>
      <c r="C405" s="2">
        <v>1</v>
      </c>
      <c r="D405" s="2">
        <v>10</v>
      </c>
      <c r="E405" s="2" t="s">
        <v>1672</v>
      </c>
      <c r="F405" s="2" t="str">
        <f>IF(Tabelle_ExterneDaten_15[[#This Row],[QuoteLU]]&lt;&gt;"",VLOOKUP(Tabelle_ExterneDaten_15[[#This Row],[QuoteLU]],QuoteLookup,2,FALSE),"")</f>
        <v>BASIS_SWAP/BASIS_SPREAD/6M/3M/GBP/30Y</v>
      </c>
    </row>
    <row r="406" spans="2:6" x14ac:dyDescent="0.25">
      <c r="B406" s="2" t="s">
        <v>8906</v>
      </c>
      <c r="C406" s="2">
        <v>1</v>
      </c>
      <c r="D406" s="2">
        <v>11</v>
      </c>
      <c r="E406" s="2" t="s">
        <v>1675</v>
      </c>
      <c r="F406" s="2" t="str">
        <f>IF(Tabelle_ExterneDaten_15[[#This Row],[QuoteLU]]&lt;&gt;"",VLOOKUP(Tabelle_ExterneDaten_15[[#This Row],[QuoteLU]],QuoteLookup,2,FALSE),"")</f>
        <v>BASIS_SWAP/BASIS_SPREAD/6M/3M/GBP/40Y</v>
      </c>
    </row>
    <row r="407" spans="2:6" x14ac:dyDescent="0.25">
      <c r="B407" s="2" t="s">
        <v>8906</v>
      </c>
      <c r="C407" s="2">
        <v>1</v>
      </c>
      <c r="D407" s="2">
        <v>12</v>
      </c>
      <c r="E407" s="2" t="s">
        <v>1677</v>
      </c>
      <c r="F407" s="2" t="str">
        <f>IF(Tabelle_ExterneDaten_15[[#This Row],[QuoteLU]]&lt;&gt;"",VLOOKUP(Tabelle_ExterneDaten_15[[#This Row],[QuoteLU]],QuoteLookup,2,FALSE),"")</f>
        <v>BASIS_SWAP/BASIS_SPREAD/6M/3M/GBP/50Y</v>
      </c>
    </row>
    <row r="408" spans="2:6" x14ac:dyDescent="0.25">
      <c r="B408" s="2" t="s">
        <v>8906</v>
      </c>
      <c r="C408" s="2">
        <v>1</v>
      </c>
      <c r="D408" s="2">
        <v>13</v>
      </c>
      <c r="E408" s="2" t="s">
        <v>1679</v>
      </c>
      <c r="F408" s="2" t="str">
        <f>IF(Tabelle_ExterneDaten_15[[#This Row],[QuoteLU]]&lt;&gt;"",VLOOKUP(Tabelle_ExterneDaten_15[[#This Row],[QuoteLU]],QuoteLookup,2,FALSE),"")</f>
        <v>BASIS_SWAP/BASIS_SPREAD/6M/3M/GBP/60Y</v>
      </c>
    </row>
    <row r="409" spans="2:6" x14ac:dyDescent="0.25">
      <c r="B409" s="2" t="s">
        <v>8906</v>
      </c>
      <c r="C409" s="2">
        <v>1</v>
      </c>
      <c r="D409" s="2">
        <v>14</v>
      </c>
      <c r="E409" s="2" t="s">
        <v>1681</v>
      </c>
      <c r="F409" s="2" t="str">
        <f>IF(Tabelle_ExterneDaten_15[[#This Row],[QuoteLU]]&lt;&gt;"",VLOOKUP(Tabelle_ExterneDaten_15[[#This Row],[QuoteLU]],QuoteLookup,2,FALSE),"")</f>
        <v>BASIS_SWAP/BASIS_SPREAD/6M/3M/GBP/70Y</v>
      </c>
    </row>
    <row r="410" spans="2:6" x14ac:dyDescent="0.25">
      <c r="B410" s="2" t="s">
        <v>8907</v>
      </c>
      <c r="C410" s="2">
        <v>0</v>
      </c>
      <c r="D410" s="2">
        <v>0</v>
      </c>
      <c r="E410" s="2" t="s">
        <v>6350</v>
      </c>
      <c r="F410" s="2" t="str">
        <f>IF(Tabelle_ExterneDaten_15[[#This Row],[QuoteLU]]&lt;&gt;"",VLOOKUP(Tabelle_ExterneDaten_15[[#This Row],[QuoteLU]],QuoteLookup,2,FALSE),"")</f>
        <v>MM/RATE/GBP/0D/1W</v>
      </c>
    </row>
    <row r="411" spans="2:6" x14ac:dyDescent="0.25">
      <c r="B411" s="2" t="s">
        <v>8907</v>
      </c>
      <c r="C411" s="2">
        <v>0</v>
      </c>
      <c r="D411" s="2">
        <v>1</v>
      </c>
      <c r="E411" s="2" t="s">
        <v>6349</v>
      </c>
      <c r="F411" s="2" t="str">
        <f>IF(Tabelle_ExterneDaten_15[[#This Row],[QuoteLU]]&lt;&gt;"",VLOOKUP(Tabelle_ExterneDaten_15[[#This Row],[QuoteLU]],QuoteLookup,2,FALSE),"")</f>
        <v>MM/RATE/GBP/0D/1M</v>
      </c>
    </row>
    <row r="412" spans="2:6" x14ac:dyDescent="0.25">
      <c r="B412" s="2" t="s">
        <v>8907</v>
      </c>
      <c r="C412" s="2">
        <v>0</v>
      </c>
      <c r="D412" s="2">
        <v>2</v>
      </c>
      <c r="E412" s="2" t="s">
        <v>6352</v>
      </c>
      <c r="F412" s="2" t="str">
        <f>IF(Tabelle_ExterneDaten_15[[#This Row],[QuoteLU]]&lt;&gt;"",VLOOKUP(Tabelle_ExterneDaten_15[[#This Row],[QuoteLU]],QuoteLookup,2,FALSE),"")</f>
        <v>MM/RATE/GBP/0D/2M</v>
      </c>
    </row>
    <row r="413" spans="2:6" x14ac:dyDescent="0.25">
      <c r="B413" s="2" t="s">
        <v>8907</v>
      </c>
      <c r="C413" s="2">
        <v>0</v>
      </c>
      <c r="D413" s="2">
        <v>3</v>
      </c>
      <c r="E413" s="2" t="s">
        <v>6354</v>
      </c>
      <c r="F413" s="2" t="str">
        <f>IF(Tabelle_ExterneDaten_15[[#This Row],[QuoteLU]]&lt;&gt;"",VLOOKUP(Tabelle_ExterneDaten_15[[#This Row],[QuoteLU]],QuoteLookup,2,FALSE),"")</f>
        <v>MM/RATE/GBP/0D/3M</v>
      </c>
    </row>
    <row r="414" spans="2:6" x14ac:dyDescent="0.25">
      <c r="B414" s="2" t="s">
        <v>8907</v>
      </c>
      <c r="C414" s="2">
        <v>0</v>
      </c>
      <c r="D414" s="2">
        <v>4</v>
      </c>
      <c r="E414" s="2" t="s">
        <v>6356</v>
      </c>
      <c r="F414" s="2" t="str">
        <f>IF(Tabelle_ExterneDaten_15[[#This Row],[QuoteLU]]&lt;&gt;"",VLOOKUP(Tabelle_ExterneDaten_15[[#This Row],[QuoteLU]],QuoteLookup,2,FALSE),"")</f>
        <v>MM/RATE/GBP/0D/6M</v>
      </c>
    </row>
    <row r="415" spans="2:6" x14ac:dyDescent="0.25">
      <c r="B415" s="2" t="s">
        <v>8907</v>
      </c>
      <c r="C415" s="2">
        <v>1</v>
      </c>
      <c r="D415" s="2">
        <v>0</v>
      </c>
      <c r="E415" s="2" t="s">
        <v>5499</v>
      </c>
      <c r="F415" s="2" t="str">
        <f>IF(Tabelle_ExterneDaten_15[[#This Row],[QuoteLU]]&lt;&gt;"",VLOOKUP(Tabelle_ExterneDaten_15[[#This Row],[QuoteLU]],QuoteLookup,2,FALSE),"")</f>
        <v>FRA/RATE/GBP/1M/6M</v>
      </c>
    </row>
    <row r="416" spans="2:6" x14ac:dyDescent="0.25">
      <c r="B416" s="2" t="s">
        <v>8907</v>
      </c>
      <c r="C416" s="2">
        <v>1</v>
      </c>
      <c r="D416" s="2">
        <v>1</v>
      </c>
      <c r="E416" s="2" t="s">
        <v>5501</v>
      </c>
      <c r="F416" s="2" t="str">
        <f>IF(Tabelle_ExterneDaten_15[[#This Row],[QuoteLU]]&lt;&gt;"",VLOOKUP(Tabelle_ExterneDaten_15[[#This Row],[QuoteLU]],QuoteLookup,2,FALSE),"")</f>
        <v>FRA/RATE/GBP/2M/6M</v>
      </c>
    </row>
    <row r="417" spans="2:6" x14ac:dyDescent="0.25">
      <c r="B417" s="2" t="s">
        <v>8907</v>
      </c>
      <c r="C417" s="2">
        <v>1</v>
      </c>
      <c r="D417" s="2">
        <v>2</v>
      </c>
      <c r="E417" s="2" t="s">
        <v>5502</v>
      </c>
      <c r="F417" s="2" t="str">
        <f>IF(Tabelle_ExterneDaten_15[[#This Row],[QuoteLU]]&lt;&gt;"",VLOOKUP(Tabelle_ExterneDaten_15[[#This Row],[QuoteLU]],QuoteLookup,2,FALSE),"")</f>
        <v>FRA/RATE/GBP/3M/6M</v>
      </c>
    </row>
    <row r="418" spans="2:6" x14ac:dyDescent="0.25">
      <c r="B418" s="2" t="s">
        <v>8907</v>
      </c>
      <c r="C418" s="2">
        <v>1</v>
      </c>
      <c r="D418" s="2">
        <v>3</v>
      </c>
      <c r="E418" s="2" t="s">
        <v>5503</v>
      </c>
      <c r="F418" s="2" t="str">
        <f>IF(Tabelle_ExterneDaten_15[[#This Row],[QuoteLU]]&lt;&gt;"",VLOOKUP(Tabelle_ExterneDaten_15[[#This Row],[QuoteLU]],QuoteLookup,2,FALSE),"")</f>
        <v>FRA/RATE/GBP/4M/6M</v>
      </c>
    </row>
    <row r="419" spans="2:6" x14ac:dyDescent="0.25">
      <c r="B419" s="2" t="s">
        <v>8907</v>
      </c>
      <c r="C419" s="2">
        <v>1</v>
      </c>
      <c r="D419" s="2">
        <v>4</v>
      </c>
      <c r="E419" s="2" t="s">
        <v>5504</v>
      </c>
      <c r="F419" s="2" t="str">
        <f>IF(Tabelle_ExterneDaten_15[[#This Row],[QuoteLU]]&lt;&gt;"",VLOOKUP(Tabelle_ExterneDaten_15[[#This Row],[QuoteLU]],QuoteLookup,2,FALSE),"")</f>
        <v>FRA/RATE/GBP/5M/6M</v>
      </c>
    </row>
    <row r="420" spans="2:6" x14ac:dyDescent="0.25">
      <c r="B420" s="2" t="s">
        <v>8907</v>
      </c>
      <c r="C420" s="2">
        <v>1</v>
      </c>
      <c r="D420" s="2">
        <v>5</v>
      </c>
      <c r="E420" s="2" t="s">
        <v>5505</v>
      </c>
      <c r="F420" s="2" t="str">
        <f>IF(Tabelle_ExterneDaten_15[[#This Row],[QuoteLU]]&lt;&gt;"",VLOOKUP(Tabelle_ExterneDaten_15[[#This Row],[QuoteLU]],QuoteLookup,2,FALSE),"")</f>
        <v>FRA/RATE/GBP/6M/6M</v>
      </c>
    </row>
    <row r="421" spans="2:6" x14ac:dyDescent="0.25">
      <c r="B421" s="2" t="s">
        <v>8907</v>
      </c>
      <c r="C421" s="2">
        <v>1</v>
      </c>
      <c r="D421" s="2">
        <v>6</v>
      </c>
      <c r="E421" s="2" t="s">
        <v>5500</v>
      </c>
      <c r="F421" s="2" t="str">
        <f>IF(Tabelle_ExterneDaten_15[[#This Row],[QuoteLU]]&lt;&gt;"",VLOOKUP(Tabelle_ExterneDaten_15[[#This Row],[QuoteLU]],QuoteLookup,2,FALSE),"")</f>
        <v>FRA/RATE/GBP/1Y/6M</v>
      </c>
    </row>
    <row r="422" spans="2:6" x14ac:dyDescent="0.25">
      <c r="B422" s="2" t="s">
        <v>8907</v>
      </c>
      <c r="C422" s="2">
        <v>2</v>
      </c>
      <c r="D422" s="2">
        <v>0</v>
      </c>
      <c r="E422" s="2" t="s">
        <v>6180</v>
      </c>
      <c r="F422" s="2" t="str">
        <f>IF(Tabelle_ExterneDaten_15[[#This Row],[QuoteLU]]&lt;&gt;"",VLOOKUP(Tabelle_ExterneDaten_15[[#This Row],[QuoteLU]],QuoteLookup,2,FALSE),"")</f>
        <v>IR_SWAP/RATE/GBP/0D/6M/2Y</v>
      </c>
    </row>
    <row r="423" spans="2:6" x14ac:dyDescent="0.25">
      <c r="B423" s="2" t="s">
        <v>8907</v>
      </c>
      <c r="C423" s="2">
        <v>2</v>
      </c>
      <c r="D423" s="2">
        <v>1</v>
      </c>
      <c r="E423" s="2" t="s">
        <v>6182</v>
      </c>
      <c r="F423" s="2" t="str">
        <f>IF(Tabelle_ExterneDaten_15[[#This Row],[QuoteLU]]&lt;&gt;"",VLOOKUP(Tabelle_ExterneDaten_15[[#This Row],[QuoteLU]],QuoteLookup,2,FALSE),"")</f>
        <v>IR_SWAP/RATE/GBP/0D/6M/3Y</v>
      </c>
    </row>
    <row r="424" spans="2:6" x14ac:dyDescent="0.25">
      <c r="B424" s="2" t="s">
        <v>8907</v>
      </c>
      <c r="C424" s="2">
        <v>2</v>
      </c>
      <c r="D424" s="2">
        <v>2</v>
      </c>
      <c r="E424" s="2" t="s">
        <v>6184</v>
      </c>
      <c r="F424" s="2" t="str">
        <f>IF(Tabelle_ExterneDaten_15[[#This Row],[QuoteLU]]&lt;&gt;"",VLOOKUP(Tabelle_ExterneDaten_15[[#This Row],[QuoteLU]],QuoteLookup,2,FALSE),"")</f>
        <v>IR_SWAP/RATE/GBP/0D/6M/4Y</v>
      </c>
    </row>
    <row r="425" spans="2:6" x14ac:dyDescent="0.25">
      <c r="B425" s="2" t="s">
        <v>8907</v>
      </c>
      <c r="C425" s="2">
        <v>2</v>
      </c>
      <c r="D425" s="2">
        <v>3</v>
      </c>
      <c r="E425" s="2" t="s">
        <v>6186</v>
      </c>
      <c r="F425" s="2" t="str">
        <f>IF(Tabelle_ExterneDaten_15[[#This Row],[QuoteLU]]&lt;&gt;"",VLOOKUP(Tabelle_ExterneDaten_15[[#This Row],[QuoteLU]],QuoteLookup,2,FALSE),"")</f>
        <v>IR_SWAP/RATE/GBP/0D/6M/5Y</v>
      </c>
    </row>
    <row r="426" spans="2:6" x14ac:dyDescent="0.25">
      <c r="B426" s="2" t="s">
        <v>8907</v>
      </c>
      <c r="C426" s="2">
        <v>2</v>
      </c>
      <c r="D426" s="2">
        <v>4</v>
      </c>
      <c r="E426" s="2" t="s">
        <v>6188</v>
      </c>
      <c r="F426" s="2" t="str">
        <f>IF(Tabelle_ExterneDaten_15[[#This Row],[QuoteLU]]&lt;&gt;"",VLOOKUP(Tabelle_ExterneDaten_15[[#This Row],[QuoteLU]],QuoteLookup,2,FALSE),"")</f>
        <v>IR_SWAP/RATE/GBP/0D/6M/6Y</v>
      </c>
    </row>
    <row r="427" spans="2:6" x14ac:dyDescent="0.25">
      <c r="B427" s="2" t="s">
        <v>8907</v>
      </c>
      <c r="C427" s="2">
        <v>2</v>
      </c>
      <c r="D427" s="2">
        <v>5</v>
      </c>
      <c r="E427" s="2" t="s">
        <v>6190</v>
      </c>
      <c r="F427" s="2" t="str">
        <f>IF(Tabelle_ExterneDaten_15[[#This Row],[QuoteLU]]&lt;&gt;"",VLOOKUP(Tabelle_ExterneDaten_15[[#This Row],[QuoteLU]],QuoteLookup,2,FALSE),"")</f>
        <v>IR_SWAP/RATE/GBP/0D/6M/7Y</v>
      </c>
    </row>
    <row r="428" spans="2:6" x14ac:dyDescent="0.25">
      <c r="B428" s="2" t="s">
        <v>8907</v>
      </c>
      <c r="C428" s="2">
        <v>2</v>
      </c>
      <c r="D428" s="2">
        <v>6</v>
      </c>
      <c r="E428" s="2" t="s">
        <v>6191</v>
      </c>
      <c r="F428" s="2" t="str">
        <f>IF(Tabelle_ExterneDaten_15[[#This Row],[QuoteLU]]&lt;&gt;"",VLOOKUP(Tabelle_ExterneDaten_15[[#This Row],[QuoteLU]],QuoteLookup,2,FALSE),"")</f>
        <v>IR_SWAP/RATE/GBP/0D/6M/8Y</v>
      </c>
    </row>
    <row r="429" spans="2:6" x14ac:dyDescent="0.25">
      <c r="B429" s="2" t="s">
        <v>8907</v>
      </c>
      <c r="C429" s="2">
        <v>2</v>
      </c>
      <c r="D429" s="2">
        <v>7</v>
      </c>
      <c r="E429" s="2" t="s">
        <v>6192</v>
      </c>
      <c r="F429" s="2" t="str">
        <f>IF(Tabelle_ExterneDaten_15[[#This Row],[QuoteLU]]&lt;&gt;"",VLOOKUP(Tabelle_ExterneDaten_15[[#This Row],[QuoteLU]],QuoteLookup,2,FALSE),"")</f>
        <v>IR_SWAP/RATE/GBP/0D/6M/9Y</v>
      </c>
    </row>
    <row r="430" spans="2:6" x14ac:dyDescent="0.25">
      <c r="B430" s="2" t="s">
        <v>8907</v>
      </c>
      <c r="C430" s="2">
        <v>2</v>
      </c>
      <c r="D430" s="2">
        <v>8</v>
      </c>
      <c r="E430" s="2" t="s">
        <v>6175</v>
      </c>
      <c r="F430" s="2" t="str">
        <f>IF(Tabelle_ExterneDaten_15[[#This Row],[QuoteLU]]&lt;&gt;"",VLOOKUP(Tabelle_ExterneDaten_15[[#This Row],[QuoteLU]],QuoteLookup,2,FALSE),"")</f>
        <v>IR_SWAP/RATE/GBP/0D/6M/10Y</v>
      </c>
    </row>
    <row r="431" spans="2:6" x14ac:dyDescent="0.25">
      <c r="B431" s="2" t="s">
        <v>8907</v>
      </c>
      <c r="C431" s="2">
        <v>2</v>
      </c>
      <c r="D431" s="2">
        <v>9</v>
      </c>
      <c r="E431" s="2" t="s">
        <v>6176</v>
      </c>
      <c r="F431" s="2" t="str">
        <f>IF(Tabelle_ExterneDaten_15[[#This Row],[QuoteLU]]&lt;&gt;"",VLOOKUP(Tabelle_ExterneDaten_15[[#This Row],[QuoteLU]],QuoteLookup,2,FALSE),"")</f>
        <v>IR_SWAP/RATE/GBP/0D/6M/12Y</v>
      </c>
    </row>
    <row r="432" spans="2:6" x14ac:dyDescent="0.25">
      <c r="B432" s="2" t="s">
        <v>8907</v>
      </c>
      <c r="C432" s="2">
        <v>2</v>
      </c>
      <c r="D432" s="2">
        <v>10</v>
      </c>
      <c r="E432" s="2" t="s">
        <v>6177</v>
      </c>
      <c r="F432" s="2" t="str">
        <f>IF(Tabelle_ExterneDaten_15[[#This Row],[QuoteLU]]&lt;&gt;"",VLOOKUP(Tabelle_ExterneDaten_15[[#This Row],[QuoteLU]],QuoteLookup,2,FALSE),"")</f>
        <v>IR_SWAP/RATE/GBP/0D/6M/15Y</v>
      </c>
    </row>
    <row r="433" spans="2:6" x14ac:dyDescent="0.25">
      <c r="B433" s="2" t="s">
        <v>8907</v>
      </c>
      <c r="C433" s="2">
        <v>2</v>
      </c>
      <c r="D433" s="2">
        <v>11</v>
      </c>
      <c r="E433" s="2" t="s">
        <v>6178</v>
      </c>
      <c r="F433" s="2" t="str">
        <f>IF(Tabelle_ExterneDaten_15[[#This Row],[QuoteLU]]&lt;&gt;"",VLOOKUP(Tabelle_ExterneDaten_15[[#This Row],[QuoteLU]],QuoteLookup,2,FALSE),"")</f>
        <v>IR_SWAP/RATE/GBP/0D/6M/20Y</v>
      </c>
    </row>
    <row r="434" spans="2:6" x14ac:dyDescent="0.25">
      <c r="B434" s="2" t="s">
        <v>8907</v>
      </c>
      <c r="C434" s="2">
        <v>2</v>
      </c>
      <c r="D434" s="2">
        <v>12</v>
      </c>
      <c r="E434" s="2" t="s">
        <v>6179</v>
      </c>
      <c r="F434" s="2" t="str">
        <f>IF(Tabelle_ExterneDaten_15[[#This Row],[QuoteLU]]&lt;&gt;"",VLOOKUP(Tabelle_ExterneDaten_15[[#This Row],[QuoteLU]],QuoteLookup,2,FALSE),"")</f>
        <v>IR_SWAP/RATE/GBP/0D/6M/25Y</v>
      </c>
    </row>
    <row r="435" spans="2:6" x14ac:dyDescent="0.25">
      <c r="B435" s="2" t="s">
        <v>8907</v>
      </c>
      <c r="C435" s="2">
        <v>2</v>
      </c>
      <c r="D435" s="2">
        <v>13</v>
      </c>
      <c r="E435" s="2" t="s">
        <v>6181</v>
      </c>
      <c r="F435" s="2" t="str">
        <f>IF(Tabelle_ExterneDaten_15[[#This Row],[QuoteLU]]&lt;&gt;"",VLOOKUP(Tabelle_ExterneDaten_15[[#This Row],[QuoteLU]],QuoteLookup,2,FALSE),"")</f>
        <v>IR_SWAP/RATE/GBP/0D/6M/30Y</v>
      </c>
    </row>
    <row r="436" spans="2:6" x14ac:dyDescent="0.25">
      <c r="B436" s="2" t="s">
        <v>8908</v>
      </c>
      <c r="C436" s="2">
        <v>0</v>
      </c>
      <c r="D436" s="2">
        <v>0</v>
      </c>
      <c r="E436" s="2" t="s">
        <v>5727</v>
      </c>
      <c r="F436" s="2" t="str">
        <f>IF(Tabelle_ExterneDaten_15[[#This Row],[QuoteLU]]&lt;&gt;"",VLOOKUP(Tabelle_ExterneDaten_15[[#This Row],[QuoteLU]],QuoteLookup,2,FALSE),"")</f>
        <v>FXFWD/RATE/EUR/GBP/3M</v>
      </c>
    </row>
    <row r="437" spans="2:6" x14ac:dyDescent="0.25">
      <c r="B437" s="2" t="s">
        <v>8908</v>
      </c>
      <c r="C437" s="2">
        <v>0</v>
      </c>
      <c r="D437" s="2">
        <v>1</v>
      </c>
      <c r="E437" s="2" t="s">
        <v>5745</v>
      </c>
      <c r="F437" s="2" t="str">
        <f>IF(Tabelle_ExterneDaten_15[[#This Row],[QuoteLU]]&lt;&gt;"",VLOOKUP(Tabelle_ExterneDaten_15[[#This Row],[QuoteLU]],QuoteLookup,2,FALSE),"")</f>
        <v>FXFWD/RATE/EUR/GBP/6M</v>
      </c>
    </row>
    <row r="438" spans="2:6" x14ac:dyDescent="0.25">
      <c r="B438" s="2" t="s">
        <v>8908</v>
      </c>
      <c r="C438" s="2">
        <v>0</v>
      </c>
      <c r="D438" s="2">
        <v>2</v>
      </c>
      <c r="E438" s="2" t="s">
        <v>5749</v>
      </c>
      <c r="F438" s="2" t="str">
        <f>IF(Tabelle_ExterneDaten_15[[#This Row],[QuoteLU]]&lt;&gt;"",VLOOKUP(Tabelle_ExterneDaten_15[[#This Row],[QuoteLU]],QuoteLookup,2,FALSE),"")</f>
        <v>FXFWD/RATE/EUR/GBP/9M</v>
      </c>
    </row>
    <row r="439" spans="2:6" x14ac:dyDescent="0.25">
      <c r="B439" s="2" t="s">
        <v>8908</v>
      </c>
      <c r="C439" s="2">
        <v>0</v>
      </c>
      <c r="D439" s="2">
        <v>3</v>
      </c>
      <c r="E439" s="2" t="s">
        <v>5688</v>
      </c>
      <c r="F439" s="2" t="str">
        <f>IF(Tabelle_ExterneDaten_15[[#This Row],[QuoteLU]]&lt;&gt;"",VLOOKUP(Tabelle_ExterneDaten_15[[#This Row],[QuoteLU]],QuoteLookup,2,FALSE),"")</f>
        <v>FXFWD/RATE/EUR/GBP/12M</v>
      </c>
    </row>
    <row r="440" spans="2:6" x14ac:dyDescent="0.25">
      <c r="B440" s="2" t="s">
        <v>8908</v>
      </c>
      <c r="C440" s="2">
        <v>1</v>
      </c>
      <c r="D440" s="2">
        <v>0</v>
      </c>
      <c r="E440" s="2" t="s">
        <v>5348</v>
      </c>
      <c r="F440" s="2" t="str">
        <f>IF(Tabelle_ExterneDaten_15[[#This Row],[QuoteLU]]&lt;&gt;"",VLOOKUP(Tabelle_ExterneDaten_15[[#This Row],[QuoteLU]],QuoteLookup,2,FALSE),"")</f>
        <v>CC_BASIS_SWAP/BASIS_SPREAD/EUR/3M/GBP/3M/2Y</v>
      </c>
    </row>
    <row r="441" spans="2:6" x14ac:dyDescent="0.25">
      <c r="B441" s="2" t="s">
        <v>8908</v>
      </c>
      <c r="C441" s="2">
        <v>1</v>
      </c>
      <c r="D441" s="2">
        <v>1</v>
      </c>
      <c r="E441" s="2" t="s">
        <v>5350</v>
      </c>
      <c r="F441" s="2" t="str">
        <f>IF(Tabelle_ExterneDaten_15[[#This Row],[QuoteLU]]&lt;&gt;"",VLOOKUP(Tabelle_ExterneDaten_15[[#This Row],[QuoteLU]],QuoteLookup,2,FALSE),"")</f>
        <v>CC_BASIS_SWAP/BASIS_SPREAD/EUR/3M/GBP/3M/3Y</v>
      </c>
    </row>
    <row r="442" spans="2:6" x14ac:dyDescent="0.25">
      <c r="B442" s="2" t="s">
        <v>8908</v>
      </c>
      <c r="C442" s="2">
        <v>1</v>
      </c>
      <c r="D442" s="2">
        <v>2</v>
      </c>
      <c r="E442" s="2" t="s">
        <v>5352</v>
      </c>
      <c r="F442" s="2" t="str">
        <f>IF(Tabelle_ExterneDaten_15[[#This Row],[QuoteLU]]&lt;&gt;"",VLOOKUP(Tabelle_ExterneDaten_15[[#This Row],[QuoteLU]],QuoteLookup,2,FALSE),"")</f>
        <v>CC_BASIS_SWAP/BASIS_SPREAD/EUR/3M/GBP/3M/4Y</v>
      </c>
    </row>
    <row r="443" spans="2:6" x14ac:dyDescent="0.25">
      <c r="B443" s="2" t="s">
        <v>8908</v>
      </c>
      <c r="C443" s="2">
        <v>1</v>
      </c>
      <c r="D443" s="2">
        <v>3</v>
      </c>
      <c r="E443" s="2" t="s">
        <v>5354</v>
      </c>
      <c r="F443" s="2" t="str">
        <f>IF(Tabelle_ExterneDaten_15[[#This Row],[QuoteLU]]&lt;&gt;"",VLOOKUP(Tabelle_ExterneDaten_15[[#This Row],[QuoteLU]],QuoteLookup,2,FALSE),"")</f>
        <v>CC_BASIS_SWAP/BASIS_SPREAD/EUR/3M/GBP/3M/5Y</v>
      </c>
    </row>
    <row r="444" spans="2:6" x14ac:dyDescent="0.25">
      <c r="B444" s="2" t="s">
        <v>8908</v>
      </c>
      <c r="C444" s="2">
        <v>1</v>
      </c>
      <c r="D444" s="2">
        <v>4</v>
      </c>
      <c r="E444" s="2" t="s">
        <v>5355</v>
      </c>
      <c r="F444" s="2" t="str">
        <f>IF(Tabelle_ExterneDaten_15[[#This Row],[QuoteLU]]&lt;&gt;"",VLOOKUP(Tabelle_ExterneDaten_15[[#This Row],[QuoteLU]],QuoteLookup,2,FALSE),"")</f>
        <v>CC_BASIS_SWAP/BASIS_SPREAD/EUR/3M/GBP/3M/7Y</v>
      </c>
    </row>
    <row r="445" spans="2:6" x14ac:dyDescent="0.25">
      <c r="B445" s="2" t="s">
        <v>8908</v>
      </c>
      <c r="C445" s="2">
        <v>1</v>
      </c>
      <c r="D445" s="2">
        <v>5</v>
      </c>
      <c r="E445" s="2" t="s">
        <v>5344</v>
      </c>
      <c r="F445" s="2" t="str">
        <f>IF(Tabelle_ExterneDaten_15[[#This Row],[QuoteLU]]&lt;&gt;"",VLOOKUP(Tabelle_ExterneDaten_15[[#This Row],[QuoteLU]],QuoteLookup,2,FALSE),"")</f>
        <v>CC_BASIS_SWAP/BASIS_SPREAD/EUR/3M/GBP/3M/10Y</v>
      </c>
    </row>
    <row r="446" spans="2:6" x14ac:dyDescent="0.25">
      <c r="B446" s="2" t="s">
        <v>8908</v>
      </c>
      <c r="C446" s="2">
        <v>1</v>
      </c>
      <c r="D446" s="2">
        <v>6</v>
      </c>
      <c r="E446" s="2" t="s">
        <v>5345</v>
      </c>
      <c r="F446" s="2" t="str">
        <f>IF(Tabelle_ExterneDaten_15[[#This Row],[QuoteLU]]&lt;&gt;"",VLOOKUP(Tabelle_ExterneDaten_15[[#This Row],[QuoteLU]],QuoteLookup,2,FALSE),"")</f>
        <v>CC_BASIS_SWAP/BASIS_SPREAD/EUR/3M/GBP/3M/15Y</v>
      </c>
    </row>
    <row r="447" spans="2:6" x14ac:dyDescent="0.25">
      <c r="B447" s="2" t="s">
        <v>8908</v>
      </c>
      <c r="C447" s="2">
        <v>1</v>
      </c>
      <c r="D447" s="2">
        <v>7</v>
      </c>
      <c r="E447" s="2" t="s">
        <v>5347</v>
      </c>
      <c r="F447" s="2" t="str">
        <f>IF(Tabelle_ExterneDaten_15[[#This Row],[QuoteLU]]&lt;&gt;"",VLOOKUP(Tabelle_ExterneDaten_15[[#This Row],[QuoteLU]],QuoteLookup,2,FALSE),"")</f>
        <v>CC_BASIS_SWAP/BASIS_SPREAD/EUR/3M/GBP/3M/20Y</v>
      </c>
    </row>
    <row r="448" spans="2:6" x14ac:dyDescent="0.25">
      <c r="B448" s="2" t="s">
        <v>8908</v>
      </c>
      <c r="C448" s="2">
        <v>1</v>
      </c>
      <c r="D448" s="2">
        <v>8</v>
      </c>
      <c r="E448" s="2" t="s">
        <v>5349</v>
      </c>
      <c r="F448" s="2" t="str">
        <f>IF(Tabelle_ExterneDaten_15[[#This Row],[QuoteLU]]&lt;&gt;"",VLOOKUP(Tabelle_ExterneDaten_15[[#This Row],[QuoteLU]],QuoteLookup,2,FALSE),"")</f>
        <v>CC_BASIS_SWAP/BASIS_SPREAD/EUR/3M/GBP/3M/30Y</v>
      </c>
    </row>
    <row r="449" spans="2:6" x14ac:dyDescent="0.25">
      <c r="B449" s="2" t="s">
        <v>8908</v>
      </c>
      <c r="C449" s="2">
        <v>1</v>
      </c>
      <c r="D449" s="2">
        <v>9</v>
      </c>
      <c r="E449" s="2" t="s">
        <v>5351</v>
      </c>
      <c r="F449" s="2" t="str">
        <f>IF(Tabelle_ExterneDaten_15[[#This Row],[QuoteLU]]&lt;&gt;"",VLOOKUP(Tabelle_ExterneDaten_15[[#This Row],[QuoteLU]],QuoteLookup,2,FALSE),"")</f>
        <v>CC_BASIS_SWAP/BASIS_SPREAD/EUR/3M/GBP/3M/40Y</v>
      </c>
    </row>
    <row r="450" spans="2:6" x14ac:dyDescent="0.25">
      <c r="B450" s="2" t="s">
        <v>8908</v>
      </c>
      <c r="C450" s="2">
        <v>1</v>
      </c>
      <c r="D450" s="2">
        <v>10</v>
      </c>
      <c r="E450" s="2" t="s">
        <v>5353</v>
      </c>
      <c r="F450" s="2" t="str">
        <f>IF(Tabelle_ExterneDaten_15[[#This Row],[QuoteLU]]&lt;&gt;"",VLOOKUP(Tabelle_ExterneDaten_15[[#This Row],[QuoteLU]],QuoteLookup,2,FALSE),"")</f>
        <v>CC_BASIS_SWAP/BASIS_SPREAD/EUR/3M/GBP/3M/50Y</v>
      </c>
    </row>
    <row r="451" spans="2:6" x14ac:dyDescent="0.25">
      <c r="B451" s="2" t="s">
        <v>8909</v>
      </c>
      <c r="C451" s="2">
        <v>0</v>
      </c>
      <c r="D451" s="2">
        <v>0</v>
      </c>
      <c r="E451" s="2" t="s">
        <v>5932</v>
      </c>
      <c r="F451" s="2" t="str">
        <f>IF(Tabelle_ExterneDaten_15[[#This Row],[QuoteLU]]&lt;&gt;"",VLOOKUP(Tabelle_ExterneDaten_15[[#This Row],[QuoteLU]],QuoteLookup,2,FALSE),"")</f>
        <v>FXFWD/RATE/USD/GBP/3M</v>
      </c>
    </row>
    <row r="452" spans="2:6" x14ac:dyDescent="0.25">
      <c r="B452" s="2" t="s">
        <v>8909</v>
      </c>
      <c r="C452" s="2">
        <v>0</v>
      </c>
      <c r="D452" s="2">
        <v>1</v>
      </c>
      <c r="E452" s="2" t="s">
        <v>5933</v>
      </c>
      <c r="F452" s="2" t="str">
        <f>IF(Tabelle_ExterneDaten_15[[#This Row],[QuoteLU]]&lt;&gt;"",VLOOKUP(Tabelle_ExterneDaten_15[[#This Row],[QuoteLU]],QuoteLookup,2,FALSE),"")</f>
        <v>FXFWD/RATE/USD/GBP/6M</v>
      </c>
    </row>
    <row r="453" spans="2:6" x14ac:dyDescent="0.25">
      <c r="B453" s="2" t="s">
        <v>8909</v>
      </c>
      <c r="C453" s="2">
        <v>0</v>
      </c>
      <c r="D453" s="2">
        <v>2</v>
      </c>
      <c r="E453" s="2" t="s">
        <v>5934</v>
      </c>
      <c r="F453" s="2" t="str">
        <f>IF(Tabelle_ExterneDaten_15[[#This Row],[QuoteLU]]&lt;&gt;"",VLOOKUP(Tabelle_ExterneDaten_15[[#This Row],[QuoteLU]],QuoteLookup,2,FALSE),"")</f>
        <v>FXFWD/RATE/USD/GBP/9M</v>
      </c>
    </row>
    <row r="454" spans="2:6" x14ac:dyDescent="0.25">
      <c r="B454" s="2" t="s">
        <v>8909</v>
      </c>
      <c r="C454" s="2">
        <v>0</v>
      </c>
      <c r="D454" s="2">
        <v>3</v>
      </c>
      <c r="E454" s="2" t="s">
        <v>5931</v>
      </c>
      <c r="F454" s="2" t="str">
        <f>IF(Tabelle_ExterneDaten_15[[#This Row],[QuoteLU]]&lt;&gt;"",VLOOKUP(Tabelle_ExterneDaten_15[[#This Row],[QuoteLU]],QuoteLookup,2,FALSE),"")</f>
        <v>FXFWD/RATE/USD/GBP/1Y</v>
      </c>
    </row>
    <row r="455" spans="2:6" x14ac:dyDescent="0.25">
      <c r="B455" s="2" t="s">
        <v>8909</v>
      </c>
      <c r="C455" s="2">
        <v>1</v>
      </c>
      <c r="D455" s="2">
        <v>0</v>
      </c>
      <c r="E455" s="2" t="s">
        <v>5394</v>
      </c>
      <c r="F455" s="2" t="str">
        <f>IF(Tabelle_ExterneDaten_15[[#This Row],[QuoteLU]]&lt;&gt;"",VLOOKUP(Tabelle_ExterneDaten_15[[#This Row],[QuoteLU]],QuoteLookup,2,FALSE),"")</f>
        <v>CC_BASIS_SWAP/BASIS_SPREAD/USD/3M/GBP/3M/2Y</v>
      </c>
    </row>
    <row r="456" spans="2:6" x14ac:dyDescent="0.25">
      <c r="B456" s="2" t="s">
        <v>8909</v>
      </c>
      <c r="C456" s="2">
        <v>1</v>
      </c>
      <c r="D456" s="2">
        <v>1</v>
      </c>
      <c r="E456" s="2" t="s">
        <v>5396</v>
      </c>
      <c r="F456" s="2" t="str">
        <f>IF(Tabelle_ExterneDaten_15[[#This Row],[QuoteLU]]&lt;&gt;"",VLOOKUP(Tabelle_ExterneDaten_15[[#This Row],[QuoteLU]],QuoteLookup,2,FALSE),"")</f>
        <v>CC_BASIS_SWAP/BASIS_SPREAD/USD/3M/GBP/3M/3Y</v>
      </c>
    </row>
    <row r="457" spans="2:6" x14ac:dyDescent="0.25">
      <c r="B457" s="2" t="s">
        <v>8909</v>
      </c>
      <c r="C457" s="2">
        <v>1</v>
      </c>
      <c r="D457" s="2">
        <v>2</v>
      </c>
      <c r="E457" s="2" t="s">
        <v>5398</v>
      </c>
      <c r="F457" s="2" t="str">
        <f>IF(Tabelle_ExterneDaten_15[[#This Row],[QuoteLU]]&lt;&gt;"",VLOOKUP(Tabelle_ExterneDaten_15[[#This Row],[QuoteLU]],QuoteLookup,2,FALSE),"")</f>
        <v>CC_BASIS_SWAP/BASIS_SPREAD/USD/3M/GBP/3M/4Y</v>
      </c>
    </row>
    <row r="458" spans="2:6" x14ac:dyDescent="0.25">
      <c r="B458" s="2" t="s">
        <v>8909</v>
      </c>
      <c r="C458" s="2">
        <v>1</v>
      </c>
      <c r="D458" s="2">
        <v>3</v>
      </c>
      <c r="E458" s="2" t="s">
        <v>5400</v>
      </c>
      <c r="F458" s="2" t="str">
        <f>IF(Tabelle_ExterneDaten_15[[#This Row],[QuoteLU]]&lt;&gt;"",VLOOKUP(Tabelle_ExterneDaten_15[[#This Row],[QuoteLU]],QuoteLookup,2,FALSE),"")</f>
        <v>CC_BASIS_SWAP/BASIS_SPREAD/USD/3M/GBP/3M/5Y</v>
      </c>
    </row>
    <row r="459" spans="2:6" x14ac:dyDescent="0.25">
      <c r="B459" s="2" t="s">
        <v>8909</v>
      </c>
      <c r="C459" s="2">
        <v>1</v>
      </c>
      <c r="D459" s="2">
        <v>4</v>
      </c>
      <c r="E459" s="2" t="s">
        <v>5401</v>
      </c>
      <c r="F459" s="2" t="str">
        <f>IF(Tabelle_ExterneDaten_15[[#This Row],[QuoteLU]]&lt;&gt;"",VLOOKUP(Tabelle_ExterneDaten_15[[#This Row],[QuoteLU]],QuoteLookup,2,FALSE),"")</f>
        <v>CC_BASIS_SWAP/BASIS_SPREAD/USD/3M/GBP/3M/7Y</v>
      </c>
    </row>
    <row r="460" spans="2:6" x14ac:dyDescent="0.25">
      <c r="B460" s="2" t="s">
        <v>8909</v>
      </c>
      <c r="C460" s="2">
        <v>1</v>
      </c>
      <c r="D460" s="2">
        <v>5</v>
      </c>
      <c r="E460" s="2" t="s">
        <v>5390</v>
      </c>
      <c r="F460" s="2" t="str">
        <f>IF(Tabelle_ExterneDaten_15[[#This Row],[QuoteLU]]&lt;&gt;"",VLOOKUP(Tabelle_ExterneDaten_15[[#This Row],[QuoteLU]],QuoteLookup,2,FALSE),"")</f>
        <v>CC_BASIS_SWAP/BASIS_SPREAD/USD/3M/GBP/3M/10Y</v>
      </c>
    </row>
    <row r="461" spans="2:6" x14ac:dyDescent="0.25">
      <c r="B461" s="2" t="s">
        <v>8909</v>
      </c>
      <c r="C461" s="2">
        <v>1</v>
      </c>
      <c r="D461" s="2">
        <v>6</v>
      </c>
      <c r="E461" s="2" t="s">
        <v>5391</v>
      </c>
      <c r="F461" s="2" t="str">
        <f>IF(Tabelle_ExterneDaten_15[[#This Row],[QuoteLU]]&lt;&gt;"",VLOOKUP(Tabelle_ExterneDaten_15[[#This Row],[QuoteLU]],QuoteLookup,2,FALSE),"")</f>
        <v>CC_BASIS_SWAP/BASIS_SPREAD/USD/3M/GBP/3M/15Y</v>
      </c>
    </row>
    <row r="462" spans="2:6" x14ac:dyDescent="0.25">
      <c r="B462" s="2" t="s">
        <v>8909</v>
      </c>
      <c r="C462" s="2">
        <v>1</v>
      </c>
      <c r="D462" s="2">
        <v>7</v>
      </c>
      <c r="E462" s="2" t="s">
        <v>5393</v>
      </c>
      <c r="F462" s="2" t="str">
        <f>IF(Tabelle_ExterneDaten_15[[#This Row],[QuoteLU]]&lt;&gt;"",VLOOKUP(Tabelle_ExterneDaten_15[[#This Row],[QuoteLU]],QuoteLookup,2,FALSE),"")</f>
        <v>CC_BASIS_SWAP/BASIS_SPREAD/USD/3M/GBP/3M/20Y</v>
      </c>
    </row>
    <row r="463" spans="2:6" x14ac:dyDescent="0.25">
      <c r="B463" s="2" t="s">
        <v>8909</v>
      </c>
      <c r="C463" s="2">
        <v>1</v>
      </c>
      <c r="D463" s="2">
        <v>8</v>
      </c>
      <c r="E463" s="2" t="s">
        <v>5395</v>
      </c>
      <c r="F463" s="2" t="str">
        <f>IF(Tabelle_ExterneDaten_15[[#This Row],[QuoteLU]]&lt;&gt;"",VLOOKUP(Tabelle_ExterneDaten_15[[#This Row],[QuoteLU]],QuoteLookup,2,FALSE),"")</f>
        <v>CC_BASIS_SWAP/BASIS_SPREAD/USD/3M/GBP/3M/30Y</v>
      </c>
    </row>
    <row r="464" spans="2:6" x14ac:dyDescent="0.25">
      <c r="B464" s="2" t="s">
        <v>8909</v>
      </c>
      <c r="C464" s="2">
        <v>1</v>
      </c>
      <c r="D464" s="2">
        <v>9</v>
      </c>
      <c r="E464" s="2" t="s">
        <v>5397</v>
      </c>
      <c r="F464" s="2" t="str">
        <f>IF(Tabelle_ExterneDaten_15[[#This Row],[QuoteLU]]&lt;&gt;"",VLOOKUP(Tabelle_ExterneDaten_15[[#This Row],[QuoteLU]],QuoteLookup,2,FALSE),"")</f>
        <v>CC_BASIS_SWAP/BASIS_SPREAD/USD/3M/GBP/3M/40Y</v>
      </c>
    </row>
    <row r="465" spans="2:6" x14ac:dyDescent="0.25">
      <c r="B465" s="2" t="s">
        <v>8909</v>
      </c>
      <c r="C465" s="2">
        <v>1</v>
      </c>
      <c r="D465" s="2">
        <v>10</v>
      </c>
      <c r="E465" s="2" t="s">
        <v>5399</v>
      </c>
      <c r="F465" s="2" t="str">
        <f>IF(Tabelle_ExterneDaten_15[[#This Row],[QuoteLU]]&lt;&gt;"",VLOOKUP(Tabelle_ExterneDaten_15[[#This Row],[QuoteLU]],QuoteLookup,2,FALSE),"")</f>
        <v>CC_BASIS_SWAP/BASIS_SPREAD/USD/3M/GBP/3M/50Y</v>
      </c>
    </row>
    <row r="466" spans="2:6" x14ac:dyDescent="0.25">
      <c r="B466" s="2" t="s">
        <v>8910</v>
      </c>
      <c r="C466" s="2">
        <v>0</v>
      </c>
      <c r="D466" s="2">
        <v>0</v>
      </c>
      <c r="E466" s="2" t="s">
        <v>6358</v>
      </c>
      <c r="F466" s="2" t="str">
        <f>IF(Tabelle_ExterneDaten_15[[#This Row],[QuoteLU]]&lt;&gt;"",VLOOKUP(Tabelle_ExterneDaten_15[[#This Row],[QuoteLU]],QuoteLookup,2,FALSE),"")</f>
        <v>MM/RATE/JPY/0D/2D</v>
      </c>
    </row>
    <row r="467" spans="2:6" x14ac:dyDescent="0.25">
      <c r="B467" s="2" t="s">
        <v>8910</v>
      </c>
      <c r="C467" s="2">
        <v>1</v>
      </c>
      <c r="D467" s="2">
        <v>0</v>
      </c>
      <c r="E467" s="2" t="s">
        <v>6198</v>
      </c>
      <c r="F467" s="2" t="str">
        <f>IF(Tabelle_ExterneDaten_15[[#This Row],[QuoteLU]]&lt;&gt;"",VLOOKUP(Tabelle_ExterneDaten_15[[#This Row],[QuoteLU]],QuoteLookup,2,FALSE),"")</f>
        <v>IR_SWAP/RATE/JPY/2D/1D/1M</v>
      </c>
    </row>
    <row r="468" spans="2:6" x14ac:dyDescent="0.25">
      <c r="B468" s="2" t="s">
        <v>8910</v>
      </c>
      <c r="C468" s="2">
        <v>1</v>
      </c>
      <c r="D468" s="2">
        <v>1</v>
      </c>
      <c r="E468" s="2" t="s">
        <v>6203</v>
      </c>
      <c r="F468" s="2" t="str">
        <f>IF(Tabelle_ExterneDaten_15[[#This Row],[QuoteLU]]&lt;&gt;"",VLOOKUP(Tabelle_ExterneDaten_15[[#This Row],[QuoteLU]],QuoteLookup,2,FALSE),"")</f>
        <v>IR_SWAP/RATE/JPY/2D/1D/2M</v>
      </c>
    </row>
    <row r="469" spans="2:6" x14ac:dyDescent="0.25">
      <c r="B469" s="2" t="s">
        <v>8910</v>
      </c>
      <c r="C469" s="2">
        <v>1</v>
      </c>
      <c r="D469" s="2">
        <v>2</v>
      </c>
      <c r="E469" s="2" t="s">
        <v>6206</v>
      </c>
      <c r="F469" s="2" t="str">
        <f>IF(Tabelle_ExterneDaten_15[[#This Row],[QuoteLU]]&lt;&gt;"",VLOOKUP(Tabelle_ExterneDaten_15[[#This Row],[QuoteLU]],QuoteLookup,2,FALSE),"")</f>
        <v>IR_SWAP/RATE/JPY/2D/1D/3M</v>
      </c>
    </row>
    <row r="470" spans="2:6" x14ac:dyDescent="0.25">
      <c r="B470" s="2" t="s">
        <v>8910</v>
      </c>
      <c r="C470" s="2">
        <v>1</v>
      </c>
      <c r="D470" s="2">
        <v>3</v>
      </c>
      <c r="E470" s="2" t="s">
        <v>6208</v>
      </c>
      <c r="F470" s="2" t="str">
        <f>IF(Tabelle_ExterneDaten_15[[#This Row],[QuoteLU]]&lt;&gt;"",VLOOKUP(Tabelle_ExterneDaten_15[[#This Row],[QuoteLU]],QuoteLookup,2,FALSE),"")</f>
        <v>IR_SWAP/RATE/JPY/2D/1D/4M</v>
      </c>
    </row>
    <row r="471" spans="2:6" x14ac:dyDescent="0.25">
      <c r="B471" s="2" t="s">
        <v>8910</v>
      </c>
      <c r="C471" s="2">
        <v>1</v>
      </c>
      <c r="D471" s="2">
        <v>4</v>
      </c>
      <c r="E471" s="2" t="s">
        <v>6210</v>
      </c>
      <c r="F471" s="2" t="str">
        <f>IF(Tabelle_ExterneDaten_15[[#This Row],[QuoteLU]]&lt;&gt;"",VLOOKUP(Tabelle_ExterneDaten_15[[#This Row],[QuoteLU]],QuoteLookup,2,FALSE),"")</f>
        <v>IR_SWAP/RATE/JPY/2D/1D/5M</v>
      </c>
    </row>
    <row r="472" spans="2:6" x14ac:dyDescent="0.25">
      <c r="B472" s="2" t="s">
        <v>8910</v>
      </c>
      <c r="C472" s="2">
        <v>1</v>
      </c>
      <c r="D472" s="2">
        <v>5</v>
      </c>
      <c r="E472" s="2" t="s">
        <v>6212</v>
      </c>
      <c r="F472" s="2" t="str">
        <f>IF(Tabelle_ExterneDaten_15[[#This Row],[QuoteLU]]&lt;&gt;"",VLOOKUP(Tabelle_ExterneDaten_15[[#This Row],[QuoteLU]],QuoteLookup,2,FALSE),"")</f>
        <v>IR_SWAP/RATE/JPY/2D/1D/6M</v>
      </c>
    </row>
    <row r="473" spans="2:6" x14ac:dyDescent="0.25">
      <c r="B473" s="2" t="s">
        <v>8910</v>
      </c>
      <c r="C473" s="2">
        <v>1</v>
      </c>
      <c r="D473" s="2">
        <v>6</v>
      </c>
      <c r="E473" s="2" t="s">
        <v>6214</v>
      </c>
      <c r="F473" s="2" t="str">
        <f>IF(Tabelle_ExterneDaten_15[[#This Row],[QuoteLU]]&lt;&gt;"",VLOOKUP(Tabelle_ExterneDaten_15[[#This Row],[QuoteLU]],QuoteLookup,2,FALSE),"")</f>
        <v>IR_SWAP/RATE/JPY/2D/1D/9M</v>
      </c>
    </row>
    <row r="474" spans="2:6" x14ac:dyDescent="0.25">
      <c r="B474" s="2" t="s">
        <v>8910</v>
      </c>
      <c r="C474" s="2">
        <v>1</v>
      </c>
      <c r="D474" s="2">
        <v>7</v>
      </c>
      <c r="E474" s="2" t="s">
        <v>6199</v>
      </c>
      <c r="F474" s="2" t="str">
        <f>IF(Tabelle_ExterneDaten_15[[#This Row],[QuoteLU]]&lt;&gt;"",VLOOKUP(Tabelle_ExterneDaten_15[[#This Row],[QuoteLU]],QuoteLookup,2,FALSE),"")</f>
        <v>IR_SWAP/RATE/JPY/2D/1D/1Y</v>
      </c>
    </row>
    <row r="475" spans="2:6" x14ac:dyDescent="0.25">
      <c r="B475" s="2" t="s">
        <v>8910</v>
      </c>
      <c r="C475" s="2">
        <v>1</v>
      </c>
      <c r="D475" s="2">
        <v>8</v>
      </c>
      <c r="E475" s="2" t="s">
        <v>6200</v>
      </c>
      <c r="F475" s="2" t="str">
        <f>IF(Tabelle_ExterneDaten_15[[#This Row],[QuoteLU]]&lt;&gt;"",VLOOKUP(Tabelle_ExterneDaten_15[[#This Row],[QuoteLU]],QuoteLookup,2,FALSE),"")</f>
        <v>IR_SWAP/RATE/JPY/2D/1D/1Y6M</v>
      </c>
    </row>
    <row r="476" spans="2:6" x14ac:dyDescent="0.25">
      <c r="B476" s="2" t="s">
        <v>8910</v>
      </c>
      <c r="C476" s="2">
        <v>1</v>
      </c>
      <c r="D476" s="2">
        <v>9</v>
      </c>
      <c r="E476" s="2" t="s">
        <v>6204</v>
      </c>
      <c r="F476" s="2" t="str">
        <f>IF(Tabelle_ExterneDaten_15[[#This Row],[QuoteLU]]&lt;&gt;"",VLOOKUP(Tabelle_ExterneDaten_15[[#This Row],[QuoteLU]],QuoteLookup,2,FALSE),"")</f>
        <v>IR_SWAP/RATE/JPY/2D/1D/2Y</v>
      </c>
    </row>
    <row r="477" spans="2:6" x14ac:dyDescent="0.25">
      <c r="B477" s="2" t="s">
        <v>8910</v>
      </c>
      <c r="C477" s="2">
        <v>1</v>
      </c>
      <c r="D477" s="2">
        <v>10</v>
      </c>
      <c r="E477" s="2" t="s">
        <v>6207</v>
      </c>
      <c r="F477" s="2" t="str">
        <f>IF(Tabelle_ExterneDaten_15[[#This Row],[QuoteLU]]&lt;&gt;"",VLOOKUP(Tabelle_ExterneDaten_15[[#This Row],[QuoteLU]],QuoteLookup,2,FALSE),"")</f>
        <v>IR_SWAP/RATE/JPY/2D/1D/3Y</v>
      </c>
    </row>
    <row r="478" spans="2:6" x14ac:dyDescent="0.25">
      <c r="B478" s="2" t="s">
        <v>8910</v>
      </c>
      <c r="C478" s="2">
        <v>1</v>
      </c>
      <c r="D478" s="2">
        <v>11</v>
      </c>
      <c r="E478" s="2" t="s">
        <v>6209</v>
      </c>
      <c r="F478" s="2" t="str">
        <f>IF(Tabelle_ExterneDaten_15[[#This Row],[QuoteLU]]&lt;&gt;"",VLOOKUP(Tabelle_ExterneDaten_15[[#This Row],[QuoteLU]],QuoteLookup,2,FALSE),"")</f>
        <v>IR_SWAP/RATE/JPY/2D/1D/4Y</v>
      </c>
    </row>
    <row r="479" spans="2:6" x14ac:dyDescent="0.25">
      <c r="B479" s="2" t="s">
        <v>8910</v>
      </c>
      <c r="C479" s="2">
        <v>1</v>
      </c>
      <c r="D479" s="2">
        <v>12</v>
      </c>
      <c r="E479" s="2" t="s">
        <v>6211</v>
      </c>
      <c r="F479" s="2" t="str">
        <f>IF(Tabelle_ExterneDaten_15[[#This Row],[QuoteLU]]&lt;&gt;"",VLOOKUP(Tabelle_ExterneDaten_15[[#This Row],[QuoteLU]],QuoteLookup,2,FALSE),"")</f>
        <v>IR_SWAP/RATE/JPY/2D/1D/5Y</v>
      </c>
    </row>
    <row r="480" spans="2:6" x14ac:dyDescent="0.25">
      <c r="B480" s="2" t="s">
        <v>8910</v>
      </c>
      <c r="C480" s="2">
        <v>1</v>
      </c>
      <c r="D480" s="2">
        <v>13</v>
      </c>
      <c r="E480" s="2" t="s">
        <v>6213</v>
      </c>
      <c r="F480" s="2" t="str">
        <f>IF(Tabelle_ExterneDaten_15[[#This Row],[QuoteLU]]&lt;&gt;"",VLOOKUP(Tabelle_ExterneDaten_15[[#This Row],[QuoteLU]],QuoteLookup,2,FALSE),"")</f>
        <v>IR_SWAP/RATE/JPY/2D/1D/7Y</v>
      </c>
    </row>
    <row r="481" spans="2:6" x14ac:dyDescent="0.25">
      <c r="B481" s="2" t="s">
        <v>8910</v>
      </c>
      <c r="C481" s="2">
        <v>1</v>
      </c>
      <c r="D481" s="2">
        <v>14</v>
      </c>
      <c r="E481" s="2" t="s">
        <v>6194</v>
      </c>
      <c r="F481" s="2" t="str">
        <f>IF(Tabelle_ExterneDaten_15[[#This Row],[QuoteLU]]&lt;&gt;"",VLOOKUP(Tabelle_ExterneDaten_15[[#This Row],[QuoteLU]],QuoteLookup,2,FALSE),"")</f>
        <v>IR_SWAP/RATE/JPY/2D/1D/10Y</v>
      </c>
    </row>
    <row r="482" spans="2:6" x14ac:dyDescent="0.25">
      <c r="B482" s="2" t="s">
        <v>8910</v>
      </c>
      <c r="C482" s="2">
        <v>1</v>
      </c>
      <c r="D482" s="2">
        <v>15</v>
      </c>
      <c r="E482" s="2" t="s">
        <v>6195</v>
      </c>
      <c r="F482" s="2" t="str">
        <f>IF(Tabelle_ExterneDaten_15[[#This Row],[QuoteLU]]&lt;&gt;"",VLOOKUP(Tabelle_ExterneDaten_15[[#This Row],[QuoteLU]],QuoteLookup,2,FALSE),"")</f>
        <v>IR_SWAP/RATE/JPY/2D/1D/12Y</v>
      </c>
    </row>
    <row r="483" spans="2:6" x14ac:dyDescent="0.25">
      <c r="B483" s="2" t="s">
        <v>8910</v>
      </c>
      <c r="C483" s="2">
        <v>1</v>
      </c>
      <c r="D483" s="2">
        <v>16</v>
      </c>
      <c r="E483" s="2" t="s">
        <v>6196</v>
      </c>
      <c r="F483" s="2" t="str">
        <f>IF(Tabelle_ExterneDaten_15[[#This Row],[QuoteLU]]&lt;&gt;"",VLOOKUP(Tabelle_ExterneDaten_15[[#This Row],[QuoteLU]],QuoteLookup,2,FALSE),"")</f>
        <v>IR_SWAP/RATE/JPY/2D/1D/15Y</v>
      </c>
    </row>
    <row r="484" spans="2:6" x14ac:dyDescent="0.25">
      <c r="B484" s="2" t="s">
        <v>8910</v>
      </c>
      <c r="C484" s="2">
        <v>1</v>
      </c>
      <c r="D484" s="2">
        <v>17</v>
      </c>
      <c r="E484" s="2" t="s">
        <v>6201</v>
      </c>
      <c r="F484" s="2" t="str">
        <f>IF(Tabelle_ExterneDaten_15[[#This Row],[QuoteLU]]&lt;&gt;"",VLOOKUP(Tabelle_ExterneDaten_15[[#This Row],[QuoteLU]],QuoteLookup,2,FALSE),"")</f>
        <v>IR_SWAP/RATE/JPY/2D/1D/20Y</v>
      </c>
    </row>
    <row r="485" spans="2:6" x14ac:dyDescent="0.25">
      <c r="B485" s="2" t="s">
        <v>8910</v>
      </c>
      <c r="C485" s="2">
        <v>1</v>
      </c>
      <c r="D485" s="2">
        <v>18</v>
      </c>
      <c r="E485" s="2" t="s">
        <v>6202</v>
      </c>
      <c r="F485" s="2" t="str">
        <f>IF(Tabelle_ExterneDaten_15[[#This Row],[QuoteLU]]&lt;&gt;"",VLOOKUP(Tabelle_ExterneDaten_15[[#This Row],[QuoteLU]],QuoteLookup,2,FALSE),"")</f>
        <v>IR_SWAP/RATE/JPY/2D/1D/25Y</v>
      </c>
    </row>
    <row r="486" spans="2:6" x14ac:dyDescent="0.25">
      <c r="B486" s="2" t="s">
        <v>8910</v>
      </c>
      <c r="C486" s="2">
        <v>1</v>
      </c>
      <c r="D486" s="2">
        <v>19</v>
      </c>
      <c r="E486" s="2" t="s">
        <v>6205</v>
      </c>
      <c r="F486" s="2" t="str">
        <f>IF(Tabelle_ExterneDaten_15[[#This Row],[QuoteLU]]&lt;&gt;"",VLOOKUP(Tabelle_ExterneDaten_15[[#This Row],[QuoteLU]],QuoteLookup,2,FALSE),"")</f>
        <v>IR_SWAP/RATE/JPY/2D/1D/30Y</v>
      </c>
    </row>
    <row r="487" spans="2:6" x14ac:dyDescent="0.25">
      <c r="B487" s="2" t="s">
        <v>8911</v>
      </c>
      <c r="C487" s="2">
        <v>0</v>
      </c>
      <c r="D487" s="2">
        <v>0</v>
      </c>
      <c r="E487" s="2" t="s">
        <v>6357</v>
      </c>
      <c r="F487" s="2" t="str">
        <f>IF(Tabelle_ExterneDaten_15[[#This Row],[QuoteLU]]&lt;&gt;"",VLOOKUP(Tabelle_ExterneDaten_15[[#This Row],[QuoteLU]],QuoteLookup,2,FALSE),"")</f>
        <v>MM/RATE/JPY/0D/1D</v>
      </c>
    </row>
    <row r="488" spans="2:6" x14ac:dyDescent="0.25">
      <c r="B488" s="2" t="s">
        <v>8911</v>
      </c>
      <c r="C488" s="2">
        <v>0</v>
      </c>
      <c r="D488" s="2">
        <v>1</v>
      </c>
      <c r="E488" s="2" t="s">
        <v>6360</v>
      </c>
      <c r="F488" s="2" t="str">
        <f>IF(Tabelle_ExterneDaten_15[[#This Row],[QuoteLU]]&lt;&gt;"",VLOOKUP(Tabelle_ExterneDaten_15[[#This Row],[QuoteLU]],QuoteLookup,2,FALSE),"")</f>
        <v>MM/RATE/JPY/2D/1W</v>
      </c>
    </row>
    <row r="489" spans="2:6" x14ac:dyDescent="0.25">
      <c r="B489" s="2" t="s">
        <v>8911</v>
      </c>
      <c r="C489" s="2">
        <v>0</v>
      </c>
      <c r="D489" s="2">
        <v>2</v>
      </c>
      <c r="E489" s="2" t="s">
        <v>6359</v>
      </c>
      <c r="F489" s="2" t="str">
        <f>IF(Tabelle_ExterneDaten_15[[#This Row],[QuoteLU]]&lt;&gt;"",VLOOKUP(Tabelle_ExterneDaten_15[[#This Row],[QuoteLU]],QuoteLookup,2,FALSE),"")</f>
        <v>MM/RATE/JPY/2D/1M</v>
      </c>
    </row>
    <row r="490" spans="2:6" x14ac:dyDescent="0.25">
      <c r="B490" s="2" t="s">
        <v>8911</v>
      </c>
      <c r="C490" s="2">
        <v>0</v>
      </c>
      <c r="D490" s="2">
        <v>3</v>
      </c>
      <c r="E490" s="2" t="s">
        <v>6361</v>
      </c>
      <c r="F490" s="2" t="str">
        <f>IF(Tabelle_ExterneDaten_15[[#This Row],[QuoteLU]]&lt;&gt;"",VLOOKUP(Tabelle_ExterneDaten_15[[#This Row],[QuoteLU]],QuoteLookup,2,FALSE),"")</f>
        <v>MM/RATE/JPY/2D/2M</v>
      </c>
    </row>
    <row r="491" spans="2:6" x14ac:dyDescent="0.25">
      <c r="B491" s="2" t="s">
        <v>8911</v>
      </c>
      <c r="C491" s="2">
        <v>0</v>
      </c>
      <c r="D491" s="2">
        <v>4</v>
      </c>
      <c r="E491" s="2" t="s">
        <v>6364</v>
      </c>
      <c r="F491" s="2" t="str">
        <f>IF(Tabelle_ExterneDaten_15[[#This Row],[QuoteLU]]&lt;&gt;"",VLOOKUP(Tabelle_ExterneDaten_15[[#This Row],[QuoteLU]],QuoteLookup,2,FALSE),"")</f>
        <v>MM/RATE/JPY/2D/3M</v>
      </c>
    </row>
    <row r="492" spans="2:6" x14ac:dyDescent="0.25">
      <c r="B492" s="2" t="s">
        <v>8911</v>
      </c>
      <c r="C492" s="2">
        <v>1</v>
      </c>
      <c r="D492" s="2">
        <v>0</v>
      </c>
      <c r="E492" s="2" t="s">
        <v>5510</v>
      </c>
      <c r="F492" s="2" t="str">
        <f>IF(Tabelle_ExterneDaten_15[[#This Row],[QuoteLU]]&lt;&gt;"",VLOOKUP(Tabelle_ExterneDaten_15[[#This Row],[QuoteLU]],QuoteLookup,2,FALSE),"")</f>
        <v>FRA/RATE/JPY/3M/3M</v>
      </c>
    </row>
    <row r="493" spans="2:6" x14ac:dyDescent="0.25">
      <c r="B493" s="2" t="s">
        <v>8911</v>
      </c>
      <c r="C493" s="2">
        <v>1</v>
      </c>
      <c r="D493" s="2">
        <v>1</v>
      </c>
      <c r="E493" s="2" t="s">
        <v>5514</v>
      </c>
      <c r="F493" s="2" t="str">
        <f>IF(Tabelle_ExterneDaten_15[[#This Row],[QuoteLU]]&lt;&gt;"",VLOOKUP(Tabelle_ExterneDaten_15[[#This Row],[QuoteLU]],QuoteLookup,2,FALSE),"")</f>
        <v>FRA/RATE/JPY/6M/3M</v>
      </c>
    </row>
    <row r="494" spans="2:6" x14ac:dyDescent="0.25">
      <c r="B494" s="2" t="s">
        <v>8911</v>
      </c>
      <c r="C494" s="2">
        <v>1</v>
      </c>
      <c r="D494" s="2">
        <v>2</v>
      </c>
      <c r="E494" s="2" t="s">
        <v>5516</v>
      </c>
      <c r="F494" s="2" t="str">
        <f>IF(Tabelle_ExterneDaten_15[[#This Row],[QuoteLU]]&lt;&gt;"",VLOOKUP(Tabelle_ExterneDaten_15[[#This Row],[QuoteLU]],QuoteLookup,2,FALSE),"")</f>
        <v>FRA/RATE/JPY/9M/3M</v>
      </c>
    </row>
    <row r="495" spans="2:6" x14ac:dyDescent="0.25">
      <c r="B495" s="2" t="s">
        <v>8911</v>
      </c>
      <c r="C495" s="2">
        <v>1</v>
      </c>
      <c r="D495" s="2">
        <v>3</v>
      </c>
      <c r="E495" s="2" t="s">
        <v>5508</v>
      </c>
      <c r="F495" s="2" t="str">
        <f>IF(Tabelle_ExterneDaten_15[[#This Row],[QuoteLU]]&lt;&gt;"",VLOOKUP(Tabelle_ExterneDaten_15[[#This Row],[QuoteLU]],QuoteLookup,2,FALSE),"")</f>
        <v>FRA/RATE/JPY/1Y/3M</v>
      </c>
    </row>
    <row r="496" spans="2:6" x14ac:dyDescent="0.25">
      <c r="B496" s="2" t="s">
        <v>8911</v>
      </c>
      <c r="C496" s="2">
        <v>2</v>
      </c>
      <c r="D496" s="2">
        <v>0</v>
      </c>
      <c r="E496" s="2" t="s">
        <v>6218</v>
      </c>
      <c r="F496" s="2" t="str">
        <f>IF(Tabelle_ExterneDaten_15[[#This Row],[QuoteLU]]&lt;&gt;"",VLOOKUP(Tabelle_ExterneDaten_15[[#This Row],[QuoteLU]],QuoteLookup,2,FALSE),"")</f>
        <v>IR_SWAP/RATE/JPY/2D/3M/2Y</v>
      </c>
    </row>
    <row r="497" spans="2:6" x14ac:dyDescent="0.25">
      <c r="B497" s="2" t="s">
        <v>8911</v>
      </c>
      <c r="C497" s="2">
        <v>2</v>
      </c>
      <c r="D497" s="2">
        <v>1</v>
      </c>
      <c r="E497" s="2" t="s">
        <v>6220</v>
      </c>
      <c r="F497" s="2" t="str">
        <f>IF(Tabelle_ExterneDaten_15[[#This Row],[QuoteLU]]&lt;&gt;"",VLOOKUP(Tabelle_ExterneDaten_15[[#This Row],[QuoteLU]],QuoteLookup,2,FALSE),"")</f>
        <v>IR_SWAP/RATE/JPY/2D/3M/3Y</v>
      </c>
    </row>
    <row r="498" spans="2:6" x14ac:dyDescent="0.25">
      <c r="B498" s="2" t="s">
        <v>8911</v>
      </c>
      <c r="C498" s="2">
        <v>2</v>
      </c>
      <c r="D498" s="2">
        <v>2</v>
      </c>
      <c r="E498" s="2" t="s">
        <v>6221</v>
      </c>
      <c r="F498" s="2" t="str">
        <f>IF(Tabelle_ExterneDaten_15[[#This Row],[QuoteLU]]&lt;&gt;"",VLOOKUP(Tabelle_ExterneDaten_15[[#This Row],[QuoteLU]],QuoteLookup,2,FALSE),"")</f>
        <v>IR_SWAP/RATE/JPY/2D/3M/4Y</v>
      </c>
    </row>
    <row r="499" spans="2:6" x14ac:dyDescent="0.25">
      <c r="B499" s="2" t="s">
        <v>8911</v>
      </c>
      <c r="C499" s="2">
        <v>2</v>
      </c>
      <c r="D499" s="2">
        <v>3</v>
      </c>
      <c r="E499" s="2" t="s">
        <v>6222</v>
      </c>
      <c r="F499" s="2" t="str">
        <f>IF(Tabelle_ExterneDaten_15[[#This Row],[QuoteLU]]&lt;&gt;"",VLOOKUP(Tabelle_ExterneDaten_15[[#This Row],[QuoteLU]],QuoteLookup,2,FALSE),"")</f>
        <v>IR_SWAP/RATE/JPY/2D/3M/5Y</v>
      </c>
    </row>
    <row r="500" spans="2:6" x14ac:dyDescent="0.25">
      <c r="B500" s="2" t="s">
        <v>8911</v>
      </c>
      <c r="C500" s="2">
        <v>2</v>
      </c>
      <c r="D500" s="2">
        <v>4</v>
      </c>
      <c r="E500" s="2" t="s">
        <v>6223</v>
      </c>
      <c r="F500" s="2" t="str">
        <f>IF(Tabelle_ExterneDaten_15[[#This Row],[QuoteLU]]&lt;&gt;"",VLOOKUP(Tabelle_ExterneDaten_15[[#This Row],[QuoteLU]],QuoteLookup,2,FALSE),"")</f>
        <v>IR_SWAP/RATE/JPY/2D/3M/6Y</v>
      </c>
    </row>
    <row r="501" spans="2:6" x14ac:dyDescent="0.25">
      <c r="B501" s="2" t="s">
        <v>8911</v>
      </c>
      <c r="C501" s="2">
        <v>2</v>
      </c>
      <c r="D501" s="2">
        <v>5</v>
      </c>
      <c r="E501" s="2" t="s">
        <v>6224</v>
      </c>
      <c r="F501" s="2" t="str">
        <f>IF(Tabelle_ExterneDaten_15[[#This Row],[QuoteLU]]&lt;&gt;"",VLOOKUP(Tabelle_ExterneDaten_15[[#This Row],[QuoteLU]],QuoteLookup,2,FALSE),"")</f>
        <v>IR_SWAP/RATE/JPY/2D/3M/7Y</v>
      </c>
    </row>
    <row r="502" spans="2:6" x14ac:dyDescent="0.25">
      <c r="B502" s="2" t="s">
        <v>8911</v>
      </c>
      <c r="C502" s="2">
        <v>2</v>
      </c>
      <c r="D502" s="2">
        <v>6</v>
      </c>
      <c r="E502" s="2" t="s">
        <v>6225</v>
      </c>
      <c r="F502" s="2" t="str">
        <f>IF(Tabelle_ExterneDaten_15[[#This Row],[QuoteLU]]&lt;&gt;"",VLOOKUP(Tabelle_ExterneDaten_15[[#This Row],[QuoteLU]],QuoteLookup,2,FALSE),"")</f>
        <v>IR_SWAP/RATE/JPY/2D/3M/8Y</v>
      </c>
    </row>
    <row r="503" spans="2:6" x14ac:dyDescent="0.25">
      <c r="B503" s="2" t="s">
        <v>8911</v>
      </c>
      <c r="C503" s="2">
        <v>2</v>
      </c>
      <c r="D503" s="2">
        <v>7</v>
      </c>
      <c r="E503" s="2" t="s">
        <v>6226</v>
      </c>
      <c r="F503" s="2" t="str">
        <f>IF(Tabelle_ExterneDaten_15[[#This Row],[QuoteLU]]&lt;&gt;"",VLOOKUP(Tabelle_ExterneDaten_15[[#This Row],[QuoteLU]],QuoteLookup,2,FALSE),"")</f>
        <v>IR_SWAP/RATE/JPY/2D/3M/9Y</v>
      </c>
    </row>
    <row r="504" spans="2:6" x14ac:dyDescent="0.25">
      <c r="B504" s="2" t="s">
        <v>8911</v>
      </c>
      <c r="C504" s="2">
        <v>2</v>
      </c>
      <c r="D504" s="2">
        <v>8</v>
      </c>
      <c r="E504" s="2" t="s">
        <v>6215</v>
      </c>
      <c r="F504" s="2" t="str">
        <f>IF(Tabelle_ExterneDaten_15[[#This Row],[QuoteLU]]&lt;&gt;"",VLOOKUP(Tabelle_ExterneDaten_15[[#This Row],[QuoteLU]],QuoteLookup,2,FALSE),"")</f>
        <v>IR_SWAP/RATE/JPY/2D/3M/10Y</v>
      </c>
    </row>
    <row r="505" spans="2:6" x14ac:dyDescent="0.25">
      <c r="B505" s="2" t="s">
        <v>8911</v>
      </c>
      <c r="C505" s="2">
        <v>2</v>
      </c>
      <c r="D505" s="2">
        <v>9</v>
      </c>
      <c r="E505" s="2" t="s">
        <v>6216</v>
      </c>
      <c r="F505" s="2" t="str">
        <f>IF(Tabelle_ExterneDaten_15[[#This Row],[QuoteLU]]&lt;&gt;"",VLOOKUP(Tabelle_ExterneDaten_15[[#This Row],[QuoteLU]],QuoteLookup,2,FALSE),"")</f>
        <v>IR_SWAP/RATE/JPY/2D/3M/15Y</v>
      </c>
    </row>
    <row r="506" spans="2:6" x14ac:dyDescent="0.25">
      <c r="B506" s="2" t="s">
        <v>8911</v>
      </c>
      <c r="C506" s="2">
        <v>2</v>
      </c>
      <c r="D506" s="2">
        <v>10</v>
      </c>
      <c r="E506" s="2" t="s">
        <v>6217</v>
      </c>
      <c r="F506" s="2" t="str">
        <f>IF(Tabelle_ExterneDaten_15[[#This Row],[QuoteLU]]&lt;&gt;"",VLOOKUP(Tabelle_ExterneDaten_15[[#This Row],[QuoteLU]],QuoteLookup,2,FALSE),"")</f>
        <v>IR_SWAP/RATE/JPY/2D/3M/20Y</v>
      </c>
    </row>
    <row r="507" spans="2:6" x14ac:dyDescent="0.25">
      <c r="B507" s="2" t="s">
        <v>8911</v>
      </c>
      <c r="C507" s="2">
        <v>2</v>
      </c>
      <c r="D507" s="2">
        <v>11</v>
      </c>
      <c r="E507" s="2" t="s">
        <v>6219</v>
      </c>
      <c r="F507" s="2" t="str">
        <f>IF(Tabelle_ExterneDaten_15[[#This Row],[QuoteLU]]&lt;&gt;"",VLOOKUP(Tabelle_ExterneDaten_15[[#This Row],[QuoteLU]],QuoteLookup,2,FALSE),"")</f>
        <v>IR_SWAP/RATE/JPY/2D/3M/30Y</v>
      </c>
    </row>
    <row r="508" spans="2:6" x14ac:dyDescent="0.25">
      <c r="B508" s="2" t="s">
        <v>8912</v>
      </c>
      <c r="C508" s="2">
        <v>0</v>
      </c>
      <c r="D508" s="2">
        <v>0</v>
      </c>
      <c r="E508" s="2" t="s">
        <v>6360</v>
      </c>
      <c r="F508" s="2" t="str">
        <f>IF(Tabelle_ExterneDaten_15[[#This Row],[QuoteLU]]&lt;&gt;"",VLOOKUP(Tabelle_ExterneDaten_15[[#This Row],[QuoteLU]],QuoteLookup,2,FALSE),"")</f>
        <v>MM/RATE/JPY/2D/1W</v>
      </c>
    </row>
    <row r="509" spans="2:6" x14ac:dyDescent="0.25">
      <c r="B509" s="2" t="s">
        <v>8912</v>
      </c>
      <c r="C509" s="2">
        <v>0</v>
      </c>
      <c r="D509" s="2">
        <v>1</v>
      </c>
      <c r="E509" s="2" t="s">
        <v>6359</v>
      </c>
      <c r="F509" s="2" t="str">
        <f>IF(Tabelle_ExterneDaten_15[[#This Row],[QuoteLU]]&lt;&gt;"",VLOOKUP(Tabelle_ExterneDaten_15[[#This Row],[QuoteLU]],QuoteLookup,2,FALSE),"")</f>
        <v>MM/RATE/JPY/2D/1M</v>
      </c>
    </row>
    <row r="510" spans="2:6" x14ac:dyDescent="0.25">
      <c r="B510" s="2" t="s">
        <v>8912</v>
      </c>
      <c r="C510" s="2">
        <v>0</v>
      </c>
      <c r="D510" s="2">
        <v>2</v>
      </c>
      <c r="E510" s="2" t="s">
        <v>6361</v>
      </c>
      <c r="F510" s="2" t="str">
        <f>IF(Tabelle_ExterneDaten_15[[#This Row],[QuoteLU]]&lt;&gt;"",VLOOKUP(Tabelle_ExterneDaten_15[[#This Row],[QuoteLU]],QuoteLookup,2,FALSE),"")</f>
        <v>MM/RATE/JPY/2D/2M</v>
      </c>
    </row>
    <row r="511" spans="2:6" x14ac:dyDescent="0.25">
      <c r="B511" s="2" t="s">
        <v>8912</v>
      </c>
      <c r="C511" s="2">
        <v>0</v>
      </c>
      <c r="D511" s="2">
        <v>3</v>
      </c>
      <c r="E511" s="2" t="s">
        <v>6364</v>
      </c>
      <c r="F511" s="2" t="str">
        <f>IF(Tabelle_ExterneDaten_15[[#This Row],[QuoteLU]]&lt;&gt;"",VLOOKUP(Tabelle_ExterneDaten_15[[#This Row],[QuoteLU]],QuoteLookup,2,FALSE),"")</f>
        <v>MM/RATE/JPY/2D/3M</v>
      </c>
    </row>
    <row r="512" spans="2:6" x14ac:dyDescent="0.25">
      <c r="B512" s="2" t="s">
        <v>8912</v>
      </c>
      <c r="C512" s="2">
        <v>1</v>
      </c>
      <c r="D512" s="2">
        <v>0</v>
      </c>
      <c r="E512" s="2" t="s">
        <v>6232</v>
      </c>
      <c r="F512" s="2" t="str">
        <f>IF(Tabelle_ExterneDaten_15[[#This Row],[QuoteLU]]&lt;&gt;"",VLOOKUP(Tabelle_ExterneDaten_15[[#This Row],[QuoteLU]],QuoteLookup,2,FALSE),"")</f>
        <v>IR_SWAP/RATE/JPY/2D/6M/2Y</v>
      </c>
    </row>
    <row r="513" spans="2:6" x14ac:dyDescent="0.25">
      <c r="B513" s="2" t="s">
        <v>8912</v>
      </c>
      <c r="C513" s="2">
        <v>1</v>
      </c>
      <c r="D513" s="2">
        <v>1</v>
      </c>
      <c r="E513" s="2" t="s">
        <v>6234</v>
      </c>
      <c r="F513" s="2" t="str">
        <f>IF(Tabelle_ExterneDaten_15[[#This Row],[QuoteLU]]&lt;&gt;"",VLOOKUP(Tabelle_ExterneDaten_15[[#This Row],[QuoteLU]],QuoteLookup,2,FALSE),"")</f>
        <v>IR_SWAP/RATE/JPY/2D/6M/3Y</v>
      </c>
    </row>
    <row r="514" spans="2:6" x14ac:dyDescent="0.25">
      <c r="B514" s="2" t="s">
        <v>8912</v>
      </c>
      <c r="C514" s="2">
        <v>1</v>
      </c>
      <c r="D514" s="2">
        <v>2</v>
      </c>
      <c r="E514" s="2" t="s">
        <v>6236</v>
      </c>
      <c r="F514" s="2" t="str">
        <f>IF(Tabelle_ExterneDaten_15[[#This Row],[QuoteLU]]&lt;&gt;"",VLOOKUP(Tabelle_ExterneDaten_15[[#This Row],[QuoteLU]],QuoteLookup,2,FALSE),"")</f>
        <v>IR_SWAP/RATE/JPY/2D/6M/4Y</v>
      </c>
    </row>
    <row r="515" spans="2:6" x14ac:dyDescent="0.25">
      <c r="B515" s="2" t="s">
        <v>8912</v>
      </c>
      <c r="C515" s="2">
        <v>1</v>
      </c>
      <c r="D515" s="2">
        <v>3</v>
      </c>
      <c r="E515" s="2" t="s">
        <v>6237</v>
      </c>
      <c r="F515" s="2" t="str">
        <f>IF(Tabelle_ExterneDaten_15[[#This Row],[QuoteLU]]&lt;&gt;"",VLOOKUP(Tabelle_ExterneDaten_15[[#This Row],[QuoteLU]],QuoteLookup,2,FALSE),"")</f>
        <v>IR_SWAP/RATE/JPY/2D/6M/5Y</v>
      </c>
    </row>
    <row r="516" spans="2:6" x14ac:dyDescent="0.25">
      <c r="B516" s="2" t="s">
        <v>8912</v>
      </c>
      <c r="C516" s="2">
        <v>1</v>
      </c>
      <c r="D516" s="2">
        <v>4</v>
      </c>
      <c r="E516" s="2" t="s">
        <v>6238</v>
      </c>
      <c r="F516" s="2" t="str">
        <f>IF(Tabelle_ExterneDaten_15[[#This Row],[QuoteLU]]&lt;&gt;"",VLOOKUP(Tabelle_ExterneDaten_15[[#This Row],[QuoteLU]],QuoteLookup,2,FALSE),"")</f>
        <v>IR_SWAP/RATE/JPY/2D/6M/6Y</v>
      </c>
    </row>
    <row r="517" spans="2:6" x14ac:dyDescent="0.25">
      <c r="B517" s="2" t="s">
        <v>8912</v>
      </c>
      <c r="C517" s="2">
        <v>1</v>
      </c>
      <c r="D517" s="2">
        <v>5</v>
      </c>
      <c r="E517" s="2" t="s">
        <v>6239</v>
      </c>
      <c r="F517" s="2" t="str">
        <f>IF(Tabelle_ExterneDaten_15[[#This Row],[QuoteLU]]&lt;&gt;"",VLOOKUP(Tabelle_ExterneDaten_15[[#This Row],[QuoteLU]],QuoteLookup,2,FALSE),"")</f>
        <v>IR_SWAP/RATE/JPY/2D/6M/7Y</v>
      </c>
    </row>
    <row r="518" spans="2:6" x14ac:dyDescent="0.25">
      <c r="B518" s="2" t="s">
        <v>8912</v>
      </c>
      <c r="C518" s="2">
        <v>1</v>
      </c>
      <c r="D518" s="2">
        <v>6</v>
      </c>
      <c r="E518" s="2" t="s">
        <v>6240</v>
      </c>
      <c r="F518" s="2" t="str">
        <f>IF(Tabelle_ExterneDaten_15[[#This Row],[QuoteLU]]&lt;&gt;"",VLOOKUP(Tabelle_ExterneDaten_15[[#This Row],[QuoteLU]],QuoteLookup,2,FALSE),"")</f>
        <v>IR_SWAP/RATE/JPY/2D/6M/8Y</v>
      </c>
    </row>
    <row r="519" spans="2:6" x14ac:dyDescent="0.25">
      <c r="B519" s="2" t="s">
        <v>8912</v>
      </c>
      <c r="C519" s="2">
        <v>1</v>
      </c>
      <c r="D519" s="2">
        <v>7</v>
      </c>
      <c r="E519" s="2" t="s">
        <v>6241</v>
      </c>
      <c r="F519" s="2" t="str">
        <f>IF(Tabelle_ExterneDaten_15[[#This Row],[QuoteLU]]&lt;&gt;"",VLOOKUP(Tabelle_ExterneDaten_15[[#This Row],[QuoteLU]],QuoteLookup,2,FALSE),"")</f>
        <v>IR_SWAP/RATE/JPY/2D/6M/9Y</v>
      </c>
    </row>
    <row r="520" spans="2:6" x14ac:dyDescent="0.25">
      <c r="B520" s="2" t="s">
        <v>8912</v>
      </c>
      <c r="C520" s="2">
        <v>1</v>
      </c>
      <c r="D520" s="2">
        <v>8</v>
      </c>
      <c r="E520" s="2" t="s">
        <v>6227</v>
      </c>
      <c r="F520" s="2" t="str">
        <f>IF(Tabelle_ExterneDaten_15[[#This Row],[QuoteLU]]&lt;&gt;"",VLOOKUP(Tabelle_ExterneDaten_15[[#This Row],[QuoteLU]],QuoteLookup,2,FALSE),"")</f>
        <v>IR_SWAP/RATE/JPY/2D/6M/10Y</v>
      </c>
    </row>
    <row r="521" spans="2:6" x14ac:dyDescent="0.25">
      <c r="B521" s="2" t="s">
        <v>8912</v>
      </c>
      <c r="C521" s="2">
        <v>1</v>
      </c>
      <c r="D521" s="2">
        <v>9</v>
      </c>
      <c r="E521" s="2" t="s">
        <v>6228</v>
      </c>
      <c r="F521" s="2" t="str">
        <f>IF(Tabelle_ExterneDaten_15[[#This Row],[QuoteLU]]&lt;&gt;"",VLOOKUP(Tabelle_ExterneDaten_15[[#This Row],[QuoteLU]],QuoteLookup,2,FALSE),"")</f>
        <v>IR_SWAP/RATE/JPY/2D/6M/12Y</v>
      </c>
    </row>
    <row r="522" spans="2:6" x14ac:dyDescent="0.25">
      <c r="B522" s="2" t="s">
        <v>8912</v>
      </c>
      <c r="C522" s="2">
        <v>1</v>
      </c>
      <c r="D522" s="2">
        <v>10</v>
      </c>
      <c r="E522" s="2" t="s">
        <v>6229</v>
      </c>
      <c r="F522" s="2" t="str">
        <f>IF(Tabelle_ExterneDaten_15[[#This Row],[QuoteLU]]&lt;&gt;"",VLOOKUP(Tabelle_ExterneDaten_15[[#This Row],[QuoteLU]],QuoteLookup,2,FALSE),"")</f>
        <v>IR_SWAP/RATE/JPY/2D/6M/15Y</v>
      </c>
    </row>
    <row r="523" spans="2:6" x14ac:dyDescent="0.25">
      <c r="B523" s="2" t="s">
        <v>8912</v>
      </c>
      <c r="C523" s="2">
        <v>1</v>
      </c>
      <c r="D523" s="2">
        <v>11</v>
      </c>
      <c r="E523" s="2" t="s">
        <v>6230</v>
      </c>
      <c r="F523" s="2" t="str">
        <f>IF(Tabelle_ExterneDaten_15[[#This Row],[QuoteLU]]&lt;&gt;"",VLOOKUP(Tabelle_ExterneDaten_15[[#This Row],[QuoteLU]],QuoteLookup,2,FALSE),"")</f>
        <v>IR_SWAP/RATE/JPY/2D/6M/20Y</v>
      </c>
    </row>
    <row r="524" spans="2:6" x14ac:dyDescent="0.25">
      <c r="B524" s="2" t="s">
        <v>8912</v>
      </c>
      <c r="C524" s="2">
        <v>1</v>
      </c>
      <c r="D524" s="2">
        <v>12</v>
      </c>
      <c r="E524" s="2" t="s">
        <v>6231</v>
      </c>
      <c r="F524" s="2" t="str">
        <f>IF(Tabelle_ExterneDaten_15[[#This Row],[QuoteLU]]&lt;&gt;"",VLOOKUP(Tabelle_ExterneDaten_15[[#This Row],[QuoteLU]],QuoteLookup,2,FALSE),"")</f>
        <v>IR_SWAP/RATE/JPY/2D/6M/25Y</v>
      </c>
    </row>
    <row r="525" spans="2:6" x14ac:dyDescent="0.25">
      <c r="B525" s="2" t="s">
        <v>8912</v>
      </c>
      <c r="C525" s="2">
        <v>1</v>
      </c>
      <c r="D525" s="2">
        <v>13</v>
      </c>
      <c r="E525" s="2" t="s">
        <v>6233</v>
      </c>
      <c r="F525" s="2" t="str">
        <f>IF(Tabelle_ExterneDaten_15[[#This Row],[QuoteLU]]&lt;&gt;"",VLOOKUP(Tabelle_ExterneDaten_15[[#This Row],[QuoteLU]],QuoteLookup,2,FALSE),"")</f>
        <v>IR_SWAP/RATE/JPY/2D/6M/30Y</v>
      </c>
    </row>
    <row r="526" spans="2:6" x14ac:dyDescent="0.25">
      <c r="B526" s="2" t="s">
        <v>8913</v>
      </c>
      <c r="C526" s="2">
        <v>0</v>
      </c>
      <c r="D526" s="2">
        <v>0</v>
      </c>
      <c r="E526" s="2" t="s">
        <v>5448</v>
      </c>
      <c r="F526" s="2" t="str">
        <f>IF(Tabelle_ExterneDaten_15[[#This Row],[QuoteLU]]&lt;&gt;"",VLOOKUP(Tabelle_ExterneDaten_15[[#This Row],[QuoteLU]],QuoteLookup,2,FALSE),"")</f>
        <v>EQUITY_FWD/PRICE/Lufthansa/EUR/2016-06-16</v>
      </c>
    </row>
    <row r="527" spans="2:6" x14ac:dyDescent="0.25">
      <c r="B527" s="2" t="s">
        <v>8913</v>
      </c>
      <c r="C527" s="2">
        <v>0</v>
      </c>
      <c r="D527" s="2">
        <v>1</v>
      </c>
      <c r="E527" s="2" t="s">
        <v>5451</v>
      </c>
      <c r="F527" s="2" t="str">
        <f>IF(Tabelle_ExterneDaten_15[[#This Row],[QuoteLU]]&lt;&gt;"",VLOOKUP(Tabelle_ExterneDaten_15[[#This Row],[QuoteLU]],QuoteLookup,2,FALSE),"")</f>
        <v>EQUITY_FWD/PRICE/Lufthansa/EUR/6M</v>
      </c>
    </row>
    <row r="528" spans="2:6" x14ac:dyDescent="0.25">
      <c r="B528" s="2" t="s">
        <v>8913</v>
      </c>
      <c r="C528" s="2">
        <v>0</v>
      </c>
      <c r="D528" s="2">
        <v>2</v>
      </c>
      <c r="E528" s="2" t="s">
        <v>5449</v>
      </c>
      <c r="F528" s="2" t="str">
        <f>IF(Tabelle_ExterneDaten_15[[#This Row],[QuoteLU]]&lt;&gt;"",VLOOKUP(Tabelle_ExterneDaten_15[[#This Row],[QuoteLU]],QuoteLookup,2,FALSE),"")</f>
        <v>EQUITY_FWD/PRICE/Lufthansa/EUR/2017-06-16</v>
      </c>
    </row>
    <row r="529" spans="2:6" x14ac:dyDescent="0.25">
      <c r="B529" s="2" t="s">
        <v>8913</v>
      </c>
      <c r="C529" s="2">
        <v>0</v>
      </c>
      <c r="D529" s="2">
        <v>3</v>
      </c>
      <c r="E529" s="2" t="s">
        <v>5450</v>
      </c>
      <c r="F529" s="2" t="str">
        <f>IF(Tabelle_ExterneDaten_15[[#This Row],[QuoteLU]]&lt;&gt;"",VLOOKUP(Tabelle_ExterneDaten_15[[#This Row],[QuoteLU]],QuoteLookup,2,FALSE),"")</f>
        <v>EQUITY_FWD/PRICE/Lufthansa/EUR/2Y</v>
      </c>
    </row>
    <row r="530" spans="2:6" x14ac:dyDescent="0.25">
      <c r="B530" s="2" t="s">
        <v>8914</v>
      </c>
      <c r="C530" s="2">
        <v>0</v>
      </c>
      <c r="D530" s="2">
        <v>0</v>
      </c>
      <c r="E530" s="2" t="s">
        <v>6365</v>
      </c>
      <c r="F530" s="2" t="str">
        <f>IF(Tabelle_ExterneDaten_15[[#This Row],[QuoteLU]]&lt;&gt;"",VLOOKUP(Tabelle_ExterneDaten_15[[#This Row],[QuoteLU]],QuoteLookup,2,FALSE),"")</f>
        <v>MM/RATE/SEK/0D/1D</v>
      </c>
    </row>
    <row r="531" spans="2:6" x14ac:dyDescent="0.25">
      <c r="B531" s="2" t="s">
        <v>8914</v>
      </c>
      <c r="C531" s="2">
        <v>0</v>
      </c>
      <c r="D531" s="2">
        <v>1</v>
      </c>
      <c r="E531" s="2" t="s">
        <v>6366</v>
      </c>
      <c r="F531" s="2" t="str">
        <f>IF(Tabelle_ExterneDaten_15[[#This Row],[QuoteLU]]&lt;&gt;"",VLOOKUP(Tabelle_ExterneDaten_15[[#This Row],[QuoteLU]],QuoteLookup,2,FALSE),"")</f>
        <v>MM/RATE/SEK/0D/2D</v>
      </c>
    </row>
    <row r="532" spans="2:6" x14ac:dyDescent="0.25">
      <c r="B532" s="2" t="s">
        <v>8914</v>
      </c>
      <c r="C532" s="2">
        <v>0</v>
      </c>
      <c r="D532" s="2">
        <v>2</v>
      </c>
      <c r="E532" s="2" t="s">
        <v>6368</v>
      </c>
      <c r="F532" s="2" t="str">
        <f>IF(Tabelle_ExterneDaten_15[[#This Row],[QuoteLU]]&lt;&gt;"",VLOOKUP(Tabelle_ExterneDaten_15[[#This Row],[QuoteLU]],QuoteLookup,2,FALSE),"")</f>
        <v>MM/RATE/SEK/2D/1W</v>
      </c>
    </row>
    <row r="533" spans="2:6" x14ac:dyDescent="0.25">
      <c r="B533" s="2" t="s">
        <v>8914</v>
      </c>
      <c r="C533" s="2">
        <v>0</v>
      </c>
      <c r="D533" s="2">
        <v>3</v>
      </c>
      <c r="E533" s="2" t="s">
        <v>6367</v>
      </c>
      <c r="F533" s="2" t="str">
        <f>IF(Tabelle_ExterneDaten_15[[#This Row],[QuoteLU]]&lt;&gt;"",VLOOKUP(Tabelle_ExterneDaten_15[[#This Row],[QuoteLU]],QuoteLookup,2,FALSE),"")</f>
        <v>MM/RATE/SEK/2D/1M</v>
      </c>
    </row>
    <row r="534" spans="2:6" x14ac:dyDescent="0.25">
      <c r="B534" s="2" t="s">
        <v>8914</v>
      </c>
      <c r="C534" s="2">
        <v>0</v>
      </c>
      <c r="D534" s="2">
        <v>4</v>
      </c>
      <c r="E534" s="2" t="s">
        <v>6369</v>
      </c>
      <c r="F534" s="2" t="str">
        <f>IF(Tabelle_ExterneDaten_15[[#This Row],[QuoteLU]]&lt;&gt;"",VLOOKUP(Tabelle_ExterneDaten_15[[#This Row],[QuoteLU]],QuoteLookup,2,FALSE),"")</f>
        <v>MM/RATE/SEK/2D/2M</v>
      </c>
    </row>
    <row r="535" spans="2:6" x14ac:dyDescent="0.25">
      <c r="B535" s="2" t="s">
        <v>8914</v>
      </c>
      <c r="C535" s="2">
        <v>0</v>
      </c>
      <c r="D535" s="2">
        <v>5</v>
      </c>
      <c r="E535" s="2" t="s">
        <v>6370</v>
      </c>
      <c r="F535" s="2" t="str">
        <f>IF(Tabelle_ExterneDaten_15[[#This Row],[QuoteLU]]&lt;&gt;"",VLOOKUP(Tabelle_ExterneDaten_15[[#This Row],[QuoteLU]],QuoteLookup,2,FALSE),"")</f>
        <v>MM/RATE/SEK/2D/3M</v>
      </c>
    </row>
    <row r="536" spans="2:6" x14ac:dyDescent="0.25">
      <c r="B536" s="2" t="s">
        <v>8914</v>
      </c>
      <c r="C536" s="2">
        <v>1</v>
      </c>
      <c r="D536" s="2">
        <v>0</v>
      </c>
      <c r="E536" s="2" t="s">
        <v>6245</v>
      </c>
      <c r="F536" s="2" t="str">
        <f>IF(Tabelle_ExterneDaten_15[[#This Row],[QuoteLU]]&lt;&gt;"",VLOOKUP(Tabelle_ExterneDaten_15[[#This Row],[QuoteLU]],QuoteLookup,2,FALSE),"")</f>
        <v>IR_SWAP/RATE/SEK/2D/3M/1Y</v>
      </c>
    </row>
    <row r="537" spans="2:6" x14ac:dyDescent="0.25">
      <c r="B537" s="2" t="s">
        <v>8914</v>
      </c>
      <c r="C537" s="2">
        <v>1</v>
      </c>
      <c r="D537" s="2">
        <v>1</v>
      </c>
      <c r="E537" s="2" t="s">
        <v>6248</v>
      </c>
      <c r="F537" s="2" t="str">
        <f>IF(Tabelle_ExterneDaten_15[[#This Row],[QuoteLU]]&lt;&gt;"",VLOOKUP(Tabelle_ExterneDaten_15[[#This Row],[QuoteLU]],QuoteLookup,2,FALSE),"")</f>
        <v>IR_SWAP/RATE/SEK/2D/3M/2Y</v>
      </c>
    </row>
    <row r="538" spans="2:6" x14ac:dyDescent="0.25">
      <c r="B538" s="2" t="s">
        <v>8914</v>
      </c>
      <c r="C538" s="2">
        <v>1</v>
      </c>
      <c r="D538" s="2">
        <v>2</v>
      </c>
      <c r="E538" s="2" t="s">
        <v>6250</v>
      </c>
      <c r="F538" s="2" t="str">
        <f>IF(Tabelle_ExterneDaten_15[[#This Row],[QuoteLU]]&lt;&gt;"",VLOOKUP(Tabelle_ExterneDaten_15[[#This Row],[QuoteLU]],QuoteLookup,2,FALSE),"")</f>
        <v>IR_SWAP/RATE/SEK/2D/3M/3Y</v>
      </c>
    </row>
    <row r="539" spans="2:6" x14ac:dyDescent="0.25">
      <c r="B539" s="2" t="s">
        <v>8914</v>
      </c>
      <c r="C539" s="2">
        <v>1</v>
      </c>
      <c r="D539" s="2">
        <v>3</v>
      </c>
      <c r="E539" s="2" t="s">
        <v>6251</v>
      </c>
      <c r="F539" s="2" t="str">
        <f>IF(Tabelle_ExterneDaten_15[[#This Row],[QuoteLU]]&lt;&gt;"",VLOOKUP(Tabelle_ExterneDaten_15[[#This Row],[QuoteLU]],QuoteLookup,2,FALSE),"")</f>
        <v>IR_SWAP/RATE/SEK/2D/3M/4Y</v>
      </c>
    </row>
    <row r="540" spans="2:6" x14ac:dyDescent="0.25">
      <c r="B540" s="2" t="s">
        <v>8914</v>
      </c>
      <c r="C540" s="2">
        <v>1</v>
      </c>
      <c r="D540" s="2">
        <v>4</v>
      </c>
      <c r="E540" s="2" t="s">
        <v>6252</v>
      </c>
      <c r="F540" s="2" t="str">
        <f>IF(Tabelle_ExterneDaten_15[[#This Row],[QuoteLU]]&lt;&gt;"",VLOOKUP(Tabelle_ExterneDaten_15[[#This Row],[QuoteLU]],QuoteLookup,2,FALSE),"")</f>
        <v>IR_SWAP/RATE/SEK/2D/3M/5Y</v>
      </c>
    </row>
    <row r="541" spans="2:6" x14ac:dyDescent="0.25">
      <c r="B541" s="2" t="s">
        <v>8914</v>
      </c>
      <c r="C541" s="2">
        <v>1</v>
      </c>
      <c r="D541" s="2">
        <v>5</v>
      </c>
      <c r="E541" s="2" t="s">
        <v>6253</v>
      </c>
      <c r="F541" s="2" t="str">
        <f>IF(Tabelle_ExterneDaten_15[[#This Row],[QuoteLU]]&lt;&gt;"",VLOOKUP(Tabelle_ExterneDaten_15[[#This Row],[QuoteLU]],QuoteLookup,2,FALSE),"")</f>
        <v>IR_SWAP/RATE/SEK/2D/3M/6Y</v>
      </c>
    </row>
    <row r="542" spans="2:6" x14ac:dyDescent="0.25">
      <c r="B542" s="2" t="s">
        <v>8914</v>
      </c>
      <c r="C542" s="2">
        <v>1</v>
      </c>
      <c r="D542" s="2">
        <v>6</v>
      </c>
      <c r="E542" s="2" t="s">
        <v>6254</v>
      </c>
      <c r="F542" s="2" t="str">
        <f>IF(Tabelle_ExterneDaten_15[[#This Row],[QuoteLU]]&lt;&gt;"",VLOOKUP(Tabelle_ExterneDaten_15[[#This Row],[QuoteLU]],QuoteLookup,2,FALSE),"")</f>
        <v>IR_SWAP/RATE/SEK/2D/3M/7Y</v>
      </c>
    </row>
    <row r="543" spans="2:6" x14ac:dyDescent="0.25">
      <c r="B543" s="2" t="s">
        <v>8914</v>
      </c>
      <c r="C543" s="2">
        <v>1</v>
      </c>
      <c r="D543" s="2">
        <v>7</v>
      </c>
      <c r="E543" s="2" t="s">
        <v>6255</v>
      </c>
      <c r="F543" s="2" t="str">
        <f>IF(Tabelle_ExterneDaten_15[[#This Row],[QuoteLU]]&lt;&gt;"",VLOOKUP(Tabelle_ExterneDaten_15[[#This Row],[QuoteLU]],QuoteLookup,2,FALSE),"")</f>
        <v>IR_SWAP/RATE/SEK/2D/3M/8Y</v>
      </c>
    </row>
    <row r="544" spans="2:6" x14ac:dyDescent="0.25">
      <c r="B544" s="2" t="s">
        <v>8914</v>
      </c>
      <c r="C544" s="2">
        <v>1</v>
      </c>
      <c r="D544" s="2">
        <v>8</v>
      </c>
      <c r="E544" s="2" t="s">
        <v>6256</v>
      </c>
      <c r="F544" s="2" t="str">
        <f>IF(Tabelle_ExterneDaten_15[[#This Row],[QuoteLU]]&lt;&gt;"",VLOOKUP(Tabelle_ExterneDaten_15[[#This Row],[QuoteLU]],QuoteLookup,2,FALSE),"")</f>
        <v>IR_SWAP/RATE/SEK/2D/3M/9Y</v>
      </c>
    </row>
    <row r="545" spans="2:6" x14ac:dyDescent="0.25">
      <c r="B545" s="2" t="s">
        <v>8914</v>
      </c>
      <c r="C545" s="2">
        <v>1</v>
      </c>
      <c r="D545" s="2">
        <v>9</v>
      </c>
      <c r="E545" s="2" t="s">
        <v>6242</v>
      </c>
      <c r="F545" s="2" t="str">
        <f>IF(Tabelle_ExterneDaten_15[[#This Row],[QuoteLU]]&lt;&gt;"",VLOOKUP(Tabelle_ExterneDaten_15[[#This Row],[QuoteLU]],QuoteLookup,2,FALSE),"")</f>
        <v>IR_SWAP/RATE/SEK/2D/3M/10Y</v>
      </c>
    </row>
    <row r="546" spans="2:6" x14ac:dyDescent="0.25">
      <c r="B546" s="2" t="s">
        <v>8914</v>
      </c>
      <c r="C546" s="2">
        <v>1</v>
      </c>
      <c r="D546" s="2">
        <v>10</v>
      </c>
      <c r="E546" s="2" t="s">
        <v>6243</v>
      </c>
      <c r="F546" s="2" t="str">
        <f>IF(Tabelle_ExterneDaten_15[[#This Row],[QuoteLU]]&lt;&gt;"",VLOOKUP(Tabelle_ExterneDaten_15[[#This Row],[QuoteLU]],QuoteLookup,2,FALSE),"")</f>
        <v>IR_SWAP/RATE/SEK/2D/3M/12Y</v>
      </c>
    </row>
    <row r="547" spans="2:6" x14ac:dyDescent="0.25">
      <c r="B547" s="2" t="s">
        <v>8914</v>
      </c>
      <c r="C547" s="2">
        <v>1</v>
      </c>
      <c r="D547" s="2">
        <v>11</v>
      </c>
      <c r="E547" s="2" t="s">
        <v>6244</v>
      </c>
      <c r="F547" s="2" t="str">
        <f>IF(Tabelle_ExterneDaten_15[[#This Row],[QuoteLU]]&lt;&gt;"",VLOOKUP(Tabelle_ExterneDaten_15[[#This Row],[QuoteLU]],QuoteLookup,2,FALSE),"")</f>
        <v>IR_SWAP/RATE/SEK/2D/3M/15Y</v>
      </c>
    </row>
    <row r="548" spans="2:6" x14ac:dyDescent="0.25">
      <c r="B548" s="2" t="s">
        <v>8914</v>
      </c>
      <c r="C548" s="2">
        <v>1</v>
      </c>
      <c r="D548" s="2">
        <v>12</v>
      </c>
      <c r="E548" s="2" t="s">
        <v>6246</v>
      </c>
      <c r="F548" s="2" t="str">
        <f>IF(Tabelle_ExterneDaten_15[[#This Row],[QuoteLU]]&lt;&gt;"",VLOOKUP(Tabelle_ExterneDaten_15[[#This Row],[QuoteLU]],QuoteLookup,2,FALSE),"")</f>
        <v>IR_SWAP/RATE/SEK/2D/3M/20Y</v>
      </c>
    </row>
    <row r="549" spans="2:6" x14ac:dyDescent="0.25">
      <c r="B549" s="2" t="s">
        <v>8914</v>
      </c>
      <c r="C549" s="2">
        <v>1</v>
      </c>
      <c r="D549" s="2">
        <v>13</v>
      </c>
      <c r="E549" s="2" t="s">
        <v>6247</v>
      </c>
      <c r="F549" s="2" t="str">
        <f>IF(Tabelle_ExterneDaten_15[[#This Row],[QuoteLU]]&lt;&gt;"",VLOOKUP(Tabelle_ExterneDaten_15[[#This Row],[QuoteLU]],QuoteLookup,2,FALSE),"")</f>
        <v>IR_SWAP/RATE/SEK/2D/3M/25Y</v>
      </c>
    </row>
    <row r="550" spans="2:6" x14ac:dyDescent="0.25">
      <c r="B550" s="2" t="s">
        <v>8914</v>
      </c>
      <c r="C550" s="2">
        <v>1</v>
      </c>
      <c r="D550" s="2">
        <v>14</v>
      </c>
      <c r="E550" s="2" t="s">
        <v>6249</v>
      </c>
      <c r="F550" s="2" t="str">
        <f>IF(Tabelle_ExterneDaten_15[[#This Row],[QuoteLU]]&lt;&gt;"",VLOOKUP(Tabelle_ExterneDaten_15[[#This Row],[QuoteLU]],QuoteLookup,2,FALSE),"")</f>
        <v>IR_SWAP/RATE/SEK/2D/3M/30Y</v>
      </c>
    </row>
    <row r="551" spans="2:6" x14ac:dyDescent="0.25">
      <c r="B551" s="2" t="s">
        <v>8915</v>
      </c>
      <c r="C551" s="2">
        <v>0</v>
      </c>
      <c r="D551" s="2">
        <v>0</v>
      </c>
      <c r="E551" s="2" t="s">
        <v>6365</v>
      </c>
      <c r="F551" s="2" t="str">
        <f>IF(Tabelle_ExterneDaten_15[[#This Row],[QuoteLU]]&lt;&gt;"",VLOOKUP(Tabelle_ExterneDaten_15[[#This Row],[QuoteLU]],QuoteLookup,2,FALSE),"")</f>
        <v>MM/RATE/SEK/0D/1D</v>
      </c>
    </row>
    <row r="552" spans="2:6" x14ac:dyDescent="0.25">
      <c r="B552" s="2" t="s">
        <v>8915</v>
      </c>
      <c r="C552" s="2">
        <v>0</v>
      </c>
      <c r="D552" s="2">
        <v>1</v>
      </c>
      <c r="E552" s="2" t="s">
        <v>6366</v>
      </c>
      <c r="F552" s="2" t="str">
        <f>IF(Tabelle_ExterneDaten_15[[#This Row],[QuoteLU]]&lt;&gt;"",VLOOKUP(Tabelle_ExterneDaten_15[[#This Row],[QuoteLU]],QuoteLookup,2,FALSE),"")</f>
        <v>MM/RATE/SEK/0D/2D</v>
      </c>
    </row>
    <row r="553" spans="2:6" x14ac:dyDescent="0.25">
      <c r="B553" s="2" t="s">
        <v>8915</v>
      </c>
      <c r="C553" s="2">
        <v>0</v>
      </c>
      <c r="D553" s="2">
        <v>2</v>
      </c>
      <c r="E553" s="2" t="s">
        <v>6368</v>
      </c>
      <c r="F553" s="2" t="str">
        <f>IF(Tabelle_ExterneDaten_15[[#This Row],[QuoteLU]]&lt;&gt;"",VLOOKUP(Tabelle_ExterneDaten_15[[#This Row],[QuoteLU]],QuoteLookup,2,FALSE),"")</f>
        <v>MM/RATE/SEK/2D/1W</v>
      </c>
    </row>
    <row r="554" spans="2:6" x14ac:dyDescent="0.25">
      <c r="B554" s="2" t="s">
        <v>8915</v>
      </c>
      <c r="C554" s="2">
        <v>0</v>
      </c>
      <c r="D554" s="2">
        <v>3</v>
      </c>
      <c r="E554" s="2" t="s">
        <v>6367</v>
      </c>
      <c r="F554" s="2" t="str">
        <f>IF(Tabelle_ExterneDaten_15[[#This Row],[QuoteLU]]&lt;&gt;"",VLOOKUP(Tabelle_ExterneDaten_15[[#This Row],[QuoteLU]],QuoteLookup,2,FALSE),"")</f>
        <v>MM/RATE/SEK/2D/1M</v>
      </c>
    </row>
    <row r="555" spans="2:6" x14ac:dyDescent="0.25">
      <c r="B555" s="2" t="s">
        <v>8915</v>
      </c>
      <c r="C555" s="2">
        <v>0</v>
      </c>
      <c r="D555" s="2">
        <v>4</v>
      </c>
      <c r="E555" s="2" t="s">
        <v>6369</v>
      </c>
      <c r="F555" s="2" t="str">
        <f>IF(Tabelle_ExterneDaten_15[[#This Row],[QuoteLU]]&lt;&gt;"",VLOOKUP(Tabelle_ExterneDaten_15[[#This Row],[QuoteLU]],QuoteLookup,2,FALSE),"")</f>
        <v>MM/RATE/SEK/2D/2M</v>
      </c>
    </row>
    <row r="556" spans="2:6" x14ac:dyDescent="0.25">
      <c r="B556" s="2" t="s">
        <v>8915</v>
      </c>
      <c r="C556" s="2">
        <v>0</v>
      </c>
      <c r="D556" s="2">
        <v>5</v>
      </c>
      <c r="E556" s="2" t="s">
        <v>6370</v>
      </c>
      <c r="F556" s="2" t="str">
        <f>IF(Tabelle_ExterneDaten_15[[#This Row],[QuoteLU]]&lt;&gt;"",VLOOKUP(Tabelle_ExterneDaten_15[[#This Row],[QuoteLU]],QuoteLookup,2,FALSE),"")</f>
        <v>MM/RATE/SEK/2D/3M</v>
      </c>
    </row>
    <row r="557" spans="2:6" x14ac:dyDescent="0.25">
      <c r="B557" s="2" t="s">
        <v>8915</v>
      </c>
      <c r="C557" s="2">
        <v>0</v>
      </c>
      <c r="D557" s="2">
        <v>6</v>
      </c>
      <c r="E557" s="2" t="s">
        <v>6371</v>
      </c>
      <c r="F557" s="2" t="str">
        <f>IF(Tabelle_ExterneDaten_15[[#This Row],[QuoteLU]]&lt;&gt;"",VLOOKUP(Tabelle_ExterneDaten_15[[#This Row],[QuoteLU]],QuoteLookup,2,FALSE),"")</f>
        <v>MM/RATE/SEK/2D/6M</v>
      </c>
    </row>
    <row r="558" spans="2:6" x14ac:dyDescent="0.25">
      <c r="B558" s="2" t="s">
        <v>8915</v>
      </c>
      <c r="C558" s="2">
        <v>1</v>
      </c>
      <c r="D558" s="2">
        <v>0</v>
      </c>
      <c r="E558" s="2" t="s">
        <v>6263</v>
      </c>
      <c r="F558" s="2" t="str">
        <f>IF(Tabelle_ExterneDaten_15[[#This Row],[QuoteLU]]&lt;&gt;"",VLOOKUP(Tabelle_ExterneDaten_15[[#This Row],[QuoteLU]],QuoteLookup,2,FALSE),"")</f>
        <v>IR_SWAP/RATE/SEK/2D/6M/2Y</v>
      </c>
    </row>
    <row r="559" spans="2:6" x14ac:dyDescent="0.25">
      <c r="B559" s="2" t="s">
        <v>8915</v>
      </c>
      <c r="C559" s="2">
        <v>1</v>
      </c>
      <c r="D559" s="2">
        <v>1</v>
      </c>
      <c r="E559" s="2" t="s">
        <v>6265</v>
      </c>
      <c r="F559" s="2" t="str">
        <f>IF(Tabelle_ExterneDaten_15[[#This Row],[QuoteLU]]&lt;&gt;"",VLOOKUP(Tabelle_ExterneDaten_15[[#This Row],[QuoteLU]],QuoteLookup,2,FALSE),"")</f>
        <v>IR_SWAP/RATE/SEK/2D/6M/3Y</v>
      </c>
    </row>
    <row r="560" spans="2:6" x14ac:dyDescent="0.25">
      <c r="B560" s="2" t="s">
        <v>8915</v>
      </c>
      <c r="C560" s="2">
        <v>1</v>
      </c>
      <c r="D560" s="2">
        <v>2</v>
      </c>
      <c r="E560" s="2" t="s">
        <v>6266</v>
      </c>
      <c r="F560" s="2" t="str">
        <f>IF(Tabelle_ExterneDaten_15[[#This Row],[QuoteLU]]&lt;&gt;"",VLOOKUP(Tabelle_ExterneDaten_15[[#This Row],[QuoteLU]],QuoteLookup,2,FALSE),"")</f>
        <v>IR_SWAP/RATE/SEK/2D/6M/4Y</v>
      </c>
    </row>
    <row r="561" spans="2:6" x14ac:dyDescent="0.25">
      <c r="B561" s="2" t="s">
        <v>8915</v>
      </c>
      <c r="C561" s="2">
        <v>1</v>
      </c>
      <c r="D561" s="2">
        <v>3</v>
      </c>
      <c r="E561" s="2" t="s">
        <v>6267</v>
      </c>
      <c r="F561" s="2" t="str">
        <f>IF(Tabelle_ExterneDaten_15[[#This Row],[QuoteLU]]&lt;&gt;"",VLOOKUP(Tabelle_ExterneDaten_15[[#This Row],[QuoteLU]],QuoteLookup,2,FALSE),"")</f>
        <v>IR_SWAP/RATE/SEK/2D/6M/5Y</v>
      </c>
    </row>
    <row r="562" spans="2:6" x14ac:dyDescent="0.25">
      <c r="B562" s="2" t="s">
        <v>8915</v>
      </c>
      <c r="C562" s="2">
        <v>1</v>
      </c>
      <c r="D562" s="2">
        <v>4</v>
      </c>
      <c r="E562" s="2" t="s">
        <v>6268</v>
      </c>
      <c r="F562" s="2" t="str">
        <f>IF(Tabelle_ExterneDaten_15[[#This Row],[QuoteLU]]&lt;&gt;"",VLOOKUP(Tabelle_ExterneDaten_15[[#This Row],[QuoteLU]],QuoteLookup,2,FALSE),"")</f>
        <v>IR_SWAP/RATE/SEK/2D/6M/6Y</v>
      </c>
    </row>
    <row r="563" spans="2:6" x14ac:dyDescent="0.25">
      <c r="B563" s="2" t="s">
        <v>8915</v>
      </c>
      <c r="C563" s="2">
        <v>1</v>
      </c>
      <c r="D563" s="2">
        <v>5</v>
      </c>
      <c r="E563" s="2" t="s">
        <v>6269</v>
      </c>
      <c r="F563" s="2" t="str">
        <f>IF(Tabelle_ExterneDaten_15[[#This Row],[QuoteLU]]&lt;&gt;"",VLOOKUP(Tabelle_ExterneDaten_15[[#This Row],[QuoteLU]],QuoteLookup,2,FALSE),"")</f>
        <v>IR_SWAP/RATE/SEK/2D/6M/7Y</v>
      </c>
    </row>
    <row r="564" spans="2:6" x14ac:dyDescent="0.25">
      <c r="B564" s="2" t="s">
        <v>8915</v>
      </c>
      <c r="C564" s="2">
        <v>1</v>
      </c>
      <c r="D564" s="2">
        <v>6</v>
      </c>
      <c r="E564" s="2" t="s">
        <v>6270</v>
      </c>
      <c r="F564" s="2" t="str">
        <f>IF(Tabelle_ExterneDaten_15[[#This Row],[QuoteLU]]&lt;&gt;"",VLOOKUP(Tabelle_ExterneDaten_15[[#This Row],[QuoteLU]],QuoteLookup,2,FALSE),"")</f>
        <v>IR_SWAP/RATE/SEK/2D/6M/8Y</v>
      </c>
    </row>
    <row r="565" spans="2:6" x14ac:dyDescent="0.25">
      <c r="B565" s="2" t="s">
        <v>8915</v>
      </c>
      <c r="C565" s="2">
        <v>1</v>
      </c>
      <c r="D565" s="2">
        <v>7</v>
      </c>
      <c r="E565" s="2" t="s">
        <v>6271</v>
      </c>
      <c r="F565" s="2" t="str">
        <f>IF(Tabelle_ExterneDaten_15[[#This Row],[QuoteLU]]&lt;&gt;"",VLOOKUP(Tabelle_ExterneDaten_15[[#This Row],[QuoteLU]],QuoteLookup,2,FALSE),"")</f>
        <v>IR_SWAP/RATE/SEK/2D/6M/9Y</v>
      </c>
    </row>
    <row r="566" spans="2:6" x14ac:dyDescent="0.25">
      <c r="B566" s="2" t="s">
        <v>8915</v>
      </c>
      <c r="C566" s="2">
        <v>1</v>
      </c>
      <c r="D566" s="2">
        <v>8</v>
      </c>
      <c r="E566" s="2" t="s">
        <v>6257</v>
      </c>
      <c r="F566" s="2" t="str">
        <f>IF(Tabelle_ExterneDaten_15[[#This Row],[QuoteLU]]&lt;&gt;"",VLOOKUP(Tabelle_ExterneDaten_15[[#This Row],[QuoteLU]],QuoteLookup,2,FALSE),"")</f>
        <v>IR_SWAP/RATE/SEK/2D/6M/10Y</v>
      </c>
    </row>
    <row r="567" spans="2:6" x14ac:dyDescent="0.25">
      <c r="B567" s="2" t="s">
        <v>8915</v>
      </c>
      <c r="C567" s="2">
        <v>1</v>
      </c>
      <c r="D567" s="2">
        <v>9</v>
      </c>
      <c r="E567" s="2" t="s">
        <v>6258</v>
      </c>
      <c r="F567" s="2" t="str">
        <f>IF(Tabelle_ExterneDaten_15[[#This Row],[QuoteLU]]&lt;&gt;"",VLOOKUP(Tabelle_ExterneDaten_15[[#This Row],[QuoteLU]],QuoteLookup,2,FALSE),"")</f>
        <v>IR_SWAP/RATE/SEK/2D/6M/12Y</v>
      </c>
    </row>
    <row r="568" spans="2:6" x14ac:dyDescent="0.25">
      <c r="B568" s="2" t="s">
        <v>8915</v>
      </c>
      <c r="C568" s="2">
        <v>1</v>
      </c>
      <c r="D568" s="2">
        <v>10</v>
      </c>
      <c r="E568" s="2" t="s">
        <v>6259</v>
      </c>
      <c r="F568" s="2" t="str">
        <f>IF(Tabelle_ExterneDaten_15[[#This Row],[QuoteLU]]&lt;&gt;"",VLOOKUP(Tabelle_ExterneDaten_15[[#This Row],[QuoteLU]],QuoteLookup,2,FALSE),"")</f>
        <v>IR_SWAP/RATE/SEK/2D/6M/15Y</v>
      </c>
    </row>
    <row r="569" spans="2:6" x14ac:dyDescent="0.25">
      <c r="B569" s="2" t="s">
        <v>8915</v>
      </c>
      <c r="C569" s="2">
        <v>1</v>
      </c>
      <c r="D569" s="2">
        <v>11</v>
      </c>
      <c r="E569" s="2" t="s">
        <v>6261</v>
      </c>
      <c r="F569" s="2" t="str">
        <f>IF(Tabelle_ExterneDaten_15[[#This Row],[QuoteLU]]&lt;&gt;"",VLOOKUP(Tabelle_ExterneDaten_15[[#This Row],[QuoteLU]],QuoteLookup,2,FALSE),"")</f>
        <v>IR_SWAP/RATE/SEK/2D/6M/20Y</v>
      </c>
    </row>
    <row r="570" spans="2:6" x14ac:dyDescent="0.25">
      <c r="B570" s="2" t="s">
        <v>8915</v>
      </c>
      <c r="C570" s="2">
        <v>1</v>
      </c>
      <c r="D570" s="2">
        <v>12</v>
      </c>
      <c r="E570" s="2" t="s">
        <v>6262</v>
      </c>
      <c r="F570" s="2" t="str">
        <f>IF(Tabelle_ExterneDaten_15[[#This Row],[QuoteLU]]&lt;&gt;"",VLOOKUP(Tabelle_ExterneDaten_15[[#This Row],[QuoteLU]],QuoteLookup,2,FALSE),"")</f>
        <v>IR_SWAP/RATE/SEK/2D/6M/25Y</v>
      </c>
    </row>
    <row r="571" spans="2:6" x14ac:dyDescent="0.25">
      <c r="B571" s="2" t="s">
        <v>8915</v>
      </c>
      <c r="C571" s="2">
        <v>1</v>
      </c>
      <c r="D571" s="2">
        <v>13</v>
      </c>
      <c r="E571" s="2" t="s">
        <v>6264</v>
      </c>
      <c r="F571" s="2" t="str">
        <f>IF(Tabelle_ExterneDaten_15[[#This Row],[QuoteLU]]&lt;&gt;"",VLOOKUP(Tabelle_ExterneDaten_15[[#This Row],[QuoteLU]],QuoteLookup,2,FALSE),"")</f>
        <v>IR_SWAP/RATE/SEK/2D/6M/30Y</v>
      </c>
    </row>
    <row r="572" spans="2:6" x14ac:dyDescent="0.25">
      <c r="B572" s="2" t="s">
        <v>8916</v>
      </c>
      <c r="C572" s="2">
        <v>0</v>
      </c>
      <c r="D572" s="2">
        <v>0</v>
      </c>
      <c r="E572" s="2" t="s">
        <v>5447</v>
      </c>
      <c r="F572" s="2" t="str">
        <f>IF(Tabelle_ExterneDaten_15[[#This Row],[QuoteLU]]&lt;&gt;"",VLOOKUP(Tabelle_ExterneDaten_15[[#This Row],[QuoteLU]],QuoteLookup,2,FALSE),"")</f>
        <v>EQUITY_DIVIDEND/RATE/SP5/USD/3M</v>
      </c>
    </row>
    <row r="573" spans="2:6" x14ac:dyDescent="0.25">
      <c r="B573" s="2" t="s">
        <v>8916</v>
      </c>
      <c r="C573" s="2">
        <v>0</v>
      </c>
      <c r="D573" s="2">
        <v>1</v>
      </c>
      <c r="E573" s="2" t="s">
        <v>5445</v>
      </c>
      <c r="F573" s="2" t="str">
        <f>IF(Tabelle_ExterneDaten_15[[#This Row],[QuoteLU]]&lt;&gt;"",VLOOKUP(Tabelle_ExterneDaten_15[[#This Row],[QuoteLU]],QuoteLookup,2,FALSE),"")</f>
        <v>EQUITY_DIVIDEND/RATE/SP5/USD/20160915</v>
      </c>
    </row>
    <row r="574" spans="2:6" x14ac:dyDescent="0.25">
      <c r="B574" s="2" t="s">
        <v>8916</v>
      </c>
      <c r="C574" s="2">
        <v>0</v>
      </c>
      <c r="D574" s="2">
        <v>2</v>
      </c>
      <c r="E574" s="2" t="s">
        <v>5444</v>
      </c>
      <c r="F574" s="2" t="str">
        <f>IF(Tabelle_ExterneDaten_15[[#This Row],[QuoteLU]]&lt;&gt;"",VLOOKUP(Tabelle_ExterneDaten_15[[#This Row],[QuoteLU]],QuoteLookup,2,FALSE),"")</f>
        <v>EQUITY_DIVIDEND/RATE/SP5/USD/1Y</v>
      </c>
    </row>
    <row r="575" spans="2:6" x14ac:dyDescent="0.25">
      <c r="B575" s="2" t="s">
        <v>8916</v>
      </c>
      <c r="C575" s="2">
        <v>0</v>
      </c>
      <c r="D575" s="2">
        <v>3</v>
      </c>
      <c r="E575" s="2" t="s">
        <v>5446</v>
      </c>
      <c r="F575" s="2" t="str">
        <f>IF(Tabelle_ExterneDaten_15[[#This Row],[QuoteLU]]&lt;&gt;"",VLOOKUP(Tabelle_ExterneDaten_15[[#This Row],[QuoteLU]],QuoteLookup,2,FALSE),"")</f>
        <v>EQUITY_DIVIDEND/RATE/SP5/USD/20170915</v>
      </c>
    </row>
    <row r="576" spans="2:6" x14ac:dyDescent="0.25">
      <c r="B576" s="2" t="s">
        <v>8917</v>
      </c>
      <c r="C576" s="2">
        <v>0</v>
      </c>
      <c r="D576" s="2">
        <v>0</v>
      </c>
      <c r="E576" s="2" t="s">
        <v>8818</v>
      </c>
      <c r="F576" s="2" t="str">
        <f>IF(Tabelle_ExterneDaten_15[[#This Row],[QuoteLU]]&lt;&gt;"",VLOOKUP(Tabelle_ExterneDaten_15[[#This Row],[QuoteLU]],QuoteLookup,2,FALSE),"")</f>
        <v>ZC_INFLATIONSWAP/RATE/UKRPI/1Y</v>
      </c>
    </row>
    <row r="577" spans="2:6" x14ac:dyDescent="0.25">
      <c r="B577" s="2" t="s">
        <v>8917</v>
      </c>
      <c r="C577" s="2">
        <v>0</v>
      </c>
      <c r="D577" s="2">
        <v>1</v>
      </c>
      <c r="E577" s="2" t="s">
        <v>8821</v>
      </c>
      <c r="F577" s="2" t="str">
        <f>IF(Tabelle_ExterneDaten_15[[#This Row],[QuoteLU]]&lt;&gt;"",VLOOKUP(Tabelle_ExterneDaten_15[[#This Row],[QuoteLU]],QuoteLookup,2,FALSE),"")</f>
        <v>ZC_INFLATIONSWAP/RATE/UKRPI/2Y</v>
      </c>
    </row>
    <row r="578" spans="2:6" x14ac:dyDescent="0.25">
      <c r="B578" s="2" t="s">
        <v>8917</v>
      </c>
      <c r="C578" s="2">
        <v>0</v>
      </c>
      <c r="D578" s="2">
        <v>2</v>
      </c>
      <c r="E578" s="2" t="s">
        <v>8823</v>
      </c>
      <c r="F578" s="2" t="str">
        <f>IF(Tabelle_ExterneDaten_15[[#This Row],[QuoteLU]]&lt;&gt;"",VLOOKUP(Tabelle_ExterneDaten_15[[#This Row],[QuoteLU]],QuoteLookup,2,FALSE),"")</f>
        <v>ZC_INFLATIONSWAP/RATE/UKRPI/3Y</v>
      </c>
    </row>
    <row r="579" spans="2:6" x14ac:dyDescent="0.25">
      <c r="B579" s="2" t="s">
        <v>8917</v>
      </c>
      <c r="C579" s="2">
        <v>0</v>
      </c>
      <c r="D579" s="2">
        <v>3</v>
      </c>
      <c r="E579" s="2" t="s">
        <v>8825</v>
      </c>
      <c r="F579" s="2" t="str">
        <f>IF(Tabelle_ExterneDaten_15[[#This Row],[QuoteLU]]&lt;&gt;"",VLOOKUP(Tabelle_ExterneDaten_15[[#This Row],[QuoteLU]],QuoteLookup,2,FALSE),"")</f>
        <v>ZC_INFLATIONSWAP/RATE/UKRPI/4Y</v>
      </c>
    </row>
    <row r="580" spans="2:6" x14ac:dyDescent="0.25">
      <c r="B580" s="2" t="s">
        <v>8917</v>
      </c>
      <c r="C580" s="2">
        <v>0</v>
      </c>
      <c r="D580" s="2">
        <v>4</v>
      </c>
      <c r="E580" s="2" t="s">
        <v>8826</v>
      </c>
      <c r="F580" s="2" t="str">
        <f>IF(Tabelle_ExterneDaten_15[[#This Row],[QuoteLU]]&lt;&gt;"",VLOOKUP(Tabelle_ExterneDaten_15[[#This Row],[QuoteLU]],QuoteLookup,2,FALSE),"")</f>
        <v>ZC_INFLATIONSWAP/RATE/UKRPI/5Y</v>
      </c>
    </row>
    <row r="581" spans="2:6" x14ac:dyDescent="0.25">
      <c r="B581" s="2" t="s">
        <v>8917</v>
      </c>
      <c r="C581" s="2">
        <v>0</v>
      </c>
      <c r="D581" s="2">
        <v>5</v>
      </c>
      <c r="E581" s="2" t="s">
        <v>8827</v>
      </c>
      <c r="F581" s="2" t="str">
        <f>IF(Tabelle_ExterneDaten_15[[#This Row],[QuoteLU]]&lt;&gt;"",VLOOKUP(Tabelle_ExterneDaten_15[[#This Row],[QuoteLU]],QuoteLookup,2,FALSE),"")</f>
        <v>ZC_INFLATIONSWAP/RATE/UKRPI/6Y</v>
      </c>
    </row>
    <row r="582" spans="2:6" x14ac:dyDescent="0.25">
      <c r="B582" s="2" t="s">
        <v>8917</v>
      </c>
      <c r="C582" s="2">
        <v>0</v>
      </c>
      <c r="D582" s="2">
        <v>6</v>
      </c>
      <c r="E582" s="2" t="s">
        <v>8828</v>
      </c>
      <c r="F582" s="2" t="str">
        <f>IF(Tabelle_ExterneDaten_15[[#This Row],[QuoteLU]]&lt;&gt;"",VLOOKUP(Tabelle_ExterneDaten_15[[#This Row],[QuoteLU]],QuoteLookup,2,FALSE),"")</f>
        <v>ZC_INFLATIONSWAP/RATE/UKRPI/7Y</v>
      </c>
    </row>
    <row r="583" spans="2:6" x14ac:dyDescent="0.25">
      <c r="B583" s="2" t="s">
        <v>8917</v>
      </c>
      <c r="C583" s="2">
        <v>0</v>
      </c>
      <c r="D583" s="2">
        <v>7</v>
      </c>
      <c r="E583" s="2" t="s">
        <v>8829</v>
      </c>
      <c r="F583" s="2" t="str">
        <f>IF(Tabelle_ExterneDaten_15[[#This Row],[QuoteLU]]&lt;&gt;"",VLOOKUP(Tabelle_ExterneDaten_15[[#This Row],[QuoteLU]],QuoteLookup,2,FALSE),"")</f>
        <v>ZC_INFLATIONSWAP/RATE/UKRPI/8Y</v>
      </c>
    </row>
    <row r="584" spans="2:6" x14ac:dyDescent="0.25">
      <c r="B584" s="2" t="s">
        <v>8917</v>
      </c>
      <c r="C584" s="2">
        <v>0</v>
      </c>
      <c r="D584" s="2">
        <v>8</v>
      </c>
      <c r="E584" s="2" t="s">
        <v>8830</v>
      </c>
      <c r="F584" s="2" t="str">
        <f>IF(Tabelle_ExterneDaten_15[[#This Row],[QuoteLU]]&lt;&gt;"",VLOOKUP(Tabelle_ExterneDaten_15[[#This Row],[QuoteLU]],QuoteLookup,2,FALSE),"")</f>
        <v>ZC_INFLATIONSWAP/RATE/UKRPI/9Y</v>
      </c>
    </row>
    <row r="585" spans="2:6" x14ac:dyDescent="0.25">
      <c r="B585" s="2" t="s">
        <v>8917</v>
      </c>
      <c r="C585" s="2">
        <v>0</v>
      </c>
      <c r="D585" s="2">
        <v>9</v>
      </c>
      <c r="E585" s="2" t="s">
        <v>8815</v>
      </c>
      <c r="F585" s="2" t="str">
        <f>IF(Tabelle_ExterneDaten_15[[#This Row],[QuoteLU]]&lt;&gt;"",VLOOKUP(Tabelle_ExterneDaten_15[[#This Row],[QuoteLU]],QuoteLookup,2,FALSE),"")</f>
        <v>ZC_INFLATIONSWAP/RATE/UKRPI/10Y</v>
      </c>
    </row>
    <row r="586" spans="2:6" x14ac:dyDescent="0.25">
      <c r="B586" s="2" t="s">
        <v>8917</v>
      </c>
      <c r="C586" s="2">
        <v>0</v>
      </c>
      <c r="D586" s="2">
        <v>10</v>
      </c>
      <c r="E586" s="2" t="s">
        <v>8816</v>
      </c>
      <c r="F586" s="2" t="str">
        <f>IF(Tabelle_ExterneDaten_15[[#This Row],[QuoteLU]]&lt;&gt;"",VLOOKUP(Tabelle_ExterneDaten_15[[#This Row],[QuoteLU]],QuoteLookup,2,FALSE),"")</f>
        <v>ZC_INFLATIONSWAP/RATE/UKRPI/12Y</v>
      </c>
    </row>
    <row r="587" spans="2:6" x14ac:dyDescent="0.25">
      <c r="B587" s="2" t="s">
        <v>8917</v>
      </c>
      <c r="C587" s="2">
        <v>0</v>
      </c>
      <c r="D587" s="2">
        <v>11</v>
      </c>
      <c r="E587" s="2" t="s">
        <v>8817</v>
      </c>
      <c r="F587" s="2" t="str">
        <f>IF(Tabelle_ExterneDaten_15[[#This Row],[QuoteLU]]&lt;&gt;"",VLOOKUP(Tabelle_ExterneDaten_15[[#This Row],[QuoteLU]],QuoteLookup,2,FALSE),"")</f>
        <v>ZC_INFLATIONSWAP/RATE/UKRPI/15Y</v>
      </c>
    </row>
    <row r="588" spans="2:6" x14ac:dyDescent="0.25">
      <c r="B588" s="2" t="s">
        <v>8917</v>
      </c>
      <c r="C588" s="2">
        <v>0</v>
      </c>
      <c r="D588" s="2">
        <v>12</v>
      </c>
      <c r="E588" s="2" t="s">
        <v>8819</v>
      </c>
      <c r="F588" s="2" t="str">
        <f>IF(Tabelle_ExterneDaten_15[[#This Row],[QuoteLU]]&lt;&gt;"",VLOOKUP(Tabelle_ExterneDaten_15[[#This Row],[QuoteLU]],QuoteLookup,2,FALSE),"")</f>
        <v>ZC_INFLATIONSWAP/RATE/UKRPI/20Y</v>
      </c>
    </row>
    <row r="589" spans="2:6" x14ac:dyDescent="0.25">
      <c r="B589" s="2" t="s">
        <v>8917</v>
      </c>
      <c r="C589" s="2">
        <v>0</v>
      </c>
      <c r="D589" s="2">
        <v>13</v>
      </c>
      <c r="E589" s="2" t="s">
        <v>8820</v>
      </c>
      <c r="F589" s="2" t="str">
        <f>IF(Tabelle_ExterneDaten_15[[#This Row],[QuoteLU]]&lt;&gt;"",VLOOKUP(Tabelle_ExterneDaten_15[[#This Row],[QuoteLU]],QuoteLookup,2,FALSE),"")</f>
        <v>ZC_INFLATIONSWAP/RATE/UKRPI/25Y</v>
      </c>
    </row>
    <row r="590" spans="2:6" x14ac:dyDescent="0.25">
      <c r="B590" s="2" t="s">
        <v>8917</v>
      </c>
      <c r="C590" s="2">
        <v>0</v>
      </c>
      <c r="D590" s="2">
        <v>14</v>
      </c>
      <c r="E590" s="2" t="s">
        <v>8822</v>
      </c>
      <c r="F590" s="2" t="str">
        <f>IF(Tabelle_ExterneDaten_15[[#This Row],[QuoteLU]]&lt;&gt;"",VLOOKUP(Tabelle_ExterneDaten_15[[#This Row],[QuoteLU]],QuoteLookup,2,FALSE),"")</f>
        <v>ZC_INFLATIONSWAP/RATE/UKRPI/30Y</v>
      </c>
    </row>
    <row r="591" spans="2:6" x14ac:dyDescent="0.25">
      <c r="B591" s="2" t="s">
        <v>8917</v>
      </c>
      <c r="C591" s="2">
        <v>0</v>
      </c>
      <c r="D591" s="2">
        <v>15</v>
      </c>
      <c r="E591" s="2" t="s">
        <v>8824</v>
      </c>
      <c r="F591" s="2" t="str">
        <f>IF(Tabelle_ExterneDaten_15[[#This Row],[QuoteLU]]&lt;&gt;"",VLOOKUP(Tabelle_ExterneDaten_15[[#This Row],[QuoteLU]],QuoteLookup,2,FALSE),"")</f>
        <v>ZC_INFLATIONSWAP/RATE/UKRPI/40Y</v>
      </c>
    </row>
    <row r="592" spans="2:6" x14ac:dyDescent="0.25">
      <c r="B592" s="2" t="s">
        <v>8918</v>
      </c>
      <c r="C592" s="2">
        <v>0</v>
      </c>
      <c r="D592" s="2">
        <v>0</v>
      </c>
      <c r="E592" s="2" t="s">
        <v>8834</v>
      </c>
      <c r="F592" s="2" t="str">
        <f>IF(Tabelle_ExterneDaten_15[[#This Row],[QuoteLU]]&lt;&gt;"",VLOOKUP(Tabelle_ExterneDaten_15[[#This Row],[QuoteLU]],QuoteLookup,2,FALSE),"")</f>
        <v>ZC_INFLATIONSWAP/RATE/USCPI/1Y</v>
      </c>
    </row>
    <row r="593" spans="2:6" x14ac:dyDescent="0.25">
      <c r="B593" s="2" t="s">
        <v>8918</v>
      </c>
      <c r="C593" s="2">
        <v>0</v>
      </c>
      <c r="D593" s="2">
        <v>1</v>
      </c>
      <c r="E593" s="2" t="s">
        <v>8837</v>
      </c>
      <c r="F593" s="2" t="str">
        <f>IF(Tabelle_ExterneDaten_15[[#This Row],[QuoteLU]]&lt;&gt;"",VLOOKUP(Tabelle_ExterneDaten_15[[#This Row],[QuoteLU]],QuoteLookup,2,FALSE),"")</f>
        <v>ZC_INFLATIONSWAP/RATE/USCPI/2Y</v>
      </c>
    </row>
    <row r="594" spans="2:6" x14ac:dyDescent="0.25">
      <c r="B594" s="2" t="s">
        <v>8918</v>
      </c>
      <c r="C594" s="2">
        <v>0</v>
      </c>
      <c r="D594" s="2">
        <v>2</v>
      </c>
      <c r="E594" s="2" t="s">
        <v>8839</v>
      </c>
      <c r="F594" s="2" t="str">
        <f>IF(Tabelle_ExterneDaten_15[[#This Row],[QuoteLU]]&lt;&gt;"",VLOOKUP(Tabelle_ExterneDaten_15[[#This Row],[QuoteLU]],QuoteLookup,2,FALSE),"")</f>
        <v>ZC_INFLATIONSWAP/RATE/USCPI/3Y</v>
      </c>
    </row>
    <row r="595" spans="2:6" x14ac:dyDescent="0.25">
      <c r="B595" s="2" t="s">
        <v>8918</v>
      </c>
      <c r="C595" s="2">
        <v>0</v>
      </c>
      <c r="D595" s="2">
        <v>3</v>
      </c>
      <c r="E595" s="2" t="s">
        <v>8841</v>
      </c>
      <c r="F595" s="2" t="str">
        <f>IF(Tabelle_ExterneDaten_15[[#This Row],[QuoteLU]]&lt;&gt;"",VLOOKUP(Tabelle_ExterneDaten_15[[#This Row],[QuoteLU]],QuoteLookup,2,FALSE),"")</f>
        <v>ZC_INFLATIONSWAP/RATE/USCPI/4Y</v>
      </c>
    </row>
    <row r="596" spans="2:6" x14ac:dyDescent="0.25">
      <c r="B596" s="2" t="s">
        <v>8918</v>
      </c>
      <c r="C596" s="2">
        <v>0</v>
      </c>
      <c r="D596" s="2">
        <v>4</v>
      </c>
      <c r="E596" s="2" t="s">
        <v>8842</v>
      </c>
      <c r="F596" s="2" t="str">
        <f>IF(Tabelle_ExterneDaten_15[[#This Row],[QuoteLU]]&lt;&gt;"",VLOOKUP(Tabelle_ExterneDaten_15[[#This Row],[QuoteLU]],QuoteLookup,2,FALSE),"")</f>
        <v>ZC_INFLATIONSWAP/RATE/USCPI/5Y</v>
      </c>
    </row>
    <row r="597" spans="2:6" x14ac:dyDescent="0.25">
      <c r="B597" s="2" t="s">
        <v>8918</v>
      </c>
      <c r="C597" s="2">
        <v>0</v>
      </c>
      <c r="D597" s="2">
        <v>5</v>
      </c>
      <c r="E597" s="2" t="s">
        <v>8843</v>
      </c>
      <c r="F597" s="2" t="str">
        <f>IF(Tabelle_ExterneDaten_15[[#This Row],[QuoteLU]]&lt;&gt;"",VLOOKUP(Tabelle_ExterneDaten_15[[#This Row],[QuoteLU]],QuoteLookup,2,FALSE),"")</f>
        <v>ZC_INFLATIONSWAP/RATE/USCPI/6Y</v>
      </c>
    </row>
    <row r="598" spans="2:6" x14ac:dyDescent="0.25">
      <c r="B598" s="2" t="s">
        <v>8918</v>
      </c>
      <c r="C598" s="2">
        <v>0</v>
      </c>
      <c r="D598" s="2">
        <v>6</v>
      </c>
      <c r="E598" s="2" t="s">
        <v>8844</v>
      </c>
      <c r="F598" s="2" t="str">
        <f>IF(Tabelle_ExterneDaten_15[[#This Row],[QuoteLU]]&lt;&gt;"",VLOOKUP(Tabelle_ExterneDaten_15[[#This Row],[QuoteLU]],QuoteLookup,2,FALSE),"")</f>
        <v>ZC_INFLATIONSWAP/RATE/USCPI/7Y</v>
      </c>
    </row>
    <row r="599" spans="2:6" x14ac:dyDescent="0.25">
      <c r="B599" s="2" t="s">
        <v>8918</v>
      </c>
      <c r="C599" s="2">
        <v>0</v>
      </c>
      <c r="D599" s="2">
        <v>7</v>
      </c>
      <c r="E599" s="2" t="s">
        <v>8845</v>
      </c>
      <c r="F599" s="2" t="str">
        <f>IF(Tabelle_ExterneDaten_15[[#This Row],[QuoteLU]]&lt;&gt;"",VLOOKUP(Tabelle_ExterneDaten_15[[#This Row],[QuoteLU]],QuoteLookup,2,FALSE),"")</f>
        <v>ZC_INFLATIONSWAP/RATE/USCPI/8Y</v>
      </c>
    </row>
    <row r="600" spans="2:6" x14ac:dyDescent="0.25">
      <c r="B600" s="2" t="s">
        <v>8918</v>
      </c>
      <c r="C600" s="2">
        <v>0</v>
      </c>
      <c r="D600" s="2">
        <v>8</v>
      </c>
      <c r="E600" s="2" t="s">
        <v>8846</v>
      </c>
      <c r="F600" s="2" t="str">
        <f>IF(Tabelle_ExterneDaten_15[[#This Row],[QuoteLU]]&lt;&gt;"",VLOOKUP(Tabelle_ExterneDaten_15[[#This Row],[QuoteLU]],QuoteLookup,2,FALSE),"")</f>
        <v>ZC_INFLATIONSWAP/RATE/USCPI/9Y</v>
      </c>
    </row>
    <row r="601" spans="2:6" x14ac:dyDescent="0.25">
      <c r="B601" s="2" t="s">
        <v>8918</v>
      </c>
      <c r="C601" s="2">
        <v>0</v>
      </c>
      <c r="D601" s="2">
        <v>9</v>
      </c>
      <c r="E601" s="2" t="s">
        <v>8831</v>
      </c>
      <c r="F601" s="2" t="str">
        <f>IF(Tabelle_ExterneDaten_15[[#This Row],[QuoteLU]]&lt;&gt;"",VLOOKUP(Tabelle_ExterneDaten_15[[#This Row],[QuoteLU]],QuoteLookup,2,FALSE),"")</f>
        <v>ZC_INFLATIONSWAP/RATE/USCPI/10Y</v>
      </c>
    </row>
    <row r="602" spans="2:6" x14ac:dyDescent="0.25">
      <c r="B602" s="2" t="s">
        <v>8918</v>
      </c>
      <c r="C602" s="2">
        <v>0</v>
      </c>
      <c r="D602" s="2">
        <v>10</v>
      </c>
      <c r="E602" s="2" t="s">
        <v>8832</v>
      </c>
      <c r="F602" s="2" t="str">
        <f>IF(Tabelle_ExterneDaten_15[[#This Row],[QuoteLU]]&lt;&gt;"",VLOOKUP(Tabelle_ExterneDaten_15[[#This Row],[QuoteLU]],QuoteLookup,2,FALSE),"")</f>
        <v>ZC_INFLATIONSWAP/RATE/USCPI/12Y</v>
      </c>
    </row>
    <row r="603" spans="2:6" x14ac:dyDescent="0.25">
      <c r="B603" s="2" t="s">
        <v>8918</v>
      </c>
      <c r="C603" s="2">
        <v>0</v>
      </c>
      <c r="D603" s="2">
        <v>11</v>
      </c>
      <c r="E603" s="2" t="s">
        <v>8833</v>
      </c>
      <c r="F603" s="2" t="str">
        <f>IF(Tabelle_ExterneDaten_15[[#This Row],[QuoteLU]]&lt;&gt;"",VLOOKUP(Tabelle_ExterneDaten_15[[#This Row],[QuoteLU]],QuoteLookup,2,FALSE),"")</f>
        <v>ZC_INFLATIONSWAP/RATE/USCPI/15Y</v>
      </c>
    </row>
    <row r="604" spans="2:6" x14ac:dyDescent="0.25">
      <c r="B604" s="2" t="s">
        <v>8918</v>
      </c>
      <c r="C604" s="2">
        <v>0</v>
      </c>
      <c r="D604" s="2">
        <v>12</v>
      </c>
      <c r="E604" s="2" t="s">
        <v>8835</v>
      </c>
      <c r="F604" s="2" t="str">
        <f>IF(Tabelle_ExterneDaten_15[[#This Row],[QuoteLU]]&lt;&gt;"",VLOOKUP(Tabelle_ExterneDaten_15[[#This Row],[QuoteLU]],QuoteLookup,2,FALSE),"")</f>
        <v>ZC_INFLATIONSWAP/RATE/USCPI/20Y</v>
      </c>
    </row>
    <row r="605" spans="2:6" x14ac:dyDescent="0.25">
      <c r="B605" s="2" t="s">
        <v>8918</v>
      </c>
      <c r="C605" s="2">
        <v>0</v>
      </c>
      <c r="D605" s="2">
        <v>13</v>
      </c>
      <c r="E605" s="2" t="s">
        <v>8836</v>
      </c>
      <c r="F605" s="2" t="str">
        <f>IF(Tabelle_ExterneDaten_15[[#This Row],[QuoteLU]]&lt;&gt;"",VLOOKUP(Tabelle_ExterneDaten_15[[#This Row],[QuoteLU]],QuoteLookup,2,FALSE),"")</f>
        <v>ZC_INFLATIONSWAP/RATE/USCPI/25Y</v>
      </c>
    </row>
    <row r="606" spans="2:6" x14ac:dyDescent="0.25">
      <c r="B606" s="2" t="s">
        <v>8918</v>
      </c>
      <c r="C606" s="2">
        <v>0</v>
      </c>
      <c r="D606" s="2">
        <v>14</v>
      </c>
      <c r="E606" s="2" t="s">
        <v>8838</v>
      </c>
      <c r="F606" s="2" t="str">
        <f>IF(Tabelle_ExterneDaten_15[[#This Row],[QuoteLU]]&lt;&gt;"",VLOOKUP(Tabelle_ExterneDaten_15[[#This Row],[QuoteLU]],QuoteLookup,2,FALSE),"")</f>
        <v>ZC_INFLATIONSWAP/RATE/USCPI/30Y</v>
      </c>
    </row>
    <row r="607" spans="2:6" x14ac:dyDescent="0.25">
      <c r="B607" s="2" t="s">
        <v>8918</v>
      </c>
      <c r="C607" s="2">
        <v>0</v>
      </c>
      <c r="D607" s="2">
        <v>15</v>
      </c>
      <c r="E607" s="2" t="s">
        <v>8840</v>
      </c>
      <c r="F607" s="2" t="str">
        <f>IF(Tabelle_ExterneDaten_15[[#This Row],[QuoteLU]]&lt;&gt;"",VLOOKUP(Tabelle_ExterneDaten_15[[#This Row],[QuoteLU]],QuoteLookup,2,FALSE),"")</f>
        <v>ZC_INFLATIONSWAP/RATE/USCPI/40Y</v>
      </c>
    </row>
    <row r="608" spans="2:6" x14ac:dyDescent="0.25">
      <c r="B608" s="2" t="s">
        <v>8919</v>
      </c>
      <c r="C608" s="2">
        <v>0</v>
      </c>
      <c r="D608" s="2">
        <v>0</v>
      </c>
      <c r="E608" s="2" t="s">
        <v>6372</v>
      </c>
      <c r="F608" s="2" t="str">
        <f>IF(Tabelle_ExterneDaten_15[[#This Row],[QuoteLU]]&lt;&gt;"",VLOOKUP(Tabelle_ExterneDaten_15[[#This Row],[QuoteLU]],QuoteLookup,2,FALSE),"")</f>
        <v>MM/RATE/USD/0D/1D</v>
      </c>
    </row>
    <row r="609" spans="2:6" x14ac:dyDescent="0.25">
      <c r="B609" s="2" t="s">
        <v>8919</v>
      </c>
      <c r="C609" s="2">
        <v>1</v>
      </c>
      <c r="D609" s="2">
        <v>0</v>
      </c>
      <c r="E609" s="2" t="s">
        <v>6279</v>
      </c>
      <c r="F609" s="2" t="str">
        <f>IF(Tabelle_ExterneDaten_15[[#This Row],[QuoteLU]]&lt;&gt;"",VLOOKUP(Tabelle_ExterneDaten_15[[#This Row],[QuoteLU]],QuoteLookup,2,FALSE),"")</f>
        <v>IR_SWAP/RATE/USD/2D/1D/1M</v>
      </c>
    </row>
    <row r="610" spans="2:6" x14ac:dyDescent="0.25">
      <c r="B610" s="2" t="s">
        <v>8919</v>
      </c>
      <c r="C610" s="2">
        <v>1</v>
      </c>
      <c r="D610" s="2">
        <v>1</v>
      </c>
      <c r="E610" s="2" t="s">
        <v>6291</v>
      </c>
      <c r="F610" s="2" t="str">
        <f>IF(Tabelle_ExterneDaten_15[[#This Row],[QuoteLU]]&lt;&gt;"",VLOOKUP(Tabelle_ExterneDaten_15[[#This Row],[QuoteLU]],QuoteLookup,2,FALSE),"")</f>
        <v>IR_SWAP/RATE/USD/2D/1D/3M</v>
      </c>
    </row>
    <row r="611" spans="2:6" x14ac:dyDescent="0.25">
      <c r="B611" s="2" t="s">
        <v>8919</v>
      </c>
      <c r="C611" s="2">
        <v>1</v>
      </c>
      <c r="D611" s="2">
        <v>2</v>
      </c>
      <c r="E611" s="2" t="s">
        <v>6299</v>
      </c>
      <c r="F611" s="2" t="str">
        <f>IF(Tabelle_ExterneDaten_15[[#This Row],[QuoteLU]]&lt;&gt;"",VLOOKUP(Tabelle_ExterneDaten_15[[#This Row],[QuoteLU]],QuoteLookup,2,FALSE),"")</f>
        <v>IR_SWAP/RATE/USD/2D/1D/6M</v>
      </c>
    </row>
    <row r="612" spans="2:6" x14ac:dyDescent="0.25">
      <c r="B612" s="2" t="s">
        <v>8919</v>
      </c>
      <c r="C612" s="2">
        <v>1</v>
      </c>
      <c r="D612" s="2">
        <v>3</v>
      </c>
      <c r="E612" s="2" t="s">
        <v>6303</v>
      </c>
      <c r="F612" s="2" t="str">
        <f>IF(Tabelle_ExterneDaten_15[[#This Row],[QuoteLU]]&lt;&gt;"",VLOOKUP(Tabelle_ExterneDaten_15[[#This Row],[QuoteLU]],QuoteLookup,2,FALSE),"")</f>
        <v>IR_SWAP/RATE/USD/2D/1D/9M</v>
      </c>
    </row>
    <row r="613" spans="2:6" x14ac:dyDescent="0.25">
      <c r="B613" s="2" t="s">
        <v>8919</v>
      </c>
      <c r="C613" s="2">
        <v>1</v>
      </c>
      <c r="D613" s="2">
        <v>4</v>
      </c>
      <c r="E613" s="2" t="s">
        <v>6281</v>
      </c>
      <c r="F613" s="2" t="str">
        <f>IF(Tabelle_ExterneDaten_15[[#This Row],[QuoteLU]]&lt;&gt;"",VLOOKUP(Tabelle_ExterneDaten_15[[#This Row],[QuoteLU]],QuoteLookup,2,FALSE),"")</f>
        <v>IR_SWAP/RATE/USD/2D/1D/1Y</v>
      </c>
    </row>
    <row r="614" spans="2:6" x14ac:dyDescent="0.25">
      <c r="B614" s="2" t="s">
        <v>8919</v>
      </c>
      <c r="C614" s="2">
        <v>1</v>
      </c>
      <c r="D614" s="2">
        <v>5</v>
      </c>
      <c r="E614" s="2" t="s">
        <v>6282</v>
      </c>
      <c r="F614" s="2" t="str">
        <f>IF(Tabelle_ExterneDaten_15[[#This Row],[QuoteLU]]&lt;&gt;"",VLOOKUP(Tabelle_ExterneDaten_15[[#This Row],[QuoteLU]],QuoteLookup,2,FALSE),"")</f>
        <v>IR_SWAP/RATE/USD/2D/1D/1Y3M</v>
      </c>
    </row>
    <row r="615" spans="2:6" x14ac:dyDescent="0.25">
      <c r="B615" s="2" t="s">
        <v>8919</v>
      </c>
      <c r="C615" s="2">
        <v>1</v>
      </c>
      <c r="D615" s="2">
        <v>6</v>
      </c>
      <c r="E615" s="2" t="s">
        <v>6283</v>
      </c>
      <c r="F615" s="2" t="str">
        <f>IF(Tabelle_ExterneDaten_15[[#This Row],[QuoteLU]]&lt;&gt;"",VLOOKUP(Tabelle_ExterneDaten_15[[#This Row],[QuoteLU]],QuoteLookup,2,FALSE),"")</f>
        <v>IR_SWAP/RATE/USD/2D/1D/1Y6M</v>
      </c>
    </row>
    <row r="616" spans="2:6" x14ac:dyDescent="0.25">
      <c r="B616" s="2" t="s">
        <v>8919</v>
      </c>
      <c r="C616" s="2">
        <v>1</v>
      </c>
      <c r="D616" s="2">
        <v>7</v>
      </c>
      <c r="E616" s="2" t="s">
        <v>6284</v>
      </c>
      <c r="F616" s="2" t="str">
        <f>IF(Tabelle_ExterneDaten_15[[#This Row],[QuoteLU]]&lt;&gt;"",VLOOKUP(Tabelle_ExterneDaten_15[[#This Row],[QuoteLU]],QuoteLookup,2,FALSE),"")</f>
        <v>IR_SWAP/RATE/USD/2D/1D/1Y9M</v>
      </c>
    </row>
    <row r="617" spans="2:6" x14ac:dyDescent="0.25">
      <c r="B617" s="2" t="s">
        <v>8919</v>
      </c>
      <c r="C617" s="2">
        <v>1</v>
      </c>
      <c r="D617" s="2">
        <v>8</v>
      </c>
      <c r="E617" s="2" t="s">
        <v>6289</v>
      </c>
      <c r="F617" s="2" t="str">
        <f>IF(Tabelle_ExterneDaten_15[[#This Row],[QuoteLU]]&lt;&gt;"",VLOOKUP(Tabelle_ExterneDaten_15[[#This Row],[QuoteLU]],QuoteLookup,2,FALSE),"")</f>
        <v>IR_SWAP/RATE/USD/2D/1D/2Y</v>
      </c>
    </row>
    <row r="618" spans="2:6" x14ac:dyDescent="0.25">
      <c r="B618" s="2" t="s">
        <v>8919</v>
      </c>
      <c r="C618" s="2">
        <v>1</v>
      </c>
      <c r="D618" s="2">
        <v>9</v>
      </c>
      <c r="E618" s="2" t="s">
        <v>6293</v>
      </c>
      <c r="F618" s="2" t="str">
        <f>IF(Tabelle_ExterneDaten_15[[#This Row],[QuoteLU]]&lt;&gt;"",VLOOKUP(Tabelle_ExterneDaten_15[[#This Row],[QuoteLU]],QuoteLookup,2,FALSE),"")</f>
        <v>IR_SWAP/RATE/USD/2D/1D/3Y</v>
      </c>
    </row>
    <row r="619" spans="2:6" x14ac:dyDescent="0.25">
      <c r="B619" s="2" t="s">
        <v>8919</v>
      </c>
      <c r="C619" s="2">
        <v>1</v>
      </c>
      <c r="D619" s="2">
        <v>10</v>
      </c>
      <c r="E619" s="2" t="s">
        <v>6295</v>
      </c>
      <c r="F619" s="2" t="str">
        <f>IF(Tabelle_ExterneDaten_15[[#This Row],[QuoteLU]]&lt;&gt;"",VLOOKUP(Tabelle_ExterneDaten_15[[#This Row],[QuoteLU]],QuoteLookup,2,FALSE),"")</f>
        <v>IR_SWAP/RATE/USD/2D/1D/4Y</v>
      </c>
    </row>
    <row r="620" spans="2:6" x14ac:dyDescent="0.25">
      <c r="B620" s="2" t="s">
        <v>8919</v>
      </c>
      <c r="C620" s="2">
        <v>1</v>
      </c>
      <c r="D620" s="2">
        <v>11</v>
      </c>
      <c r="E620" s="2" t="s">
        <v>6298</v>
      </c>
      <c r="F620" s="2" t="str">
        <f>IF(Tabelle_ExterneDaten_15[[#This Row],[QuoteLU]]&lt;&gt;"",VLOOKUP(Tabelle_ExterneDaten_15[[#This Row],[QuoteLU]],QuoteLookup,2,FALSE),"")</f>
        <v>IR_SWAP/RATE/USD/2D/1D/5Y</v>
      </c>
    </row>
    <row r="621" spans="2:6" x14ac:dyDescent="0.25">
      <c r="B621" s="2" t="s">
        <v>8919</v>
      </c>
      <c r="C621" s="2">
        <v>1</v>
      </c>
      <c r="D621" s="2">
        <v>12</v>
      </c>
      <c r="E621" s="2" t="s">
        <v>6301</v>
      </c>
      <c r="F621" s="2" t="str">
        <f>IF(Tabelle_ExterneDaten_15[[#This Row],[QuoteLU]]&lt;&gt;"",VLOOKUP(Tabelle_ExterneDaten_15[[#This Row],[QuoteLU]],QuoteLookup,2,FALSE),"")</f>
        <v>IR_SWAP/RATE/USD/2D/1D/7Y</v>
      </c>
    </row>
    <row r="622" spans="2:6" x14ac:dyDescent="0.25">
      <c r="B622" s="2" t="s">
        <v>8919</v>
      </c>
      <c r="C622" s="2">
        <v>1</v>
      </c>
      <c r="D622" s="2">
        <v>13</v>
      </c>
      <c r="E622" s="2" t="s">
        <v>6275</v>
      </c>
      <c r="F622" s="2" t="str">
        <f>IF(Tabelle_ExterneDaten_15[[#This Row],[QuoteLU]]&lt;&gt;"",VLOOKUP(Tabelle_ExterneDaten_15[[#This Row],[QuoteLU]],QuoteLookup,2,FALSE),"")</f>
        <v>IR_SWAP/RATE/USD/2D/1D/10Y</v>
      </c>
    </row>
    <row r="623" spans="2:6" x14ac:dyDescent="0.25">
      <c r="B623" s="2" t="s">
        <v>8919</v>
      </c>
      <c r="C623" s="2">
        <v>1</v>
      </c>
      <c r="D623" s="2">
        <v>14</v>
      </c>
      <c r="E623" s="2" t="s">
        <v>6277</v>
      </c>
      <c r="F623" s="2" t="str">
        <f>IF(Tabelle_ExterneDaten_15[[#This Row],[QuoteLU]]&lt;&gt;"",VLOOKUP(Tabelle_ExterneDaten_15[[#This Row],[QuoteLU]],QuoteLookup,2,FALSE),"")</f>
        <v>IR_SWAP/RATE/USD/2D/1D/12Y</v>
      </c>
    </row>
    <row r="624" spans="2:6" x14ac:dyDescent="0.25">
      <c r="B624" s="2" t="s">
        <v>8919</v>
      </c>
      <c r="C624" s="2">
        <v>1</v>
      </c>
      <c r="D624" s="2">
        <v>15</v>
      </c>
      <c r="E624" s="2" t="s">
        <v>6278</v>
      </c>
      <c r="F624" s="2" t="str">
        <f>IF(Tabelle_ExterneDaten_15[[#This Row],[QuoteLU]]&lt;&gt;"",VLOOKUP(Tabelle_ExterneDaten_15[[#This Row],[QuoteLU]],QuoteLookup,2,FALSE),"")</f>
        <v>IR_SWAP/RATE/USD/2D/1D/15Y</v>
      </c>
    </row>
    <row r="625" spans="2:6" x14ac:dyDescent="0.25">
      <c r="B625" s="2" t="s">
        <v>8919</v>
      </c>
      <c r="C625" s="2">
        <v>1</v>
      </c>
      <c r="D625" s="2">
        <v>16</v>
      </c>
      <c r="E625" s="2" t="s">
        <v>6285</v>
      </c>
      <c r="F625" s="2" t="str">
        <f>IF(Tabelle_ExterneDaten_15[[#This Row],[QuoteLU]]&lt;&gt;"",VLOOKUP(Tabelle_ExterneDaten_15[[#This Row],[QuoteLU]],QuoteLookup,2,FALSE),"")</f>
        <v>IR_SWAP/RATE/USD/2D/1D/20Y</v>
      </c>
    </row>
    <row r="626" spans="2:6" x14ac:dyDescent="0.25">
      <c r="B626" s="2" t="s">
        <v>8919</v>
      </c>
      <c r="C626" s="2">
        <v>1</v>
      </c>
      <c r="D626" s="2">
        <v>17</v>
      </c>
      <c r="E626" s="2" t="s">
        <v>6286</v>
      </c>
      <c r="F626" s="2" t="str">
        <f>IF(Tabelle_ExterneDaten_15[[#This Row],[QuoteLU]]&lt;&gt;"",VLOOKUP(Tabelle_ExterneDaten_15[[#This Row],[QuoteLU]],QuoteLookup,2,FALSE),"")</f>
        <v>IR_SWAP/RATE/USD/2D/1D/25Y</v>
      </c>
    </row>
    <row r="627" spans="2:6" x14ac:dyDescent="0.25">
      <c r="B627" s="2" t="s">
        <v>8919</v>
      </c>
      <c r="C627" s="2">
        <v>1</v>
      </c>
      <c r="D627" s="2">
        <v>18</v>
      </c>
      <c r="E627" s="2" t="s">
        <v>6290</v>
      </c>
      <c r="F627" s="2" t="str">
        <f>IF(Tabelle_ExterneDaten_15[[#This Row],[QuoteLU]]&lt;&gt;"",VLOOKUP(Tabelle_ExterneDaten_15[[#This Row],[QuoteLU]],QuoteLookup,2,FALSE),"")</f>
        <v>IR_SWAP/RATE/USD/2D/1D/30Y</v>
      </c>
    </row>
    <row r="628" spans="2:6" x14ac:dyDescent="0.25">
      <c r="B628" s="2" t="s">
        <v>8920</v>
      </c>
      <c r="C628" s="2">
        <v>0</v>
      </c>
      <c r="D628" s="2">
        <v>0</v>
      </c>
      <c r="E628" s="2" t="s">
        <v>6372</v>
      </c>
      <c r="F628" s="2" t="str">
        <f>IF(Tabelle_ExterneDaten_15[[#This Row],[QuoteLU]]&lt;&gt;"",VLOOKUP(Tabelle_ExterneDaten_15[[#This Row],[QuoteLU]],QuoteLookup,2,FALSE),"")</f>
        <v>MM/RATE/USD/0D/1D</v>
      </c>
    </row>
    <row r="629" spans="2:6" x14ac:dyDescent="0.25">
      <c r="B629" s="2" t="s">
        <v>8920</v>
      </c>
      <c r="C629" s="2">
        <v>0</v>
      </c>
      <c r="D629" s="2">
        <v>1</v>
      </c>
      <c r="E629" s="2" t="s">
        <v>6375</v>
      </c>
      <c r="F629" s="2" t="str">
        <f>IF(Tabelle_ExterneDaten_15[[#This Row],[QuoteLU]]&lt;&gt;"",VLOOKUP(Tabelle_ExterneDaten_15[[#This Row],[QuoteLU]],QuoteLookup,2,FALSE),"")</f>
        <v>MM/RATE/USD/2D/1W</v>
      </c>
    </row>
    <row r="630" spans="2:6" x14ac:dyDescent="0.25">
      <c r="B630" s="2" t="s">
        <v>8920</v>
      </c>
      <c r="C630" s="2">
        <v>0</v>
      </c>
      <c r="D630" s="2">
        <v>2</v>
      </c>
      <c r="E630" s="2" t="s">
        <v>6374</v>
      </c>
      <c r="F630" s="2" t="str">
        <f>IF(Tabelle_ExterneDaten_15[[#This Row],[QuoteLU]]&lt;&gt;"",VLOOKUP(Tabelle_ExterneDaten_15[[#This Row],[QuoteLU]],QuoteLookup,2,FALSE),"")</f>
        <v>MM/RATE/USD/2D/1M</v>
      </c>
    </row>
    <row r="631" spans="2:6" x14ac:dyDescent="0.25">
      <c r="B631" s="2" t="s">
        <v>8920</v>
      </c>
      <c r="C631" s="2">
        <v>0</v>
      </c>
      <c r="D631" s="2">
        <v>3</v>
      </c>
      <c r="E631" s="2" t="s">
        <v>6376</v>
      </c>
      <c r="F631" s="2" t="str">
        <f>IF(Tabelle_ExterneDaten_15[[#This Row],[QuoteLU]]&lt;&gt;"",VLOOKUP(Tabelle_ExterneDaten_15[[#This Row],[QuoteLU]],QuoteLookup,2,FALSE),"")</f>
        <v>MM/RATE/USD/2D/2M</v>
      </c>
    </row>
    <row r="632" spans="2:6" x14ac:dyDescent="0.25">
      <c r="B632" s="2" t="s">
        <v>8920</v>
      </c>
      <c r="C632" s="2">
        <v>0</v>
      </c>
      <c r="D632" s="2">
        <v>4</v>
      </c>
      <c r="E632" s="2" t="s">
        <v>6378</v>
      </c>
      <c r="F632" s="2" t="str">
        <f>IF(Tabelle_ExterneDaten_15[[#This Row],[QuoteLU]]&lt;&gt;"",VLOOKUP(Tabelle_ExterneDaten_15[[#This Row],[QuoteLU]],QuoteLookup,2,FALSE),"")</f>
        <v>MM/RATE/USD/2D/3M</v>
      </c>
    </row>
    <row r="633" spans="2:6" x14ac:dyDescent="0.25">
      <c r="B633" s="2" t="s">
        <v>8920</v>
      </c>
      <c r="C633" s="2">
        <v>1</v>
      </c>
      <c r="D633" s="2">
        <v>0</v>
      </c>
      <c r="E633" s="2" t="s">
        <v>5519</v>
      </c>
      <c r="F633" s="2" t="str">
        <f>IF(Tabelle_ExterneDaten_15[[#This Row],[QuoteLU]]&lt;&gt;"",VLOOKUP(Tabelle_ExterneDaten_15[[#This Row],[QuoteLU]],QuoteLookup,2,FALSE),"")</f>
        <v>FRA/RATE/USD/3M/3M</v>
      </c>
    </row>
    <row r="634" spans="2:6" x14ac:dyDescent="0.25">
      <c r="B634" s="2" t="s">
        <v>8920</v>
      </c>
      <c r="C634" s="2">
        <v>1</v>
      </c>
      <c r="D634" s="2">
        <v>1</v>
      </c>
      <c r="E634" s="2" t="s">
        <v>5520</v>
      </c>
      <c r="F634" s="2" t="str">
        <f>IF(Tabelle_ExterneDaten_15[[#This Row],[QuoteLU]]&lt;&gt;"",VLOOKUP(Tabelle_ExterneDaten_15[[#This Row],[QuoteLU]],QuoteLookup,2,FALSE),"")</f>
        <v>FRA/RATE/USD/6M/3M</v>
      </c>
    </row>
    <row r="635" spans="2:6" x14ac:dyDescent="0.25">
      <c r="B635" s="2" t="s">
        <v>8920</v>
      </c>
      <c r="C635" s="2">
        <v>1</v>
      </c>
      <c r="D635" s="2">
        <v>2</v>
      </c>
      <c r="E635" s="2" t="s">
        <v>5522</v>
      </c>
      <c r="F635" s="2" t="str">
        <f>IF(Tabelle_ExterneDaten_15[[#This Row],[QuoteLU]]&lt;&gt;"",VLOOKUP(Tabelle_ExterneDaten_15[[#This Row],[QuoteLU]],QuoteLookup,2,FALSE),"")</f>
        <v>FRA/RATE/USD/9M/3M</v>
      </c>
    </row>
    <row r="636" spans="2:6" x14ac:dyDescent="0.25">
      <c r="B636" s="2" t="s">
        <v>8920</v>
      </c>
      <c r="C636" s="2">
        <v>1</v>
      </c>
      <c r="D636" s="2">
        <v>3</v>
      </c>
      <c r="E636" s="2" t="s">
        <v>5517</v>
      </c>
      <c r="F636" s="2" t="str">
        <f>IF(Tabelle_ExterneDaten_15[[#This Row],[QuoteLU]]&lt;&gt;"",VLOOKUP(Tabelle_ExterneDaten_15[[#This Row],[QuoteLU]],QuoteLookup,2,FALSE),"")</f>
        <v>FRA/RATE/USD/1Y/3M</v>
      </c>
    </row>
    <row r="637" spans="2:6" x14ac:dyDescent="0.25">
      <c r="B637" s="2" t="s">
        <v>8920</v>
      </c>
      <c r="C637" s="2">
        <v>2</v>
      </c>
      <c r="D637" s="2">
        <v>0</v>
      </c>
      <c r="E637" s="2" t="s">
        <v>6309</v>
      </c>
      <c r="F637" s="2" t="str">
        <f>IF(Tabelle_ExterneDaten_15[[#This Row],[QuoteLU]]&lt;&gt;"",VLOOKUP(Tabelle_ExterneDaten_15[[#This Row],[QuoteLU]],QuoteLookup,2,FALSE),"")</f>
        <v>IR_SWAP/RATE/USD/2D/3M/2Y</v>
      </c>
    </row>
    <row r="638" spans="2:6" x14ac:dyDescent="0.25">
      <c r="B638" s="2" t="s">
        <v>8920</v>
      </c>
      <c r="C638" s="2">
        <v>2</v>
      </c>
      <c r="D638" s="2">
        <v>1</v>
      </c>
      <c r="E638" s="2" t="s">
        <v>6311</v>
      </c>
      <c r="F638" s="2" t="str">
        <f>IF(Tabelle_ExterneDaten_15[[#This Row],[QuoteLU]]&lt;&gt;"",VLOOKUP(Tabelle_ExterneDaten_15[[#This Row],[QuoteLU]],QuoteLookup,2,FALSE),"")</f>
        <v>IR_SWAP/RATE/USD/2D/3M/3Y</v>
      </c>
    </row>
    <row r="639" spans="2:6" x14ac:dyDescent="0.25">
      <c r="B639" s="2" t="s">
        <v>8920</v>
      </c>
      <c r="C639" s="2">
        <v>2</v>
      </c>
      <c r="D639" s="2">
        <v>2</v>
      </c>
      <c r="E639" s="2" t="s">
        <v>6313</v>
      </c>
      <c r="F639" s="2" t="str">
        <f>IF(Tabelle_ExterneDaten_15[[#This Row],[QuoteLU]]&lt;&gt;"",VLOOKUP(Tabelle_ExterneDaten_15[[#This Row],[QuoteLU]],QuoteLookup,2,FALSE),"")</f>
        <v>IR_SWAP/RATE/USD/2D/3M/4Y</v>
      </c>
    </row>
    <row r="640" spans="2:6" x14ac:dyDescent="0.25">
      <c r="B640" s="2" t="s">
        <v>8920</v>
      </c>
      <c r="C640" s="2">
        <v>2</v>
      </c>
      <c r="D640" s="2">
        <v>3</v>
      </c>
      <c r="E640" s="2" t="s">
        <v>6315</v>
      </c>
      <c r="F640" s="2" t="str">
        <f>IF(Tabelle_ExterneDaten_15[[#This Row],[QuoteLU]]&lt;&gt;"",VLOOKUP(Tabelle_ExterneDaten_15[[#This Row],[QuoteLU]],QuoteLookup,2,FALSE),"")</f>
        <v>IR_SWAP/RATE/USD/2D/3M/5Y</v>
      </c>
    </row>
    <row r="641" spans="2:6" x14ac:dyDescent="0.25">
      <c r="B641" s="2" t="s">
        <v>8920</v>
      </c>
      <c r="C641" s="2">
        <v>2</v>
      </c>
      <c r="D641" s="2">
        <v>4</v>
      </c>
      <c r="E641" s="2" t="s">
        <v>6316</v>
      </c>
      <c r="F641" s="2" t="str">
        <f>IF(Tabelle_ExterneDaten_15[[#This Row],[QuoteLU]]&lt;&gt;"",VLOOKUP(Tabelle_ExterneDaten_15[[#This Row],[QuoteLU]],QuoteLookup,2,FALSE),"")</f>
        <v>IR_SWAP/RATE/USD/2D/3M/6Y</v>
      </c>
    </row>
    <row r="642" spans="2:6" x14ac:dyDescent="0.25">
      <c r="B642" s="2" t="s">
        <v>8920</v>
      </c>
      <c r="C642" s="2">
        <v>2</v>
      </c>
      <c r="D642" s="2">
        <v>5</v>
      </c>
      <c r="E642" s="2" t="s">
        <v>6317</v>
      </c>
      <c r="F642" s="2" t="str">
        <f>IF(Tabelle_ExterneDaten_15[[#This Row],[QuoteLU]]&lt;&gt;"",VLOOKUP(Tabelle_ExterneDaten_15[[#This Row],[QuoteLU]],QuoteLookup,2,FALSE),"")</f>
        <v>IR_SWAP/RATE/USD/2D/3M/7Y</v>
      </c>
    </row>
    <row r="643" spans="2:6" x14ac:dyDescent="0.25">
      <c r="B643" s="2" t="s">
        <v>8920</v>
      </c>
      <c r="C643" s="2">
        <v>2</v>
      </c>
      <c r="D643" s="2">
        <v>6</v>
      </c>
      <c r="E643" s="2" t="s">
        <v>6318</v>
      </c>
      <c r="F643" s="2" t="str">
        <f>IF(Tabelle_ExterneDaten_15[[#This Row],[QuoteLU]]&lt;&gt;"",VLOOKUP(Tabelle_ExterneDaten_15[[#This Row],[QuoteLU]],QuoteLookup,2,FALSE),"")</f>
        <v>IR_SWAP/RATE/USD/2D/3M/8Y</v>
      </c>
    </row>
    <row r="644" spans="2:6" x14ac:dyDescent="0.25">
      <c r="B644" s="2" t="s">
        <v>8920</v>
      </c>
      <c r="C644" s="2">
        <v>2</v>
      </c>
      <c r="D644" s="2">
        <v>7</v>
      </c>
      <c r="E644" s="2" t="s">
        <v>6319</v>
      </c>
      <c r="F644" s="2" t="str">
        <f>IF(Tabelle_ExterneDaten_15[[#This Row],[QuoteLU]]&lt;&gt;"",VLOOKUP(Tabelle_ExterneDaten_15[[#This Row],[QuoteLU]],QuoteLookup,2,FALSE),"")</f>
        <v>IR_SWAP/RATE/USD/2D/3M/9Y</v>
      </c>
    </row>
    <row r="645" spans="2:6" x14ac:dyDescent="0.25">
      <c r="B645" s="2" t="s">
        <v>8920</v>
      </c>
      <c r="C645" s="2">
        <v>2</v>
      </c>
      <c r="D645" s="2">
        <v>8</v>
      </c>
      <c r="E645" s="2" t="s">
        <v>6304</v>
      </c>
      <c r="F645" s="2" t="str">
        <f>IF(Tabelle_ExterneDaten_15[[#This Row],[QuoteLU]]&lt;&gt;"",VLOOKUP(Tabelle_ExterneDaten_15[[#This Row],[QuoteLU]],QuoteLookup,2,FALSE),"")</f>
        <v>IR_SWAP/RATE/USD/2D/3M/10Y</v>
      </c>
    </row>
    <row r="646" spans="2:6" x14ac:dyDescent="0.25">
      <c r="B646" s="2" t="s">
        <v>8920</v>
      </c>
      <c r="C646" s="2">
        <v>2</v>
      </c>
      <c r="D646" s="2">
        <v>9</v>
      </c>
      <c r="E646" s="2" t="s">
        <v>6305</v>
      </c>
      <c r="F646" s="2" t="str">
        <f>IF(Tabelle_ExterneDaten_15[[#This Row],[QuoteLU]]&lt;&gt;"",VLOOKUP(Tabelle_ExterneDaten_15[[#This Row],[QuoteLU]],QuoteLookup,2,FALSE),"")</f>
        <v>IR_SWAP/RATE/USD/2D/3M/12Y</v>
      </c>
    </row>
    <row r="647" spans="2:6" x14ac:dyDescent="0.25">
      <c r="B647" s="2" t="s">
        <v>8920</v>
      </c>
      <c r="C647" s="2">
        <v>2</v>
      </c>
      <c r="D647" s="2">
        <v>10</v>
      </c>
      <c r="E647" s="2" t="s">
        <v>6306</v>
      </c>
      <c r="F647" s="2" t="str">
        <f>IF(Tabelle_ExterneDaten_15[[#This Row],[QuoteLU]]&lt;&gt;"",VLOOKUP(Tabelle_ExterneDaten_15[[#This Row],[QuoteLU]],QuoteLookup,2,FALSE),"")</f>
        <v>IR_SWAP/RATE/USD/2D/3M/15Y</v>
      </c>
    </row>
    <row r="648" spans="2:6" x14ac:dyDescent="0.25">
      <c r="B648" s="2" t="s">
        <v>8920</v>
      </c>
      <c r="C648" s="2">
        <v>2</v>
      </c>
      <c r="D648" s="2">
        <v>11</v>
      </c>
      <c r="E648" s="2" t="s">
        <v>6307</v>
      </c>
      <c r="F648" s="2" t="str">
        <f>IF(Tabelle_ExterneDaten_15[[#This Row],[QuoteLU]]&lt;&gt;"",VLOOKUP(Tabelle_ExterneDaten_15[[#This Row],[QuoteLU]],QuoteLookup,2,FALSE),"")</f>
        <v>IR_SWAP/RATE/USD/2D/3M/20Y</v>
      </c>
    </row>
    <row r="649" spans="2:6" x14ac:dyDescent="0.25">
      <c r="B649" s="2" t="s">
        <v>8920</v>
      </c>
      <c r="C649" s="2">
        <v>2</v>
      </c>
      <c r="D649" s="2">
        <v>12</v>
      </c>
      <c r="E649" s="2" t="s">
        <v>6308</v>
      </c>
      <c r="F649" s="2" t="str">
        <f>IF(Tabelle_ExterneDaten_15[[#This Row],[QuoteLU]]&lt;&gt;"",VLOOKUP(Tabelle_ExterneDaten_15[[#This Row],[QuoteLU]],QuoteLookup,2,FALSE),"")</f>
        <v>IR_SWAP/RATE/USD/2D/3M/25Y</v>
      </c>
    </row>
    <row r="650" spans="2:6" x14ac:dyDescent="0.25">
      <c r="B650" s="2" t="s">
        <v>8920</v>
      </c>
      <c r="C650" s="2">
        <v>2</v>
      </c>
      <c r="D650" s="2">
        <v>13</v>
      </c>
      <c r="E650" s="2" t="s">
        <v>6310</v>
      </c>
      <c r="F650" s="2" t="str">
        <f>IF(Tabelle_ExterneDaten_15[[#This Row],[QuoteLU]]&lt;&gt;"",VLOOKUP(Tabelle_ExterneDaten_15[[#This Row],[QuoteLU]],QuoteLookup,2,FALSE),"")</f>
        <v>IR_SWAP/RATE/USD/2D/3M/30Y</v>
      </c>
    </row>
    <row r="651" spans="2:6" x14ac:dyDescent="0.25">
      <c r="B651" s="2" t="s">
        <v>8921</v>
      </c>
      <c r="C651" s="2">
        <v>0</v>
      </c>
      <c r="D651" s="2">
        <v>0</v>
      </c>
      <c r="E651" s="2" t="s">
        <v>6372</v>
      </c>
      <c r="F651" s="2" t="str">
        <f>IF(Tabelle_ExterneDaten_15[[#This Row],[QuoteLU]]&lt;&gt;"",VLOOKUP(Tabelle_ExterneDaten_15[[#This Row],[QuoteLU]],QuoteLookup,2,FALSE),"")</f>
        <v>MM/RATE/USD/0D/1D</v>
      </c>
    </row>
    <row r="652" spans="2:6" x14ac:dyDescent="0.25">
      <c r="B652" s="2" t="s">
        <v>8921</v>
      </c>
      <c r="C652" s="2">
        <v>0</v>
      </c>
      <c r="D652" s="2">
        <v>1</v>
      </c>
      <c r="E652" s="2" t="s">
        <v>6375</v>
      </c>
      <c r="F652" s="2" t="str">
        <f>IF(Tabelle_ExterneDaten_15[[#This Row],[QuoteLU]]&lt;&gt;"",VLOOKUP(Tabelle_ExterneDaten_15[[#This Row],[QuoteLU]],QuoteLookup,2,FALSE),"")</f>
        <v>MM/RATE/USD/2D/1W</v>
      </c>
    </row>
    <row r="653" spans="2:6" x14ac:dyDescent="0.25">
      <c r="B653" s="2" t="s">
        <v>8921</v>
      </c>
      <c r="C653" s="2">
        <v>0</v>
      </c>
      <c r="D653" s="2">
        <v>2</v>
      </c>
      <c r="E653" s="2" t="s">
        <v>6374</v>
      </c>
      <c r="F653" s="2" t="str">
        <f>IF(Tabelle_ExterneDaten_15[[#This Row],[QuoteLU]]&lt;&gt;"",VLOOKUP(Tabelle_ExterneDaten_15[[#This Row],[QuoteLU]],QuoteLookup,2,FALSE),"")</f>
        <v>MM/RATE/USD/2D/1M</v>
      </c>
    </row>
    <row r="654" spans="2:6" x14ac:dyDescent="0.25">
      <c r="B654" s="2" t="s">
        <v>8921</v>
      </c>
      <c r="C654" s="2">
        <v>0</v>
      </c>
      <c r="D654" s="2">
        <v>3</v>
      </c>
      <c r="E654" s="2" t="s">
        <v>6376</v>
      </c>
      <c r="F654" s="2" t="str">
        <f>IF(Tabelle_ExterneDaten_15[[#This Row],[QuoteLU]]&lt;&gt;"",VLOOKUP(Tabelle_ExterneDaten_15[[#This Row],[QuoteLU]],QuoteLookup,2,FALSE),"")</f>
        <v>MM/RATE/USD/2D/2M</v>
      </c>
    </row>
    <row r="655" spans="2:6" x14ac:dyDescent="0.25">
      <c r="B655" s="2" t="s">
        <v>8921</v>
      </c>
      <c r="C655" s="2">
        <v>0</v>
      </c>
      <c r="D655" s="2">
        <v>4</v>
      </c>
      <c r="E655" s="2" t="s">
        <v>6378</v>
      </c>
      <c r="F655" s="2" t="str">
        <f>IF(Tabelle_ExterneDaten_15[[#This Row],[QuoteLU]]&lt;&gt;"",VLOOKUP(Tabelle_ExterneDaten_15[[#This Row],[QuoteLU]],QuoteLookup,2,FALSE),"")</f>
        <v>MM/RATE/USD/2D/3M</v>
      </c>
    </row>
    <row r="656" spans="2:6" x14ac:dyDescent="0.25">
      <c r="B656" s="2" t="s">
        <v>8921</v>
      </c>
      <c r="C656" s="2">
        <v>0</v>
      </c>
      <c r="D656" s="2">
        <v>5</v>
      </c>
      <c r="E656" s="2" t="s">
        <v>6380</v>
      </c>
      <c r="F656" s="2" t="str">
        <f>IF(Tabelle_ExterneDaten_15[[#This Row],[QuoteLU]]&lt;&gt;"",VLOOKUP(Tabelle_ExterneDaten_15[[#This Row],[QuoteLU]],QuoteLookup,2,FALSE),"")</f>
        <v>MM/RATE/USD/2D/6M</v>
      </c>
    </row>
    <row r="657" spans="2:6" x14ac:dyDescent="0.25">
      <c r="B657" s="2" t="s">
        <v>8921</v>
      </c>
      <c r="C657" s="2">
        <v>1</v>
      </c>
      <c r="D657" s="2">
        <v>0</v>
      </c>
      <c r="E657" s="2" t="s">
        <v>5521</v>
      </c>
      <c r="F657" s="2" t="str">
        <f>IF(Tabelle_ExterneDaten_15[[#This Row],[QuoteLU]]&lt;&gt;"",VLOOKUP(Tabelle_ExterneDaten_15[[#This Row],[QuoteLU]],QuoteLookup,2,FALSE),"")</f>
        <v>FRA/RATE/USD/6M/6M</v>
      </c>
    </row>
    <row r="658" spans="2:6" x14ac:dyDescent="0.25">
      <c r="B658" s="2" t="s">
        <v>8921</v>
      </c>
      <c r="C658" s="2">
        <v>1</v>
      </c>
      <c r="D658" s="2">
        <v>1</v>
      </c>
      <c r="E658" s="2" t="s">
        <v>5518</v>
      </c>
      <c r="F658" s="2" t="str">
        <f>IF(Tabelle_ExterneDaten_15[[#This Row],[QuoteLU]]&lt;&gt;"",VLOOKUP(Tabelle_ExterneDaten_15[[#This Row],[QuoteLU]],QuoteLookup,2,FALSE),"")</f>
        <v>FRA/RATE/USD/1Y/6M</v>
      </c>
    </row>
    <row r="659" spans="2:6" x14ac:dyDescent="0.25">
      <c r="B659" s="2" t="s">
        <v>8921</v>
      </c>
      <c r="C659" s="2">
        <v>2</v>
      </c>
      <c r="D659" s="2">
        <v>0</v>
      </c>
      <c r="E659" s="2" t="s">
        <v>1531</v>
      </c>
      <c r="F659" s="2" t="str">
        <f>IF(Tabelle_ExterneDaten_15[[#This Row],[QuoteLU]]&lt;&gt;"",VLOOKUP(Tabelle_ExterneDaten_15[[#This Row],[QuoteLU]],QuoteLookup,2,FALSE),"")</f>
        <v>BASIS_SWAP/BASIS_SPREAD/3M/6M/USD/2Y</v>
      </c>
    </row>
    <row r="660" spans="2:6" x14ac:dyDescent="0.25">
      <c r="B660" s="2" t="s">
        <v>8921</v>
      </c>
      <c r="C660" s="2">
        <v>2</v>
      </c>
      <c r="D660" s="2">
        <v>1</v>
      </c>
      <c r="E660" s="2" t="s">
        <v>1533</v>
      </c>
      <c r="F660" s="2" t="str">
        <f>IF(Tabelle_ExterneDaten_15[[#This Row],[QuoteLU]]&lt;&gt;"",VLOOKUP(Tabelle_ExterneDaten_15[[#This Row],[QuoteLU]],QuoteLookup,2,FALSE),"")</f>
        <v>BASIS_SWAP/BASIS_SPREAD/3M/6M/USD/3Y</v>
      </c>
    </row>
    <row r="661" spans="2:6" x14ac:dyDescent="0.25">
      <c r="B661" s="2" t="s">
        <v>8921</v>
      </c>
      <c r="C661" s="2">
        <v>2</v>
      </c>
      <c r="D661" s="2">
        <v>2</v>
      </c>
      <c r="E661" s="2" t="s">
        <v>1534</v>
      </c>
      <c r="F661" s="2" t="str">
        <f>IF(Tabelle_ExterneDaten_15[[#This Row],[QuoteLU]]&lt;&gt;"",VLOOKUP(Tabelle_ExterneDaten_15[[#This Row],[QuoteLU]],QuoteLookup,2,FALSE),"")</f>
        <v>BASIS_SWAP/BASIS_SPREAD/3M/6M/USD/4Y</v>
      </c>
    </row>
    <row r="662" spans="2:6" x14ac:dyDescent="0.25">
      <c r="B662" s="2" t="s">
        <v>8921</v>
      </c>
      <c r="C662" s="2">
        <v>2</v>
      </c>
      <c r="D662" s="2">
        <v>3</v>
      </c>
      <c r="E662" s="2" t="s">
        <v>1535</v>
      </c>
      <c r="F662" s="2" t="str">
        <f>IF(Tabelle_ExterneDaten_15[[#This Row],[QuoteLU]]&lt;&gt;"",VLOOKUP(Tabelle_ExterneDaten_15[[#This Row],[QuoteLU]],QuoteLookup,2,FALSE),"")</f>
        <v>BASIS_SWAP/BASIS_SPREAD/3M/6M/USD/5Y</v>
      </c>
    </row>
    <row r="663" spans="2:6" x14ac:dyDescent="0.25">
      <c r="B663" s="2" t="s">
        <v>8921</v>
      </c>
      <c r="C663" s="2">
        <v>2</v>
      </c>
      <c r="D663" s="2">
        <v>4</v>
      </c>
      <c r="E663" s="2" t="s">
        <v>1536</v>
      </c>
      <c r="F663" s="2" t="str">
        <f>IF(Tabelle_ExterneDaten_15[[#This Row],[QuoteLU]]&lt;&gt;"",VLOOKUP(Tabelle_ExterneDaten_15[[#This Row],[QuoteLU]],QuoteLookup,2,FALSE),"")</f>
        <v>BASIS_SWAP/BASIS_SPREAD/3M/6M/USD/6Y</v>
      </c>
    </row>
    <row r="664" spans="2:6" x14ac:dyDescent="0.25">
      <c r="B664" s="2" t="s">
        <v>8921</v>
      </c>
      <c r="C664" s="2">
        <v>2</v>
      </c>
      <c r="D664" s="2">
        <v>5</v>
      </c>
      <c r="E664" s="2" t="s">
        <v>1537</v>
      </c>
      <c r="F664" s="2" t="str">
        <f>IF(Tabelle_ExterneDaten_15[[#This Row],[QuoteLU]]&lt;&gt;"",VLOOKUP(Tabelle_ExterneDaten_15[[#This Row],[QuoteLU]],QuoteLookup,2,FALSE),"")</f>
        <v>BASIS_SWAP/BASIS_SPREAD/3M/6M/USD/7Y</v>
      </c>
    </row>
    <row r="665" spans="2:6" x14ac:dyDescent="0.25">
      <c r="B665" s="2" t="s">
        <v>8921</v>
      </c>
      <c r="C665" s="2">
        <v>2</v>
      </c>
      <c r="D665" s="2">
        <v>6</v>
      </c>
      <c r="E665" s="2" t="s">
        <v>1538</v>
      </c>
      <c r="F665" s="2" t="str">
        <f>IF(Tabelle_ExterneDaten_15[[#This Row],[QuoteLU]]&lt;&gt;"",VLOOKUP(Tabelle_ExterneDaten_15[[#This Row],[QuoteLU]],QuoteLookup,2,FALSE),"")</f>
        <v>BASIS_SWAP/BASIS_SPREAD/3M/6M/USD/8Y</v>
      </c>
    </row>
    <row r="666" spans="2:6" x14ac:dyDescent="0.25">
      <c r="B666" s="2" t="s">
        <v>8921</v>
      </c>
      <c r="C666" s="2">
        <v>2</v>
      </c>
      <c r="D666" s="2">
        <v>7</v>
      </c>
      <c r="E666" s="2" t="s">
        <v>1539</v>
      </c>
      <c r="F666" s="2" t="str">
        <f>IF(Tabelle_ExterneDaten_15[[#This Row],[QuoteLU]]&lt;&gt;"",VLOOKUP(Tabelle_ExterneDaten_15[[#This Row],[QuoteLU]],QuoteLookup,2,FALSE),"")</f>
        <v>BASIS_SWAP/BASIS_SPREAD/3M/6M/USD/9Y</v>
      </c>
    </row>
    <row r="667" spans="2:6" x14ac:dyDescent="0.25">
      <c r="B667" s="2" t="s">
        <v>8921</v>
      </c>
      <c r="C667" s="2">
        <v>2</v>
      </c>
      <c r="D667" s="2">
        <v>8</v>
      </c>
      <c r="E667" s="2" t="s">
        <v>1526</v>
      </c>
      <c r="F667" s="2" t="str">
        <f>IF(Tabelle_ExterneDaten_15[[#This Row],[QuoteLU]]&lt;&gt;"",VLOOKUP(Tabelle_ExterneDaten_15[[#This Row],[QuoteLU]],QuoteLookup,2,FALSE),"")</f>
        <v>BASIS_SWAP/BASIS_SPREAD/3M/6M/USD/10Y</v>
      </c>
    </row>
    <row r="668" spans="2:6" x14ac:dyDescent="0.25">
      <c r="B668" s="2" t="s">
        <v>8921</v>
      </c>
      <c r="C668" s="2">
        <v>2</v>
      </c>
      <c r="D668" s="2">
        <v>9</v>
      </c>
      <c r="E668" s="2" t="s">
        <v>1527</v>
      </c>
      <c r="F668" s="2" t="str">
        <f>IF(Tabelle_ExterneDaten_15[[#This Row],[QuoteLU]]&lt;&gt;"",VLOOKUP(Tabelle_ExterneDaten_15[[#This Row],[QuoteLU]],QuoteLookup,2,FALSE),"")</f>
        <v>BASIS_SWAP/BASIS_SPREAD/3M/6M/USD/12Y</v>
      </c>
    </row>
    <row r="669" spans="2:6" x14ac:dyDescent="0.25">
      <c r="B669" s="2" t="s">
        <v>8921</v>
      </c>
      <c r="C669" s="2">
        <v>2</v>
      </c>
      <c r="D669" s="2">
        <v>10</v>
      </c>
      <c r="E669" s="2" t="s">
        <v>1528</v>
      </c>
      <c r="F669" s="2" t="str">
        <f>IF(Tabelle_ExterneDaten_15[[#This Row],[QuoteLU]]&lt;&gt;"",VLOOKUP(Tabelle_ExterneDaten_15[[#This Row],[QuoteLU]],QuoteLookup,2,FALSE),"")</f>
        <v>BASIS_SWAP/BASIS_SPREAD/3M/6M/USD/15Y</v>
      </c>
    </row>
    <row r="670" spans="2:6" x14ac:dyDescent="0.25">
      <c r="B670" s="2" t="s">
        <v>8921</v>
      </c>
      <c r="C670" s="2">
        <v>2</v>
      </c>
      <c r="D670" s="2">
        <v>11</v>
      </c>
      <c r="E670" s="2" t="s">
        <v>1529</v>
      </c>
      <c r="F670" s="2" t="str">
        <f>IF(Tabelle_ExterneDaten_15[[#This Row],[QuoteLU]]&lt;&gt;"",VLOOKUP(Tabelle_ExterneDaten_15[[#This Row],[QuoteLU]],QuoteLookup,2,FALSE),"")</f>
        <v>BASIS_SWAP/BASIS_SPREAD/3M/6M/USD/20Y</v>
      </c>
    </row>
    <row r="671" spans="2:6" x14ac:dyDescent="0.25">
      <c r="B671" s="2" t="s">
        <v>8921</v>
      </c>
      <c r="C671" s="2">
        <v>2</v>
      </c>
      <c r="D671" s="2">
        <v>12</v>
      </c>
      <c r="E671" s="2" t="s">
        <v>1530</v>
      </c>
      <c r="F671" s="2" t="str">
        <f>IF(Tabelle_ExterneDaten_15[[#This Row],[QuoteLU]]&lt;&gt;"",VLOOKUP(Tabelle_ExterneDaten_15[[#This Row],[QuoteLU]],QuoteLookup,2,FALSE),"")</f>
        <v>BASIS_SWAP/BASIS_SPREAD/3M/6M/USD/25Y</v>
      </c>
    </row>
    <row r="672" spans="2:6" x14ac:dyDescent="0.25">
      <c r="B672" s="2" t="s">
        <v>8921</v>
      </c>
      <c r="C672" s="2">
        <v>2</v>
      </c>
      <c r="D672" s="2">
        <v>13</v>
      </c>
      <c r="E672" s="2" t="s">
        <v>1532</v>
      </c>
      <c r="F672" s="2" t="str">
        <f>IF(Tabelle_ExterneDaten_15[[#This Row],[QuoteLU]]&lt;&gt;"",VLOOKUP(Tabelle_ExterneDaten_15[[#This Row],[QuoteLU]],QuoteLookup,2,FALSE),"")</f>
        <v>BASIS_SWAP/BASIS_SPREAD/3M/6M/USD/30Y</v>
      </c>
    </row>
    <row r="673" spans="2:6" x14ac:dyDescent="0.25">
      <c r="B673" s="2" t="s">
        <v>8922</v>
      </c>
      <c r="C673" s="2">
        <v>0</v>
      </c>
      <c r="D673" s="2">
        <v>0</v>
      </c>
      <c r="E673" s="2" t="s">
        <v>5903</v>
      </c>
      <c r="F673" s="2" t="str">
        <f>IF(Tabelle_ExterneDaten_15[[#This Row],[QuoteLU]]&lt;&gt;"",VLOOKUP(Tabelle_ExterneDaten_15[[#This Row],[QuoteLU]],QuoteLookup,2,FALSE),"")</f>
        <v>FXFWD/RATE/EUR/USD/3M</v>
      </c>
    </row>
    <row r="674" spans="2:6" x14ac:dyDescent="0.25">
      <c r="B674" s="2" t="s">
        <v>8922</v>
      </c>
      <c r="C674" s="2">
        <v>0</v>
      </c>
      <c r="D674" s="2">
        <v>1</v>
      </c>
      <c r="E674" s="2" t="s">
        <v>5921</v>
      </c>
      <c r="F674" s="2" t="str">
        <f>IF(Tabelle_ExterneDaten_15[[#This Row],[QuoteLU]]&lt;&gt;"",VLOOKUP(Tabelle_ExterneDaten_15[[#This Row],[QuoteLU]],QuoteLookup,2,FALSE),"")</f>
        <v>FXFWD/RATE/EUR/USD/6M</v>
      </c>
    </row>
    <row r="675" spans="2:6" x14ac:dyDescent="0.25">
      <c r="B675" s="2" t="s">
        <v>8922</v>
      </c>
      <c r="C675" s="2">
        <v>0</v>
      </c>
      <c r="D675" s="2">
        <v>2</v>
      </c>
      <c r="E675" s="2" t="s">
        <v>5925</v>
      </c>
      <c r="F675" s="2" t="str">
        <f>IF(Tabelle_ExterneDaten_15[[#This Row],[QuoteLU]]&lt;&gt;"",VLOOKUP(Tabelle_ExterneDaten_15[[#This Row],[QuoteLU]],QuoteLookup,2,FALSE),"")</f>
        <v>FXFWD/RATE/EUR/USD/9M</v>
      </c>
    </row>
    <row r="676" spans="2:6" x14ac:dyDescent="0.25">
      <c r="B676" s="2" t="s">
        <v>8922</v>
      </c>
      <c r="C676" s="2">
        <v>0</v>
      </c>
      <c r="D676" s="2">
        <v>3</v>
      </c>
      <c r="E676" s="2" t="s">
        <v>5863</v>
      </c>
      <c r="F676" s="2" t="str">
        <f>IF(Tabelle_ExterneDaten_15[[#This Row],[QuoteLU]]&lt;&gt;"",VLOOKUP(Tabelle_ExterneDaten_15[[#This Row],[QuoteLU]],QuoteLookup,2,FALSE),"")</f>
        <v>FXFWD/RATE/EUR/USD/12M</v>
      </c>
    </row>
    <row r="677" spans="2:6" x14ac:dyDescent="0.25">
      <c r="B677" s="2" t="s">
        <v>8922</v>
      </c>
      <c r="C677" s="2">
        <v>1</v>
      </c>
      <c r="D677" s="2">
        <v>0</v>
      </c>
      <c r="E677" s="2" t="s">
        <v>5382</v>
      </c>
      <c r="F677" s="2" t="str">
        <f>IF(Tabelle_ExterneDaten_15[[#This Row],[QuoteLU]]&lt;&gt;"",VLOOKUP(Tabelle_ExterneDaten_15[[#This Row],[QuoteLU]],QuoteLookup,2,FALSE),"")</f>
        <v>CC_BASIS_SWAP/BASIS_SPREAD/USD/3M/EUR/3M/2Y</v>
      </c>
    </row>
    <row r="678" spans="2:6" x14ac:dyDescent="0.25">
      <c r="B678" s="2" t="s">
        <v>8922</v>
      </c>
      <c r="C678" s="2">
        <v>1</v>
      </c>
      <c r="D678" s="2">
        <v>1</v>
      </c>
      <c r="E678" s="2" t="s">
        <v>5384</v>
      </c>
      <c r="F678" s="2" t="str">
        <f>IF(Tabelle_ExterneDaten_15[[#This Row],[QuoteLU]]&lt;&gt;"",VLOOKUP(Tabelle_ExterneDaten_15[[#This Row],[QuoteLU]],QuoteLookup,2,FALSE),"")</f>
        <v>CC_BASIS_SWAP/BASIS_SPREAD/USD/3M/EUR/3M/3Y</v>
      </c>
    </row>
    <row r="679" spans="2:6" x14ac:dyDescent="0.25">
      <c r="B679" s="2" t="s">
        <v>8922</v>
      </c>
      <c r="C679" s="2">
        <v>1</v>
      </c>
      <c r="D679" s="2">
        <v>2</v>
      </c>
      <c r="E679" s="2" t="s">
        <v>5386</v>
      </c>
      <c r="F679" s="2" t="str">
        <f>IF(Tabelle_ExterneDaten_15[[#This Row],[QuoteLU]]&lt;&gt;"",VLOOKUP(Tabelle_ExterneDaten_15[[#This Row],[QuoteLU]],QuoteLookup,2,FALSE),"")</f>
        <v>CC_BASIS_SWAP/BASIS_SPREAD/USD/3M/EUR/3M/4Y</v>
      </c>
    </row>
    <row r="680" spans="2:6" x14ac:dyDescent="0.25">
      <c r="B680" s="2" t="s">
        <v>8922</v>
      </c>
      <c r="C680" s="2">
        <v>1</v>
      </c>
      <c r="D680" s="2">
        <v>3</v>
      </c>
      <c r="E680" s="2" t="s">
        <v>5388</v>
      </c>
      <c r="F680" s="2" t="str">
        <f>IF(Tabelle_ExterneDaten_15[[#This Row],[QuoteLU]]&lt;&gt;"",VLOOKUP(Tabelle_ExterneDaten_15[[#This Row],[QuoteLU]],QuoteLookup,2,FALSE),"")</f>
        <v>CC_BASIS_SWAP/BASIS_SPREAD/USD/3M/EUR/3M/5Y</v>
      </c>
    </row>
    <row r="681" spans="2:6" x14ac:dyDescent="0.25">
      <c r="B681" s="2" t="s">
        <v>8922</v>
      </c>
      <c r="C681" s="2">
        <v>1</v>
      </c>
      <c r="D681" s="2">
        <v>4</v>
      </c>
      <c r="E681" s="2" t="s">
        <v>5389</v>
      </c>
      <c r="F681" s="2" t="str">
        <f>IF(Tabelle_ExterneDaten_15[[#This Row],[QuoteLU]]&lt;&gt;"",VLOOKUP(Tabelle_ExterneDaten_15[[#This Row],[QuoteLU]],QuoteLookup,2,FALSE),"")</f>
        <v>CC_BASIS_SWAP/BASIS_SPREAD/USD/3M/EUR/3M/7Y</v>
      </c>
    </row>
    <row r="682" spans="2:6" x14ac:dyDescent="0.25">
      <c r="B682" s="2" t="s">
        <v>8922</v>
      </c>
      <c r="C682" s="2">
        <v>1</v>
      </c>
      <c r="D682" s="2">
        <v>5</v>
      </c>
      <c r="E682" s="2" t="s">
        <v>5378</v>
      </c>
      <c r="F682" s="2" t="str">
        <f>IF(Tabelle_ExterneDaten_15[[#This Row],[QuoteLU]]&lt;&gt;"",VLOOKUP(Tabelle_ExterneDaten_15[[#This Row],[QuoteLU]],QuoteLookup,2,FALSE),"")</f>
        <v>CC_BASIS_SWAP/BASIS_SPREAD/USD/3M/EUR/3M/10Y</v>
      </c>
    </row>
    <row r="683" spans="2:6" x14ac:dyDescent="0.25">
      <c r="B683" s="2" t="s">
        <v>8922</v>
      </c>
      <c r="C683" s="2">
        <v>1</v>
      </c>
      <c r="D683" s="2">
        <v>6</v>
      </c>
      <c r="E683" s="2" t="s">
        <v>5379</v>
      </c>
      <c r="F683" s="2" t="str">
        <f>IF(Tabelle_ExterneDaten_15[[#This Row],[QuoteLU]]&lt;&gt;"",VLOOKUP(Tabelle_ExterneDaten_15[[#This Row],[QuoteLU]],QuoteLookup,2,FALSE),"")</f>
        <v>CC_BASIS_SWAP/BASIS_SPREAD/USD/3M/EUR/3M/15Y</v>
      </c>
    </row>
    <row r="684" spans="2:6" x14ac:dyDescent="0.25">
      <c r="B684" s="2" t="s">
        <v>8922</v>
      </c>
      <c r="C684" s="2">
        <v>1</v>
      </c>
      <c r="D684" s="2">
        <v>7</v>
      </c>
      <c r="E684" s="2" t="s">
        <v>5381</v>
      </c>
      <c r="F684" s="2" t="str">
        <f>IF(Tabelle_ExterneDaten_15[[#This Row],[QuoteLU]]&lt;&gt;"",VLOOKUP(Tabelle_ExterneDaten_15[[#This Row],[QuoteLU]],QuoteLookup,2,FALSE),"")</f>
        <v>CC_BASIS_SWAP/BASIS_SPREAD/USD/3M/EUR/3M/20Y</v>
      </c>
    </row>
    <row r="685" spans="2:6" x14ac:dyDescent="0.25">
      <c r="B685" s="2" t="s">
        <v>8922</v>
      </c>
      <c r="C685" s="2">
        <v>1</v>
      </c>
      <c r="D685" s="2">
        <v>8</v>
      </c>
      <c r="E685" s="2" t="s">
        <v>5383</v>
      </c>
      <c r="F685" s="2" t="str">
        <f>IF(Tabelle_ExterneDaten_15[[#This Row],[QuoteLU]]&lt;&gt;"",VLOOKUP(Tabelle_ExterneDaten_15[[#This Row],[QuoteLU]],QuoteLookup,2,FALSE),"")</f>
        <v>CC_BASIS_SWAP/BASIS_SPREAD/USD/3M/EUR/3M/30Y</v>
      </c>
    </row>
    <row r="686" spans="2:6" x14ac:dyDescent="0.25">
      <c r="B686" s="2" t="s">
        <v>8922</v>
      </c>
      <c r="C686" s="2">
        <v>1</v>
      </c>
      <c r="D686" s="2">
        <v>9</v>
      </c>
      <c r="E686" s="2" t="s">
        <v>5385</v>
      </c>
      <c r="F686" s="2" t="str">
        <f>IF(Tabelle_ExterneDaten_15[[#This Row],[QuoteLU]]&lt;&gt;"",VLOOKUP(Tabelle_ExterneDaten_15[[#This Row],[QuoteLU]],QuoteLookup,2,FALSE),"")</f>
        <v>CC_BASIS_SWAP/BASIS_SPREAD/USD/3M/EUR/3M/40Y</v>
      </c>
    </row>
    <row r="687" spans="2:6" x14ac:dyDescent="0.25">
      <c r="B687" s="2" t="s">
        <v>8922</v>
      </c>
      <c r="C687" s="2">
        <v>1</v>
      </c>
      <c r="D687" s="2">
        <v>10</v>
      </c>
      <c r="E687" s="2" t="s">
        <v>5387</v>
      </c>
      <c r="F687" s="2" t="str">
        <f>IF(Tabelle_ExterneDaten_15[[#This Row],[QuoteLU]]&lt;&gt;"",VLOOKUP(Tabelle_ExterneDaten_15[[#This Row],[QuoteLU]],QuoteLookup,2,FALSE),"")</f>
        <v>CC_BASIS_SWAP/BASIS_SPREAD/USD/3M/EUR/3M/50Y</v>
      </c>
    </row>
    <row r="688" spans="2:6" x14ac:dyDescent="0.25">
      <c r="B688" s="2" t="s">
        <v>8923</v>
      </c>
      <c r="C688" s="2">
        <v>0</v>
      </c>
      <c r="D688" s="2">
        <v>0</v>
      </c>
      <c r="E688" s="2" t="s">
        <v>8850</v>
      </c>
      <c r="F688" s="2" t="str">
        <f>IF(Tabelle_ExterneDaten_15[[#This Row],[QuoteLU]]&lt;&gt;"",VLOOKUP(Tabelle_ExterneDaten_15[[#This Row],[QuoteLU]],QuoteLookup,2,FALSE),"")</f>
        <v>ZC_INFLATIONSWAP/RATE/ZACPI/1Y</v>
      </c>
    </row>
    <row r="689" spans="2:6" x14ac:dyDescent="0.25">
      <c r="B689" s="2" t="s">
        <v>8923</v>
      </c>
      <c r="C689" s="2">
        <v>0</v>
      </c>
      <c r="D689" s="2">
        <v>1</v>
      </c>
      <c r="E689" s="2" t="s">
        <v>8853</v>
      </c>
      <c r="F689" s="2" t="str">
        <f>IF(Tabelle_ExterneDaten_15[[#This Row],[QuoteLU]]&lt;&gt;"",VLOOKUP(Tabelle_ExterneDaten_15[[#This Row],[QuoteLU]],QuoteLookup,2,FALSE),"")</f>
        <v>ZC_INFLATIONSWAP/RATE/ZACPI/2Y</v>
      </c>
    </row>
    <row r="690" spans="2:6" x14ac:dyDescent="0.25">
      <c r="B690" s="2" t="s">
        <v>8923</v>
      </c>
      <c r="C690" s="2">
        <v>0</v>
      </c>
      <c r="D690" s="2">
        <v>2</v>
      </c>
      <c r="E690" s="2" t="s">
        <v>8855</v>
      </c>
      <c r="F690" s="2" t="str">
        <f>IF(Tabelle_ExterneDaten_15[[#This Row],[QuoteLU]]&lt;&gt;"",VLOOKUP(Tabelle_ExterneDaten_15[[#This Row],[QuoteLU]],QuoteLookup,2,FALSE),"")</f>
        <v>ZC_INFLATIONSWAP/RATE/ZACPI/3Y</v>
      </c>
    </row>
    <row r="691" spans="2:6" x14ac:dyDescent="0.25">
      <c r="B691" s="2" t="s">
        <v>8923</v>
      </c>
      <c r="C691" s="2">
        <v>0</v>
      </c>
      <c r="D691" s="2">
        <v>3</v>
      </c>
      <c r="E691" s="2" t="s">
        <v>8856</v>
      </c>
      <c r="F691" s="2" t="str">
        <f>IF(Tabelle_ExterneDaten_15[[#This Row],[QuoteLU]]&lt;&gt;"",VLOOKUP(Tabelle_ExterneDaten_15[[#This Row],[QuoteLU]],QuoteLookup,2,FALSE),"")</f>
        <v>ZC_INFLATIONSWAP/RATE/ZACPI/4Y</v>
      </c>
    </row>
    <row r="692" spans="2:6" x14ac:dyDescent="0.25">
      <c r="B692" s="2" t="s">
        <v>8923</v>
      </c>
      <c r="C692" s="2">
        <v>0</v>
      </c>
      <c r="D692" s="2">
        <v>4</v>
      </c>
      <c r="E692" s="2" t="s">
        <v>8857</v>
      </c>
      <c r="F692" s="2" t="str">
        <f>IF(Tabelle_ExterneDaten_15[[#This Row],[QuoteLU]]&lt;&gt;"",VLOOKUP(Tabelle_ExterneDaten_15[[#This Row],[QuoteLU]],QuoteLookup,2,FALSE),"")</f>
        <v>ZC_INFLATIONSWAP/RATE/ZACPI/5Y</v>
      </c>
    </row>
    <row r="693" spans="2:6" x14ac:dyDescent="0.25">
      <c r="B693" s="2" t="s">
        <v>8923</v>
      </c>
      <c r="C693" s="2">
        <v>0</v>
      </c>
      <c r="D693" s="2">
        <v>5</v>
      </c>
      <c r="E693" s="2" t="s">
        <v>8858</v>
      </c>
      <c r="F693" s="2" t="str">
        <f>IF(Tabelle_ExterneDaten_15[[#This Row],[QuoteLU]]&lt;&gt;"",VLOOKUP(Tabelle_ExterneDaten_15[[#This Row],[QuoteLU]],QuoteLookup,2,FALSE),"")</f>
        <v>ZC_INFLATIONSWAP/RATE/ZACPI/6Y</v>
      </c>
    </row>
    <row r="694" spans="2:6" x14ac:dyDescent="0.25">
      <c r="B694" s="2" t="s">
        <v>8923</v>
      </c>
      <c r="C694" s="2">
        <v>0</v>
      </c>
      <c r="D694" s="2">
        <v>6</v>
      </c>
      <c r="E694" s="2" t="s">
        <v>8859</v>
      </c>
      <c r="F694" s="2" t="str">
        <f>IF(Tabelle_ExterneDaten_15[[#This Row],[QuoteLU]]&lt;&gt;"",VLOOKUP(Tabelle_ExterneDaten_15[[#This Row],[QuoteLU]],QuoteLookup,2,FALSE),"")</f>
        <v>ZC_INFLATIONSWAP/RATE/ZACPI/7Y</v>
      </c>
    </row>
    <row r="695" spans="2:6" x14ac:dyDescent="0.25">
      <c r="B695" s="2" t="s">
        <v>8923</v>
      </c>
      <c r="C695" s="2">
        <v>0</v>
      </c>
      <c r="D695" s="2">
        <v>7</v>
      </c>
      <c r="E695" s="2" t="s">
        <v>8860</v>
      </c>
      <c r="F695" s="2" t="str">
        <f>IF(Tabelle_ExterneDaten_15[[#This Row],[QuoteLU]]&lt;&gt;"",VLOOKUP(Tabelle_ExterneDaten_15[[#This Row],[QuoteLU]],QuoteLookup,2,FALSE),"")</f>
        <v>ZC_INFLATIONSWAP/RATE/ZACPI/8Y</v>
      </c>
    </row>
    <row r="696" spans="2:6" x14ac:dyDescent="0.25">
      <c r="B696" s="2" t="s">
        <v>8923</v>
      </c>
      <c r="C696" s="2">
        <v>0</v>
      </c>
      <c r="D696" s="2">
        <v>8</v>
      </c>
      <c r="E696" s="2" t="s">
        <v>8861</v>
      </c>
      <c r="F696" s="2" t="str">
        <f>IF(Tabelle_ExterneDaten_15[[#This Row],[QuoteLU]]&lt;&gt;"",VLOOKUP(Tabelle_ExterneDaten_15[[#This Row],[QuoteLU]],QuoteLookup,2,FALSE),"")</f>
        <v>ZC_INFLATIONSWAP/RATE/ZACPI/9Y</v>
      </c>
    </row>
    <row r="697" spans="2:6" x14ac:dyDescent="0.25">
      <c r="B697" s="2" t="s">
        <v>8923</v>
      </c>
      <c r="C697" s="2">
        <v>0</v>
      </c>
      <c r="D697" s="2">
        <v>9</v>
      </c>
      <c r="E697" s="2" t="s">
        <v>8847</v>
      </c>
      <c r="F697" s="2" t="str">
        <f>IF(Tabelle_ExterneDaten_15[[#This Row],[QuoteLU]]&lt;&gt;"",VLOOKUP(Tabelle_ExterneDaten_15[[#This Row],[QuoteLU]],QuoteLookup,2,FALSE),"")</f>
        <v>ZC_INFLATIONSWAP/RATE/ZACPI/10Y</v>
      </c>
    </row>
    <row r="698" spans="2:6" x14ac:dyDescent="0.25">
      <c r="B698" s="2" t="s">
        <v>8923</v>
      </c>
      <c r="C698" s="2">
        <v>0</v>
      </c>
      <c r="D698" s="2">
        <v>10</v>
      </c>
      <c r="E698" s="2" t="s">
        <v>8848</v>
      </c>
      <c r="F698" s="2" t="str">
        <f>IF(Tabelle_ExterneDaten_15[[#This Row],[QuoteLU]]&lt;&gt;"",VLOOKUP(Tabelle_ExterneDaten_15[[#This Row],[QuoteLU]],QuoteLookup,2,FALSE),"")</f>
        <v>ZC_INFLATIONSWAP/RATE/ZACPI/12Y</v>
      </c>
    </row>
    <row r="699" spans="2:6" x14ac:dyDescent="0.25">
      <c r="B699" s="2" t="s">
        <v>8923</v>
      </c>
      <c r="C699" s="2">
        <v>0</v>
      </c>
      <c r="D699" s="2">
        <v>11</v>
      </c>
      <c r="E699" s="2" t="s">
        <v>8849</v>
      </c>
      <c r="F699" s="2" t="str">
        <f>IF(Tabelle_ExterneDaten_15[[#This Row],[QuoteLU]]&lt;&gt;"",VLOOKUP(Tabelle_ExterneDaten_15[[#This Row],[QuoteLU]],QuoteLookup,2,FALSE),"")</f>
        <v>ZC_INFLATIONSWAP/RATE/ZACPI/15Y</v>
      </c>
    </row>
    <row r="700" spans="2:6" x14ac:dyDescent="0.25">
      <c r="B700" s="2" t="s">
        <v>8923</v>
      </c>
      <c r="C700" s="2">
        <v>0</v>
      </c>
      <c r="D700" s="2">
        <v>12</v>
      </c>
      <c r="E700" s="2" t="s">
        <v>8851</v>
      </c>
      <c r="F700" s="2" t="str">
        <f>IF(Tabelle_ExterneDaten_15[[#This Row],[QuoteLU]]&lt;&gt;"",VLOOKUP(Tabelle_ExterneDaten_15[[#This Row],[QuoteLU]],QuoteLookup,2,FALSE),"")</f>
        <v>ZC_INFLATIONSWAP/RATE/ZACPI/20Y</v>
      </c>
    </row>
    <row r="701" spans="2:6" x14ac:dyDescent="0.25">
      <c r="B701" s="2" t="s">
        <v>8923</v>
      </c>
      <c r="C701" s="2">
        <v>0</v>
      </c>
      <c r="D701" s="2">
        <v>13</v>
      </c>
      <c r="E701" s="2" t="s">
        <v>8852</v>
      </c>
      <c r="F701" s="2" t="str">
        <f>IF(Tabelle_ExterneDaten_15[[#This Row],[QuoteLU]]&lt;&gt;"",VLOOKUP(Tabelle_ExterneDaten_15[[#This Row],[QuoteLU]],QuoteLookup,2,FALSE),"")</f>
        <v>ZC_INFLATIONSWAP/RATE/ZACPI/25Y</v>
      </c>
    </row>
    <row r="702" spans="2:6" x14ac:dyDescent="0.25">
      <c r="B702" s="2" t="s">
        <v>8923</v>
      </c>
      <c r="C702" s="2">
        <v>0</v>
      </c>
      <c r="D702" s="2">
        <v>14</v>
      </c>
      <c r="E702" s="2" t="s">
        <v>8854</v>
      </c>
      <c r="F702" s="2" t="str">
        <f>IF(Tabelle_ExterneDaten_15[[#This Row],[QuoteLU]]&lt;&gt;"",VLOOKUP(Tabelle_ExterneDaten_15[[#This Row],[QuoteLU]],QuoteLookup,2,FALSE),"")</f>
        <v>ZC_INFLATIONSWAP/RATE/ZACPI/30Y</v>
      </c>
    </row>
  </sheetData>
  <dataValidations count="1">
    <dataValidation type="list" allowBlank="1" showInputMessage="1" showErrorMessage="1" sqref="E2:F702" xr:uid="{09AB8528-A7FF-4829-BB11-AB1ECA02F38C}">
      <formula1>OFFSET(QuoteLookup,0,0,,1)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7ED5-41D9-4A4D-A4D2-F722ED9E2EBB}">
  <dimension ref="A1:P1147"/>
  <sheetViews>
    <sheetView workbookViewId="0"/>
  </sheetViews>
  <sheetFormatPr baseColWidth="10" defaultRowHeight="15" x14ac:dyDescent="0.25"/>
  <sheetData>
    <row r="1" spans="1:16" x14ac:dyDescent="0.25">
      <c r="A1" t="str">
        <f>_xll.DBListFetch(B1,"",VolatilityTypeLookup)</f>
        <v>Env:MSSQL, (last result:)Retrieved 3 records from: SELECT T1.value VolatilityType,T1.value FROM ORE.dbo.TypesVolatilityType T1 ORDER BY T1.value</v>
      </c>
      <c r="B1" s="1" t="s">
        <v>0</v>
      </c>
      <c r="C1" t="str">
        <f>_xll.DBListFetch(D1,"",ExtrapolationLookup)</f>
        <v>Env:MSSQL, (last result:)Retrieved 3 records from: SELECT T1.value Extrapolation,T1.value FROM ORE.dbo.TypesExtrapolationType T1 ORDER BY T1.value</v>
      </c>
      <c r="D1" s="1" t="s">
        <v>1</v>
      </c>
      <c r="E1" t="str">
        <f>_xll.DBListFetch(F1,"",DayCounterLookup)</f>
        <v>Env:MSSQL, (last result:)Retrieved 35 records from: SELECT  T1.value DayCounter, T1.value FROM ORE.dbo.TypesDayCounter T1 ORDER BY value</v>
      </c>
      <c r="F1" s="1" t="s">
        <v>3</v>
      </c>
      <c r="G1" t="str">
        <f>_xll.DBListFetch(H1,"",DimensionLookup)</f>
        <v>Env:MSSQL, (last result:)Retrieved 2 records from: SELECT T1.value Dimension,T1.value FROM ORE.dbo.TypesDimensionType T1 ORDER BY T1.value</v>
      </c>
      <c r="H1" s="1" t="s">
        <v>1475</v>
      </c>
      <c r="I1" t="str">
        <f>_xll.DBListFetch(J1,"",CalendarLookup)</f>
        <v>Env:MSSQL, (last result:)Retrieved 114 records from: SELECT  T1.value Calendar,T1.value FROM ORE.dbo.TypesCalendar T1 ORDER BY value</v>
      </c>
      <c r="J1" s="1" t="s">
        <v>8925</v>
      </c>
      <c r="K1" t="str">
        <f>_xll.DBListFetch(L1,"",BusinessDayConventionLookup)</f>
        <v>Env:MSSQL, (last result:)Retrieved 19 records from: SELECT T1.value BusinessDayConvention,T1.value FROM ORE.dbo.TypesBusinessDayConvention T1 ORDER BY T1.value</v>
      </c>
      <c r="L1" s="1" t="s">
        <v>5</v>
      </c>
      <c r="M1" t="str">
        <f>_xll.DBListFetch(N1,"",ShortSwapIndexBaseLookup)</f>
        <v>Env:MSSQL, (last result:)Retrieved 1146 records from: SELECT T1.value ShortSwapIndexBase,T1.value FROM ORE.dbo.TypesIndexName T1 ORDER BY T1.value</v>
      </c>
      <c r="N1" s="1" t="s">
        <v>8926</v>
      </c>
      <c r="O1" t="str">
        <f>_xll.DBListFetch(P1,"",SwapIndexBaseLookup)</f>
        <v>Env:MSSQL, (last result:)Retrieved 1146 records from: SELECT T1.value SwapIndexBase,T1.value FROM ORE.dbo.TypesIndexName T1 ORDER BY T1.value</v>
      </c>
      <c r="P1" s="1" t="s">
        <v>8927</v>
      </c>
    </row>
    <row r="2" spans="1:16" x14ac:dyDescent="0.25">
      <c r="A2" t="s">
        <v>9</v>
      </c>
      <c r="B2" t="s">
        <v>9</v>
      </c>
      <c r="E2" t="s">
        <v>22</v>
      </c>
      <c r="F2" t="s">
        <v>22</v>
      </c>
      <c r="G2" t="s">
        <v>1480</v>
      </c>
      <c r="H2" t="s">
        <v>1480</v>
      </c>
      <c r="I2" t="s">
        <v>57</v>
      </c>
      <c r="J2" t="s">
        <v>57</v>
      </c>
      <c r="K2" t="s">
        <v>171</v>
      </c>
      <c r="L2" t="s">
        <v>171</v>
      </c>
      <c r="M2" t="s">
        <v>190</v>
      </c>
      <c r="N2" t="s">
        <v>190</v>
      </c>
      <c r="O2" t="s">
        <v>190</v>
      </c>
      <c r="P2" t="s">
        <v>190</v>
      </c>
    </row>
    <row r="3" spans="1:16" x14ac:dyDescent="0.25">
      <c r="A3" t="s">
        <v>10</v>
      </c>
      <c r="B3" t="s">
        <v>10</v>
      </c>
      <c r="E3" t="s">
        <v>23</v>
      </c>
      <c r="F3" t="s">
        <v>23</v>
      </c>
      <c r="G3" t="s">
        <v>1481</v>
      </c>
      <c r="H3" t="s">
        <v>1481</v>
      </c>
      <c r="I3" t="s">
        <v>58</v>
      </c>
      <c r="J3" t="s">
        <v>58</v>
      </c>
      <c r="K3" t="s">
        <v>172</v>
      </c>
      <c r="L3" t="s">
        <v>172</v>
      </c>
      <c r="M3" t="s">
        <v>191</v>
      </c>
      <c r="N3" t="s">
        <v>191</v>
      </c>
      <c r="O3" t="s">
        <v>191</v>
      </c>
      <c r="P3" t="s">
        <v>191</v>
      </c>
    </row>
    <row r="4" spans="1:16" x14ac:dyDescent="0.25">
      <c r="A4" t="s">
        <v>11</v>
      </c>
      <c r="B4" t="s">
        <v>11</v>
      </c>
      <c r="E4" t="s">
        <v>24</v>
      </c>
      <c r="F4" t="s">
        <v>24</v>
      </c>
      <c r="I4" t="s">
        <v>59</v>
      </c>
      <c r="J4" t="s">
        <v>59</v>
      </c>
      <c r="K4" t="s">
        <v>173</v>
      </c>
      <c r="L4" t="s">
        <v>173</v>
      </c>
      <c r="M4" t="s">
        <v>192</v>
      </c>
      <c r="N4" t="s">
        <v>192</v>
      </c>
      <c r="O4" t="s">
        <v>192</v>
      </c>
      <c r="P4" t="s">
        <v>192</v>
      </c>
    </row>
    <row r="5" spans="1:16" x14ac:dyDescent="0.25">
      <c r="E5" t="s">
        <v>25</v>
      </c>
      <c r="F5" t="s">
        <v>25</v>
      </c>
      <c r="I5" t="s">
        <v>60</v>
      </c>
      <c r="J5" t="s">
        <v>60</v>
      </c>
      <c r="K5" t="s">
        <v>174</v>
      </c>
      <c r="L5" t="s">
        <v>174</v>
      </c>
      <c r="M5" t="s">
        <v>193</v>
      </c>
      <c r="N5" t="s">
        <v>193</v>
      </c>
      <c r="O5" t="s">
        <v>193</v>
      </c>
      <c r="P5" t="s">
        <v>193</v>
      </c>
    </row>
    <row r="6" spans="1:16" x14ac:dyDescent="0.25">
      <c r="E6" t="s">
        <v>26</v>
      </c>
      <c r="F6" t="s">
        <v>26</v>
      </c>
      <c r="I6" t="s">
        <v>61</v>
      </c>
      <c r="J6" t="s">
        <v>61</v>
      </c>
      <c r="K6" t="s">
        <v>175</v>
      </c>
      <c r="L6" t="s">
        <v>175</v>
      </c>
      <c r="M6" t="s">
        <v>194</v>
      </c>
      <c r="N6" t="s">
        <v>194</v>
      </c>
      <c r="O6" t="s">
        <v>194</v>
      </c>
      <c r="P6" t="s">
        <v>194</v>
      </c>
    </row>
    <row r="7" spans="1:16" x14ac:dyDescent="0.25">
      <c r="E7" t="s">
        <v>27</v>
      </c>
      <c r="F7" t="s">
        <v>27</v>
      </c>
      <c r="I7" t="s">
        <v>62</v>
      </c>
      <c r="J7" t="s">
        <v>62</v>
      </c>
      <c r="K7" t="s">
        <v>176</v>
      </c>
      <c r="L7" t="s">
        <v>176</v>
      </c>
      <c r="M7" t="s">
        <v>195</v>
      </c>
      <c r="N7" t="s">
        <v>195</v>
      </c>
      <c r="O7" t="s">
        <v>195</v>
      </c>
      <c r="P7" t="s">
        <v>195</v>
      </c>
    </row>
    <row r="8" spans="1:16" x14ac:dyDescent="0.25">
      <c r="E8" t="s">
        <v>28</v>
      </c>
      <c r="F8" t="s">
        <v>28</v>
      </c>
      <c r="I8" t="s">
        <v>63</v>
      </c>
      <c r="J8" t="s">
        <v>63</v>
      </c>
      <c r="K8" t="s">
        <v>177</v>
      </c>
      <c r="L8" t="s">
        <v>177</v>
      </c>
      <c r="M8" t="s">
        <v>196</v>
      </c>
      <c r="N8" t="s">
        <v>196</v>
      </c>
      <c r="O8" t="s">
        <v>196</v>
      </c>
      <c r="P8" t="s">
        <v>196</v>
      </c>
    </row>
    <row r="9" spans="1:16" x14ac:dyDescent="0.25">
      <c r="E9" t="s">
        <v>29</v>
      </c>
      <c r="F9" t="s">
        <v>29</v>
      </c>
      <c r="I9" t="s">
        <v>64</v>
      </c>
      <c r="J9" t="s">
        <v>64</v>
      </c>
      <c r="K9" t="s">
        <v>178</v>
      </c>
      <c r="L9" t="s">
        <v>178</v>
      </c>
      <c r="M9" t="s">
        <v>197</v>
      </c>
      <c r="N9" t="s">
        <v>197</v>
      </c>
      <c r="O9" t="s">
        <v>197</v>
      </c>
      <c r="P9" t="s">
        <v>197</v>
      </c>
    </row>
    <row r="10" spans="1:16" x14ac:dyDescent="0.25">
      <c r="E10" t="s">
        <v>30</v>
      </c>
      <c r="F10" t="s">
        <v>30</v>
      </c>
      <c r="I10" t="s">
        <v>65</v>
      </c>
      <c r="J10" t="s">
        <v>65</v>
      </c>
      <c r="K10" t="s">
        <v>179</v>
      </c>
      <c r="L10" t="s">
        <v>179</v>
      </c>
      <c r="M10" t="s">
        <v>198</v>
      </c>
      <c r="N10" t="s">
        <v>198</v>
      </c>
      <c r="O10" t="s">
        <v>198</v>
      </c>
      <c r="P10" t="s">
        <v>198</v>
      </c>
    </row>
    <row r="11" spans="1:16" x14ac:dyDescent="0.25">
      <c r="E11" t="s">
        <v>31</v>
      </c>
      <c r="F11" t="s">
        <v>31</v>
      </c>
      <c r="I11" t="s">
        <v>66</v>
      </c>
      <c r="J11" t="s">
        <v>66</v>
      </c>
      <c r="K11" t="s">
        <v>180</v>
      </c>
      <c r="L11" t="s">
        <v>180</v>
      </c>
      <c r="M11" t="s">
        <v>199</v>
      </c>
      <c r="N11" t="s">
        <v>199</v>
      </c>
      <c r="O11" t="s">
        <v>199</v>
      </c>
      <c r="P11" t="s">
        <v>199</v>
      </c>
    </row>
    <row r="12" spans="1:16" x14ac:dyDescent="0.25">
      <c r="E12" t="s">
        <v>32</v>
      </c>
      <c r="F12" t="s">
        <v>32</v>
      </c>
      <c r="I12" t="s">
        <v>67</v>
      </c>
      <c r="J12" t="s">
        <v>67</v>
      </c>
      <c r="K12" t="s">
        <v>181</v>
      </c>
      <c r="L12" t="s">
        <v>181</v>
      </c>
      <c r="M12" t="s">
        <v>200</v>
      </c>
      <c r="N12" t="s">
        <v>200</v>
      </c>
      <c r="O12" t="s">
        <v>200</v>
      </c>
      <c r="P12" t="s">
        <v>200</v>
      </c>
    </row>
    <row r="13" spans="1:16" x14ac:dyDescent="0.25">
      <c r="E13" t="s">
        <v>33</v>
      </c>
      <c r="F13" t="s">
        <v>33</v>
      </c>
      <c r="I13" t="s">
        <v>68</v>
      </c>
      <c r="J13" t="s">
        <v>68</v>
      </c>
      <c r="K13" t="s">
        <v>182</v>
      </c>
      <c r="L13" t="s">
        <v>182</v>
      </c>
      <c r="M13" t="s">
        <v>201</v>
      </c>
      <c r="N13" t="s">
        <v>201</v>
      </c>
      <c r="O13" t="s">
        <v>201</v>
      </c>
      <c r="P13" t="s">
        <v>201</v>
      </c>
    </row>
    <row r="14" spans="1:16" x14ac:dyDescent="0.25">
      <c r="E14" t="s">
        <v>34</v>
      </c>
      <c r="F14" t="s">
        <v>34</v>
      </c>
      <c r="I14" t="s">
        <v>69</v>
      </c>
      <c r="J14" t="s">
        <v>69</v>
      </c>
      <c r="K14" t="s">
        <v>183</v>
      </c>
      <c r="L14" t="s">
        <v>183</v>
      </c>
      <c r="M14" t="s">
        <v>202</v>
      </c>
      <c r="N14" t="s">
        <v>202</v>
      </c>
      <c r="O14" t="s">
        <v>202</v>
      </c>
      <c r="P14" t="s">
        <v>202</v>
      </c>
    </row>
    <row r="15" spans="1:16" x14ac:dyDescent="0.25">
      <c r="E15" t="s">
        <v>35</v>
      </c>
      <c r="F15" t="s">
        <v>35</v>
      </c>
      <c r="I15" t="s">
        <v>70</v>
      </c>
      <c r="J15" t="s">
        <v>70</v>
      </c>
      <c r="K15" t="s">
        <v>184</v>
      </c>
      <c r="L15" t="s">
        <v>184</v>
      </c>
      <c r="M15" t="s">
        <v>203</v>
      </c>
      <c r="N15" t="s">
        <v>203</v>
      </c>
      <c r="O15" t="s">
        <v>203</v>
      </c>
      <c r="P15" t="s">
        <v>203</v>
      </c>
    </row>
    <row r="16" spans="1:16" x14ac:dyDescent="0.25">
      <c r="E16" t="s">
        <v>36</v>
      </c>
      <c r="F16" t="s">
        <v>36</v>
      </c>
      <c r="I16" t="s">
        <v>71</v>
      </c>
      <c r="J16" t="s">
        <v>71</v>
      </c>
      <c r="K16" t="s">
        <v>185</v>
      </c>
      <c r="L16" t="s">
        <v>185</v>
      </c>
      <c r="M16" t="s">
        <v>204</v>
      </c>
      <c r="N16" t="s">
        <v>204</v>
      </c>
      <c r="O16" t="s">
        <v>204</v>
      </c>
      <c r="P16" t="s">
        <v>204</v>
      </c>
    </row>
    <row r="17" spans="5:16" x14ac:dyDescent="0.25">
      <c r="E17" t="s">
        <v>37</v>
      </c>
      <c r="F17" t="s">
        <v>37</v>
      </c>
      <c r="I17" t="s">
        <v>72</v>
      </c>
      <c r="J17" t="s">
        <v>72</v>
      </c>
      <c r="K17" t="s">
        <v>186</v>
      </c>
      <c r="L17" t="s">
        <v>186</v>
      </c>
      <c r="M17" t="s">
        <v>205</v>
      </c>
      <c r="N17" t="s">
        <v>205</v>
      </c>
      <c r="O17" t="s">
        <v>205</v>
      </c>
      <c r="P17" t="s">
        <v>205</v>
      </c>
    </row>
    <row r="18" spans="5:16" x14ac:dyDescent="0.25">
      <c r="E18" t="s">
        <v>38</v>
      </c>
      <c r="F18" t="s">
        <v>38</v>
      </c>
      <c r="I18" t="s">
        <v>73</v>
      </c>
      <c r="J18" t="s">
        <v>73</v>
      </c>
      <c r="K18" t="s">
        <v>187</v>
      </c>
      <c r="L18" t="s">
        <v>187</v>
      </c>
      <c r="M18" t="s">
        <v>206</v>
      </c>
      <c r="N18" t="s">
        <v>206</v>
      </c>
      <c r="O18" t="s">
        <v>206</v>
      </c>
      <c r="P18" t="s">
        <v>206</v>
      </c>
    </row>
    <row r="19" spans="5:16" x14ac:dyDescent="0.25">
      <c r="E19" t="s">
        <v>39</v>
      </c>
      <c r="F19" t="s">
        <v>39</v>
      </c>
      <c r="I19" t="s">
        <v>74</v>
      </c>
      <c r="J19" t="s">
        <v>74</v>
      </c>
      <c r="K19" t="s">
        <v>188</v>
      </c>
      <c r="L19" t="s">
        <v>188</v>
      </c>
      <c r="M19" t="s">
        <v>207</v>
      </c>
      <c r="N19" t="s">
        <v>207</v>
      </c>
      <c r="O19" t="s">
        <v>207</v>
      </c>
      <c r="P19" t="s">
        <v>207</v>
      </c>
    </row>
    <row r="20" spans="5:16" x14ac:dyDescent="0.25">
      <c r="E20" t="s">
        <v>40</v>
      </c>
      <c r="F20" t="s">
        <v>40</v>
      </c>
      <c r="I20" t="s">
        <v>75</v>
      </c>
      <c r="J20" t="s">
        <v>75</v>
      </c>
      <c r="K20" t="s">
        <v>189</v>
      </c>
      <c r="L20" t="s">
        <v>189</v>
      </c>
      <c r="M20" t="s">
        <v>208</v>
      </c>
      <c r="N20" t="s">
        <v>208</v>
      </c>
      <c r="O20" t="s">
        <v>208</v>
      </c>
      <c r="P20" t="s">
        <v>208</v>
      </c>
    </row>
    <row r="21" spans="5:16" x14ac:dyDescent="0.25">
      <c r="E21" t="s">
        <v>41</v>
      </c>
      <c r="F21" t="s">
        <v>41</v>
      </c>
      <c r="I21" t="s">
        <v>76</v>
      </c>
      <c r="J21" t="s">
        <v>76</v>
      </c>
      <c r="M21" t="s">
        <v>209</v>
      </c>
      <c r="N21" t="s">
        <v>209</v>
      </c>
      <c r="O21" t="s">
        <v>209</v>
      </c>
      <c r="P21" t="s">
        <v>209</v>
      </c>
    </row>
    <row r="22" spans="5:16" x14ac:dyDescent="0.25">
      <c r="E22" t="s">
        <v>42</v>
      </c>
      <c r="F22" t="s">
        <v>42</v>
      </c>
      <c r="I22" t="s">
        <v>77</v>
      </c>
      <c r="J22" t="s">
        <v>77</v>
      </c>
      <c r="M22" t="s">
        <v>210</v>
      </c>
      <c r="N22" t="s">
        <v>210</v>
      </c>
      <c r="O22" t="s">
        <v>210</v>
      </c>
      <c r="P22" t="s">
        <v>210</v>
      </c>
    </row>
    <row r="23" spans="5:16" x14ac:dyDescent="0.25">
      <c r="E23" t="s">
        <v>43</v>
      </c>
      <c r="F23" t="s">
        <v>43</v>
      </c>
      <c r="I23" t="s">
        <v>78</v>
      </c>
      <c r="J23" t="s">
        <v>78</v>
      </c>
      <c r="M23" t="s">
        <v>211</v>
      </c>
      <c r="N23" t="s">
        <v>211</v>
      </c>
      <c r="O23" t="s">
        <v>211</v>
      </c>
      <c r="P23" t="s">
        <v>211</v>
      </c>
    </row>
    <row r="24" spans="5:16" x14ac:dyDescent="0.25">
      <c r="E24" t="s">
        <v>44</v>
      </c>
      <c r="F24" t="s">
        <v>44</v>
      </c>
      <c r="I24" t="s">
        <v>79</v>
      </c>
      <c r="J24" t="s">
        <v>79</v>
      </c>
      <c r="M24" t="s">
        <v>212</v>
      </c>
      <c r="N24" t="s">
        <v>212</v>
      </c>
      <c r="O24" t="s">
        <v>212</v>
      </c>
      <c r="P24" t="s">
        <v>212</v>
      </c>
    </row>
    <row r="25" spans="5:16" x14ac:dyDescent="0.25">
      <c r="E25" t="s">
        <v>45</v>
      </c>
      <c r="F25" t="s">
        <v>45</v>
      </c>
      <c r="I25" t="s">
        <v>80</v>
      </c>
      <c r="J25" t="s">
        <v>80</v>
      </c>
      <c r="M25" t="s">
        <v>213</v>
      </c>
      <c r="N25" t="s">
        <v>213</v>
      </c>
      <c r="O25" t="s">
        <v>213</v>
      </c>
      <c r="P25" t="s">
        <v>213</v>
      </c>
    </row>
    <row r="26" spans="5:16" x14ac:dyDescent="0.25">
      <c r="E26" t="s">
        <v>46</v>
      </c>
      <c r="F26" t="s">
        <v>46</v>
      </c>
      <c r="I26" t="s">
        <v>81</v>
      </c>
      <c r="J26" t="s">
        <v>81</v>
      </c>
      <c r="M26" t="s">
        <v>214</v>
      </c>
      <c r="N26" t="s">
        <v>214</v>
      </c>
      <c r="O26" t="s">
        <v>214</v>
      </c>
      <c r="P26" t="s">
        <v>214</v>
      </c>
    </row>
    <row r="27" spans="5:16" x14ac:dyDescent="0.25">
      <c r="E27" t="s">
        <v>47</v>
      </c>
      <c r="F27" t="s">
        <v>47</v>
      </c>
      <c r="I27" t="s">
        <v>82</v>
      </c>
      <c r="J27" t="s">
        <v>82</v>
      </c>
      <c r="M27" t="s">
        <v>215</v>
      </c>
      <c r="N27" t="s">
        <v>215</v>
      </c>
      <c r="O27" t="s">
        <v>215</v>
      </c>
      <c r="P27" t="s">
        <v>215</v>
      </c>
    </row>
    <row r="28" spans="5:16" x14ac:dyDescent="0.25">
      <c r="E28" t="s">
        <v>48</v>
      </c>
      <c r="F28" t="s">
        <v>48</v>
      </c>
      <c r="I28" t="s">
        <v>83</v>
      </c>
      <c r="J28" t="s">
        <v>83</v>
      </c>
      <c r="M28" t="s">
        <v>216</v>
      </c>
      <c r="N28" t="s">
        <v>216</v>
      </c>
      <c r="O28" t="s">
        <v>216</v>
      </c>
      <c r="P28" t="s">
        <v>216</v>
      </c>
    </row>
    <row r="29" spans="5:16" x14ac:dyDescent="0.25">
      <c r="E29" t="s">
        <v>49</v>
      </c>
      <c r="F29" t="s">
        <v>49</v>
      </c>
      <c r="I29" t="s">
        <v>84</v>
      </c>
      <c r="J29" t="s">
        <v>84</v>
      </c>
      <c r="M29" t="s">
        <v>217</v>
      </c>
      <c r="N29" t="s">
        <v>217</v>
      </c>
      <c r="O29" t="s">
        <v>217</v>
      </c>
      <c r="P29" t="s">
        <v>217</v>
      </c>
    </row>
    <row r="30" spans="5:16" x14ac:dyDescent="0.25">
      <c r="E30" t="s">
        <v>50</v>
      </c>
      <c r="F30" t="s">
        <v>50</v>
      </c>
      <c r="I30" t="s">
        <v>85</v>
      </c>
      <c r="J30" t="s">
        <v>85</v>
      </c>
      <c r="M30" t="s">
        <v>218</v>
      </c>
      <c r="N30" t="s">
        <v>218</v>
      </c>
      <c r="O30" t="s">
        <v>218</v>
      </c>
      <c r="P30" t="s">
        <v>218</v>
      </c>
    </row>
    <row r="31" spans="5:16" x14ac:dyDescent="0.25">
      <c r="E31" t="s">
        <v>51</v>
      </c>
      <c r="F31" t="s">
        <v>51</v>
      </c>
      <c r="I31" t="s">
        <v>86</v>
      </c>
      <c r="J31" t="s">
        <v>86</v>
      </c>
      <c r="M31" t="s">
        <v>219</v>
      </c>
      <c r="N31" t="s">
        <v>219</v>
      </c>
      <c r="O31" t="s">
        <v>219</v>
      </c>
      <c r="P31" t="s">
        <v>219</v>
      </c>
    </row>
    <row r="32" spans="5:16" x14ac:dyDescent="0.25">
      <c r="E32" t="s">
        <v>52</v>
      </c>
      <c r="F32" t="s">
        <v>52</v>
      </c>
      <c r="I32" t="s">
        <v>87</v>
      </c>
      <c r="J32" t="s">
        <v>87</v>
      </c>
      <c r="M32" t="s">
        <v>220</v>
      </c>
      <c r="N32" t="s">
        <v>220</v>
      </c>
      <c r="O32" t="s">
        <v>220</v>
      </c>
      <c r="P32" t="s">
        <v>220</v>
      </c>
    </row>
    <row r="33" spans="5:16" x14ac:dyDescent="0.25">
      <c r="E33" t="s">
        <v>53</v>
      </c>
      <c r="F33" t="s">
        <v>53</v>
      </c>
      <c r="I33" t="s">
        <v>88</v>
      </c>
      <c r="J33" t="s">
        <v>88</v>
      </c>
      <c r="M33" t="s">
        <v>221</v>
      </c>
      <c r="N33" t="s">
        <v>221</v>
      </c>
      <c r="O33" t="s">
        <v>221</v>
      </c>
      <c r="P33" t="s">
        <v>221</v>
      </c>
    </row>
    <row r="34" spans="5:16" x14ac:dyDescent="0.25">
      <c r="E34" t="s">
        <v>54</v>
      </c>
      <c r="F34" t="s">
        <v>54</v>
      </c>
      <c r="I34" t="s">
        <v>89</v>
      </c>
      <c r="J34" t="s">
        <v>89</v>
      </c>
      <c r="M34" t="s">
        <v>222</v>
      </c>
      <c r="N34" t="s">
        <v>222</v>
      </c>
      <c r="O34" t="s">
        <v>222</v>
      </c>
      <c r="P34" t="s">
        <v>222</v>
      </c>
    </row>
    <row r="35" spans="5:16" x14ac:dyDescent="0.25">
      <c r="E35" t="s">
        <v>55</v>
      </c>
      <c r="F35" t="s">
        <v>55</v>
      </c>
      <c r="I35" t="s">
        <v>90</v>
      </c>
      <c r="J35" t="s">
        <v>90</v>
      </c>
      <c r="M35" t="s">
        <v>223</v>
      </c>
      <c r="N35" t="s">
        <v>223</v>
      </c>
      <c r="O35" t="s">
        <v>223</v>
      </c>
      <c r="P35" t="s">
        <v>223</v>
      </c>
    </row>
    <row r="36" spans="5:16" x14ac:dyDescent="0.25">
      <c r="E36" t="s">
        <v>56</v>
      </c>
      <c r="F36" t="s">
        <v>56</v>
      </c>
      <c r="I36" t="s">
        <v>91</v>
      </c>
      <c r="J36" t="s">
        <v>91</v>
      </c>
      <c r="M36" t="s">
        <v>224</v>
      </c>
      <c r="N36" t="s">
        <v>224</v>
      </c>
      <c r="O36" t="s">
        <v>224</v>
      </c>
      <c r="P36" t="s">
        <v>224</v>
      </c>
    </row>
    <row r="37" spans="5:16" x14ac:dyDescent="0.25">
      <c r="I37" t="s">
        <v>92</v>
      </c>
      <c r="J37" t="s">
        <v>92</v>
      </c>
      <c r="M37" t="s">
        <v>225</v>
      </c>
      <c r="N37" t="s">
        <v>225</v>
      </c>
      <c r="O37" t="s">
        <v>225</v>
      </c>
      <c r="P37" t="s">
        <v>225</v>
      </c>
    </row>
    <row r="38" spans="5:16" x14ac:dyDescent="0.25">
      <c r="I38" t="s">
        <v>93</v>
      </c>
      <c r="J38" t="s">
        <v>93</v>
      </c>
      <c r="M38" t="s">
        <v>226</v>
      </c>
      <c r="N38" t="s">
        <v>226</v>
      </c>
      <c r="O38" t="s">
        <v>226</v>
      </c>
      <c r="P38" t="s">
        <v>226</v>
      </c>
    </row>
    <row r="39" spans="5:16" x14ac:dyDescent="0.25">
      <c r="I39" t="s">
        <v>94</v>
      </c>
      <c r="J39" t="s">
        <v>94</v>
      </c>
      <c r="M39" t="s">
        <v>227</v>
      </c>
      <c r="N39" t="s">
        <v>227</v>
      </c>
      <c r="O39" t="s">
        <v>227</v>
      </c>
      <c r="P39" t="s">
        <v>227</v>
      </c>
    </row>
    <row r="40" spans="5:16" x14ac:dyDescent="0.25">
      <c r="I40" t="s">
        <v>95</v>
      </c>
      <c r="J40" t="s">
        <v>95</v>
      </c>
      <c r="M40" t="s">
        <v>228</v>
      </c>
      <c r="N40" t="s">
        <v>228</v>
      </c>
      <c r="O40" t="s">
        <v>228</v>
      </c>
      <c r="P40" t="s">
        <v>228</v>
      </c>
    </row>
    <row r="41" spans="5:16" x14ac:dyDescent="0.25">
      <c r="I41" t="s">
        <v>96</v>
      </c>
      <c r="J41" t="s">
        <v>96</v>
      </c>
      <c r="M41" t="s">
        <v>229</v>
      </c>
      <c r="N41" t="s">
        <v>229</v>
      </c>
      <c r="O41" t="s">
        <v>229</v>
      </c>
      <c r="P41" t="s">
        <v>229</v>
      </c>
    </row>
    <row r="42" spans="5:16" x14ac:dyDescent="0.25">
      <c r="I42" t="s">
        <v>97</v>
      </c>
      <c r="J42" t="s">
        <v>97</v>
      </c>
      <c r="M42" t="s">
        <v>230</v>
      </c>
      <c r="N42" t="s">
        <v>230</v>
      </c>
      <c r="O42" t="s">
        <v>230</v>
      </c>
      <c r="P42" t="s">
        <v>230</v>
      </c>
    </row>
    <row r="43" spans="5:16" x14ac:dyDescent="0.25">
      <c r="I43" t="s">
        <v>98</v>
      </c>
      <c r="J43" t="s">
        <v>98</v>
      </c>
      <c r="M43" t="s">
        <v>231</v>
      </c>
      <c r="N43" t="s">
        <v>231</v>
      </c>
      <c r="O43" t="s">
        <v>231</v>
      </c>
      <c r="P43" t="s">
        <v>231</v>
      </c>
    </row>
    <row r="44" spans="5:16" x14ac:dyDescent="0.25">
      <c r="I44" t="s">
        <v>99</v>
      </c>
      <c r="J44" t="s">
        <v>99</v>
      </c>
      <c r="M44" t="s">
        <v>232</v>
      </c>
      <c r="N44" t="s">
        <v>232</v>
      </c>
      <c r="O44" t="s">
        <v>232</v>
      </c>
      <c r="P44" t="s">
        <v>232</v>
      </c>
    </row>
    <row r="45" spans="5:16" x14ac:dyDescent="0.25">
      <c r="I45" t="s">
        <v>100</v>
      </c>
      <c r="J45" t="s">
        <v>100</v>
      </c>
      <c r="M45" t="s">
        <v>233</v>
      </c>
      <c r="N45" t="s">
        <v>233</v>
      </c>
      <c r="O45" t="s">
        <v>233</v>
      </c>
      <c r="P45" t="s">
        <v>233</v>
      </c>
    </row>
    <row r="46" spans="5:16" x14ac:dyDescent="0.25">
      <c r="I46" t="s">
        <v>101</v>
      </c>
      <c r="J46" t="s">
        <v>101</v>
      </c>
      <c r="M46" t="s">
        <v>234</v>
      </c>
      <c r="N46" t="s">
        <v>234</v>
      </c>
      <c r="O46" t="s">
        <v>234</v>
      </c>
      <c r="P46" t="s">
        <v>234</v>
      </c>
    </row>
    <row r="47" spans="5:16" x14ac:dyDescent="0.25">
      <c r="I47" t="s">
        <v>102</v>
      </c>
      <c r="J47" t="s">
        <v>102</v>
      </c>
      <c r="M47" t="s">
        <v>235</v>
      </c>
      <c r="N47" t="s">
        <v>235</v>
      </c>
      <c r="O47" t="s">
        <v>235</v>
      </c>
      <c r="P47" t="s">
        <v>235</v>
      </c>
    </row>
    <row r="48" spans="5:16" x14ac:dyDescent="0.25">
      <c r="I48" t="s">
        <v>103</v>
      </c>
      <c r="J48" t="s">
        <v>103</v>
      </c>
      <c r="M48" t="s">
        <v>236</v>
      </c>
      <c r="N48" t="s">
        <v>236</v>
      </c>
      <c r="O48" t="s">
        <v>236</v>
      </c>
      <c r="P48" t="s">
        <v>236</v>
      </c>
    </row>
    <row r="49" spans="9:16" x14ac:dyDescent="0.25">
      <c r="I49" t="s">
        <v>104</v>
      </c>
      <c r="J49" t="s">
        <v>104</v>
      </c>
      <c r="M49" t="s">
        <v>237</v>
      </c>
      <c r="N49" t="s">
        <v>237</v>
      </c>
      <c r="O49" t="s">
        <v>237</v>
      </c>
      <c r="P49" t="s">
        <v>237</v>
      </c>
    </row>
    <row r="50" spans="9:16" x14ac:dyDescent="0.25">
      <c r="I50" t="s">
        <v>105</v>
      </c>
      <c r="J50" t="s">
        <v>105</v>
      </c>
      <c r="M50" t="s">
        <v>238</v>
      </c>
      <c r="N50" t="s">
        <v>238</v>
      </c>
      <c r="O50" t="s">
        <v>238</v>
      </c>
      <c r="P50" t="s">
        <v>238</v>
      </c>
    </row>
    <row r="51" spans="9:16" x14ac:dyDescent="0.25">
      <c r="I51" t="s">
        <v>106</v>
      </c>
      <c r="J51" t="s">
        <v>106</v>
      </c>
      <c r="M51" t="s">
        <v>239</v>
      </c>
      <c r="N51" t="s">
        <v>239</v>
      </c>
      <c r="O51" t="s">
        <v>239</v>
      </c>
      <c r="P51" t="s">
        <v>239</v>
      </c>
    </row>
    <row r="52" spans="9:16" x14ac:dyDescent="0.25">
      <c r="I52" t="s">
        <v>107</v>
      </c>
      <c r="J52" t="s">
        <v>107</v>
      </c>
      <c r="M52" t="s">
        <v>240</v>
      </c>
      <c r="N52" t="s">
        <v>240</v>
      </c>
      <c r="O52" t="s">
        <v>240</v>
      </c>
      <c r="P52" t="s">
        <v>240</v>
      </c>
    </row>
    <row r="53" spans="9:16" x14ac:dyDescent="0.25">
      <c r="I53" t="s">
        <v>108</v>
      </c>
      <c r="J53" t="s">
        <v>108</v>
      </c>
      <c r="M53" t="s">
        <v>241</v>
      </c>
      <c r="N53" t="s">
        <v>241</v>
      </c>
      <c r="O53" t="s">
        <v>241</v>
      </c>
      <c r="P53" t="s">
        <v>241</v>
      </c>
    </row>
    <row r="54" spans="9:16" x14ac:dyDescent="0.25">
      <c r="I54" t="s">
        <v>109</v>
      </c>
      <c r="J54" t="s">
        <v>109</v>
      </c>
      <c r="M54" t="s">
        <v>242</v>
      </c>
      <c r="N54" t="s">
        <v>242</v>
      </c>
      <c r="O54" t="s">
        <v>242</v>
      </c>
      <c r="P54" t="s">
        <v>242</v>
      </c>
    </row>
    <row r="55" spans="9:16" x14ac:dyDescent="0.25">
      <c r="I55" t="s">
        <v>110</v>
      </c>
      <c r="J55" t="s">
        <v>110</v>
      </c>
      <c r="M55" t="s">
        <v>243</v>
      </c>
      <c r="N55" t="s">
        <v>243</v>
      </c>
      <c r="O55" t="s">
        <v>243</v>
      </c>
      <c r="P55" t="s">
        <v>243</v>
      </c>
    </row>
    <row r="56" spans="9:16" x14ac:dyDescent="0.25">
      <c r="I56" t="s">
        <v>111</v>
      </c>
      <c r="J56" t="s">
        <v>111</v>
      </c>
      <c r="M56" t="s">
        <v>244</v>
      </c>
      <c r="N56" t="s">
        <v>244</v>
      </c>
      <c r="O56" t="s">
        <v>244</v>
      </c>
      <c r="P56" t="s">
        <v>244</v>
      </c>
    </row>
    <row r="57" spans="9:16" x14ac:dyDescent="0.25">
      <c r="I57" t="s">
        <v>112</v>
      </c>
      <c r="J57" t="s">
        <v>112</v>
      </c>
      <c r="M57" t="s">
        <v>245</v>
      </c>
      <c r="N57" t="s">
        <v>245</v>
      </c>
      <c r="O57" t="s">
        <v>245</v>
      </c>
      <c r="P57" t="s">
        <v>245</v>
      </c>
    </row>
    <row r="58" spans="9:16" x14ac:dyDescent="0.25">
      <c r="I58" t="s">
        <v>113</v>
      </c>
      <c r="J58" t="s">
        <v>113</v>
      </c>
      <c r="M58" t="s">
        <v>246</v>
      </c>
      <c r="N58" t="s">
        <v>246</v>
      </c>
      <c r="O58" t="s">
        <v>246</v>
      </c>
      <c r="P58" t="s">
        <v>246</v>
      </c>
    </row>
    <row r="59" spans="9:16" x14ac:dyDescent="0.25">
      <c r="I59" t="s">
        <v>114</v>
      </c>
      <c r="J59" t="s">
        <v>114</v>
      </c>
      <c r="M59" t="s">
        <v>247</v>
      </c>
      <c r="N59" t="s">
        <v>247</v>
      </c>
      <c r="O59" t="s">
        <v>247</v>
      </c>
      <c r="P59" t="s">
        <v>247</v>
      </c>
    </row>
    <row r="60" spans="9:16" x14ac:dyDescent="0.25">
      <c r="I60" t="s">
        <v>115</v>
      </c>
      <c r="J60" t="s">
        <v>115</v>
      </c>
      <c r="M60" t="s">
        <v>248</v>
      </c>
      <c r="N60" t="s">
        <v>248</v>
      </c>
      <c r="O60" t="s">
        <v>248</v>
      </c>
      <c r="P60" t="s">
        <v>248</v>
      </c>
    </row>
    <row r="61" spans="9:16" x14ac:dyDescent="0.25">
      <c r="I61" t="s">
        <v>116</v>
      </c>
      <c r="J61" t="s">
        <v>116</v>
      </c>
      <c r="M61" t="s">
        <v>249</v>
      </c>
      <c r="N61" t="s">
        <v>249</v>
      </c>
      <c r="O61" t="s">
        <v>249</v>
      </c>
      <c r="P61" t="s">
        <v>249</v>
      </c>
    </row>
    <row r="62" spans="9:16" x14ac:dyDescent="0.25">
      <c r="I62" t="s">
        <v>117</v>
      </c>
      <c r="J62" t="s">
        <v>117</v>
      </c>
      <c r="M62" t="s">
        <v>250</v>
      </c>
      <c r="N62" t="s">
        <v>250</v>
      </c>
      <c r="O62" t="s">
        <v>250</v>
      </c>
      <c r="P62" t="s">
        <v>250</v>
      </c>
    </row>
    <row r="63" spans="9:16" x14ac:dyDescent="0.25">
      <c r="I63" t="s">
        <v>118</v>
      </c>
      <c r="J63" t="s">
        <v>118</v>
      </c>
      <c r="M63" t="s">
        <v>251</v>
      </c>
      <c r="N63" t="s">
        <v>251</v>
      </c>
      <c r="O63" t="s">
        <v>251</v>
      </c>
      <c r="P63" t="s">
        <v>251</v>
      </c>
    </row>
    <row r="64" spans="9:16" x14ac:dyDescent="0.25">
      <c r="I64" t="s">
        <v>119</v>
      </c>
      <c r="J64" t="s">
        <v>119</v>
      </c>
      <c r="M64" t="s">
        <v>252</v>
      </c>
      <c r="N64" t="s">
        <v>252</v>
      </c>
      <c r="O64" t="s">
        <v>252</v>
      </c>
      <c r="P64" t="s">
        <v>252</v>
      </c>
    </row>
    <row r="65" spans="9:16" x14ac:dyDescent="0.25">
      <c r="I65" t="s">
        <v>120</v>
      </c>
      <c r="J65" t="s">
        <v>120</v>
      </c>
      <c r="M65" t="s">
        <v>253</v>
      </c>
      <c r="N65" t="s">
        <v>253</v>
      </c>
      <c r="O65" t="s">
        <v>253</v>
      </c>
      <c r="P65" t="s">
        <v>253</v>
      </c>
    </row>
    <row r="66" spans="9:16" x14ac:dyDescent="0.25">
      <c r="I66" t="s">
        <v>121</v>
      </c>
      <c r="J66" t="s">
        <v>121</v>
      </c>
      <c r="M66" t="s">
        <v>254</v>
      </c>
      <c r="N66" t="s">
        <v>254</v>
      </c>
      <c r="O66" t="s">
        <v>254</v>
      </c>
      <c r="P66" t="s">
        <v>254</v>
      </c>
    </row>
    <row r="67" spans="9:16" x14ac:dyDescent="0.25">
      <c r="I67" t="s">
        <v>122</v>
      </c>
      <c r="J67" t="s">
        <v>122</v>
      </c>
      <c r="M67" t="s">
        <v>255</v>
      </c>
      <c r="N67" t="s">
        <v>255</v>
      </c>
      <c r="O67" t="s">
        <v>255</v>
      </c>
      <c r="P67" t="s">
        <v>255</v>
      </c>
    </row>
    <row r="68" spans="9:16" x14ac:dyDescent="0.25">
      <c r="I68" t="s">
        <v>123</v>
      </c>
      <c r="J68" t="s">
        <v>123</v>
      </c>
      <c r="M68" t="s">
        <v>256</v>
      </c>
      <c r="N68" t="s">
        <v>256</v>
      </c>
      <c r="O68" t="s">
        <v>256</v>
      </c>
      <c r="P68" t="s">
        <v>256</v>
      </c>
    </row>
    <row r="69" spans="9:16" x14ac:dyDescent="0.25">
      <c r="I69" t="s">
        <v>124</v>
      </c>
      <c r="J69" t="s">
        <v>124</v>
      </c>
      <c r="M69" t="s">
        <v>257</v>
      </c>
      <c r="N69" t="s">
        <v>257</v>
      </c>
      <c r="O69" t="s">
        <v>257</v>
      </c>
      <c r="P69" t="s">
        <v>257</v>
      </c>
    </row>
    <row r="70" spans="9:16" x14ac:dyDescent="0.25">
      <c r="I70" t="s">
        <v>125</v>
      </c>
      <c r="J70" t="s">
        <v>125</v>
      </c>
      <c r="M70" t="s">
        <v>258</v>
      </c>
      <c r="N70" t="s">
        <v>258</v>
      </c>
      <c r="O70" t="s">
        <v>258</v>
      </c>
      <c r="P70" t="s">
        <v>258</v>
      </c>
    </row>
    <row r="71" spans="9:16" x14ac:dyDescent="0.25">
      <c r="I71" t="s">
        <v>126</v>
      </c>
      <c r="J71" t="s">
        <v>126</v>
      </c>
      <c r="M71" t="s">
        <v>259</v>
      </c>
      <c r="N71" t="s">
        <v>259</v>
      </c>
      <c r="O71" t="s">
        <v>259</v>
      </c>
      <c r="P71" t="s">
        <v>259</v>
      </c>
    </row>
    <row r="72" spans="9:16" x14ac:dyDescent="0.25">
      <c r="I72" t="s">
        <v>127</v>
      </c>
      <c r="J72" t="s">
        <v>127</v>
      </c>
      <c r="M72" t="s">
        <v>260</v>
      </c>
      <c r="N72" t="s">
        <v>260</v>
      </c>
      <c r="O72" t="s">
        <v>260</v>
      </c>
      <c r="P72" t="s">
        <v>260</v>
      </c>
    </row>
    <row r="73" spans="9:16" x14ac:dyDescent="0.25">
      <c r="I73" t="s">
        <v>128</v>
      </c>
      <c r="J73" t="s">
        <v>128</v>
      </c>
      <c r="M73" t="s">
        <v>261</v>
      </c>
      <c r="N73" t="s">
        <v>261</v>
      </c>
      <c r="O73" t="s">
        <v>261</v>
      </c>
      <c r="P73" t="s">
        <v>261</v>
      </c>
    </row>
    <row r="74" spans="9:16" x14ac:dyDescent="0.25">
      <c r="I74" t="s">
        <v>129</v>
      </c>
      <c r="J74" t="s">
        <v>129</v>
      </c>
      <c r="M74" t="s">
        <v>262</v>
      </c>
      <c r="N74" t="s">
        <v>262</v>
      </c>
      <c r="O74" t="s">
        <v>262</v>
      </c>
      <c r="P74" t="s">
        <v>262</v>
      </c>
    </row>
    <row r="75" spans="9:16" x14ac:dyDescent="0.25">
      <c r="I75" t="s">
        <v>130</v>
      </c>
      <c r="J75" t="s">
        <v>130</v>
      </c>
      <c r="M75" t="s">
        <v>263</v>
      </c>
      <c r="N75" t="s">
        <v>263</v>
      </c>
      <c r="O75" t="s">
        <v>263</v>
      </c>
      <c r="P75" t="s">
        <v>263</v>
      </c>
    </row>
    <row r="76" spans="9:16" x14ac:dyDescent="0.25">
      <c r="I76" t="s">
        <v>131</v>
      </c>
      <c r="J76" t="s">
        <v>131</v>
      </c>
      <c r="M76" t="s">
        <v>264</v>
      </c>
      <c r="N76" t="s">
        <v>264</v>
      </c>
      <c r="O76" t="s">
        <v>264</v>
      </c>
      <c r="P76" t="s">
        <v>264</v>
      </c>
    </row>
    <row r="77" spans="9:16" x14ac:dyDescent="0.25">
      <c r="I77" t="s">
        <v>132</v>
      </c>
      <c r="J77" t="s">
        <v>132</v>
      </c>
      <c r="M77" t="s">
        <v>265</v>
      </c>
      <c r="N77" t="s">
        <v>265</v>
      </c>
      <c r="O77" t="s">
        <v>265</v>
      </c>
      <c r="P77" t="s">
        <v>265</v>
      </c>
    </row>
    <row r="78" spans="9:16" x14ac:dyDescent="0.25">
      <c r="I78" t="s">
        <v>133</v>
      </c>
      <c r="J78" t="s">
        <v>133</v>
      </c>
      <c r="M78" t="s">
        <v>266</v>
      </c>
      <c r="N78" t="s">
        <v>266</v>
      </c>
      <c r="O78" t="s">
        <v>266</v>
      </c>
      <c r="P78" t="s">
        <v>266</v>
      </c>
    </row>
    <row r="79" spans="9:16" x14ac:dyDescent="0.25">
      <c r="I79" t="s">
        <v>134</v>
      </c>
      <c r="J79" t="s">
        <v>134</v>
      </c>
      <c r="M79" t="s">
        <v>267</v>
      </c>
      <c r="N79" t="s">
        <v>267</v>
      </c>
      <c r="O79" t="s">
        <v>267</v>
      </c>
      <c r="P79" t="s">
        <v>267</v>
      </c>
    </row>
    <row r="80" spans="9:16" x14ac:dyDescent="0.25">
      <c r="I80" t="s">
        <v>135</v>
      </c>
      <c r="J80" t="s">
        <v>135</v>
      </c>
      <c r="M80" t="s">
        <v>268</v>
      </c>
      <c r="N80" t="s">
        <v>268</v>
      </c>
      <c r="O80" t="s">
        <v>268</v>
      </c>
      <c r="P80" t="s">
        <v>268</v>
      </c>
    </row>
    <row r="81" spans="9:16" x14ac:dyDescent="0.25">
      <c r="I81" t="s">
        <v>136</v>
      </c>
      <c r="J81" t="s">
        <v>136</v>
      </c>
      <c r="M81" t="s">
        <v>269</v>
      </c>
      <c r="N81" t="s">
        <v>269</v>
      </c>
      <c r="O81" t="s">
        <v>269</v>
      </c>
      <c r="P81" t="s">
        <v>269</v>
      </c>
    </row>
    <row r="82" spans="9:16" x14ac:dyDescent="0.25">
      <c r="I82" t="s">
        <v>137</v>
      </c>
      <c r="J82" t="s">
        <v>137</v>
      </c>
      <c r="M82" t="s">
        <v>270</v>
      </c>
      <c r="N82" t="s">
        <v>270</v>
      </c>
      <c r="O82" t="s">
        <v>270</v>
      </c>
      <c r="P82" t="s">
        <v>270</v>
      </c>
    </row>
    <row r="83" spans="9:16" x14ac:dyDescent="0.25">
      <c r="I83" t="s">
        <v>138</v>
      </c>
      <c r="J83" t="s">
        <v>138</v>
      </c>
      <c r="M83" t="s">
        <v>271</v>
      </c>
      <c r="N83" t="s">
        <v>271</v>
      </c>
      <c r="O83" t="s">
        <v>271</v>
      </c>
      <c r="P83" t="s">
        <v>271</v>
      </c>
    </row>
    <row r="84" spans="9:16" x14ac:dyDescent="0.25">
      <c r="I84" t="s">
        <v>139</v>
      </c>
      <c r="J84" t="s">
        <v>139</v>
      </c>
      <c r="M84" t="s">
        <v>272</v>
      </c>
      <c r="N84" t="s">
        <v>272</v>
      </c>
      <c r="O84" t="s">
        <v>272</v>
      </c>
      <c r="P84" t="s">
        <v>272</v>
      </c>
    </row>
    <row r="85" spans="9:16" x14ac:dyDescent="0.25">
      <c r="I85" t="s">
        <v>140</v>
      </c>
      <c r="J85" t="s">
        <v>140</v>
      </c>
      <c r="M85" t="s">
        <v>273</v>
      </c>
      <c r="N85" t="s">
        <v>273</v>
      </c>
      <c r="O85" t="s">
        <v>273</v>
      </c>
      <c r="P85" t="s">
        <v>273</v>
      </c>
    </row>
    <row r="86" spans="9:16" x14ac:dyDescent="0.25">
      <c r="I86" t="s">
        <v>141</v>
      </c>
      <c r="J86" t="s">
        <v>141</v>
      </c>
      <c r="M86" t="s">
        <v>274</v>
      </c>
      <c r="N86" t="s">
        <v>274</v>
      </c>
      <c r="O86" t="s">
        <v>274</v>
      </c>
      <c r="P86" t="s">
        <v>274</v>
      </c>
    </row>
    <row r="87" spans="9:16" x14ac:dyDescent="0.25">
      <c r="I87" t="s">
        <v>142</v>
      </c>
      <c r="J87" t="s">
        <v>142</v>
      </c>
      <c r="M87" t="s">
        <v>275</v>
      </c>
      <c r="N87" t="s">
        <v>275</v>
      </c>
      <c r="O87" t="s">
        <v>275</v>
      </c>
      <c r="P87" t="s">
        <v>275</v>
      </c>
    </row>
    <row r="88" spans="9:16" x14ac:dyDescent="0.25">
      <c r="I88" t="s">
        <v>143</v>
      </c>
      <c r="J88" t="s">
        <v>143</v>
      </c>
      <c r="M88" t="s">
        <v>276</v>
      </c>
      <c r="N88" t="s">
        <v>276</v>
      </c>
      <c r="O88" t="s">
        <v>276</v>
      </c>
      <c r="P88" t="s">
        <v>276</v>
      </c>
    </row>
    <row r="89" spans="9:16" x14ac:dyDescent="0.25">
      <c r="I89" t="s">
        <v>144</v>
      </c>
      <c r="J89" t="s">
        <v>144</v>
      </c>
      <c r="M89" t="s">
        <v>277</v>
      </c>
      <c r="N89" t="s">
        <v>277</v>
      </c>
      <c r="O89" t="s">
        <v>277</v>
      </c>
      <c r="P89" t="s">
        <v>277</v>
      </c>
    </row>
    <row r="90" spans="9:16" x14ac:dyDescent="0.25">
      <c r="I90" t="s">
        <v>145</v>
      </c>
      <c r="J90" t="s">
        <v>145</v>
      </c>
      <c r="M90" t="s">
        <v>278</v>
      </c>
      <c r="N90" t="s">
        <v>278</v>
      </c>
      <c r="O90" t="s">
        <v>278</v>
      </c>
      <c r="P90" t="s">
        <v>278</v>
      </c>
    </row>
    <row r="91" spans="9:16" x14ac:dyDescent="0.25">
      <c r="I91" t="s">
        <v>146</v>
      </c>
      <c r="J91" t="s">
        <v>146</v>
      </c>
      <c r="M91" t="s">
        <v>279</v>
      </c>
      <c r="N91" t="s">
        <v>279</v>
      </c>
      <c r="O91" t="s">
        <v>279</v>
      </c>
      <c r="P91" t="s">
        <v>279</v>
      </c>
    </row>
    <row r="92" spans="9:16" x14ac:dyDescent="0.25">
      <c r="I92" t="s">
        <v>147</v>
      </c>
      <c r="J92" t="s">
        <v>147</v>
      </c>
      <c r="M92" t="s">
        <v>280</v>
      </c>
      <c r="N92" t="s">
        <v>280</v>
      </c>
      <c r="O92" t="s">
        <v>280</v>
      </c>
      <c r="P92" t="s">
        <v>280</v>
      </c>
    </row>
    <row r="93" spans="9:16" x14ac:dyDescent="0.25">
      <c r="I93" t="s">
        <v>148</v>
      </c>
      <c r="J93" t="s">
        <v>148</v>
      </c>
      <c r="M93" t="s">
        <v>281</v>
      </c>
      <c r="N93" t="s">
        <v>281</v>
      </c>
      <c r="O93" t="s">
        <v>281</v>
      </c>
      <c r="P93" t="s">
        <v>281</v>
      </c>
    </row>
    <row r="94" spans="9:16" x14ac:dyDescent="0.25">
      <c r="I94" t="s">
        <v>149</v>
      </c>
      <c r="J94" t="s">
        <v>149</v>
      </c>
      <c r="M94" t="s">
        <v>282</v>
      </c>
      <c r="N94" t="s">
        <v>282</v>
      </c>
      <c r="O94" t="s">
        <v>282</v>
      </c>
      <c r="P94" t="s">
        <v>282</v>
      </c>
    </row>
    <row r="95" spans="9:16" x14ac:dyDescent="0.25">
      <c r="I95" t="s">
        <v>150</v>
      </c>
      <c r="J95" t="s">
        <v>150</v>
      </c>
      <c r="M95" t="s">
        <v>283</v>
      </c>
      <c r="N95" t="s">
        <v>283</v>
      </c>
      <c r="O95" t="s">
        <v>283</v>
      </c>
      <c r="P95" t="s">
        <v>283</v>
      </c>
    </row>
    <row r="96" spans="9:16" x14ac:dyDescent="0.25">
      <c r="I96" t="s">
        <v>151</v>
      </c>
      <c r="J96" t="s">
        <v>151</v>
      </c>
      <c r="M96" t="s">
        <v>284</v>
      </c>
      <c r="N96" t="s">
        <v>284</v>
      </c>
      <c r="O96" t="s">
        <v>284</v>
      </c>
      <c r="P96" t="s">
        <v>284</v>
      </c>
    </row>
    <row r="97" spans="9:16" x14ac:dyDescent="0.25">
      <c r="I97" t="s">
        <v>152</v>
      </c>
      <c r="J97" t="s">
        <v>152</v>
      </c>
      <c r="M97" t="s">
        <v>285</v>
      </c>
      <c r="N97" t="s">
        <v>285</v>
      </c>
      <c r="O97" t="s">
        <v>285</v>
      </c>
      <c r="P97" t="s">
        <v>285</v>
      </c>
    </row>
    <row r="98" spans="9:16" x14ac:dyDescent="0.25">
      <c r="I98" t="s">
        <v>153</v>
      </c>
      <c r="J98" t="s">
        <v>153</v>
      </c>
      <c r="M98" t="s">
        <v>286</v>
      </c>
      <c r="N98" t="s">
        <v>286</v>
      </c>
      <c r="O98" t="s">
        <v>286</v>
      </c>
      <c r="P98" t="s">
        <v>286</v>
      </c>
    </row>
    <row r="99" spans="9:16" x14ac:dyDescent="0.25">
      <c r="I99" t="s">
        <v>154</v>
      </c>
      <c r="J99" t="s">
        <v>154</v>
      </c>
      <c r="M99" t="s">
        <v>287</v>
      </c>
      <c r="N99" t="s">
        <v>287</v>
      </c>
      <c r="O99" t="s">
        <v>287</v>
      </c>
      <c r="P99" t="s">
        <v>287</v>
      </c>
    </row>
    <row r="100" spans="9:16" x14ac:dyDescent="0.25">
      <c r="I100" t="s">
        <v>155</v>
      </c>
      <c r="J100" t="s">
        <v>155</v>
      </c>
      <c r="M100" t="s">
        <v>288</v>
      </c>
      <c r="N100" t="s">
        <v>288</v>
      </c>
      <c r="O100" t="s">
        <v>288</v>
      </c>
      <c r="P100" t="s">
        <v>288</v>
      </c>
    </row>
    <row r="101" spans="9:16" x14ac:dyDescent="0.25">
      <c r="I101" t="s">
        <v>156</v>
      </c>
      <c r="J101" t="s">
        <v>156</v>
      </c>
      <c r="M101" t="s">
        <v>289</v>
      </c>
      <c r="N101" t="s">
        <v>289</v>
      </c>
      <c r="O101" t="s">
        <v>289</v>
      </c>
      <c r="P101" t="s">
        <v>289</v>
      </c>
    </row>
    <row r="102" spans="9:16" x14ac:dyDescent="0.25">
      <c r="I102" t="s">
        <v>157</v>
      </c>
      <c r="J102" t="s">
        <v>157</v>
      </c>
      <c r="M102" t="s">
        <v>290</v>
      </c>
      <c r="N102" t="s">
        <v>290</v>
      </c>
      <c r="O102" t="s">
        <v>290</v>
      </c>
      <c r="P102" t="s">
        <v>290</v>
      </c>
    </row>
    <row r="103" spans="9:16" x14ac:dyDescent="0.25">
      <c r="I103" t="s">
        <v>158</v>
      </c>
      <c r="J103" t="s">
        <v>158</v>
      </c>
      <c r="M103" t="s">
        <v>291</v>
      </c>
      <c r="N103" t="s">
        <v>291</v>
      </c>
      <c r="O103" t="s">
        <v>291</v>
      </c>
      <c r="P103" t="s">
        <v>291</v>
      </c>
    </row>
    <row r="104" spans="9:16" x14ac:dyDescent="0.25">
      <c r="I104" t="s">
        <v>159</v>
      </c>
      <c r="J104" t="s">
        <v>159</v>
      </c>
      <c r="M104" t="s">
        <v>292</v>
      </c>
      <c r="N104" t="s">
        <v>292</v>
      </c>
      <c r="O104" t="s">
        <v>292</v>
      </c>
      <c r="P104" t="s">
        <v>292</v>
      </c>
    </row>
    <row r="105" spans="9:16" x14ac:dyDescent="0.25">
      <c r="I105" t="s">
        <v>160</v>
      </c>
      <c r="J105" t="s">
        <v>160</v>
      </c>
      <c r="M105" t="s">
        <v>293</v>
      </c>
      <c r="N105" t="s">
        <v>293</v>
      </c>
      <c r="O105" t="s">
        <v>293</v>
      </c>
      <c r="P105" t="s">
        <v>293</v>
      </c>
    </row>
    <row r="106" spans="9:16" x14ac:dyDescent="0.25">
      <c r="I106" t="s">
        <v>161</v>
      </c>
      <c r="J106" t="s">
        <v>161</v>
      </c>
      <c r="M106" t="s">
        <v>294</v>
      </c>
      <c r="N106" t="s">
        <v>294</v>
      </c>
      <c r="O106" t="s">
        <v>294</v>
      </c>
      <c r="P106" t="s">
        <v>294</v>
      </c>
    </row>
    <row r="107" spans="9:16" x14ac:dyDescent="0.25">
      <c r="I107" t="s">
        <v>162</v>
      </c>
      <c r="J107" t="s">
        <v>162</v>
      </c>
      <c r="M107" t="s">
        <v>295</v>
      </c>
      <c r="N107" t="s">
        <v>295</v>
      </c>
      <c r="O107" t="s">
        <v>295</v>
      </c>
      <c r="P107" t="s">
        <v>295</v>
      </c>
    </row>
    <row r="108" spans="9:16" x14ac:dyDescent="0.25">
      <c r="I108" t="s">
        <v>163</v>
      </c>
      <c r="J108" t="s">
        <v>163</v>
      </c>
      <c r="M108" t="s">
        <v>296</v>
      </c>
      <c r="N108" t="s">
        <v>296</v>
      </c>
      <c r="O108" t="s">
        <v>296</v>
      </c>
      <c r="P108" t="s">
        <v>296</v>
      </c>
    </row>
    <row r="109" spans="9:16" x14ac:dyDescent="0.25">
      <c r="I109" t="s">
        <v>164</v>
      </c>
      <c r="J109" t="s">
        <v>164</v>
      </c>
      <c r="M109" t="s">
        <v>297</v>
      </c>
      <c r="N109" t="s">
        <v>297</v>
      </c>
      <c r="O109" t="s">
        <v>297</v>
      </c>
      <c r="P109" t="s">
        <v>297</v>
      </c>
    </row>
    <row r="110" spans="9:16" x14ac:dyDescent="0.25">
      <c r="I110" t="s">
        <v>165</v>
      </c>
      <c r="J110" t="s">
        <v>165</v>
      </c>
      <c r="M110" t="s">
        <v>298</v>
      </c>
      <c r="N110" t="s">
        <v>298</v>
      </c>
      <c r="O110" t="s">
        <v>298</v>
      </c>
      <c r="P110" t="s">
        <v>298</v>
      </c>
    </row>
    <row r="111" spans="9:16" x14ac:dyDescent="0.25">
      <c r="I111" t="s">
        <v>166</v>
      </c>
      <c r="J111" t="s">
        <v>166</v>
      </c>
      <c r="M111" t="s">
        <v>299</v>
      </c>
      <c r="N111" t="s">
        <v>299</v>
      </c>
      <c r="O111" t="s">
        <v>299</v>
      </c>
      <c r="P111" t="s">
        <v>299</v>
      </c>
    </row>
    <row r="112" spans="9:16" x14ac:dyDescent="0.25">
      <c r="I112" t="s">
        <v>167</v>
      </c>
      <c r="J112" t="s">
        <v>167</v>
      </c>
      <c r="M112" t="s">
        <v>300</v>
      </c>
      <c r="N112" t="s">
        <v>300</v>
      </c>
      <c r="O112" t="s">
        <v>300</v>
      </c>
      <c r="P112" t="s">
        <v>300</v>
      </c>
    </row>
    <row r="113" spans="9:16" x14ac:dyDescent="0.25">
      <c r="I113" t="s">
        <v>168</v>
      </c>
      <c r="J113" t="s">
        <v>168</v>
      </c>
      <c r="M113" t="s">
        <v>301</v>
      </c>
      <c r="N113" t="s">
        <v>301</v>
      </c>
      <c r="O113" t="s">
        <v>301</v>
      </c>
      <c r="P113" t="s">
        <v>301</v>
      </c>
    </row>
    <row r="114" spans="9:16" x14ac:dyDescent="0.25">
      <c r="I114" t="s">
        <v>169</v>
      </c>
      <c r="J114" t="s">
        <v>169</v>
      </c>
      <c r="M114" t="s">
        <v>302</v>
      </c>
      <c r="N114" t="s">
        <v>302</v>
      </c>
      <c r="O114" t="s">
        <v>302</v>
      </c>
      <c r="P114" t="s">
        <v>302</v>
      </c>
    </row>
    <row r="115" spans="9:16" x14ac:dyDescent="0.25">
      <c r="I115" t="s">
        <v>170</v>
      </c>
      <c r="J115" t="s">
        <v>170</v>
      </c>
      <c r="M115" t="s">
        <v>303</v>
      </c>
      <c r="N115" t="s">
        <v>303</v>
      </c>
      <c r="O115" t="s">
        <v>303</v>
      </c>
      <c r="P115" t="s">
        <v>303</v>
      </c>
    </row>
    <row r="116" spans="9:16" x14ac:dyDescent="0.25">
      <c r="M116" t="s">
        <v>304</v>
      </c>
      <c r="N116" t="s">
        <v>304</v>
      </c>
      <c r="O116" t="s">
        <v>304</v>
      </c>
      <c r="P116" t="s">
        <v>304</v>
      </c>
    </row>
    <row r="117" spans="9:16" x14ac:dyDescent="0.25">
      <c r="M117" t="s">
        <v>305</v>
      </c>
      <c r="N117" t="s">
        <v>305</v>
      </c>
      <c r="O117" t="s">
        <v>305</v>
      </c>
      <c r="P117" t="s">
        <v>305</v>
      </c>
    </row>
    <row r="118" spans="9:16" x14ac:dyDescent="0.25">
      <c r="M118" t="s">
        <v>306</v>
      </c>
      <c r="N118" t="s">
        <v>306</v>
      </c>
      <c r="O118" t="s">
        <v>306</v>
      </c>
      <c r="P118" t="s">
        <v>306</v>
      </c>
    </row>
    <row r="119" spans="9:16" x14ac:dyDescent="0.25">
      <c r="M119" t="s">
        <v>307</v>
      </c>
      <c r="N119" t="s">
        <v>307</v>
      </c>
      <c r="O119" t="s">
        <v>307</v>
      </c>
      <c r="P119" t="s">
        <v>307</v>
      </c>
    </row>
    <row r="120" spans="9:16" x14ac:dyDescent="0.25">
      <c r="M120" t="s">
        <v>308</v>
      </c>
      <c r="N120" t="s">
        <v>308</v>
      </c>
      <c r="O120" t="s">
        <v>308</v>
      </c>
      <c r="P120" t="s">
        <v>308</v>
      </c>
    </row>
    <row r="121" spans="9:16" x14ac:dyDescent="0.25">
      <c r="M121" t="s">
        <v>309</v>
      </c>
      <c r="N121" t="s">
        <v>309</v>
      </c>
      <c r="O121" t="s">
        <v>309</v>
      </c>
      <c r="P121" t="s">
        <v>309</v>
      </c>
    </row>
    <row r="122" spans="9:16" x14ac:dyDescent="0.25">
      <c r="M122" t="s">
        <v>310</v>
      </c>
      <c r="N122" t="s">
        <v>310</v>
      </c>
      <c r="O122" t="s">
        <v>310</v>
      </c>
      <c r="P122" t="s">
        <v>310</v>
      </c>
    </row>
    <row r="123" spans="9:16" x14ac:dyDescent="0.25">
      <c r="M123" t="s">
        <v>311</v>
      </c>
      <c r="N123" t="s">
        <v>311</v>
      </c>
      <c r="O123" t="s">
        <v>311</v>
      </c>
      <c r="P123" t="s">
        <v>311</v>
      </c>
    </row>
    <row r="124" spans="9:16" x14ac:dyDescent="0.25">
      <c r="M124" t="s">
        <v>312</v>
      </c>
      <c r="N124" t="s">
        <v>312</v>
      </c>
      <c r="O124" t="s">
        <v>312</v>
      </c>
      <c r="P124" t="s">
        <v>312</v>
      </c>
    </row>
    <row r="125" spans="9:16" x14ac:dyDescent="0.25">
      <c r="M125" t="s">
        <v>313</v>
      </c>
      <c r="N125" t="s">
        <v>313</v>
      </c>
      <c r="O125" t="s">
        <v>313</v>
      </c>
      <c r="P125" t="s">
        <v>313</v>
      </c>
    </row>
    <row r="126" spans="9:16" x14ac:dyDescent="0.25">
      <c r="M126" t="s">
        <v>314</v>
      </c>
      <c r="N126" t="s">
        <v>314</v>
      </c>
      <c r="O126" t="s">
        <v>314</v>
      </c>
      <c r="P126" t="s">
        <v>314</v>
      </c>
    </row>
    <row r="127" spans="9:16" x14ac:dyDescent="0.25">
      <c r="M127" t="s">
        <v>315</v>
      </c>
      <c r="N127" t="s">
        <v>315</v>
      </c>
      <c r="O127" t="s">
        <v>315</v>
      </c>
      <c r="P127" t="s">
        <v>315</v>
      </c>
    </row>
    <row r="128" spans="9:16" x14ac:dyDescent="0.25">
      <c r="M128" t="s">
        <v>316</v>
      </c>
      <c r="N128" t="s">
        <v>316</v>
      </c>
      <c r="O128" t="s">
        <v>316</v>
      </c>
      <c r="P128" t="s">
        <v>316</v>
      </c>
    </row>
    <row r="129" spans="13:16" x14ac:dyDescent="0.25">
      <c r="M129" t="s">
        <v>317</v>
      </c>
      <c r="N129" t="s">
        <v>317</v>
      </c>
      <c r="O129" t="s">
        <v>317</v>
      </c>
      <c r="P129" t="s">
        <v>317</v>
      </c>
    </row>
    <row r="130" spans="13:16" x14ac:dyDescent="0.25">
      <c r="M130" t="s">
        <v>318</v>
      </c>
      <c r="N130" t="s">
        <v>318</v>
      </c>
      <c r="O130" t="s">
        <v>318</v>
      </c>
      <c r="P130" t="s">
        <v>318</v>
      </c>
    </row>
    <row r="131" spans="13:16" x14ac:dyDescent="0.25">
      <c r="M131" t="s">
        <v>319</v>
      </c>
      <c r="N131" t="s">
        <v>319</v>
      </c>
      <c r="O131" t="s">
        <v>319</v>
      </c>
      <c r="P131" t="s">
        <v>319</v>
      </c>
    </row>
    <row r="132" spans="13:16" x14ac:dyDescent="0.25">
      <c r="M132" t="s">
        <v>320</v>
      </c>
      <c r="N132" t="s">
        <v>320</v>
      </c>
      <c r="O132" t="s">
        <v>320</v>
      </c>
      <c r="P132" t="s">
        <v>320</v>
      </c>
    </row>
    <row r="133" spans="13:16" x14ac:dyDescent="0.25">
      <c r="M133" t="s">
        <v>321</v>
      </c>
      <c r="N133" t="s">
        <v>321</v>
      </c>
      <c r="O133" t="s">
        <v>321</v>
      </c>
      <c r="P133" t="s">
        <v>321</v>
      </c>
    </row>
    <row r="134" spans="13:16" x14ac:dyDescent="0.25">
      <c r="M134" t="s">
        <v>322</v>
      </c>
      <c r="N134" t="s">
        <v>322</v>
      </c>
      <c r="O134" t="s">
        <v>322</v>
      </c>
      <c r="P134" t="s">
        <v>322</v>
      </c>
    </row>
    <row r="135" spans="13:16" x14ac:dyDescent="0.25">
      <c r="M135" t="s">
        <v>323</v>
      </c>
      <c r="N135" t="s">
        <v>323</v>
      </c>
      <c r="O135" t="s">
        <v>323</v>
      </c>
      <c r="P135" t="s">
        <v>323</v>
      </c>
    </row>
    <row r="136" spans="13:16" x14ac:dyDescent="0.25">
      <c r="M136" t="s">
        <v>324</v>
      </c>
      <c r="N136" t="s">
        <v>324</v>
      </c>
      <c r="O136" t="s">
        <v>324</v>
      </c>
      <c r="P136" t="s">
        <v>324</v>
      </c>
    </row>
    <row r="137" spans="13:16" x14ac:dyDescent="0.25">
      <c r="M137" t="s">
        <v>325</v>
      </c>
      <c r="N137" t="s">
        <v>325</v>
      </c>
      <c r="O137" t="s">
        <v>325</v>
      </c>
      <c r="P137" t="s">
        <v>325</v>
      </c>
    </row>
    <row r="138" spans="13:16" x14ac:dyDescent="0.25">
      <c r="M138" t="s">
        <v>326</v>
      </c>
      <c r="N138" t="s">
        <v>326</v>
      </c>
      <c r="O138" t="s">
        <v>326</v>
      </c>
      <c r="P138" t="s">
        <v>326</v>
      </c>
    </row>
    <row r="139" spans="13:16" x14ac:dyDescent="0.25">
      <c r="M139" t="s">
        <v>327</v>
      </c>
      <c r="N139" t="s">
        <v>327</v>
      </c>
      <c r="O139" t="s">
        <v>327</v>
      </c>
      <c r="P139" t="s">
        <v>327</v>
      </c>
    </row>
    <row r="140" spans="13:16" x14ac:dyDescent="0.25">
      <c r="M140" t="s">
        <v>328</v>
      </c>
      <c r="N140" t="s">
        <v>328</v>
      </c>
      <c r="O140" t="s">
        <v>328</v>
      </c>
      <c r="P140" t="s">
        <v>328</v>
      </c>
    </row>
    <row r="141" spans="13:16" x14ac:dyDescent="0.25">
      <c r="M141" t="s">
        <v>329</v>
      </c>
      <c r="N141" t="s">
        <v>329</v>
      </c>
      <c r="O141" t="s">
        <v>329</v>
      </c>
      <c r="P141" t="s">
        <v>329</v>
      </c>
    </row>
    <row r="142" spans="13:16" x14ac:dyDescent="0.25">
      <c r="M142" t="s">
        <v>330</v>
      </c>
      <c r="N142" t="s">
        <v>330</v>
      </c>
      <c r="O142" t="s">
        <v>330</v>
      </c>
      <c r="P142" t="s">
        <v>330</v>
      </c>
    </row>
    <row r="143" spans="13:16" x14ac:dyDescent="0.25">
      <c r="M143" t="s">
        <v>331</v>
      </c>
      <c r="N143" t="s">
        <v>331</v>
      </c>
      <c r="O143" t="s">
        <v>331</v>
      </c>
      <c r="P143" t="s">
        <v>331</v>
      </c>
    </row>
    <row r="144" spans="13:16" x14ac:dyDescent="0.25">
      <c r="M144" t="s">
        <v>332</v>
      </c>
      <c r="N144" t="s">
        <v>332</v>
      </c>
      <c r="O144" t="s">
        <v>332</v>
      </c>
      <c r="P144" t="s">
        <v>332</v>
      </c>
    </row>
    <row r="145" spans="13:16" x14ac:dyDescent="0.25">
      <c r="M145" t="s">
        <v>333</v>
      </c>
      <c r="N145" t="s">
        <v>333</v>
      </c>
      <c r="O145" t="s">
        <v>333</v>
      </c>
      <c r="P145" t="s">
        <v>333</v>
      </c>
    </row>
    <row r="146" spans="13:16" x14ac:dyDescent="0.25">
      <c r="M146" t="s">
        <v>334</v>
      </c>
      <c r="N146" t="s">
        <v>334</v>
      </c>
      <c r="O146" t="s">
        <v>334</v>
      </c>
      <c r="P146" t="s">
        <v>334</v>
      </c>
    </row>
    <row r="147" spans="13:16" x14ac:dyDescent="0.25">
      <c r="M147" t="s">
        <v>335</v>
      </c>
      <c r="N147" t="s">
        <v>335</v>
      </c>
      <c r="O147" t="s">
        <v>335</v>
      </c>
      <c r="P147" t="s">
        <v>335</v>
      </c>
    </row>
    <row r="148" spans="13:16" x14ac:dyDescent="0.25">
      <c r="M148" t="s">
        <v>336</v>
      </c>
      <c r="N148" t="s">
        <v>336</v>
      </c>
      <c r="O148" t="s">
        <v>336</v>
      </c>
      <c r="P148" t="s">
        <v>336</v>
      </c>
    </row>
    <row r="149" spans="13:16" x14ac:dyDescent="0.25">
      <c r="M149" t="s">
        <v>337</v>
      </c>
      <c r="N149" t="s">
        <v>337</v>
      </c>
      <c r="O149" t="s">
        <v>337</v>
      </c>
      <c r="P149" t="s">
        <v>337</v>
      </c>
    </row>
    <row r="150" spans="13:16" x14ac:dyDescent="0.25">
      <c r="M150" t="s">
        <v>338</v>
      </c>
      <c r="N150" t="s">
        <v>338</v>
      </c>
      <c r="O150" t="s">
        <v>338</v>
      </c>
      <c r="P150" t="s">
        <v>338</v>
      </c>
    </row>
    <row r="151" spans="13:16" x14ac:dyDescent="0.25">
      <c r="M151" t="s">
        <v>339</v>
      </c>
      <c r="N151" t="s">
        <v>339</v>
      </c>
      <c r="O151" t="s">
        <v>339</v>
      </c>
      <c r="P151" t="s">
        <v>339</v>
      </c>
    </row>
    <row r="152" spans="13:16" x14ac:dyDescent="0.25">
      <c r="M152" t="s">
        <v>340</v>
      </c>
      <c r="N152" t="s">
        <v>340</v>
      </c>
      <c r="O152" t="s">
        <v>340</v>
      </c>
      <c r="P152" t="s">
        <v>340</v>
      </c>
    </row>
    <row r="153" spans="13:16" x14ac:dyDescent="0.25">
      <c r="M153" t="s">
        <v>341</v>
      </c>
      <c r="N153" t="s">
        <v>341</v>
      </c>
      <c r="O153" t="s">
        <v>341</v>
      </c>
      <c r="P153" t="s">
        <v>341</v>
      </c>
    </row>
    <row r="154" spans="13:16" x14ac:dyDescent="0.25">
      <c r="M154" t="s">
        <v>342</v>
      </c>
      <c r="N154" t="s">
        <v>342</v>
      </c>
      <c r="O154" t="s">
        <v>342</v>
      </c>
      <c r="P154" t="s">
        <v>342</v>
      </c>
    </row>
    <row r="155" spans="13:16" x14ac:dyDescent="0.25">
      <c r="M155" t="s">
        <v>343</v>
      </c>
      <c r="N155" t="s">
        <v>343</v>
      </c>
      <c r="O155" t="s">
        <v>343</v>
      </c>
      <c r="P155" t="s">
        <v>343</v>
      </c>
    </row>
    <row r="156" spans="13:16" x14ac:dyDescent="0.25">
      <c r="M156" t="s">
        <v>344</v>
      </c>
      <c r="N156" t="s">
        <v>344</v>
      </c>
      <c r="O156" t="s">
        <v>344</v>
      </c>
      <c r="P156" t="s">
        <v>344</v>
      </c>
    </row>
    <row r="157" spans="13:16" x14ac:dyDescent="0.25">
      <c r="M157" t="s">
        <v>345</v>
      </c>
      <c r="N157" t="s">
        <v>345</v>
      </c>
      <c r="O157" t="s">
        <v>345</v>
      </c>
      <c r="P157" t="s">
        <v>345</v>
      </c>
    </row>
    <row r="158" spans="13:16" x14ac:dyDescent="0.25">
      <c r="M158" t="s">
        <v>346</v>
      </c>
      <c r="N158" t="s">
        <v>346</v>
      </c>
      <c r="O158" t="s">
        <v>346</v>
      </c>
      <c r="P158" t="s">
        <v>346</v>
      </c>
    </row>
    <row r="159" spans="13:16" x14ac:dyDescent="0.25">
      <c r="M159" t="s">
        <v>347</v>
      </c>
      <c r="N159" t="s">
        <v>347</v>
      </c>
      <c r="O159" t="s">
        <v>347</v>
      </c>
      <c r="P159" t="s">
        <v>347</v>
      </c>
    </row>
    <row r="160" spans="13:16" x14ac:dyDescent="0.25">
      <c r="M160" t="s">
        <v>348</v>
      </c>
      <c r="N160" t="s">
        <v>348</v>
      </c>
      <c r="O160" t="s">
        <v>348</v>
      </c>
      <c r="P160" t="s">
        <v>348</v>
      </c>
    </row>
    <row r="161" spans="13:16" x14ac:dyDescent="0.25">
      <c r="M161" t="s">
        <v>349</v>
      </c>
      <c r="N161" t="s">
        <v>349</v>
      </c>
      <c r="O161" t="s">
        <v>349</v>
      </c>
      <c r="P161" t="s">
        <v>349</v>
      </c>
    </row>
    <row r="162" spans="13:16" x14ac:dyDescent="0.25">
      <c r="M162" t="s">
        <v>350</v>
      </c>
      <c r="N162" t="s">
        <v>350</v>
      </c>
      <c r="O162" t="s">
        <v>350</v>
      </c>
      <c r="P162" t="s">
        <v>350</v>
      </c>
    </row>
    <row r="163" spans="13:16" x14ac:dyDescent="0.25">
      <c r="M163" t="s">
        <v>351</v>
      </c>
      <c r="N163" t="s">
        <v>351</v>
      </c>
      <c r="O163" t="s">
        <v>351</v>
      </c>
      <c r="P163" t="s">
        <v>351</v>
      </c>
    </row>
    <row r="164" spans="13:16" x14ac:dyDescent="0.25">
      <c r="M164" t="s">
        <v>352</v>
      </c>
      <c r="N164" t="s">
        <v>352</v>
      </c>
      <c r="O164" t="s">
        <v>352</v>
      </c>
      <c r="P164" t="s">
        <v>352</v>
      </c>
    </row>
    <row r="165" spans="13:16" x14ac:dyDescent="0.25">
      <c r="M165" t="s">
        <v>353</v>
      </c>
      <c r="N165" t="s">
        <v>353</v>
      </c>
      <c r="O165" t="s">
        <v>353</v>
      </c>
      <c r="P165" t="s">
        <v>353</v>
      </c>
    </row>
    <row r="166" spans="13:16" x14ac:dyDescent="0.25">
      <c r="M166" t="s">
        <v>354</v>
      </c>
      <c r="N166" t="s">
        <v>354</v>
      </c>
      <c r="O166" t="s">
        <v>354</v>
      </c>
      <c r="P166" t="s">
        <v>354</v>
      </c>
    </row>
    <row r="167" spans="13:16" x14ac:dyDescent="0.25">
      <c r="M167" t="s">
        <v>355</v>
      </c>
      <c r="N167" t="s">
        <v>355</v>
      </c>
      <c r="O167" t="s">
        <v>355</v>
      </c>
      <c r="P167" t="s">
        <v>355</v>
      </c>
    </row>
    <row r="168" spans="13:16" x14ac:dyDescent="0.25">
      <c r="M168" t="s">
        <v>356</v>
      </c>
      <c r="N168" t="s">
        <v>356</v>
      </c>
      <c r="O168" t="s">
        <v>356</v>
      </c>
      <c r="P168" t="s">
        <v>356</v>
      </c>
    </row>
    <row r="169" spans="13:16" x14ac:dyDescent="0.25">
      <c r="M169" t="s">
        <v>357</v>
      </c>
      <c r="N169" t="s">
        <v>357</v>
      </c>
      <c r="O169" t="s">
        <v>357</v>
      </c>
      <c r="P169" t="s">
        <v>357</v>
      </c>
    </row>
    <row r="170" spans="13:16" x14ac:dyDescent="0.25">
      <c r="M170" t="s">
        <v>358</v>
      </c>
      <c r="N170" t="s">
        <v>358</v>
      </c>
      <c r="O170" t="s">
        <v>358</v>
      </c>
      <c r="P170" t="s">
        <v>358</v>
      </c>
    </row>
    <row r="171" spans="13:16" x14ac:dyDescent="0.25">
      <c r="M171" t="s">
        <v>359</v>
      </c>
      <c r="N171" t="s">
        <v>359</v>
      </c>
      <c r="O171" t="s">
        <v>359</v>
      </c>
      <c r="P171" t="s">
        <v>359</v>
      </c>
    </row>
    <row r="172" spans="13:16" x14ac:dyDescent="0.25">
      <c r="M172" t="s">
        <v>360</v>
      </c>
      <c r="N172" t="s">
        <v>360</v>
      </c>
      <c r="O172" t="s">
        <v>360</v>
      </c>
      <c r="P172" t="s">
        <v>360</v>
      </c>
    </row>
    <row r="173" spans="13:16" x14ac:dyDescent="0.25">
      <c r="M173" t="s">
        <v>361</v>
      </c>
      <c r="N173" t="s">
        <v>361</v>
      </c>
      <c r="O173" t="s">
        <v>361</v>
      </c>
      <c r="P173" t="s">
        <v>361</v>
      </c>
    </row>
    <row r="174" spans="13:16" x14ac:dyDescent="0.25">
      <c r="M174" t="s">
        <v>362</v>
      </c>
      <c r="N174" t="s">
        <v>362</v>
      </c>
      <c r="O174" t="s">
        <v>362</v>
      </c>
      <c r="P174" t="s">
        <v>362</v>
      </c>
    </row>
    <row r="175" spans="13:16" x14ac:dyDescent="0.25">
      <c r="M175" t="s">
        <v>363</v>
      </c>
      <c r="N175" t="s">
        <v>363</v>
      </c>
      <c r="O175" t="s">
        <v>363</v>
      </c>
      <c r="P175" t="s">
        <v>363</v>
      </c>
    </row>
    <row r="176" spans="13:16" x14ac:dyDescent="0.25">
      <c r="M176" t="s">
        <v>364</v>
      </c>
      <c r="N176" t="s">
        <v>364</v>
      </c>
      <c r="O176" t="s">
        <v>364</v>
      </c>
      <c r="P176" t="s">
        <v>364</v>
      </c>
    </row>
    <row r="177" spans="13:16" x14ac:dyDescent="0.25">
      <c r="M177" t="s">
        <v>365</v>
      </c>
      <c r="N177" t="s">
        <v>365</v>
      </c>
      <c r="O177" t="s">
        <v>365</v>
      </c>
      <c r="P177" t="s">
        <v>365</v>
      </c>
    </row>
    <row r="178" spans="13:16" x14ac:dyDescent="0.25">
      <c r="M178" t="s">
        <v>366</v>
      </c>
      <c r="N178" t="s">
        <v>366</v>
      </c>
      <c r="O178" t="s">
        <v>366</v>
      </c>
      <c r="P178" t="s">
        <v>366</v>
      </c>
    </row>
    <row r="179" spans="13:16" x14ac:dyDescent="0.25">
      <c r="M179" t="s">
        <v>367</v>
      </c>
      <c r="N179" t="s">
        <v>367</v>
      </c>
      <c r="O179" t="s">
        <v>367</v>
      </c>
      <c r="P179" t="s">
        <v>367</v>
      </c>
    </row>
    <row r="180" spans="13:16" x14ac:dyDescent="0.25">
      <c r="M180" t="s">
        <v>368</v>
      </c>
      <c r="N180" t="s">
        <v>368</v>
      </c>
      <c r="O180" t="s">
        <v>368</v>
      </c>
      <c r="P180" t="s">
        <v>368</v>
      </c>
    </row>
    <row r="181" spans="13:16" x14ac:dyDescent="0.25">
      <c r="M181" t="s">
        <v>369</v>
      </c>
      <c r="N181" t="s">
        <v>369</v>
      </c>
      <c r="O181" t="s">
        <v>369</v>
      </c>
      <c r="P181" t="s">
        <v>369</v>
      </c>
    </row>
    <row r="182" spans="13:16" x14ac:dyDescent="0.25">
      <c r="M182" t="s">
        <v>370</v>
      </c>
      <c r="N182" t="s">
        <v>370</v>
      </c>
      <c r="O182" t="s">
        <v>370</v>
      </c>
      <c r="P182" t="s">
        <v>370</v>
      </c>
    </row>
    <row r="183" spans="13:16" x14ac:dyDescent="0.25">
      <c r="M183" t="s">
        <v>371</v>
      </c>
      <c r="N183" t="s">
        <v>371</v>
      </c>
      <c r="O183" t="s">
        <v>371</v>
      </c>
      <c r="P183" t="s">
        <v>371</v>
      </c>
    </row>
    <row r="184" spans="13:16" x14ac:dyDescent="0.25">
      <c r="M184" t="s">
        <v>372</v>
      </c>
      <c r="N184" t="s">
        <v>372</v>
      </c>
      <c r="O184" t="s">
        <v>372</v>
      </c>
      <c r="P184" t="s">
        <v>372</v>
      </c>
    </row>
    <row r="185" spans="13:16" x14ac:dyDescent="0.25">
      <c r="M185" t="s">
        <v>373</v>
      </c>
      <c r="N185" t="s">
        <v>373</v>
      </c>
      <c r="O185" t="s">
        <v>373</v>
      </c>
      <c r="P185" t="s">
        <v>373</v>
      </c>
    </row>
    <row r="186" spans="13:16" x14ac:dyDescent="0.25">
      <c r="M186" t="s">
        <v>374</v>
      </c>
      <c r="N186" t="s">
        <v>374</v>
      </c>
      <c r="O186" t="s">
        <v>374</v>
      </c>
      <c r="P186" t="s">
        <v>374</v>
      </c>
    </row>
    <row r="187" spans="13:16" x14ac:dyDescent="0.25">
      <c r="M187" t="s">
        <v>375</v>
      </c>
      <c r="N187" t="s">
        <v>375</v>
      </c>
      <c r="O187" t="s">
        <v>375</v>
      </c>
      <c r="P187" t="s">
        <v>375</v>
      </c>
    </row>
    <row r="188" spans="13:16" x14ac:dyDescent="0.25">
      <c r="M188" t="s">
        <v>376</v>
      </c>
      <c r="N188" t="s">
        <v>376</v>
      </c>
      <c r="O188" t="s">
        <v>376</v>
      </c>
      <c r="P188" t="s">
        <v>376</v>
      </c>
    </row>
    <row r="189" spans="13:16" x14ac:dyDescent="0.25">
      <c r="M189" t="s">
        <v>377</v>
      </c>
      <c r="N189" t="s">
        <v>377</v>
      </c>
      <c r="O189" t="s">
        <v>377</v>
      </c>
      <c r="P189" t="s">
        <v>377</v>
      </c>
    </row>
    <row r="190" spans="13:16" x14ac:dyDescent="0.25">
      <c r="M190" t="s">
        <v>378</v>
      </c>
      <c r="N190" t="s">
        <v>378</v>
      </c>
      <c r="O190" t="s">
        <v>378</v>
      </c>
      <c r="P190" t="s">
        <v>378</v>
      </c>
    </row>
    <row r="191" spans="13:16" x14ac:dyDescent="0.25">
      <c r="M191" t="s">
        <v>379</v>
      </c>
      <c r="N191" t="s">
        <v>379</v>
      </c>
      <c r="O191" t="s">
        <v>379</v>
      </c>
      <c r="P191" t="s">
        <v>379</v>
      </c>
    </row>
    <row r="192" spans="13:16" x14ac:dyDescent="0.25">
      <c r="M192" t="s">
        <v>380</v>
      </c>
      <c r="N192" t="s">
        <v>380</v>
      </c>
      <c r="O192" t="s">
        <v>380</v>
      </c>
      <c r="P192" t="s">
        <v>380</v>
      </c>
    </row>
    <row r="193" spans="13:16" x14ac:dyDescent="0.25">
      <c r="M193" t="s">
        <v>381</v>
      </c>
      <c r="N193" t="s">
        <v>381</v>
      </c>
      <c r="O193" t="s">
        <v>381</v>
      </c>
      <c r="P193" t="s">
        <v>381</v>
      </c>
    </row>
    <row r="194" spans="13:16" x14ac:dyDescent="0.25">
      <c r="M194" t="s">
        <v>382</v>
      </c>
      <c r="N194" t="s">
        <v>382</v>
      </c>
      <c r="O194" t="s">
        <v>382</v>
      </c>
      <c r="P194" t="s">
        <v>382</v>
      </c>
    </row>
    <row r="195" spans="13:16" x14ac:dyDescent="0.25">
      <c r="M195" t="s">
        <v>383</v>
      </c>
      <c r="N195" t="s">
        <v>383</v>
      </c>
      <c r="O195" t="s">
        <v>383</v>
      </c>
      <c r="P195" t="s">
        <v>383</v>
      </c>
    </row>
    <row r="196" spans="13:16" x14ac:dyDescent="0.25">
      <c r="M196" t="s">
        <v>384</v>
      </c>
      <c r="N196" t="s">
        <v>384</v>
      </c>
      <c r="O196" t="s">
        <v>384</v>
      </c>
      <c r="P196" t="s">
        <v>384</v>
      </c>
    </row>
    <row r="197" spans="13:16" x14ac:dyDescent="0.25">
      <c r="M197" t="s">
        <v>385</v>
      </c>
      <c r="N197" t="s">
        <v>385</v>
      </c>
      <c r="O197" t="s">
        <v>385</v>
      </c>
      <c r="P197" t="s">
        <v>385</v>
      </c>
    </row>
    <row r="198" spans="13:16" x14ac:dyDescent="0.25">
      <c r="M198" t="s">
        <v>386</v>
      </c>
      <c r="N198" t="s">
        <v>386</v>
      </c>
      <c r="O198" t="s">
        <v>386</v>
      </c>
      <c r="P198" t="s">
        <v>386</v>
      </c>
    </row>
    <row r="199" spans="13:16" x14ac:dyDescent="0.25">
      <c r="M199" t="s">
        <v>387</v>
      </c>
      <c r="N199" t="s">
        <v>387</v>
      </c>
      <c r="O199" t="s">
        <v>387</v>
      </c>
      <c r="P199" t="s">
        <v>387</v>
      </c>
    </row>
    <row r="200" spans="13:16" x14ac:dyDescent="0.25">
      <c r="M200" t="s">
        <v>388</v>
      </c>
      <c r="N200" t="s">
        <v>388</v>
      </c>
      <c r="O200" t="s">
        <v>388</v>
      </c>
      <c r="P200" t="s">
        <v>388</v>
      </c>
    </row>
    <row r="201" spans="13:16" x14ac:dyDescent="0.25">
      <c r="M201" t="s">
        <v>389</v>
      </c>
      <c r="N201" t="s">
        <v>389</v>
      </c>
      <c r="O201" t="s">
        <v>389</v>
      </c>
      <c r="P201" t="s">
        <v>389</v>
      </c>
    </row>
    <row r="202" spans="13:16" x14ac:dyDescent="0.25">
      <c r="M202" t="s">
        <v>390</v>
      </c>
      <c r="N202" t="s">
        <v>390</v>
      </c>
      <c r="O202" t="s">
        <v>390</v>
      </c>
      <c r="P202" t="s">
        <v>390</v>
      </c>
    </row>
    <row r="203" spans="13:16" x14ac:dyDescent="0.25">
      <c r="M203" t="s">
        <v>391</v>
      </c>
      <c r="N203" t="s">
        <v>391</v>
      </c>
      <c r="O203" t="s">
        <v>391</v>
      </c>
      <c r="P203" t="s">
        <v>391</v>
      </c>
    </row>
    <row r="204" spans="13:16" x14ac:dyDescent="0.25">
      <c r="M204" t="s">
        <v>392</v>
      </c>
      <c r="N204" t="s">
        <v>392</v>
      </c>
      <c r="O204" t="s">
        <v>392</v>
      </c>
      <c r="P204" t="s">
        <v>392</v>
      </c>
    </row>
    <row r="205" spans="13:16" x14ac:dyDescent="0.25">
      <c r="M205" t="s">
        <v>393</v>
      </c>
      <c r="N205" t="s">
        <v>393</v>
      </c>
      <c r="O205" t="s">
        <v>393</v>
      </c>
      <c r="P205" t="s">
        <v>393</v>
      </c>
    </row>
    <row r="206" spans="13:16" x14ac:dyDescent="0.25">
      <c r="M206" t="s">
        <v>394</v>
      </c>
      <c r="N206" t="s">
        <v>394</v>
      </c>
      <c r="O206" t="s">
        <v>394</v>
      </c>
      <c r="P206" t="s">
        <v>394</v>
      </c>
    </row>
    <row r="207" spans="13:16" x14ac:dyDescent="0.25">
      <c r="M207" t="s">
        <v>395</v>
      </c>
      <c r="N207" t="s">
        <v>395</v>
      </c>
      <c r="O207" t="s">
        <v>395</v>
      </c>
      <c r="P207" t="s">
        <v>395</v>
      </c>
    </row>
    <row r="208" spans="13:16" x14ac:dyDescent="0.25">
      <c r="M208" t="s">
        <v>396</v>
      </c>
      <c r="N208" t="s">
        <v>396</v>
      </c>
      <c r="O208" t="s">
        <v>396</v>
      </c>
      <c r="P208" t="s">
        <v>396</v>
      </c>
    </row>
    <row r="209" spans="13:16" x14ac:dyDescent="0.25">
      <c r="M209" t="s">
        <v>397</v>
      </c>
      <c r="N209" t="s">
        <v>397</v>
      </c>
      <c r="O209" t="s">
        <v>397</v>
      </c>
      <c r="P209" t="s">
        <v>397</v>
      </c>
    </row>
    <row r="210" spans="13:16" x14ac:dyDescent="0.25">
      <c r="M210" t="s">
        <v>398</v>
      </c>
      <c r="N210" t="s">
        <v>398</v>
      </c>
      <c r="O210" t="s">
        <v>398</v>
      </c>
      <c r="P210" t="s">
        <v>398</v>
      </c>
    </row>
    <row r="211" spans="13:16" x14ac:dyDescent="0.25">
      <c r="M211" t="s">
        <v>399</v>
      </c>
      <c r="N211" t="s">
        <v>399</v>
      </c>
      <c r="O211" t="s">
        <v>399</v>
      </c>
      <c r="P211" t="s">
        <v>399</v>
      </c>
    </row>
    <row r="212" spans="13:16" x14ac:dyDescent="0.25">
      <c r="M212" t="s">
        <v>400</v>
      </c>
      <c r="N212" t="s">
        <v>400</v>
      </c>
      <c r="O212" t="s">
        <v>400</v>
      </c>
      <c r="P212" t="s">
        <v>400</v>
      </c>
    </row>
    <row r="213" spans="13:16" x14ac:dyDescent="0.25">
      <c r="M213" t="s">
        <v>401</v>
      </c>
      <c r="N213" t="s">
        <v>401</v>
      </c>
      <c r="O213" t="s">
        <v>401</v>
      </c>
      <c r="P213" t="s">
        <v>401</v>
      </c>
    </row>
    <row r="214" spans="13:16" x14ac:dyDescent="0.25">
      <c r="M214" t="s">
        <v>402</v>
      </c>
      <c r="N214" t="s">
        <v>402</v>
      </c>
      <c r="O214" t="s">
        <v>402</v>
      </c>
      <c r="P214" t="s">
        <v>402</v>
      </c>
    </row>
    <row r="215" spans="13:16" x14ac:dyDescent="0.25">
      <c r="M215" t="s">
        <v>403</v>
      </c>
      <c r="N215" t="s">
        <v>403</v>
      </c>
      <c r="O215" t="s">
        <v>403</v>
      </c>
      <c r="P215" t="s">
        <v>403</v>
      </c>
    </row>
    <row r="216" spans="13:16" x14ac:dyDescent="0.25">
      <c r="M216" t="s">
        <v>404</v>
      </c>
      <c r="N216" t="s">
        <v>404</v>
      </c>
      <c r="O216" t="s">
        <v>404</v>
      </c>
      <c r="P216" t="s">
        <v>404</v>
      </c>
    </row>
    <row r="217" spans="13:16" x14ac:dyDescent="0.25">
      <c r="M217" t="s">
        <v>405</v>
      </c>
      <c r="N217" t="s">
        <v>405</v>
      </c>
      <c r="O217" t="s">
        <v>405</v>
      </c>
      <c r="P217" t="s">
        <v>405</v>
      </c>
    </row>
    <row r="218" spans="13:16" x14ac:dyDescent="0.25">
      <c r="M218" t="s">
        <v>406</v>
      </c>
      <c r="N218" t="s">
        <v>406</v>
      </c>
      <c r="O218" t="s">
        <v>406</v>
      </c>
      <c r="P218" t="s">
        <v>406</v>
      </c>
    </row>
    <row r="219" spans="13:16" x14ac:dyDescent="0.25">
      <c r="M219" t="s">
        <v>407</v>
      </c>
      <c r="N219" t="s">
        <v>407</v>
      </c>
      <c r="O219" t="s">
        <v>407</v>
      </c>
      <c r="P219" t="s">
        <v>407</v>
      </c>
    </row>
    <row r="220" spans="13:16" x14ac:dyDescent="0.25">
      <c r="M220" t="s">
        <v>408</v>
      </c>
      <c r="N220" t="s">
        <v>408</v>
      </c>
      <c r="O220" t="s">
        <v>408</v>
      </c>
      <c r="P220" t="s">
        <v>408</v>
      </c>
    </row>
    <row r="221" spans="13:16" x14ac:dyDescent="0.25">
      <c r="M221" t="s">
        <v>409</v>
      </c>
      <c r="N221" t="s">
        <v>409</v>
      </c>
      <c r="O221" t="s">
        <v>409</v>
      </c>
      <c r="P221" t="s">
        <v>409</v>
      </c>
    </row>
    <row r="222" spans="13:16" x14ac:dyDescent="0.25">
      <c r="M222" t="s">
        <v>410</v>
      </c>
      <c r="N222" t="s">
        <v>410</v>
      </c>
      <c r="O222" t="s">
        <v>410</v>
      </c>
      <c r="P222" t="s">
        <v>410</v>
      </c>
    </row>
    <row r="223" spans="13:16" x14ac:dyDescent="0.25">
      <c r="M223" t="s">
        <v>411</v>
      </c>
      <c r="N223" t="s">
        <v>411</v>
      </c>
      <c r="O223" t="s">
        <v>411</v>
      </c>
      <c r="P223" t="s">
        <v>411</v>
      </c>
    </row>
    <row r="224" spans="13:16" x14ac:dyDescent="0.25">
      <c r="M224" t="s">
        <v>412</v>
      </c>
      <c r="N224" t="s">
        <v>412</v>
      </c>
      <c r="O224" t="s">
        <v>412</v>
      </c>
      <c r="P224" t="s">
        <v>412</v>
      </c>
    </row>
    <row r="225" spans="13:16" x14ac:dyDescent="0.25">
      <c r="M225" t="s">
        <v>413</v>
      </c>
      <c r="N225" t="s">
        <v>413</v>
      </c>
      <c r="O225" t="s">
        <v>413</v>
      </c>
      <c r="P225" t="s">
        <v>413</v>
      </c>
    </row>
    <row r="226" spans="13:16" x14ac:dyDescent="0.25">
      <c r="M226" t="s">
        <v>414</v>
      </c>
      <c r="N226" t="s">
        <v>414</v>
      </c>
      <c r="O226" t="s">
        <v>414</v>
      </c>
      <c r="P226" t="s">
        <v>414</v>
      </c>
    </row>
    <row r="227" spans="13:16" x14ac:dyDescent="0.25">
      <c r="M227" t="s">
        <v>415</v>
      </c>
      <c r="N227" t="s">
        <v>415</v>
      </c>
      <c r="O227" t="s">
        <v>415</v>
      </c>
      <c r="P227" t="s">
        <v>415</v>
      </c>
    </row>
    <row r="228" spans="13:16" x14ac:dyDescent="0.25">
      <c r="M228" t="s">
        <v>416</v>
      </c>
      <c r="N228" t="s">
        <v>416</v>
      </c>
      <c r="O228" t="s">
        <v>416</v>
      </c>
      <c r="P228" t="s">
        <v>416</v>
      </c>
    </row>
    <row r="229" spans="13:16" x14ac:dyDescent="0.25">
      <c r="M229" t="s">
        <v>417</v>
      </c>
      <c r="N229" t="s">
        <v>417</v>
      </c>
      <c r="O229" t="s">
        <v>417</v>
      </c>
      <c r="P229" t="s">
        <v>417</v>
      </c>
    </row>
    <row r="230" spans="13:16" x14ac:dyDescent="0.25">
      <c r="M230" t="s">
        <v>418</v>
      </c>
      <c r="N230" t="s">
        <v>418</v>
      </c>
      <c r="O230" t="s">
        <v>418</v>
      </c>
      <c r="P230" t="s">
        <v>418</v>
      </c>
    </row>
    <row r="231" spans="13:16" x14ac:dyDescent="0.25">
      <c r="M231" t="s">
        <v>419</v>
      </c>
      <c r="N231" t="s">
        <v>419</v>
      </c>
      <c r="O231" t="s">
        <v>419</v>
      </c>
      <c r="P231" t="s">
        <v>419</v>
      </c>
    </row>
    <row r="232" spans="13:16" x14ac:dyDescent="0.25">
      <c r="M232" t="s">
        <v>420</v>
      </c>
      <c r="N232" t="s">
        <v>420</v>
      </c>
      <c r="O232" t="s">
        <v>420</v>
      </c>
      <c r="P232" t="s">
        <v>420</v>
      </c>
    </row>
    <row r="233" spans="13:16" x14ac:dyDescent="0.25">
      <c r="M233" t="s">
        <v>421</v>
      </c>
      <c r="N233" t="s">
        <v>421</v>
      </c>
      <c r="O233" t="s">
        <v>421</v>
      </c>
      <c r="P233" t="s">
        <v>421</v>
      </c>
    </row>
    <row r="234" spans="13:16" x14ac:dyDescent="0.25">
      <c r="M234" t="s">
        <v>422</v>
      </c>
      <c r="N234" t="s">
        <v>422</v>
      </c>
      <c r="O234" t="s">
        <v>422</v>
      </c>
      <c r="P234" t="s">
        <v>422</v>
      </c>
    </row>
    <row r="235" spans="13:16" x14ac:dyDescent="0.25">
      <c r="M235" t="s">
        <v>423</v>
      </c>
      <c r="N235" t="s">
        <v>423</v>
      </c>
      <c r="O235" t="s">
        <v>423</v>
      </c>
      <c r="P235" t="s">
        <v>423</v>
      </c>
    </row>
    <row r="236" spans="13:16" x14ac:dyDescent="0.25">
      <c r="M236" t="s">
        <v>424</v>
      </c>
      <c r="N236" t="s">
        <v>424</v>
      </c>
      <c r="O236" t="s">
        <v>424</v>
      </c>
      <c r="P236" t="s">
        <v>424</v>
      </c>
    </row>
    <row r="237" spans="13:16" x14ac:dyDescent="0.25">
      <c r="M237" t="s">
        <v>425</v>
      </c>
      <c r="N237" t="s">
        <v>425</v>
      </c>
      <c r="O237" t="s">
        <v>425</v>
      </c>
      <c r="P237" t="s">
        <v>425</v>
      </c>
    </row>
    <row r="238" spans="13:16" x14ac:dyDescent="0.25">
      <c r="M238" t="s">
        <v>426</v>
      </c>
      <c r="N238" t="s">
        <v>426</v>
      </c>
      <c r="O238" t="s">
        <v>426</v>
      </c>
      <c r="P238" t="s">
        <v>426</v>
      </c>
    </row>
    <row r="239" spans="13:16" x14ac:dyDescent="0.25">
      <c r="M239" t="s">
        <v>427</v>
      </c>
      <c r="N239" t="s">
        <v>427</v>
      </c>
      <c r="O239" t="s">
        <v>427</v>
      </c>
      <c r="P239" t="s">
        <v>427</v>
      </c>
    </row>
    <row r="240" spans="13:16" x14ac:dyDescent="0.25">
      <c r="M240" t="s">
        <v>428</v>
      </c>
      <c r="N240" t="s">
        <v>428</v>
      </c>
      <c r="O240" t="s">
        <v>428</v>
      </c>
      <c r="P240" t="s">
        <v>428</v>
      </c>
    </row>
    <row r="241" spans="13:16" x14ac:dyDescent="0.25">
      <c r="M241" t="s">
        <v>429</v>
      </c>
      <c r="N241" t="s">
        <v>429</v>
      </c>
      <c r="O241" t="s">
        <v>429</v>
      </c>
      <c r="P241" t="s">
        <v>429</v>
      </c>
    </row>
    <row r="242" spans="13:16" x14ac:dyDescent="0.25">
      <c r="M242" t="s">
        <v>430</v>
      </c>
      <c r="N242" t="s">
        <v>430</v>
      </c>
      <c r="O242" t="s">
        <v>430</v>
      </c>
      <c r="P242" t="s">
        <v>430</v>
      </c>
    </row>
    <row r="243" spans="13:16" x14ac:dyDescent="0.25">
      <c r="M243" t="s">
        <v>431</v>
      </c>
      <c r="N243" t="s">
        <v>431</v>
      </c>
      <c r="O243" t="s">
        <v>431</v>
      </c>
      <c r="P243" t="s">
        <v>431</v>
      </c>
    </row>
    <row r="244" spans="13:16" x14ac:dyDescent="0.25">
      <c r="M244" t="s">
        <v>432</v>
      </c>
      <c r="N244" t="s">
        <v>432</v>
      </c>
      <c r="O244" t="s">
        <v>432</v>
      </c>
      <c r="P244" t="s">
        <v>432</v>
      </c>
    </row>
    <row r="245" spans="13:16" x14ac:dyDescent="0.25">
      <c r="M245" t="s">
        <v>433</v>
      </c>
      <c r="N245" t="s">
        <v>433</v>
      </c>
      <c r="O245" t="s">
        <v>433</v>
      </c>
      <c r="P245" t="s">
        <v>433</v>
      </c>
    </row>
    <row r="246" spans="13:16" x14ac:dyDescent="0.25">
      <c r="M246" t="s">
        <v>434</v>
      </c>
      <c r="N246" t="s">
        <v>434</v>
      </c>
      <c r="O246" t="s">
        <v>434</v>
      </c>
      <c r="P246" t="s">
        <v>434</v>
      </c>
    </row>
    <row r="247" spans="13:16" x14ac:dyDescent="0.25">
      <c r="M247" t="s">
        <v>435</v>
      </c>
      <c r="N247" t="s">
        <v>435</v>
      </c>
      <c r="O247" t="s">
        <v>435</v>
      </c>
      <c r="P247" t="s">
        <v>435</v>
      </c>
    </row>
    <row r="248" spans="13:16" x14ac:dyDescent="0.25">
      <c r="M248" t="s">
        <v>436</v>
      </c>
      <c r="N248" t="s">
        <v>436</v>
      </c>
      <c r="O248" t="s">
        <v>436</v>
      </c>
      <c r="P248" t="s">
        <v>436</v>
      </c>
    </row>
    <row r="249" spans="13:16" x14ac:dyDescent="0.25">
      <c r="M249" t="s">
        <v>437</v>
      </c>
      <c r="N249" t="s">
        <v>437</v>
      </c>
      <c r="O249" t="s">
        <v>437</v>
      </c>
      <c r="P249" t="s">
        <v>437</v>
      </c>
    </row>
    <row r="250" spans="13:16" x14ac:dyDescent="0.25">
      <c r="M250" t="s">
        <v>438</v>
      </c>
      <c r="N250" t="s">
        <v>438</v>
      </c>
      <c r="O250" t="s">
        <v>438</v>
      </c>
      <c r="P250" t="s">
        <v>438</v>
      </c>
    </row>
    <row r="251" spans="13:16" x14ac:dyDescent="0.25">
      <c r="M251" t="s">
        <v>439</v>
      </c>
      <c r="N251" t="s">
        <v>439</v>
      </c>
      <c r="O251" t="s">
        <v>439</v>
      </c>
      <c r="P251" t="s">
        <v>439</v>
      </c>
    </row>
    <row r="252" spans="13:16" x14ac:dyDescent="0.25">
      <c r="M252" t="s">
        <v>440</v>
      </c>
      <c r="N252" t="s">
        <v>440</v>
      </c>
      <c r="O252" t="s">
        <v>440</v>
      </c>
      <c r="P252" t="s">
        <v>440</v>
      </c>
    </row>
    <row r="253" spans="13:16" x14ac:dyDescent="0.25">
      <c r="M253" t="s">
        <v>441</v>
      </c>
      <c r="N253" t="s">
        <v>441</v>
      </c>
      <c r="O253" t="s">
        <v>441</v>
      </c>
      <c r="P253" t="s">
        <v>441</v>
      </c>
    </row>
    <row r="254" spans="13:16" x14ac:dyDescent="0.25">
      <c r="M254" t="s">
        <v>442</v>
      </c>
      <c r="N254" t="s">
        <v>442</v>
      </c>
      <c r="O254" t="s">
        <v>442</v>
      </c>
      <c r="P254" t="s">
        <v>442</v>
      </c>
    </row>
    <row r="255" spans="13:16" x14ac:dyDescent="0.25">
      <c r="M255" t="s">
        <v>443</v>
      </c>
      <c r="N255" t="s">
        <v>443</v>
      </c>
      <c r="O255" t="s">
        <v>443</v>
      </c>
      <c r="P255" t="s">
        <v>443</v>
      </c>
    </row>
    <row r="256" spans="13:16" x14ac:dyDescent="0.25">
      <c r="M256" t="s">
        <v>444</v>
      </c>
      <c r="N256" t="s">
        <v>444</v>
      </c>
      <c r="O256" t="s">
        <v>444</v>
      </c>
      <c r="P256" t="s">
        <v>444</v>
      </c>
    </row>
    <row r="257" spans="13:16" x14ac:dyDescent="0.25">
      <c r="M257" t="s">
        <v>445</v>
      </c>
      <c r="N257" t="s">
        <v>445</v>
      </c>
      <c r="O257" t="s">
        <v>445</v>
      </c>
      <c r="P257" t="s">
        <v>445</v>
      </c>
    </row>
    <row r="258" spans="13:16" x14ac:dyDescent="0.25">
      <c r="M258" t="s">
        <v>446</v>
      </c>
      <c r="N258" t="s">
        <v>446</v>
      </c>
      <c r="O258" t="s">
        <v>446</v>
      </c>
      <c r="P258" t="s">
        <v>446</v>
      </c>
    </row>
    <row r="259" spans="13:16" x14ac:dyDescent="0.25">
      <c r="M259" t="s">
        <v>447</v>
      </c>
      <c r="N259" t="s">
        <v>447</v>
      </c>
      <c r="O259" t="s">
        <v>447</v>
      </c>
      <c r="P259" t="s">
        <v>447</v>
      </c>
    </row>
    <row r="260" spans="13:16" x14ac:dyDescent="0.25">
      <c r="M260" t="s">
        <v>448</v>
      </c>
      <c r="N260" t="s">
        <v>448</v>
      </c>
      <c r="O260" t="s">
        <v>448</v>
      </c>
      <c r="P260" t="s">
        <v>448</v>
      </c>
    </row>
    <row r="261" spans="13:16" x14ac:dyDescent="0.25">
      <c r="M261" t="s">
        <v>449</v>
      </c>
      <c r="N261" t="s">
        <v>449</v>
      </c>
      <c r="O261" t="s">
        <v>449</v>
      </c>
      <c r="P261" t="s">
        <v>449</v>
      </c>
    </row>
    <row r="262" spans="13:16" x14ac:dyDescent="0.25">
      <c r="M262" t="s">
        <v>450</v>
      </c>
      <c r="N262" t="s">
        <v>450</v>
      </c>
      <c r="O262" t="s">
        <v>450</v>
      </c>
      <c r="P262" t="s">
        <v>450</v>
      </c>
    </row>
    <row r="263" spans="13:16" x14ac:dyDescent="0.25">
      <c r="M263" t="s">
        <v>451</v>
      </c>
      <c r="N263" t="s">
        <v>451</v>
      </c>
      <c r="O263" t="s">
        <v>451</v>
      </c>
      <c r="P263" t="s">
        <v>451</v>
      </c>
    </row>
    <row r="264" spans="13:16" x14ac:dyDescent="0.25">
      <c r="M264" t="s">
        <v>452</v>
      </c>
      <c r="N264" t="s">
        <v>452</v>
      </c>
      <c r="O264" t="s">
        <v>452</v>
      </c>
      <c r="P264" t="s">
        <v>452</v>
      </c>
    </row>
    <row r="265" spans="13:16" x14ac:dyDescent="0.25">
      <c r="M265" t="s">
        <v>453</v>
      </c>
      <c r="N265" t="s">
        <v>453</v>
      </c>
      <c r="O265" t="s">
        <v>453</v>
      </c>
      <c r="P265" t="s">
        <v>453</v>
      </c>
    </row>
    <row r="266" spans="13:16" x14ac:dyDescent="0.25">
      <c r="M266" t="s">
        <v>454</v>
      </c>
      <c r="N266" t="s">
        <v>454</v>
      </c>
      <c r="O266" t="s">
        <v>454</v>
      </c>
      <c r="P266" t="s">
        <v>454</v>
      </c>
    </row>
    <row r="267" spans="13:16" x14ac:dyDescent="0.25">
      <c r="M267" t="s">
        <v>455</v>
      </c>
      <c r="N267" t="s">
        <v>455</v>
      </c>
      <c r="O267" t="s">
        <v>455</v>
      </c>
      <c r="P267" t="s">
        <v>455</v>
      </c>
    </row>
    <row r="268" spans="13:16" x14ac:dyDescent="0.25">
      <c r="M268" t="s">
        <v>456</v>
      </c>
      <c r="N268" t="s">
        <v>456</v>
      </c>
      <c r="O268" t="s">
        <v>456</v>
      </c>
      <c r="P268" t="s">
        <v>456</v>
      </c>
    </row>
    <row r="269" spans="13:16" x14ac:dyDescent="0.25">
      <c r="M269" t="s">
        <v>457</v>
      </c>
      <c r="N269" t="s">
        <v>457</v>
      </c>
      <c r="O269" t="s">
        <v>457</v>
      </c>
      <c r="P269" t="s">
        <v>457</v>
      </c>
    </row>
    <row r="270" spans="13:16" x14ac:dyDescent="0.25">
      <c r="M270" t="s">
        <v>458</v>
      </c>
      <c r="N270" t="s">
        <v>458</v>
      </c>
      <c r="O270" t="s">
        <v>458</v>
      </c>
      <c r="P270" t="s">
        <v>458</v>
      </c>
    </row>
    <row r="271" spans="13:16" x14ac:dyDescent="0.25">
      <c r="M271" t="s">
        <v>459</v>
      </c>
      <c r="N271" t="s">
        <v>459</v>
      </c>
      <c r="O271" t="s">
        <v>459</v>
      </c>
      <c r="P271" t="s">
        <v>459</v>
      </c>
    </row>
    <row r="272" spans="13:16" x14ac:dyDescent="0.25">
      <c r="M272" t="s">
        <v>460</v>
      </c>
      <c r="N272" t="s">
        <v>460</v>
      </c>
      <c r="O272" t="s">
        <v>460</v>
      </c>
      <c r="P272" t="s">
        <v>460</v>
      </c>
    </row>
    <row r="273" spans="13:16" x14ac:dyDescent="0.25">
      <c r="M273" t="s">
        <v>461</v>
      </c>
      <c r="N273" t="s">
        <v>461</v>
      </c>
      <c r="O273" t="s">
        <v>461</v>
      </c>
      <c r="P273" t="s">
        <v>461</v>
      </c>
    </row>
    <row r="274" spans="13:16" x14ac:dyDescent="0.25">
      <c r="M274" t="s">
        <v>462</v>
      </c>
      <c r="N274" t="s">
        <v>462</v>
      </c>
      <c r="O274" t="s">
        <v>462</v>
      </c>
      <c r="P274" t="s">
        <v>462</v>
      </c>
    </row>
    <row r="275" spans="13:16" x14ac:dyDescent="0.25">
      <c r="M275" t="s">
        <v>463</v>
      </c>
      <c r="N275" t="s">
        <v>463</v>
      </c>
      <c r="O275" t="s">
        <v>463</v>
      </c>
      <c r="P275" t="s">
        <v>463</v>
      </c>
    </row>
    <row r="276" spans="13:16" x14ac:dyDescent="0.25">
      <c r="M276" t="s">
        <v>464</v>
      </c>
      <c r="N276" t="s">
        <v>464</v>
      </c>
      <c r="O276" t="s">
        <v>464</v>
      </c>
      <c r="P276" t="s">
        <v>464</v>
      </c>
    </row>
    <row r="277" spans="13:16" x14ac:dyDescent="0.25">
      <c r="M277" t="s">
        <v>465</v>
      </c>
      <c r="N277" t="s">
        <v>465</v>
      </c>
      <c r="O277" t="s">
        <v>465</v>
      </c>
      <c r="P277" t="s">
        <v>465</v>
      </c>
    </row>
    <row r="278" spans="13:16" x14ac:dyDescent="0.25">
      <c r="M278" t="s">
        <v>466</v>
      </c>
      <c r="N278" t="s">
        <v>466</v>
      </c>
      <c r="O278" t="s">
        <v>466</v>
      </c>
      <c r="P278" t="s">
        <v>466</v>
      </c>
    </row>
    <row r="279" spans="13:16" x14ac:dyDescent="0.25">
      <c r="M279" t="s">
        <v>467</v>
      </c>
      <c r="N279" t="s">
        <v>467</v>
      </c>
      <c r="O279" t="s">
        <v>467</v>
      </c>
      <c r="P279" t="s">
        <v>467</v>
      </c>
    </row>
    <row r="280" spans="13:16" x14ac:dyDescent="0.25">
      <c r="M280" t="s">
        <v>468</v>
      </c>
      <c r="N280" t="s">
        <v>468</v>
      </c>
      <c r="O280" t="s">
        <v>468</v>
      </c>
      <c r="P280" t="s">
        <v>468</v>
      </c>
    </row>
    <row r="281" spans="13:16" x14ac:dyDescent="0.25">
      <c r="M281" t="s">
        <v>469</v>
      </c>
      <c r="N281" t="s">
        <v>469</v>
      </c>
      <c r="O281" t="s">
        <v>469</v>
      </c>
      <c r="P281" t="s">
        <v>469</v>
      </c>
    </row>
    <row r="282" spans="13:16" x14ac:dyDescent="0.25">
      <c r="M282" t="s">
        <v>470</v>
      </c>
      <c r="N282" t="s">
        <v>470</v>
      </c>
      <c r="O282" t="s">
        <v>470</v>
      </c>
      <c r="P282" t="s">
        <v>470</v>
      </c>
    </row>
    <row r="283" spans="13:16" x14ac:dyDescent="0.25">
      <c r="M283" t="s">
        <v>471</v>
      </c>
      <c r="N283" t="s">
        <v>471</v>
      </c>
      <c r="O283" t="s">
        <v>471</v>
      </c>
      <c r="P283" t="s">
        <v>471</v>
      </c>
    </row>
    <row r="284" spans="13:16" x14ac:dyDescent="0.25">
      <c r="M284" t="s">
        <v>472</v>
      </c>
      <c r="N284" t="s">
        <v>472</v>
      </c>
      <c r="O284" t="s">
        <v>472</v>
      </c>
      <c r="P284" t="s">
        <v>472</v>
      </c>
    </row>
    <row r="285" spans="13:16" x14ac:dyDescent="0.25">
      <c r="M285" t="s">
        <v>473</v>
      </c>
      <c r="N285" t="s">
        <v>473</v>
      </c>
      <c r="O285" t="s">
        <v>473</v>
      </c>
      <c r="P285" t="s">
        <v>473</v>
      </c>
    </row>
    <row r="286" spans="13:16" x14ac:dyDescent="0.25">
      <c r="M286" t="s">
        <v>474</v>
      </c>
      <c r="N286" t="s">
        <v>474</v>
      </c>
      <c r="O286" t="s">
        <v>474</v>
      </c>
      <c r="P286" t="s">
        <v>474</v>
      </c>
    </row>
    <row r="287" spans="13:16" x14ac:dyDescent="0.25">
      <c r="M287" t="s">
        <v>475</v>
      </c>
      <c r="N287" t="s">
        <v>475</v>
      </c>
      <c r="O287" t="s">
        <v>475</v>
      </c>
      <c r="P287" t="s">
        <v>475</v>
      </c>
    </row>
    <row r="288" spans="13:16" x14ac:dyDescent="0.25">
      <c r="M288" t="s">
        <v>476</v>
      </c>
      <c r="N288" t="s">
        <v>476</v>
      </c>
      <c r="O288" t="s">
        <v>476</v>
      </c>
      <c r="P288" t="s">
        <v>476</v>
      </c>
    </row>
    <row r="289" spans="13:16" x14ac:dyDescent="0.25">
      <c r="M289" t="s">
        <v>477</v>
      </c>
      <c r="N289" t="s">
        <v>477</v>
      </c>
      <c r="O289" t="s">
        <v>477</v>
      </c>
      <c r="P289" t="s">
        <v>477</v>
      </c>
    </row>
    <row r="290" spans="13:16" x14ac:dyDescent="0.25">
      <c r="M290" t="s">
        <v>478</v>
      </c>
      <c r="N290" t="s">
        <v>478</v>
      </c>
      <c r="O290" t="s">
        <v>478</v>
      </c>
      <c r="P290" t="s">
        <v>478</v>
      </c>
    </row>
    <row r="291" spans="13:16" x14ac:dyDescent="0.25">
      <c r="M291" t="s">
        <v>479</v>
      </c>
      <c r="N291" t="s">
        <v>479</v>
      </c>
      <c r="O291" t="s">
        <v>479</v>
      </c>
      <c r="P291" t="s">
        <v>479</v>
      </c>
    </row>
    <row r="292" spans="13:16" x14ac:dyDescent="0.25">
      <c r="M292" t="s">
        <v>480</v>
      </c>
      <c r="N292" t="s">
        <v>480</v>
      </c>
      <c r="O292" t="s">
        <v>480</v>
      </c>
      <c r="P292" t="s">
        <v>480</v>
      </c>
    </row>
    <row r="293" spans="13:16" x14ac:dyDescent="0.25">
      <c r="M293" t="s">
        <v>481</v>
      </c>
      <c r="N293" t="s">
        <v>481</v>
      </c>
      <c r="O293" t="s">
        <v>481</v>
      </c>
      <c r="P293" t="s">
        <v>481</v>
      </c>
    </row>
    <row r="294" spans="13:16" x14ac:dyDescent="0.25">
      <c r="M294" t="s">
        <v>482</v>
      </c>
      <c r="N294" t="s">
        <v>482</v>
      </c>
      <c r="O294" t="s">
        <v>482</v>
      </c>
      <c r="P294" t="s">
        <v>482</v>
      </c>
    </row>
    <row r="295" spans="13:16" x14ac:dyDescent="0.25">
      <c r="M295" t="s">
        <v>483</v>
      </c>
      <c r="N295" t="s">
        <v>483</v>
      </c>
      <c r="O295" t="s">
        <v>483</v>
      </c>
      <c r="P295" t="s">
        <v>483</v>
      </c>
    </row>
    <row r="296" spans="13:16" x14ac:dyDescent="0.25">
      <c r="M296" t="s">
        <v>484</v>
      </c>
      <c r="N296" t="s">
        <v>484</v>
      </c>
      <c r="O296" t="s">
        <v>484</v>
      </c>
      <c r="P296" t="s">
        <v>484</v>
      </c>
    </row>
    <row r="297" spans="13:16" x14ac:dyDescent="0.25">
      <c r="M297" t="s">
        <v>485</v>
      </c>
      <c r="N297" t="s">
        <v>485</v>
      </c>
      <c r="O297" t="s">
        <v>485</v>
      </c>
      <c r="P297" t="s">
        <v>485</v>
      </c>
    </row>
    <row r="298" spans="13:16" x14ac:dyDescent="0.25">
      <c r="M298" t="s">
        <v>486</v>
      </c>
      <c r="N298" t="s">
        <v>486</v>
      </c>
      <c r="O298" t="s">
        <v>486</v>
      </c>
      <c r="P298" t="s">
        <v>486</v>
      </c>
    </row>
    <row r="299" spans="13:16" x14ac:dyDescent="0.25">
      <c r="M299" t="s">
        <v>487</v>
      </c>
      <c r="N299" t="s">
        <v>487</v>
      </c>
      <c r="O299" t="s">
        <v>487</v>
      </c>
      <c r="P299" t="s">
        <v>487</v>
      </c>
    </row>
    <row r="300" spans="13:16" x14ac:dyDescent="0.25">
      <c r="M300" t="s">
        <v>488</v>
      </c>
      <c r="N300" t="s">
        <v>488</v>
      </c>
      <c r="O300" t="s">
        <v>488</v>
      </c>
      <c r="P300" t="s">
        <v>488</v>
      </c>
    </row>
    <row r="301" spans="13:16" x14ac:dyDescent="0.25">
      <c r="M301" t="s">
        <v>489</v>
      </c>
      <c r="N301" t="s">
        <v>489</v>
      </c>
      <c r="O301" t="s">
        <v>489</v>
      </c>
      <c r="P301" t="s">
        <v>489</v>
      </c>
    </row>
    <row r="302" spans="13:16" x14ac:dyDescent="0.25">
      <c r="M302" t="s">
        <v>490</v>
      </c>
      <c r="N302" t="s">
        <v>490</v>
      </c>
      <c r="O302" t="s">
        <v>490</v>
      </c>
      <c r="P302" t="s">
        <v>490</v>
      </c>
    </row>
    <row r="303" spans="13:16" x14ac:dyDescent="0.25">
      <c r="M303" t="s">
        <v>491</v>
      </c>
      <c r="N303" t="s">
        <v>491</v>
      </c>
      <c r="O303" t="s">
        <v>491</v>
      </c>
      <c r="P303" t="s">
        <v>491</v>
      </c>
    </row>
    <row r="304" spans="13:16" x14ac:dyDescent="0.25">
      <c r="M304" t="s">
        <v>492</v>
      </c>
      <c r="N304" t="s">
        <v>492</v>
      </c>
      <c r="O304" t="s">
        <v>492</v>
      </c>
      <c r="P304" t="s">
        <v>492</v>
      </c>
    </row>
    <row r="305" spans="13:16" x14ac:dyDescent="0.25">
      <c r="M305" t="s">
        <v>493</v>
      </c>
      <c r="N305" t="s">
        <v>493</v>
      </c>
      <c r="O305" t="s">
        <v>493</v>
      </c>
      <c r="P305" t="s">
        <v>493</v>
      </c>
    </row>
    <row r="306" spans="13:16" x14ac:dyDescent="0.25">
      <c r="M306" t="s">
        <v>494</v>
      </c>
      <c r="N306" t="s">
        <v>494</v>
      </c>
      <c r="O306" t="s">
        <v>494</v>
      </c>
      <c r="P306" t="s">
        <v>494</v>
      </c>
    </row>
    <row r="307" spans="13:16" x14ac:dyDescent="0.25">
      <c r="M307" t="s">
        <v>495</v>
      </c>
      <c r="N307" t="s">
        <v>495</v>
      </c>
      <c r="O307" t="s">
        <v>495</v>
      </c>
      <c r="P307" t="s">
        <v>495</v>
      </c>
    </row>
    <row r="308" spans="13:16" x14ac:dyDescent="0.25">
      <c r="M308" t="s">
        <v>496</v>
      </c>
      <c r="N308" t="s">
        <v>496</v>
      </c>
      <c r="O308" t="s">
        <v>496</v>
      </c>
      <c r="P308" t="s">
        <v>496</v>
      </c>
    </row>
    <row r="309" spans="13:16" x14ac:dyDescent="0.25">
      <c r="M309" t="s">
        <v>497</v>
      </c>
      <c r="N309" t="s">
        <v>497</v>
      </c>
      <c r="O309" t="s">
        <v>497</v>
      </c>
      <c r="P309" t="s">
        <v>497</v>
      </c>
    </row>
    <row r="310" spans="13:16" x14ac:dyDescent="0.25">
      <c r="M310" t="s">
        <v>498</v>
      </c>
      <c r="N310" t="s">
        <v>498</v>
      </c>
      <c r="O310" t="s">
        <v>498</v>
      </c>
      <c r="P310" t="s">
        <v>498</v>
      </c>
    </row>
    <row r="311" spans="13:16" x14ac:dyDescent="0.25">
      <c r="M311" t="s">
        <v>499</v>
      </c>
      <c r="N311" t="s">
        <v>499</v>
      </c>
      <c r="O311" t="s">
        <v>499</v>
      </c>
      <c r="P311" t="s">
        <v>499</v>
      </c>
    </row>
    <row r="312" spans="13:16" x14ac:dyDescent="0.25">
      <c r="M312" t="s">
        <v>500</v>
      </c>
      <c r="N312" t="s">
        <v>500</v>
      </c>
      <c r="O312" t="s">
        <v>500</v>
      </c>
      <c r="P312" t="s">
        <v>500</v>
      </c>
    </row>
    <row r="313" spans="13:16" x14ac:dyDescent="0.25">
      <c r="M313" t="s">
        <v>501</v>
      </c>
      <c r="N313" t="s">
        <v>501</v>
      </c>
      <c r="O313" t="s">
        <v>501</v>
      </c>
      <c r="P313" t="s">
        <v>501</v>
      </c>
    </row>
    <row r="314" spans="13:16" x14ac:dyDescent="0.25">
      <c r="M314" t="s">
        <v>502</v>
      </c>
      <c r="N314" t="s">
        <v>502</v>
      </c>
      <c r="O314" t="s">
        <v>502</v>
      </c>
      <c r="P314" t="s">
        <v>502</v>
      </c>
    </row>
    <row r="315" spans="13:16" x14ac:dyDescent="0.25">
      <c r="M315" t="s">
        <v>503</v>
      </c>
      <c r="N315" t="s">
        <v>503</v>
      </c>
      <c r="O315" t="s">
        <v>503</v>
      </c>
      <c r="P315" t="s">
        <v>503</v>
      </c>
    </row>
    <row r="316" spans="13:16" x14ac:dyDescent="0.25">
      <c r="M316" t="s">
        <v>504</v>
      </c>
      <c r="N316" t="s">
        <v>504</v>
      </c>
      <c r="O316" t="s">
        <v>504</v>
      </c>
      <c r="P316" t="s">
        <v>504</v>
      </c>
    </row>
    <row r="317" spans="13:16" x14ac:dyDescent="0.25">
      <c r="M317" t="s">
        <v>505</v>
      </c>
      <c r="N317" t="s">
        <v>505</v>
      </c>
      <c r="O317" t="s">
        <v>505</v>
      </c>
      <c r="P317" t="s">
        <v>505</v>
      </c>
    </row>
    <row r="318" spans="13:16" x14ac:dyDescent="0.25">
      <c r="M318" t="s">
        <v>506</v>
      </c>
      <c r="N318" t="s">
        <v>506</v>
      </c>
      <c r="O318" t="s">
        <v>506</v>
      </c>
      <c r="P318" t="s">
        <v>506</v>
      </c>
    </row>
    <row r="319" spans="13:16" x14ac:dyDescent="0.25">
      <c r="M319" t="s">
        <v>507</v>
      </c>
      <c r="N319" t="s">
        <v>507</v>
      </c>
      <c r="O319" t="s">
        <v>507</v>
      </c>
      <c r="P319" t="s">
        <v>507</v>
      </c>
    </row>
    <row r="320" spans="13:16" x14ac:dyDescent="0.25">
      <c r="M320" t="s">
        <v>508</v>
      </c>
      <c r="N320" t="s">
        <v>508</v>
      </c>
      <c r="O320" t="s">
        <v>508</v>
      </c>
      <c r="P320" t="s">
        <v>508</v>
      </c>
    </row>
    <row r="321" spans="13:16" x14ac:dyDescent="0.25">
      <c r="M321" t="s">
        <v>509</v>
      </c>
      <c r="N321" t="s">
        <v>509</v>
      </c>
      <c r="O321" t="s">
        <v>509</v>
      </c>
      <c r="P321" t="s">
        <v>509</v>
      </c>
    </row>
    <row r="322" spans="13:16" x14ac:dyDescent="0.25">
      <c r="M322" t="s">
        <v>510</v>
      </c>
      <c r="N322" t="s">
        <v>510</v>
      </c>
      <c r="O322" t="s">
        <v>510</v>
      </c>
      <c r="P322" t="s">
        <v>510</v>
      </c>
    </row>
    <row r="323" spans="13:16" x14ac:dyDescent="0.25">
      <c r="M323" t="s">
        <v>511</v>
      </c>
      <c r="N323" t="s">
        <v>511</v>
      </c>
      <c r="O323" t="s">
        <v>511</v>
      </c>
      <c r="P323" t="s">
        <v>511</v>
      </c>
    </row>
    <row r="324" spans="13:16" x14ac:dyDescent="0.25">
      <c r="M324" t="s">
        <v>512</v>
      </c>
      <c r="N324" t="s">
        <v>512</v>
      </c>
      <c r="O324" t="s">
        <v>512</v>
      </c>
      <c r="P324" t="s">
        <v>512</v>
      </c>
    </row>
    <row r="325" spans="13:16" x14ac:dyDescent="0.25">
      <c r="M325" t="s">
        <v>513</v>
      </c>
      <c r="N325" t="s">
        <v>513</v>
      </c>
      <c r="O325" t="s">
        <v>513</v>
      </c>
      <c r="P325" t="s">
        <v>513</v>
      </c>
    </row>
    <row r="326" spans="13:16" x14ac:dyDescent="0.25">
      <c r="M326" t="s">
        <v>514</v>
      </c>
      <c r="N326" t="s">
        <v>514</v>
      </c>
      <c r="O326" t="s">
        <v>514</v>
      </c>
      <c r="P326" t="s">
        <v>514</v>
      </c>
    </row>
    <row r="327" spans="13:16" x14ac:dyDescent="0.25">
      <c r="M327" t="s">
        <v>515</v>
      </c>
      <c r="N327" t="s">
        <v>515</v>
      </c>
      <c r="O327" t="s">
        <v>515</v>
      </c>
      <c r="P327" t="s">
        <v>515</v>
      </c>
    </row>
    <row r="328" spans="13:16" x14ac:dyDescent="0.25">
      <c r="M328" t="s">
        <v>516</v>
      </c>
      <c r="N328" t="s">
        <v>516</v>
      </c>
      <c r="O328" t="s">
        <v>516</v>
      </c>
      <c r="P328" t="s">
        <v>516</v>
      </c>
    </row>
    <row r="329" spans="13:16" x14ac:dyDescent="0.25">
      <c r="M329" t="s">
        <v>517</v>
      </c>
      <c r="N329" t="s">
        <v>517</v>
      </c>
      <c r="O329" t="s">
        <v>517</v>
      </c>
      <c r="P329" t="s">
        <v>517</v>
      </c>
    </row>
    <row r="330" spans="13:16" x14ac:dyDescent="0.25">
      <c r="M330" t="s">
        <v>518</v>
      </c>
      <c r="N330" t="s">
        <v>518</v>
      </c>
      <c r="O330" t="s">
        <v>518</v>
      </c>
      <c r="P330" t="s">
        <v>518</v>
      </c>
    </row>
    <row r="331" spans="13:16" x14ac:dyDescent="0.25">
      <c r="M331" t="s">
        <v>519</v>
      </c>
      <c r="N331" t="s">
        <v>519</v>
      </c>
      <c r="O331" t="s">
        <v>519</v>
      </c>
      <c r="P331" t="s">
        <v>519</v>
      </c>
    </row>
    <row r="332" spans="13:16" x14ac:dyDescent="0.25">
      <c r="M332" t="s">
        <v>520</v>
      </c>
      <c r="N332" t="s">
        <v>520</v>
      </c>
      <c r="O332" t="s">
        <v>520</v>
      </c>
      <c r="P332" t="s">
        <v>520</v>
      </c>
    </row>
    <row r="333" spans="13:16" x14ac:dyDescent="0.25">
      <c r="M333" t="s">
        <v>521</v>
      </c>
      <c r="N333" t="s">
        <v>521</v>
      </c>
      <c r="O333" t="s">
        <v>521</v>
      </c>
      <c r="P333" t="s">
        <v>521</v>
      </c>
    </row>
    <row r="334" spans="13:16" x14ac:dyDescent="0.25">
      <c r="M334" t="s">
        <v>522</v>
      </c>
      <c r="N334" t="s">
        <v>522</v>
      </c>
      <c r="O334" t="s">
        <v>522</v>
      </c>
      <c r="P334" t="s">
        <v>522</v>
      </c>
    </row>
    <row r="335" spans="13:16" x14ac:dyDescent="0.25">
      <c r="M335" t="s">
        <v>523</v>
      </c>
      <c r="N335" t="s">
        <v>523</v>
      </c>
      <c r="O335" t="s">
        <v>523</v>
      </c>
      <c r="P335" t="s">
        <v>523</v>
      </c>
    </row>
    <row r="336" spans="13:16" x14ac:dyDescent="0.25">
      <c r="M336" t="s">
        <v>524</v>
      </c>
      <c r="N336" t="s">
        <v>524</v>
      </c>
      <c r="O336" t="s">
        <v>524</v>
      </c>
      <c r="P336" t="s">
        <v>524</v>
      </c>
    </row>
    <row r="337" spans="13:16" x14ac:dyDescent="0.25">
      <c r="M337" t="s">
        <v>525</v>
      </c>
      <c r="N337" t="s">
        <v>525</v>
      </c>
      <c r="O337" t="s">
        <v>525</v>
      </c>
      <c r="P337" t="s">
        <v>525</v>
      </c>
    </row>
    <row r="338" spans="13:16" x14ac:dyDescent="0.25">
      <c r="M338" t="s">
        <v>526</v>
      </c>
      <c r="N338" t="s">
        <v>526</v>
      </c>
      <c r="O338" t="s">
        <v>526</v>
      </c>
      <c r="P338" t="s">
        <v>526</v>
      </c>
    </row>
    <row r="339" spans="13:16" x14ac:dyDescent="0.25">
      <c r="M339" t="s">
        <v>527</v>
      </c>
      <c r="N339" t="s">
        <v>527</v>
      </c>
      <c r="O339" t="s">
        <v>527</v>
      </c>
      <c r="P339" t="s">
        <v>527</v>
      </c>
    </row>
    <row r="340" spans="13:16" x14ac:dyDescent="0.25">
      <c r="M340" t="s">
        <v>528</v>
      </c>
      <c r="N340" t="s">
        <v>528</v>
      </c>
      <c r="O340" t="s">
        <v>528</v>
      </c>
      <c r="P340" t="s">
        <v>528</v>
      </c>
    </row>
    <row r="341" spans="13:16" x14ac:dyDescent="0.25">
      <c r="M341" t="s">
        <v>529</v>
      </c>
      <c r="N341" t="s">
        <v>529</v>
      </c>
      <c r="O341" t="s">
        <v>529</v>
      </c>
      <c r="P341" t="s">
        <v>529</v>
      </c>
    </row>
    <row r="342" spans="13:16" x14ac:dyDescent="0.25">
      <c r="M342" t="s">
        <v>530</v>
      </c>
      <c r="N342" t="s">
        <v>530</v>
      </c>
      <c r="O342" t="s">
        <v>530</v>
      </c>
      <c r="P342" t="s">
        <v>530</v>
      </c>
    </row>
    <row r="343" spans="13:16" x14ac:dyDescent="0.25">
      <c r="M343" t="s">
        <v>531</v>
      </c>
      <c r="N343" t="s">
        <v>531</v>
      </c>
      <c r="O343" t="s">
        <v>531</v>
      </c>
      <c r="P343" t="s">
        <v>531</v>
      </c>
    </row>
    <row r="344" spans="13:16" x14ac:dyDescent="0.25">
      <c r="M344" t="s">
        <v>532</v>
      </c>
      <c r="N344" t="s">
        <v>532</v>
      </c>
      <c r="O344" t="s">
        <v>532</v>
      </c>
      <c r="P344" t="s">
        <v>532</v>
      </c>
    </row>
    <row r="345" spans="13:16" x14ac:dyDescent="0.25">
      <c r="M345" t="s">
        <v>533</v>
      </c>
      <c r="N345" t="s">
        <v>533</v>
      </c>
      <c r="O345" t="s">
        <v>533</v>
      </c>
      <c r="P345" t="s">
        <v>533</v>
      </c>
    </row>
    <row r="346" spans="13:16" x14ac:dyDescent="0.25">
      <c r="M346" t="s">
        <v>534</v>
      </c>
      <c r="N346" t="s">
        <v>534</v>
      </c>
      <c r="O346" t="s">
        <v>534</v>
      </c>
      <c r="P346" t="s">
        <v>534</v>
      </c>
    </row>
    <row r="347" spans="13:16" x14ac:dyDescent="0.25">
      <c r="M347" t="s">
        <v>535</v>
      </c>
      <c r="N347" t="s">
        <v>535</v>
      </c>
      <c r="O347" t="s">
        <v>535</v>
      </c>
      <c r="P347" t="s">
        <v>535</v>
      </c>
    </row>
    <row r="348" spans="13:16" x14ac:dyDescent="0.25">
      <c r="M348" t="s">
        <v>536</v>
      </c>
      <c r="N348" t="s">
        <v>536</v>
      </c>
      <c r="O348" t="s">
        <v>536</v>
      </c>
      <c r="P348" t="s">
        <v>536</v>
      </c>
    </row>
    <row r="349" spans="13:16" x14ac:dyDescent="0.25">
      <c r="M349" t="s">
        <v>537</v>
      </c>
      <c r="N349" t="s">
        <v>537</v>
      </c>
      <c r="O349" t="s">
        <v>537</v>
      </c>
      <c r="P349" t="s">
        <v>537</v>
      </c>
    </row>
    <row r="350" spans="13:16" x14ac:dyDescent="0.25">
      <c r="M350" t="s">
        <v>538</v>
      </c>
      <c r="N350" t="s">
        <v>538</v>
      </c>
      <c r="O350" t="s">
        <v>538</v>
      </c>
      <c r="P350" t="s">
        <v>538</v>
      </c>
    </row>
    <row r="351" spans="13:16" x14ac:dyDescent="0.25">
      <c r="M351" t="s">
        <v>539</v>
      </c>
      <c r="N351" t="s">
        <v>539</v>
      </c>
      <c r="O351" t="s">
        <v>539</v>
      </c>
      <c r="P351" t="s">
        <v>539</v>
      </c>
    </row>
    <row r="352" spans="13:16" x14ac:dyDescent="0.25">
      <c r="M352" t="s">
        <v>540</v>
      </c>
      <c r="N352" t="s">
        <v>540</v>
      </c>
      <c r="O352" t="s">
        <v>540</v>
      </c>
      <c r="P352" t="s">
        <v>540</v>
      </c>
    </row>
    <row r="353" spans="13:16" x14ac:dyDescent="0.25">
      <c r="M353" t="s">
        <v>541</v>
      </c>
      <c r="N353" t="s">
        <v>541</v>
      </c>
      <c r="O353" t="s">
        <v>541</v>
      </c>
      <c r="P353" t="s">
        <v>541</v>
      </c>
    </row>
    <row r="354" spans="13:16" x14ac:dyDescent="0.25">
      <c r="M354" t="s">
        <v>542</v>
      </c>
      <c r="N354" t="s">
        <v>542</v>
      </c>
      <c r="O354" t="s">
        <v>542</v>
      </c>
      <c r="P354" t="s">
        <v>542</v>
      </c>
    </row>
    <row r="355" spans="13:16" x14ac:dyDescent="0.25">
      <c r="M355" t="s">
        <v>543</v>
      </c>
      <c r="N355" t="s">
        <v>543</v>
      </c>
      <c r="O355" t="s">
        <v>543</v>
      </c>
      <c r="P355" t="s">
        <v>543</v>
      </c>
    </row>
    <row r="356" spans="13:16" x14ac:dyDescent="0.25">
      <c r="M356" t="s">
        <v>544</v>
      </c>
      <c r="N356" t="s">
        <v>544</v>
      </c>
      <c r="O356" t="s">
        <v>544</v>
      </c>
      <c r="P356" t="s">
        <v>544</v>
      </c>
    </row>
    <row r="357" spans="13:16" x14ac:dyDescent="0.25">
      <c r="M357" t="s">
        <v>545</v>
      </c>
      <c r="N357" t="s">
        <v>545</v>
      </c>
      <c r="O357" t="s">
        <v>545</v>
      </c>
      <c r="P357" t="s">
        <v>545</v>
      </c>
    </row>
    <row r="358" spans="13:16" x14ac:dyDescent="0.25">
      <c r="M358" t="s">
        <v>546</v>
      </c>
      <c r="N358" t="s">
        <v>546</v>
      </c>
      <c r="O358" t="s">
        <v>546</v>
      </c>
      <c r="P358" t="s">
        <v>546</v>
      </c>
    </row>
    <row r="359" spans="13:16" x14ac:dyDescent="0.25">
      <c r="M359" t="s">
        <v>547</v>
      </c>
      <c r="N359" t="s">
        <v>547</v>
      </c>
      <c r="O359" t="s">
        <v>547</v>
      </c>
      <c r="P359" t="s">
        <v>547</v>
      </c>
    </row>
    <row r="360" spans="13:16" x14ac:dyDescent="0.25">
      <c r="M360" t="s">
        <v>548</v>
      </c>
      <c r="N360" t="s">
        <v>548</v>
      </c>
      <c r="O360" t="s">
        <v>548</v>
      </c>
      <c r="P360" t="s">
        <v>548</v>
      </c>
    </row>
    <row r="361" spans="13:16" x14ac:dyDescent="0.25">
      <c r="M361" t="s">
        <v>549</v>
      </c>
      <c r="N361" t="s">
        <v>549</v>
      </c>
      <c r="O361" t="s">
        <v>549</v>
      </c>
      <c r="P361" t="s">
        <v>549</v>
      </c>
    </row>
    <row r="362" spans="13:16" x14ac:dyDescent="0.25">
      <c r="M362" t="s">
        <v>550</v>
      </c>
      <c r="N362" t="s">
        <v>550</v>
      </c>
      <c r="O362" t="s">
        <v>550</v>
      </c>
      <c r="P362" t="s">
        <v>550</v>
      </c>
    </row>
    <row r="363" spans="13:16" x14ac:dyDescent="0.25">
      <c r="M363" t="s">
        <v>551</v>
      </c>
      <c r="N363" t="s">
        <v>551</v>
      </c>
      <c r="O363" t="s">
        <v>551</v>
      </c>
      <c r="P363" t="s">
        <v>551</v>
      </c>
    </row>
    <row r="364" spans="13:16" x14ac:dyDescent="0.25">
      <c r="M364" t="s">
        <v>552</v>
      </c>
      <c r="N364" t="s">
        <v>552</v>
      </c>
      <c r="O364" t="s">
        <v>552</v>
      </c>
      <c r="P364" t="s">
        <v>552</v>
      </c>
    </row>
    <row r="365" spans="13:16" x14ac:dyDescent="0.25">
      <c r="M365" t="s">
        <v>553</v>
      </c>
      <c r="N365" t="s">
        <v>553</v>
      </c>
      <c r="O365" t="s">
        <v>553</v>
      </c>
      <c r="P365" t="s">
        <v>553</v>
      </c>
    </row>
    <row r="366" spans="13:16" x14ac:dyDescent="0.25">
      <c r="M366" t="s">
        <v>554</v>
      </c>
      <c r="N366" t="s">
        <v>554</v>
      </c>
      <c r="O366" t="s">
        <v>554</v>
      </c>
      <c r="P366" t="s">
        <v>554</v>
      </c>
    </row>
    <row r="367" spans="13:16" x14ac:dyDescent="0.25">
      <c r="M367" t="s">
        <v>555</v>
      </c>
      <c r="N367" t="s">
        <v>555</v>
      </c>
      <c r="O367" t="s">
        <v>555</v>
      </c>
      <c r="P367" t="s">
        <v>555</v>
      </c>
    </row>
    <row r="368" spans="13:16" x14ac:dyDescent="0.25">
      <c r="M368" t="s">
        <v>556</v>
      </c>
      <c r="N368" t="s">
        <v>556</v>
      </c>
      <c r="O368" t="s">
        <v>556</v>
      </c>
      <c r="P368" t="s">
        <v>556</v>
      </c>
    </row>
    <row r="369" spans="13:16" x14ac:dyDescent="0.25">
      <c r="M369" t="s">
        <v>557</v>
      </c>
      <c r="N369" t="s">
        <v>557</v>
      </c>
      <c r="O369" t="s">
        <v>557</v>
      </c>
      <c r="P369" t="s">
        <v>557</v>
      </c>
    </row>
    <row r="370" spans="13:16" x14ac:dyDescent="0.25">
      <c r="M370" t="s">
        <v>558</v>
      </c>
      <c r="N370" t="s">
        <v>558</v>
      </c>
      <c r="O370" t="s">
        <v>558</v>
      </c>
      <c r="P370" t="s">
        <v>558</v>
      </c>
    </row>
    <row r="371" spans="13:16" x14ac:dyDescent="0.25">
      <c r="M371" t="s">
        <v>559</v>
      </c>
      <c r="N371" t="s">
        <v>559</v>
      </c>
      <c r="O371" t="s">
        <v>559</v>
      </c>
      <c r="P371" t="s">
        <v>559</v>
      </c>
    </row>
    <row r="372" spans="13:16" x14ac:dyDescent="0.25">
      <c r="M372" t="s">
        <v>560</v>
      </c>
      <c r="N372" t="s">
        <v>560</v>
      </c>
      <c r="O372" t="s">
        <v>560</v>
      </c>
      <c r="P372" t="s">
        <v>560</v>
      </c>
    </row>
    <row r="373" spans="13:16" x14ac:dyDescent="0.25">
      <c r="M373" t="s">
        <v>561</v>
      </c>
      <c r="N373" t="s">
        <v>561</v>
      </c>
      <c r="O373" t="s">
        <v>561</v>
      </c>
      <c r="P373" t="s">
        <v>561</v>
      </c>
    </row>
    <row r="374" spans="13:16" x14ac:dyDescent="0.25">
      <c r="M374" t="s">
        <v>562</v>
      </c>
      <c r="N374" t="s">
        <v>562</v>
      </c>
      <c r="O374" t="s">
        <v>562</v>
      </c>
      <c r="P374" t="s">
        <v>562</v>
      </c>
    </row>
    <row r="375" spans="13:16" x14ac:dyDescent="0.25">
      <c r="M375" t="s">
        <v>563</v>
      </c>
      <c r="N375" t="s">
        <v>563</v>
      </c>
      <c r="O375" t="s">
        <v>563</v>
      </c>
      <c r="P375" t="s">
        <v>563</v>
      </c>
    </row>
    <row r="376" spans="13:16" x14ac:dyDescent="0.25">
      <c r="M376" t="s">
        <v>564</v>
      </c>
      <c r="N376" t="s">
        <v>564</v>
      </c>
      <c r="O376" t="s">
        <v>564</v>
      </c>
      <c r="P376" t="s">
        <v>564</v>
      </c>
    </row>
    <row r="377" spans="13:16" x14ac:dyDescent="0.25">
      <c r="M377" t="s">
        <v>565</v>
      </c>
      <c r="N377" t="s">
        <v>565</v>
      </c>
      <c r="O377" t="s">
        <v>565</v>
      </c>
      <c r="P377" t="s">
        <v>565</v>
      </c>
    </row>
    <row r="378" spans="13:16" x14ac:dyDescent="0.25">
      <c r="M378" t="s">
        <v>566</v>
      </c>
      <c r="N378" t="s">
        <v>566</v>
      </c>
      <c r="O378" t="s">
        <v>566</v>
      </c>
      <c r="P378" t="s">
        <v>566</v>
      </c>
    </row>
    <row r="379" spans="13:16" x14ac:dyDescent="0.25">
      <c r="M379" t="s">
        <v>567</v>
      </c>
      <c r="N379" t="s">
        <v>567</v>
      </c>
      <c r="O379" t="s">
        <v>567</v>
      </c>
      <c r="P379" t="s">
        <v>567</v>
      </c>
    </row>
    <row r="380" spans="13:16" x14ac:dyDescent="0.25">
      <c r="M380" t="s">
        <v>568</v>
      </c>
      <c r="N380" t="s">
        <v>568</v>
      </c>
      <c r="O380" t="s">
        <v>568</v>
      </c>
      <c r="P380" t="s">
        <v>568</v>
      </c>
    </row>
    <row r="381" spans="13:16" x14ac:dyDescent="0.25">
      <c r="M381" t="s">
        <v>569</v>
      </c>
      <c r="N381" t="s">
        <v>569</v>
      </c>
      <c r="O381" t="s">
        <v>569</v>
      </c>
      <c r="P381" t="s">
        <v>569</v>
      </c>
    </row>
    <row r="382" spans="13:16" x14ac:dyDescent="0.25">
      <c r="M382" t="s">
        <v>570</v>
      </c>
      <c r="N382" t="s">
        <v>570</v>
      </c>
      <c r="O382" t="s">
        <v>570</v>
      </c>
      <c r="P382" t="s">
        <v>570</v>
      </c>
    </row>
    <row r="383" spans="13:16" x14ac:dyDescent="0.25">
      <c r="M383" t="s">
        <v>571</v>
      </c>
      <c r="N383" t="s">
        <v>571</v>
      </c>
      <c r="O383" t="s">
        <v>571</v>
      </c>
      <c r="P383" t="s">
        <v>571</v>
      </c>
    </row>
    <row r="384" spans="13:16" x14ac:dyDescent="0.25">
      <c r="M384" t="s">
        <v>572</v>
      </c>
      <c r="N384" t="s">
        <v>572</v>
      </c>
      <c r="O384" t="s">
        <v>572</v>
      </c>
      <c r="P384" t="s">
        <v>572</v>
      </c>
    </row>
    <row r="385" spans="13:16" x14ac:dyDescent="0.25">
      <c r="M385" t="s">
        <v>573</v>
      </c>
      <c r="N385" t="s">
        <v>573</v>
      </c>
      <c r="O385" t="s">
        <v>573</v>
      </c>
      <c r="P385" t="s">
        <v>573</v>
      </c>
    </row>
    <row r="386" spans="13:16" x14ac:dyDescent="0.25">
      <c r="M386" t="s">
        <v>574</v>
      </c>
      <c r="N386" t="s">
        <v>574</v>
      </c>
      <c r="O386" t="s">
        <v>574</v>
      </c>
      <c r="P386" t="s">
        <v>574</v>
      </c>
    </row>
    <row r="387" spans="13:16" x14ac:dyDescent="0.25">
      <c r="M387" t="s">
        <v>575</v>
      </c>
      <c r="N387" t="s">
        <v>575</v>
      </c>
      <c r="O387" t="s">
        <v>575</v>
      </c>
      <c r="P387" t="s">
        <v>575</v>
      </c>
    </row>
    <row r="388" spans="13:16" x14ac:dyDescent="0.25">
      <c r="M388" t="s">
        <v>576</v>
      </c>
      <c r="N388" t="s">
        <v>576</v>
      </c>
      <c r="O388" t="s">
        <v>576</v>
      </c>
      <c r="P388" t="s">
        <v>576</v>
      </c>
    </row>
    <row r="389" spans="13:16" x14ac:dyDescent="0.25">
      <c r="M389" t="s">
        <v>577</v>
      </c>
      <c r="N389" t="s">
        <v>577</v>
      </c>
      <c r="O389" t="s">
        <v>577</v>
      </c>
      <c r="P389" t="s">
        <v>577</v>
      </c>
    </row>
    <row r="390" spans="13:16" x14ac:dyDescent="0.25">
      <c r="M390" t="s">
        <v>578</v>
      </c>
      <c r="N390" t="s">
        <v>578</v>
      </c>
      <c r="O390" t="s">
        <v>578</v>
      </c>
      <c r="P390" t="s">
        <v>578</v>
      </c>
    </row>
    <row r="391" spans="13:16" x14ac:dyDescent="0.25">
      <c r="M391" t="s">
        <v>579</v>
      </c>
      <c r="N391" t="s">
        <v>579</v>
      </c>
      <c r="O391" t="s">
        <v>579</v>
      </c>
      <c r="P391" t="s">
        <v>579</v>
      </c>
    </row>
    <row r="392" spans="13:16" x14ac:dyDescent="0.25">
      <c r="M392" t="s">
        <v>580</v>
      </c>
      <c r="N392" t="s">
        <v>580</v>
      </c>
      <c r="O392" t="s">
        <v>580</v>
      </c>
      <c r="P392" t="s">
        <v>580</v>
      </c>
    </row>
    <row r="393" spans="13:16" x14ac:dyDescent="0.25">
      <c r="M393" t="s">
        <v>581</v>
      </c>
      <c r="N393" t="s">
        <v>581</v>
      </c>
      <c r="O393" t="s">
        <v>581</v>
      </c>
      <c r="P393" t="s">
        <v>581</v>
      </c>
    </row>
    <row r="394" spans="13:16" x14ac:dyDescent="0.25">
      <c r="M394" t="s">
        <v>582</v>
      </c>
      <c r="N394" t="s">
        <v>582</v>
      </c>
      <c r="O394" t="s">
        <v>582</v>
      </c>
      <c r="P394" t="s">
        <v>582</v>
      </c>
    </row>
    <row r="395" spans="13:16" x14ac:dyDescent="0.25">
      <c r="M395" t="s">
        <v>583</v>
      </c>
      <c r="N395" t="s">
        <v>583</v>
      </c>
      <c r="O395" t="s">
        <v>583</v>
      </c>
      <c r="P395" t="s">
        <v>583</v>
      </c>
    </row>
    <row r="396" spans="13:16" x14ac:dyDescent="0.25">
      <c r="M396" t="s">
        <v>584</v>
      </c>
      <c r="N396" t="s">
        <v>584</v>
      </c>
      <c r="O396" t="s">
        <v>584</v>
      </c>
      <c r="P396" t="s">
        <v>584</v>
      </c>
    </row>
    <row r="397" spans="13:16" x14ac:dyDescent="0.25">
      <c r="M397" t="s">
        <v>585</v>
      </c>
      <c r="N397" t="s">
        <v>585</v>
      </c>
      <c r="O397" t="s">
        <v>585</v>
      </c>
      <c r="P397" t="s">
        <v>585</v>
      </c>
    </row>
    <row r="398" spans="13:16" x14ac:dyDescent="0.25">
      <c r="M398" t="s">
        <v>586</v>
      </c>
      <c r="N398" t="s">
        <v>586</v>
      </c>
      <c r="O398" t="s">
        <v>586</v>
      </c>
      <c r="P398" t="s">
        <v>586</v>
      </c>
    </row>
    <row r="399" spans="13:16" x14ac:dyDescent="0.25">
      <c r="M399" t="s">
        <v>587</v>
      </c>
      <c r="N399" t="s">
        <v>587</v>
      </c>
      <c r="O399" t="s">
        <v>587</v>
      </c>
      <c r="P399" t="s">
        <v>587</v>
      </c>
    </row>
    <row r="400" spans="13:16" x14ac:dyDescent="0.25">
      <c r="M400" t="s">
        <v>588</v>
      </c>
      <c r="N400" t="s">
        <v>588</v>
      </c>
      <c r="O400" t="s">
        <v>588</v>
      </c>
      <c r="P400" t="s">
        <v>588</v>
      </c>
    </row>
    <row r="401" spans="13:16" x14ac:dyDescent="0.25">
      <c r="M401" t="s">
        <v>589</v>
      </c>
      <c r="N401" t="s">
        <v>589</v>
      </c>
      <c r="O401" t="s">
        <v>589</v>
      </c>
      <c r="P401" t="s">
        <v>589</v>
      </c>
    </row>
    <row r="402" spans="13:16" x14ac:dyDescent="0.25">
      <c r="M402" t="s">
        <v>590</v>
      </c>
      <c r="N402" t="s">
        <v>590</v>
      </c>
      <c r="O402" t="s">
        <v>590</v>
      </c>
      <c r="P402" t="s">
        <v>590</v>
      </c>
    </row>
    <row r="403" spans="13:16" x14ac:dyDescent="0.25">
      <c r="M403" t="s">
        <v>591</v>
      </c>
      <c r="N403" t="s">
        <v>591</v>
      </c>
      <c r="O403" t="s">
        <v>591</v>
      </c>
      <c r="P403" t="s">
        <v>591</v>
      </c>
    </row>
    <row r="404" spans="13:16" x14ac:dyDescent="0.25">
      <c r="M404" t="s">
        <v>592</v>
      </c>
      <c r="N404" t="s">
        <v>592</v>
      </c>
      <c r="O404" t="s">
        <v>592</v>
      </c>
      <c r="P404" t="s">
        <v>592</v>
      </c>
    </row>
    <row r="405" spans="13:16" x14ac:dyDescent="0.25">
      <c r="M405" t="s">
        <v>593</v>
      </c>
      <c r="N405" t="s">
        <v>593</v>
      </c>
      <c r="O405" t="s">
        <v>593</v>
      </c>
      <c r="P405" t="s">
        <v>593</v>
      </c>
    </row>
    <row r="406" spans="13:16" x14ac:dyDescent="0.25">
      <c r="M406" t="s">
        <v>594</v>
      </c>
      <c r="N406" t="s">
        <v>594</v>
      </c>
      <c r="O406" t="s">
        <v>594</v>
      </c>
      <c r="P406" t="s">
        <v>594</v>
      </c>
    </row>
    <row r="407" spans="13:16" x14ac:dyDescent="0.25">
      <c r="M407" t="s">
        <v>595</v>
      </c>
      <c r="N407" t="s">
        <v>595</v>
      </c>
      <c r="O407" t="s">
        <v>595</v>
      </c>
      <c r="P407" t="s">
        <v>595</v>
      </c>
    </row>
    <row r="408" spans="13:16" x14ac:dyDescent="0.25">
      <c r="M408" t="s">
        <v>596</v>
      </c>
      <c r="N408" t="s">
        <v>596</v>
      </c>
      <c r="O408" t="s">
        <v>596</v>
      </c>
      <c r="P408" t="s">
        <v>596</v>
      </c>
    </row>
    <row r="409" spans="13:16" x14ac:dyDescent="0.25">
      <c r="M409" t="s">
        <v>597</v>
      </c>
      <c r="N409" t="s">
        <v>597</v>
      </c>
      <c r="O409" t="s">
        <v>597</v>
      </c>
      <c r="P409" t="s">
        <v>597</v>
      </c>
    </row>
    <row r="410" spans="13:16" x14ac:dyDescent="0.25">
      <c r="M410" t="s">
        <v>598</v>
      </c>
      <c r="N410" t="s">
        <v>598</v>
      </c>
      <c r="O410" t="s">
        <v>598</v>
      </c>
      <c r="P410" t="s">
        <v>598</v>
      </c>
    </row>
    <row r="411" spans="13:16" x14ac:dyDescent="0.25">
      <c r="M411" t="s">
        <v>599</v>
      </c>
      <c r="N411" t="s">
        <v>599</v>
      </c>
      <c r="O411" t="s">
        <v>599</v>
      </c>
      <c r="P411" t="s">
        <v>599</v>
      </c>
    </row>
    <row r="412" spans="13:16" x14ac:dyDescent="0.25">
      <c r="M412" t="s">
        <v>600</v>
      </c>
      <c r="N412" t="s">
        <v>600</v>
      </c>
      <c r="O412" t="s">
        <v>600</v>
      </c>
      <c r="P412" t="s">
        <v>600</v>
      </c>
    </row>
    <row r="413" spans="13:16" x14ac:dyDescent="0.25">
      <c r="M413" t="s">
        <v>601</v>
      </c>
      <c r="N413" t="s">
        <v>601</v>
      </c>
      <c r="O413" t="s">
        <v>601</v>
      </c>
      <c r="P413" t="s">
        <v>601</v>
      </c>
    </row>
    <row r="414" spans="13:16" x14ac:dyDescent="0.25">
      <c r="M414" t="s">
        <v>602</v>
      </c>
      <c r="N414" t="s">
        <v>602</v>
      </c>
      <c r="O414" t="s">
        <v>602</v>
      </c>
      <c r="P414" t="s">
        <v>602</v>
      </c>
    </row>
    <row r="415" spans="13:16" x14ac:dyDescent="0.25">
      <c r="M415" t="s">
        <v>603</v>
      </c>
      <c r="N415" t="s">
        <v>603</v>
      </c>
      <c r="O415" t="s">
        <v>603</v>
      </c>
      <c r="P415" t="s">
        <v>603</v>
      </c>
    </row>
    <row r="416" spans="13:16" x14ac:dyDescent="0.25">
      <c r="M416" t="s">
        <v>604</v>
      </c>
      <c r="N416" t="s">
        <v>604</v>
      </c>
      <c r="O416" t="s">
        <v>604</v>
      </c>
      <c r="P416" t="s">
        <v>604</v>
      </c>
    </row>
    <row r="417" spans="13:16" x14ac:dyDescent="0.25">
      <c r="M417" t="s">
        <v>605</v>
      </c>
      <c r="N417" t="s">
        <v>605</v>
      </c>
      <c r="O417" t="s">
        <v>605</v>
      </c>
      <c r="P417" t="s">
        <v>605</v>
      </c>
    </row>
    <row r="418" spans="13:16" x14ac:dyDescent="0.25">
      <c r="M418" t="s">
        <v>606</v>
      </c>
      <c r="N418" t="s">
        <v>606</v>
      </c>
      <c r="O418" t="s">
        <v>606</v>
      </c>
      <c r="P418" t="s">
        <v>606</v>
      </c>
    </row>
    <row r="419" spans="13:16" x14ac:dyDescent="0.25">
      <c r="M419" t="s">
        <v>607</v>
      </c>
      <c r="N419" t="s">
        <v>607</v>
      </c>
      <c r="O419" t="s">
        <v>607</v>
      </c>
      <c r="P419" t="s">
        <v>607</v>
      </c>
    </row>
    <row r="420" spans="13:16" x14ac:dyDescent="0.25">
      <c r="M420" t="s">
        <v>608</v>
      </c>
      <c r="N420" t="s">
        <v>608</v>
      </c>
      <c r="O420" t="s">
        <v>608</v>
      </c>
      <c r="P420" t="s">
        <v>608</v>
      </c>
    </row>
    <row r="421" spans="13:16" x14ac:dyDescent="0.25">
      <c r="M421" t="s">
        <v>609</v>
      </c>
      <c r="N421" t="s">
        <v>609</v>
      </c>
      <c r="O421" t="s">
        <v>609</v>
      </c>
      <c r="P421" t="s">
        <v>609</v>
      </c>
    </row>
    <row r="422" spans="13:16" x14ac:dyDescent="0.25">
      <c r="M422" t="s">
        <v>610</v>
      </c>
      <c r="N422" t="s">
        <v>610</v>
      </c>
      <c r="O422" t="s">
        <v>610</v>
      </c>
      <c r="P422" t="s">
        <v>610</v>
      </c>
    </row>
    <row r="423" spans="13:16" x14ac:dyDescent="0.25">
      <c r="M423" t="s">
        <v>611</v>
      </c>
      <c r="N423" t="s">
        <v>611</v>
      </c>
      <c r="O423" t="s">
        <v>611</v>
      </c>
      <c r="P423" t="s">
        <v>611</v>
      </c>
    </row>
    <row r="424" spans="13:16" x14ac:dyDescent="0.25">
      <c r="M424" t="s">
        <v>612</v>
      </c>
      <c r="N424" t="s">
        <v>612</v>
      </c>
      <c r="O424" t="s">
        <v>612</v>
      </c>
      <c r="P424" t="s">
        <v>612</v>
      </c>
    </row>
    <row r="425" spans="13:16" x14ac:dyDescent="0.25">
      <c r="M425" t="s">
        <v>613</v>
      </c>
      <c r="N425" t="s">
        <v>613</v>
      </c>
      <c r="O425" t="s">
        <v>613</v>
      </c>
      <c r="P425" t="s">
        <v>613</v>
      </c>
    </row>
    <row r="426" spans="13:16" x14ac:dyDescent="0.25">
      <c r="M426" t="s">
        <v>614</v>
      </c>
      <c r="N426" t="s">
        <v>614</v>
      </c>
      <c r="O426" t="s">
        <v>614</v>
      </c>
      <c r="P426" t="s">
        <v>614</v>
      </c>
    </row>
    <row r="427" spans="13:16" x14ac:dyDescent="0.25">
      <c r="M427" t="s">
        <v>615</v>
      </c>
      <c r="N427" t="s">
        <v>615</v>
      </c>
      <c r="O427" t="s">
        <v>615</v>
      </c>
      <c r="P427" t="s">
        <v>615</v>
      </c>
    </row>
    <row r="428" spans="13:16" x14ac:dyDescent="0.25">
      <c r="M428" t="s">
        <v>616</v>
      </c>
      <c r="N428" t="s">
        <v>616</v>
      </c>
      <c r="O428" t="s">
        <v>616</v>
      </c>
      <c r="P428" t="s">
        <v>616</v>
      </c>
    </row>
    <row r="429" spans="13:16" x14ac:dyDescent="0.25">
      <c r="M429" t="s">
        <v>617</v>
      </c>
      <c r="N429" t="s">
        <v>617</v>
      </c>
      <c r="O429" t="s">
        <v>617</v>
      </c>
      <c r="P429" t="s">
        <v>617</v>
      </c>
    </row>
    <row r="430" spans="13:16" x14ac:dyDescent="0.25">
      <c r="M430" t="s">
        <v>618</v>
      </c>
      <c r="N430" t="s">
        <v>618</v>
      </c>
      <c r="O430" t="s">
        <v>618</v>
      </c>
      <c r="P430" t="s">
        <v>618</v>
      </c>
    </row>
    <row r="431" spans="13:16" x14ac:dyDescent="0.25">
      <c r="M431" t="s">
        <v>619</v>
      </c>
      <c r="N431" t="s">
        <v>619</v>
      </c>
      <c r="O431" t="s">
        <v>619</v>
      </c>
      <c r="P431" t="s">
        <v>619</v>
      </c>
    </row>
    <row r="432" spans="13:16" x14ac:dyDescent="0.25">
      <c r="M432" t="s">
        <v>620</v>
      </c>
      <c r="N432" t="s">
        <v>620</v>
      </c>
      <c r="O432" t="s">
        <v>620</v>
      </c>
      <c r="P432" t="s">
        <v>620</v>
      </c>
    </row>
    <row r="433" spans="13:16" x14ac:dyDescent="0.25">
      <c r="M433" t="s">
        <v>621</v>
      </c>
      <c r="N433" t="s">
        <v>621</v>
      </c>
      <c r="O433" t="s">
        <v>621</v>
      </c>
      <c r="P433" t="s">
        <v>621</v>
      </c>
    </row>
    <row r="434" spans="13:16" x14ac:dyDescent="0.25">
      <c r="M434" t="s">
        <v>622</v>
      </c>
      <c r="N434" t="s">
        <v>622</v>
      </c>
      <c r="O434" t="s">
        <v>622</v>
      </c>
      <c r="P434" t="s">
        <v>622</v>
      </c>
    </row>
    <row r="435" spans="13:16" x14ac:dyDescent="0.25">
      <c r="M435" t="s">
        <v>623</v>
      </c>
      <c r="N435" t="s">
        <v>623</v>
      </c>
      <c r="O435" t="s">
        <v>623</v>
      </c>
      <c r="P435" t="s">
        <v>623</v>
      </c>
    </row>
    <row r="436" spans="13:16" x14ac:dyDescent="0.25">
      <c r="M436" t="s">
        <v>624</v>
      </c>
      <c r="N436" t="s">
        <v>624</v>
      </c>
      <c r="O436" t="s">
        <v>624</v>
      </c>
      <c r="P436" t="s">
        <v>624</v>
      </c>
    </row>
    <row r="437" spans="13:16" x14ac:dyDescent="0.25">
      <c r="M437" t="s">
        <v>625</v>
      </c>
      <c r="N437" t="s">
        <v>625</v>
      </c>
      <c r="O437" t="s">
        <v>625</v>
      </c>
      <c r="P437" t="s">
        <v>625</v>
      </c>
    </row>
    <row r="438" spans="13:16" x14ac:dyDescent="0.25">
      <c r="M438" t="s">
        <v>626</v>
      </c>
      <c r="N438" t="s">
        <v>626</v>
      </c>
      <c r="O438" t="s">
        <v>626</v>
      </c>
      <c r="P438" t="s">
        <v>626</v>
      </c>
    </row>
    <row r="439" spans="13:16" x14ac:dyDescent="0.25">
      <c r="M439" t="s">
        <v>627</v>
      </c>
      <c r="N439" t="s">
        <v>627</v>
      </c>
      <c r="O439" t="s">
        <v>627</v>
      </c>
      <c r="P439" t="s">
        <v>627</v>
      </c>
    </row>
    <row r="440" spans="13:16" x14ac:dyDescent="0.25">
      <c r="M440" t="s">
        <v>628</v>
      </c>
      <c r="N440" t="s">
        <v>628</v>
      </c>
      <c r="O440" t="s">
        <v>628</v>
      </c>
      <c r="P440" t="s">
        <v>628</v>
      </c>
    </row>
    <row r="441" spans="13:16" x14ac:dyDescent="0.25">
      <c r="M441" t="s">
        <v>629</v>
      </c>
      <c r="N441" t="s">
        <v>629</v>
      </c>
      <c r="O441" t="s">
        <v>629</v>
      </c>
      <c r="P441" t="s">
        <v>629</v>
      </c>
    </row>
    <row r="442" spans="13:16" x14ac:dyDescent="0.25">
      <c r="M442" t="s">
        <v>630</v>
      </c>
      <c r="N442" t="s">
        <v>630</v>
      </c>
      <c r="O442" t="s">
        <v>630</v>
      </c>
      <c r="P442" t="s">
        <v>630</v>
      </c>
    </row>
    <row r="443" spans="13:16" x14ac:dyDescent="0.25">
      <c r="M443" t="s">
        <v>631</v>
      </c>
      <c r="N443" t="s">
        <v>631</v>
      </c>
      <c r="O443" t="s">
        <v>631</v>
      </c>
      <c r="P443" t="s">
        <v>631</v>
      </c>
    </row>
    <row r="444" spans="13:16" x14ac:dyDescent="0.25">
      <c r="M444" t="s">
        <v>632</v>
      </c>
      <c r="N444" t="s">
        <v>632</v>
      </c>
      <c r="O444" t="s">
        <v>632</v>
      </c>
      <c r="P444" t="s">
        <v>632</v>
      </c>
    </row>
    <row r="445" spans="13:16" x14ac:dyDescent="0.25">
      <c r="M445" t="s">
        <v>633</v>
      </c>
      <c r="N445" t="s">
        <v>633</v>
      </c>
      <c r="O445" t="s">
        <v>633</v>
      </c>
      <c r="P445" t="s">
        <v>633</v>
      </c>
    </row>
    <row r="446" spans="13:16" x14ac:dyDescent="0.25">
      <c r="M446" t="s">
        <v>634</v>
      </c>
      <c r="N446" t="s">
        <v>634</v>
      </c>
      <c r="O446" t="s">
        <v>634</v>
      </c>
      <c r="P446" t="s">
        <v>634</v>
      </c>
    </row>
    <row r="447" spans="13:16" x14ac:dyDescent="0.25">
      <c r="M447" t="s">
        <v>635</v>
      </c>
      <c r="N447" t="s">
        <v>635</v>
      </c>
      <c r="O447" t="s">
        <v>635</v>
      </c>
      <c r="P447" t="s">
        <v>635</v>
      </c>
    </row>
    <row r="448" spans="13:16" x14ac:dyDescent="0.25">
      <c r="M448" t="s">
        <v>636</v>
      </c>
      <c r="N448" t="s">
        <v>636</v>
      </c>
      <c r="O448" t="s">
        <v>636</v>
      </c>
      <c r="P448" t="s">
        <v>636</v>
      </c>
    </row>
    <row r="449" spans="13:16" x14ac:dyDescent="0.25">
      <c r="M449" t="s">
        <v>637</v>
      </c>
      <c r="N449" t="s">
        <v>637</v>
      </c>
      <c r="O449" t="s">
        <v>637</v>
      </c>
      <c r="P449" t="s">
        <v>637</v>
      </c>
    </row>
    <row r="450" spans="13:16" x14ac:dyDescent="0.25">
      <c r="M450" t="s">
        <v>638</v>
      </c>
      <c r="N450" t="s">
        <v>638</v>
      </c>
      <c r="O450" t="s">
        <v>638</v>
      </c>
      <c r="P450" t="s">
        <v>638</v>
      </c>
    </row>
    <row r="451" spans="13:16" x14ac:dyDescent="0.25">
      <c r="M451" t="s">
        <v>639</v>
      </c>
      <c r="N451" t="s">
        <v>639</v>
      </c>
      <c r="O451" t="s">
        <v>639</v>
      </c>
      <c r="P451" t="s">
        <v>639</v>
      </c>
    </row>
    <row r="452" spans="13:16" x14ac:dyDescent="0.25">
      <c r="M452" t="s">
        <v>640</v>
      </c>
      <c r="N452" t="s">
        <v>640</v>
      </c>
      <c r="O452" t="s">
        <v>640</v>
      </c>
      <c r="P452" t="s">
        <v>640</v>
      </c>
    </row>
    <row r="453" spans="13:16" x14ac:dyDescent="0.25">
      <c r="M453" t="s">
        <v>641</v>
      </c>
      <c r="N453" t="s">
        <v>641</v>
      </c>
      <c r="O453" t="s">
        <v>641</v>
      </c>
      <c r="P453" t="s">
        <v>641</v>
      </c>
    </row>
    <row r="454" spans="13:16" x14ac:dyDescent="0.25">
      <c r="M454" t="s">
        <v>642</v>
      </c>
      <c r="N454" t="s">
        <v>642</v>
      </c>
      <c r="O454" t="s">
        <v>642</v>
      </c>
      <c r="P454" t="s">
        <v>642</v>
      </c>
    </row>
    <row r="455" spans="13:16" x14ac:dyDescent="0.25">
      <c r="M455" t="s">
        <v>643</v>
      </c>
      <c r="N455" t="s">
        <v>643</v>
      </c>
      <c r="O455" t="s">
        <v>643</v>
      </c>
      <c r="P455" t="s">
        <v>643</v>
      </c>
    </row>
    <row r="456" spans="13:16" x14ac:dyDescent="0.25">
      <c r="M456" t="s">
        <v>644</v>
      </c>
      <c r="N456" t="s">
        <v>644</v>
      </c>
      <c r="O456" t="s">
        <v>644</v>
      </c>
      <c r="P456" t="s">
        <v>644</v>
      </c>
    </row>
    <row r="457" spans="13:16" x14ac:dyDescent="0.25">
      <c r="M457" t="s">
        <v>645</v>
      </c>
      <c r="N457" t="s">
        <v>645</v>
      </c>
      <c r="O457" t="s">
        <v>645</v>
      </c>
      <c r="P457" t="s">
        <v>645</v>
      </c>
    </row>
    <row r="458" spans="13:16" x14ac:dyDescent="0.25">
      <c r="M458" t="s">
        <v>646</v>
      </c>
      <c r="N458" t="s">
        <v>646</v>
      </c>
      <c r="O458" t="s">
        <v>646</v>
      </c>
      <c r="P458" t="s">
        <v>646</v>
      </c>
    </row>
    <row r="459" spans="13:16" x14ac:dyDescent="0.25">
      <c r="M459" t="s">
        <v>647</v>
      </c>
      <c r="N459" t="s">
        <v>647</v>
      </c>
      <c r="O459" t="s">
        <v>647</v>
      </c>
      <c r="P459" t="s">
        <v>647</v>
      </c>
    </row>
    <row r="460" spans="13:16" x14ac:dyDescent="0.25">
      <c r="M460" t="s">
        <v>648</v>
      </c>
      <c r="N460" t="s">
        <v>648</v>
      </c>
      <c r="O460" t="s">
        <v>648</v>
      </c>
      <c r="P460" t="s">
        <v>648</v>
      </c>
    </row>
    <row r="461" spans="13:16" x14ac:dyDescent="0.25">
      <c r="M461" t="s">
        <v>649</v>
      </c>
      <c r="N461" t="s">
        <v>649</v>
      </c>
      <c r="O461" t="s">
        <v>649</v>
      </c>
      <c r="P461" t="s">
        <v>649</v>
      </c>
    </row>
    <row r="462" spans="13:16" x14ac:dyDescent="0.25">
      <c r="M462" t="s">
        <v>650</v>
      </c>
      <c r="N462" t="s">
        <v>650</v>
      </c>
      <c r="O462" t="s">
        <v>650</v>
      </c>
      <c r="P462" t="s">
        <v>650</v>
      </c>
    </row>
    <row r="463" spans="13:16" x14ac:dyDescent="0.25">
      <c r="M463" t="s">
        <v>651</v>
      </c>
      <c r="N463" t="s">
        <v>651</v>
      </c>
      <c r="O463" t="s">
        <v>651</v>
      </c>
      <c r="P463" t="s">
        <v>651</v>
      </c>
    </row>
    <row r="464" spans="13:16" x14ac:dyDescent="0.25">
      <c r="M464" t="s">
        <v>652</v>
      </c>
      <c r="N464" t="s">
        <v>652</v>
      </c>
      <c r="O464" t="s">
        <v>652</v>
      </c>
      <c r="P464" t="s">
        <v>652</v>
      </c>
    </row>
    <row r="465" spans="13:16" x14ac:dyDescent="0.25">
      <c r="M465" t="s">
        <v>653</v>
      </c>
      <c r="N465" t="s">
        <v>653</v>
      </c>
      <c r="O465" t="s">
        <v>653</v>
      </c>
      <c r="P465" t="s">
        <v>653</v>
      </c>
    </row>
    <row r="466" spans="13:16" x14ac:dyDescent="0.25">
      <c r="M466" t="s">
        <v>654</v>
      </c>
      <c r="N466" t="s">
        <v>654</v>
      </c>
      <c r="O466" t="s">
        <v>654</v>
      </c>
      <c r="P466" t="s">
        <v>654</v>
      </c>
    </row>
    <row r="467" spans="13:16" x14ac:dyDescent="0.25">
      <c r="M467" t="s">
        <v>655</v>
      </c>
      <c r="N467" t="s">
        <v>655</v>
      </c>
      <c r="O467" t="s">
        <v>655</v>
      </c>
      <c r="P467" t="s">
        <v>655</v>
      </c>
    </row>
    <row r="468" spans="13:16" x14ac:dyDescent="0.25">
      <c r="M468" t="s">
        <v>656</v>
      </c>
      <c r="N468" t="s">
        <v>656</v>
      </c>
      <c r="O468" t="s">
        <v>656</v>
      </c>
      <c r="P468" t="s">
        <v>656</v>
      </c>
    </row>
    <row r="469" spans="13:16" x14ac:dyDescent="0.25">
      <c r="M469" t="s">
        <v>657</v>
      </c>
      <c r="N469" t="s">
        <v>657</v>
      </c>
      <c r="O469" t="s">
        <v>657</v>
      </c>
      <c r="P469" t="s">
        <v>657</v>
      </c>
    </row>
    <row r="470" spans="13:16" x14ac:dyDescent="0.25">
      <c r="M470" t="s">
        <v>658</v>
      </c>
      <c r="N470" t="s">
        <v>658</v>
      </c>
      <c r="O470" t="s">
        <v>658</v>
      </c>
      <c r="P470" t="s">
        <v>658</v>
      </c>
    </row>
    <row r="471" spans="13:16" x14ac:dyDescent="0.25">
      <c r="M471" t="s">
        <v>659</v>
      </c>
      <c r="N471" t="s">
        <v>659</v>
      </c>
      <c r="O471" t="s">
        <v>659</v>
      </c>
      <c r="P471" t="s">
        <v>659</v>
      </c>
    </row>
    <row r="472" spans="13:16" x14ac:dyDescent="0.25">
      <c r="M472" t="s">
        <v>660</v>
      </c>
      <c r="N472" t="s">
        <v>660</v>
      </c>
      <c r="O472" t="s">
        <v>660</v>
      </c>
      <c r="P472" t="s">
        <v>660</v>
      </c>
    </row>
    <row r="473" spans="13:16" x14ac:dyDescent="0.25">
      <c r="M473" t="s">
        <v>661</v>
      </c>
      <c r="N473" t="s">
        <v>661</v>
      </c>
      <c r="O473" t="s">
        <v>661</v>
      </c>
      <c r="P473" t="s">
        <v>661</v>
      </c>
    </row>
    <row r="474" spans="13:16" x14ac:dyDescent="0.25">
      <c r="M474" t="s">
        <v>662</v>
      </c>
      <c r="N474" t="s">
        <v>662</v>
      </c>
      <c r="O474" t="s">
        <v>662</v>
      </c>
      <c r="P474" t="s">
        <v>662</v>
      </c>
    </row>
    <row r="475" spans="13:16" x14ac:dyDescent="0.25">
      <c r="M475" t="s">
        <v>663</v>
      </c>
      <c r="N475" t="s">
        <v>663</v>
      </c>
      <c r="O475" t="s">
        <v>663</v>
      </c>
      <c r="P475" t="s">
        <v>663</v>
      </c>
    </row>
    <row r="476" spans="13:16" x14ac:dyDescent="0.25">
      <c r="M476" t="s">
        <v>664</v>
      </c>
      <c r="N476" t="s">
        <v>664</v>
      </c>
      <c r="O476" t="s">
        <v>664</v>
      </c>
      <c r="P476" t="s">
        <v>664</v>
      </c>
    </row>
    <row r="477" spans="13:16" x14ac:dyDescent="0.25">
      <c r="M477" t="s">
        <v>665</v>
      </c>
      <c r="N477" t="s">
        <v>665</v>
      </c>
      <c r="O477" t="s">
        <v>665</v>
      </c>
      <c r="P477" t="s">
        <v>665</v>
      </c>
    </row>
    <row r="478" spans="13:16" x14ac:dyDescent="0.25">
      <c r="M478" t="s">
        <v>666</v>
      </c>
      <c r="N478" t="s">
        <v>666</v>
      </c>
      <c r="O478" t="s">
        <v>666</v>
      </c>
      <c r="P478" t="s">
        <v>666</v>
      </c>
    </row>
    <row r="479" spans="13:16" x14ac:dyDescent="0.25">
      <c r="M479" t="s">
        <v>667</v>
      </c>
      <c r="N479" t="s">
        <v>667</v>
      </c>
      <c r="O479" t="s">
        <v>667</v>
      </c>
      <c r="P479" t="s">
        <v>667</v>
      </c>
    </row>
    <row r="480" spans="13:16" x14ac:dyDescent="0.25">
      <c r="M480" t="s">
        <v>668</v>
      </c>
      <c r="N480" t="s">
        <v>668</v>
      </c>
      <c r="O480" t="s">
        <v>668</v>
      </c>
      <c r="P480" t="s">
        <v>668</v>
      </c>
    </row>
    <row r="481" spans="13:16" x14ac:dyDescent="0.25">
      <c r="M481" t="s">
        <v>669</v>
      </c>
      <c r="N481" t="s">
        <v>669</v>
      </c>
      <c r="O481" t="s">
        <v>669</v>
      </c>
      <c r="P481" t="s">
        <v>669</v>
      </c>
    </row>
    <row r="482" spans="13:16" x14ac:dyDescent="0.25">
      <c r="M482" t="s">
        <v>670</v>
      </c>
      <c r="N482" t="s">
        <v>670</v>
      </c>
      <c r="O482" t="s">
        <v>670</v>
      </c>
      <c r="P482" t="s">
        <v>670</v>
      </c>
    </row>
    <row r="483" spans="13:16" x14ac:dyDescent="0.25">
      <c r="M483" t="s">
        <v>671</v>
      </c>
      <c r="N483" t="s">
        <v>671</v>
      </c>
      <c r="O483" t="s">
        <v>671</v>
      </c>
      <c r="P483" t="s">
        <v>671</v>
      </c>
    </row>
    <row r="484" spans="13:16" x14ac:dyDescent="0.25">
      <c r="M484" t="s">
        <v>672</v>
      </c>
      <c r="N484" t="s">
        <v>672</v>
      </c>
      <c r="O484" t="s">
        <v>672</v>
      </c>
      <c r="P484" t="s">
        <v>672</v>
      </c>
    </row>
    <row r="485" spans="13:16" x14ac:dyDescent="0.25">
      <c r="M485" t="s">
        <v>673</v>
      </c>
      <c r="N485" t="s">
        <v>673</v>
      </c>
      <c r="O485" t="s">
        <v>673</v>
      </c>
      <c r="P485" t="s">
        <v>673</v>
      </c>
    </row>
    <row r="486" spans="13:16" x14ac:dyDescent="0.25">
      <c r="M486" t="s">
        <v>674</v>
      </c>
      <c r="N486" t="s">
        <v>674</v>
      </c>
      <c r="O486" t="s">
        <v>674</v>
      </c>
      <c r="P486" t="s">
        <v>674</v>
      </c>
    </row>
    <row r="487" spans="13:16" x14ac:dyDescent="0.25">
      <c r="M487" t="s">
        <v>675</v>
      </c>
      <c r="N487" t="s">
        <v>675</v>
      </c>
      <c r="O487" t="s">
        <v>675</v>
      </c>
      <c r="P487" t="s">
        <v>675</v>
      </c>
    </row>
    <row r="488" spans="13:16" x14ac:dyDescent="0.25">
      <c r="M488" t="s">
        <v>676</v>
      </c>
      <c r="N488" t="s">
        <v>676</v>
      </c>
      <c r="O488" t="s">
        <v>676</v>
      </c>
      <c r="P488" t="s">
        <v>676</v>
      </c>
    </row>
    <row r="489" spans="13:16" x14ac:dyDescent="0.25">
      <c r="M489" t="s">
        <v>677</v>
      </c>
      <c r="N489" t="s">
        <v>677</v>
      </c>
      <c r="O489" t="s">
        <v>677</v>
      </c>
      <c r="P489" t="s">
        <v>677</v>
      </c>
    </row>
    <row r="490" spans="13:16" x14ac:dyDescent="0.25">
      <c r="M490" t="s">
        <v>678</v>
      </c>
      <c r="N490" t="s">
        <v>678</v>
      </c>
      <c r="O490" t="s">
        <v>678</v>
      </c>
      <c r="P490" t="s">
        <v>678</v>
      </c>
    </row>
    <row r="491" spans="13:16" x14ac:dyDescent="0.25">
      <c r="M491" t="s">
        <v>679</v>
      </c>
      <c r="N491" t="s">
        <v>679</v>
      </c>
      <c r="O491" t="s">
        <v>679</v>
      </c>
      <c r="P491" t="s">
        <v>679</v>
      </c>
    </row>
    <row r="492" spans="13:16" x14ac:dyDescent="0.25">
      <c r="M492" t="s">
        <v>680</v>
      </c>
      <c r="N492" t="s">
        <v>680</v>
      </c>
      <c r="O492" t="s">
        <v>680</v>
      </c>
      <c r="P492" t="s">
        <v>680</v>
      </c>
    </row>
    <row r="493" spans="13:16" x14ac:dyDescent="0.25">
      <c r="M493" t="s">
        <v>681</v>
      </c>
      <c r="N493" t="s">
        <v>681</v>
      </c>
      <c r="O493" t="s">
        <v>681</v>
      </c>
      <c r="P493" t="s">
        <v>681</v>
      </c>
    </row>
    <row r="494" spans="13:16" x14ac:dyDescent="0.25">
      <c r="M494" t="s">
        <v>682</v>
      </c>
      <c r="N494" t="s">
        <v>682</v>
      </c>
      <c r="O494" t="s">
        <v>682</v>
      </c>
      <c r="P494" t="s">
        <v>682</v>
      </c>
    </row>
    <row r="495" spans="13:16" x14ac:dyDescent="0.25">
      <c r="M495" t="s">
        <v>683</v>
      </c>
      <c r="N495" t="s">
        <v>683</v>
      </c>
      <c r="O495" t="s">
        <v>683</v>
      </c>
      <c r="P495" t="s">
        <v>683</v>
      </c>
    </row>
    <row r="496" spans="13:16" x14ac:dyDescent="0.25">
      <c r="M496" t="s">
        <v>684</v>
      </c>
      <c r="N496" t="s">
        <v>684</v>
      </c>
      <c r="O496" t="s">
        <v>684</v>
      </c>
      <c r="P496" t="s">
        <v>684</v>
      </c>
    </row>
    <row r="497" spans="13:16" x14ac:dyDescent="0.25">
      <c r="M497" t="s">
        <v>685</v>
      </c>
      <c r="N497" t="s">
        <v>685</v>
      </c>
      <c r="O497" t="s">
        <v>685</v>
      </c>
      <c r="P497" t="s">
        <v>685</v>
      </c>
    </row>
    <row r="498" spans="13:16" x14ac:dyDescent="0.25">
      <c r="M498" t="s">
        <v>686</v>
      </c>
      <c r="N498" t="s">
        <v>686</v>
      </c>
      <c r="O498" t="s">
        <v>686</v>
      </c>
      <c r="P498" t="s">
        <v>686</v>
      </c>
    </row>
    <row r="499" spans="13:16" x14ac:dyDescent="0.25">
      <c r="M499" t="s">
        <v>687</v>
      </c>
      <c r="N499" t="s">
        <v>687</v>
      </c>
      <c r="O499" t="s">
        <v>687</v>
      </c>
      <c r="P499" t="s">
        <v>687</v>
      </c>
    </row>
    <row r="500" spans="13:16" x14ac:dyDescent="0.25">
      <c r="M500" t="s">
        <v>688</v>
      </c>
      <c r="N500" t="s">
        <v>688</v>
      </c>
      <c r="O500" t="s">
        <v>688</v>
      </c>
      <c r="P500" t="s">
        <v>688</v>
      </c>
    </row>
    <row r="501" spans="13:16" x14ac:dyDescent="0.25">
      <c r="M501" t="s">
        <v>689</v>
      </c>
      <c r="N501" t="s">
        <v>689</v>
      </c>
      <c r="O501" t="s">
        <v>689</v>
      </c>
      <c r="P501" t="s">
        <v>689</v>
      </c>
    </row>
    <row r="502" spans="13:16" x14ac:dyDescent="0.25">
      <c r="M502" t="s">
        <v>690</v>
      </c>
      <c r="N502" t="s">
        <v>690</v>
      </c>
      <c r="O502" t="s">
        <v>690</v>
      </c>
      <c r="P502" t="s">
        <v>690</v>
      </c>
    </row>
    <row r="503" spans="13:16" x14ac:dyDescent="0.25">
      <c r="M503" t="s">
        <v>691</v>
      </c>
      <c r="N503" t="s">
        <v>691</v>
      </c>
      <c r="O503" t="s">
        <v>691</v>
      </c>
      <c r="P503" t="s">
        <v>691</v>
      </c>
    </row>
    <row r="504" spans="13:16" x14ac:dyDescent="0.25">
      <c r="M504" t="s">
        <v>692</v>
      </c>
      <c r="N504" t="s">
        <v>692</v>
      </c>
      <c r="O504" t="s">
        <v>692</v>
      </c>
      <c r="P504" t="s">
        <v>692</v>
      </c>
    </row>
    <row r="505" spans="13:16" x14ac:dyDescent="0.25">
      <c r="M505" t="s">
        <v>693</v>
      </c>
      <c r="N505" t="s">
        <v>693</v>
      </c>
      <c r="O505" t="s">
        <v>693</v>
      </c>
      <c r="P505" t="s">
        <v>693</v>
      </c>
    </row>
    <row r="506" spans="13:16" x14ac:dyDescent="0.25">
      <c r="M506" t="s">
        <v>694</v>
      </c>
      <c r="N506" t="s">
        <v>694</v>
      </c>
      <c r="O506" t="s">
        <v>694</v>
      </c>
      <c r="P506" t="s">
        <v>694</v>
      </c>
    </row>
    <row r="507" spans="13:16" x14ac:dyDescent="0.25">
      <c r="M507" t="s">
        <v>695</v>
      </c>
      <c r="N507" t="s">
        <v>695</v>
      </c>
      <c r="O507" t="s">
        <v>695</v>
      </c>
      <c r="P507" t="s">
        <v>695</v>
      </c>
    </row>
    <row r="508" spans="13:16" x14ac:dyDescent="0.25">
      <c r="M508" t="s">
        <v>696</v>
      </c>
      <c r="N508" t="s">
        <v>696</v>
      </c>
      <c r="O508" t="s">
        <v>696</v>
      </c>
      <c r="P508" t="s">
        <v>696</v>
      </c>
    </row>
    <row r="509" spans="13:16" x14ac:dyDescent="0.25">
      <c r="M509" t="s">
        <v>697</v>
      </c>
      <c r="N509" t="s">
        <v>697</v>
      </c>
      <c r="O509" t="s">
        <v>697</v>
      </c>
      <c r="P509" t="s">
        <v>697</v>
      </c>
    </row>
    <row r="510" spans="13:16" x14ac:dyDescent="0.25">
      <c r="M510" t="s">
        <v>698</v>
      </c>
      <c r="N510" t="s">
        <v>698</v>
      </c>
      <c r="O510" t="s">
        <v>698</v>
      </c>
      <c r="P510" t="s">
        <v>698</v>
      </c>
    </row>
    <row r="511" spans="13:16" x14ac:dyDescent="0.25">
      <c r="M511" t="s">
        <v>699</v>
      </c>
      <c r="N511" t="s">
        <v>699</v>
      </c>
      <c r="O511" t="s">
        <v>699</v>
      </c>
      <c r="P511" t="s">
        <v>699</v>
      </c>
    </row>
    <row r="512" spans="13:16" x14ac:dyDescent="0.25">
      <c r="M512" t="s">
        <v>700</v>
      </c>
      <c r="N512" t="s">
        <v>700</v>
      </c>
      <c r="O512" t="s">
        <v>700</v>
      </c>
      <c r="P512" t="s">
        <v>700</v>
      </c>
    </row>
    <row r="513" spans="13:16" x14ac:dyDescent="0.25">
      <c r="M513" t="s">
        <v>701</v>
      </c>
      <c r="N513" t="s">
        <v>701</v>
      </c>
      <c r="O513" t="s">
        <v>701</v>
      </c>
      <c r="P513" t="s">
        <v>701</v>
      </c>
    </row>
    <row r="514" spans="13:16" x14ac:dyDescent="0.25">
      <c r="M514" t="s">
        <v>702</v>
      </c>
      <c r="N514" t="s">
        <v>702</v>
      </c>
      <c r="O514" t="s">
        <v>702</v>
      </c>
      <c r="P514" t="s">
        <v>702</v>
      </c>
    </row>
    <row r="515" spans="13:16" x14ac:dyDescent="0.25">
      <c r="M515" t="s">
        <v>703</v>
      </c>
      <c r="N515" t="s">
        <v>703</v>
      </c>
      <c r="O515" t="s">
        <v>703</v>
      </c>
      <c r="P515" t="s">
        <v>703</v>
      </c>
    </row>
    <row r="516" spans="13:16" x14ac:dyDescent="0.25">
      <c r="M516" t="s">
        <v>704</v>
      </c>
      <c r="N516" t="s">
        <v>704</v>
      </c>
      <c r="O516" t="s">
        <v>704</v>
      </c>
      <c r="P516" t="s">
        <v>704</v>
      </c>
    </row>
    <row r="517" spans="13:16" x14ac:dyDescent="0.25">
      <c r="M517" t="s">
        <v>705</v>
      </c>
      <c r="N517" t="s">
        <v>705</v>
      </c>
      <c r="O517" t="s">
        <v>705</v>
      </c>
      <c r="P517" t="s">
        <v>705</v>
      </c>
    </row>
    <row r="518" spans="13:16" x14ac:dyDescent="0.25">
      <c r="M518" t="s">
        <v>706</v>
      </c>
      <c r="N518" t="s">
        <v>706</v>
      </c>
      <c r="O518" t="s">
        <v>706</v>
      </c>
      <c r="P518" t="s">
        <v>706</v>
      </c>
    </row>
    <row r="519" spans="13:16" x14ac:dyDescent="0.25">
      <c r="M519" t="s">
        <v>707</v>
      </c>
      <c r="N519" t="s">
        <v>707</v>
      </c>
      <c r="O519" t="s">
        <v>707</v>
      </c>
      <c r="P519" t="s">
        <v>707</v>
      </c>
    </row>
    <row r="520" spans="13:16" x14ac:dyDescent="0.25">
      <c r="M520" t="s">
        <v>708</v>
      </c>
      <c r="N520" t="s">
        <v>708</v>
      </c>
      <c r="O520" t="s">
        <v>708</v>
      </c>
      <c r="P520" t="s">
        <v>708</v>
      </c>
    </row>
    <row r="521" spans="13:16" x14ac:dyDescent="0.25">
      <c r="M521" t="s">
        <v>709</v>
      </c>
      <c r="N521" t="s">
        <v>709</v>
      </c>
      <c r="O521" t="s">
        <v>709</v>
      </c>
      <c r="P521" t="s">
        <v>709</v>
      </c>
    </row>
    <row r="522" spans="13:16" x14ac:dyDescent="0.25">
      <c r="M522" t="s">
        <v>710</v>
      </c>
      <c r="N522" t="s">
        <v>710</v>
      </c>
      <c r="O522" t="s">
        <v>710</v>
      </c>
      <c r="P522" t="s">
        <v>710</v>
      </c>
    </row>
    <row r="523" spans="13:16" x14ac:dyDescent="0.25">
      <c r="M523" t="s">
        <v>711</v>
      </c>
      <c r="N523" t="s">
        <v>711</v>
      </c>
      <c r="O523" t="s">
        <v>711</v>
      </c>
      <c r="P523" t="s">
        <v>711</v>
      </c>
    </row>
    <row r="524" spans="13:16" x14ac:dyDescent="0.25">
      <c r="M524" t="s">
        <v>712</v>
      </c>
      <c r="N524" t="s">
        <v>712</v>
      </c>
      <c r="O524" t="s">
        <v>712</v>
      </c>
      <c r="P524" t="s">
        <v>712</v>
      </c>
    </row>
    <row r="525" spans="13:16" x14ac:dyDescent="0.25">
      <c r="M525" t="s">
        <v>713</v>
      </c>
      <c r="N525" t="s">
        <v>713</v>
      </c>
      <c r="O525" t="s">
        <v>713</v>
      </c>
      <c r="P525" t="s">
        <v>713</v>
      </c>
    </row>
    <row r="526" spans="13:16" x14ac:dyDescent="0.25">
      <c r="M526" t="s">
        <v>714</v>
      </c>
      <c r="N526" t="s">
        <v>714</v>
      </c>
      <c r="O526" t="s">
        <v>714</v>
      </c>
      <c r="P526" t="s">
        <v>714</v>
      </c>
    </row>
    <row r="527" spans="13:16" x14ac:dyDescent="0.25">
      <c r="M527" t="s">
        <v>715</v>
      </c>
      <c r="N527" t="s">
        <v>715</v>
      </c>
      <c r="O527" t="s">
        <v>715</v>
      </c>
      <c r="P527" t="s">
        <v>715</v>
      </c>
    </row>
    <row r="528" spans="13:16" x14ac:dyDescent="0.25">
      <c r="M528" t="s">
        <v>716</v>
      </c>
      <c r="N528" t="s">
        <v>716</v>
      </c>
      <c r="O528" t="s">
        <v>716</v>
      </c>
      <c r="P528" t="s">
        <v>716</v>
      </c>
    </row>
    <row r="529" spans="13:16" x14ac:dyDescent="0.25">
      <c r="M529" t="s">
        <v>717</v>
      </c>
      <c r="N529" t="s">
        <v>717</v>
      </c>
      <c r="O529" t="s">
        <v>717</v>
      </c>
      <c r="P529" t="s">
        <v>717</v>
      </c>
    </row>
    <row r="530" spans="13:16" x14ac:dyDescent="0.25">
      <c r="M530" t="s">
        <v>718</v>
      </c>
      <c r="N530" t="s">
        <v>718</v>
      </c>
      <c r="O530" t="s">
        <v>718</v>
      </c>
      <c r="P530" t="s">
        <v>718</v>
      </c>
    </row>
    <row r="531" spans="13:16" x14ac:dyDescent="0.25">
      <c r="M531" t="s">
        <v>719</v>
      </c>
      <c r="N531" t="s">
        <v>719</v>
      </c>
      <c r="O531" t="s">
        <v>719</v>
      </c>
      <c r="P531" t="s">
        <v>719</v>
      </c>
    </row>
    <row r="532" spans="13:16" x14ac:dyDescent="0.25">
      <c r="M532" t="s">
        <v>720</v>
      </c>
      <c r="N532" t="s">
        <v>720</v>
      </c>
      <c r="O532" t="s">
        <v>720</v>
      </c>
      <c r="P532" t="s">
        <v>720</v>
      </c>
    </row>
    <row r="533" spans="13:16" x14ac:dyDescent="0.25">
      <c r="M533" t="s">
        <v>721</v>
      </c>
      <c r="N533" t="s">
        <v>721</v>
      </c>
      <c r="O533" t="s">
        <v>721</v>
      </c>
      <c r="P533" t="s">
        <v>721</v>
      </c>
    </row>
    <row r="534" spans="13:16" x14ac:dyDescent="0.25">
      <c r="M534" t="s">
        <v>722</v>
      </c>
      <c r="N534" t="s">
        <v>722</v>
      </c>
      <c r="O534" t="s">
        <v>722</v>
      </c>
      <c r="P534" t="s">
        <v>722</v>
      </c>
    </row>
    <row r="535" spans="13:16" x14ac:dyDescent="0.25">
      <c r="M535" t="s">
        <v>723</v>
      </c>
      <c r="N535" t="s">
        <v>723</v>
      </c>
      <c r="O535" t="s">
        <v>723</v>
      </c>
      <c r="P535" t="s">
        <v>723</v>
      </c>
    </row>
    <row r="536" spans="13:16" x14ac:dyDescent="0.25">
      <c r="M536" t="s">
        <v>724</v>
      </c>
      <c r="N536" t="s">
        <v>724</v>
      </c>
      <c r="O536" t="s">
        <v>724</v>
      </c>
      <c r="P536" t="s">
        <v>724</v>
      </c>
    </row>
    <row r="537" spans="13:16" x14ac:dyDescent="0.25">
      <c r="M537" t="s">
        <v>725</v>
      </c>
      <c r="N537" t="s">
        <v>725</v>
      </c>
      <c r="O537" t="s">
        <v>725</v>
      </c>
      <c r="P537" t="s">
        <v>725</v>
      </c>
    </row>
    <row r="538" spans="13:16" x14ac:dyDescent="0.25">
      <c r="M538" t="s">
        <v>726</v>
      </c>
      <c r="N538" t="s">
        <v>726</v>
      </c>
      <c r="O538" t="s">
        <v>726</v>
      </c>
      <c r="P538" t="s">
        <v>726</v>
      </c>
    </row>
    <row r="539" spans="13:16" x14ac:dyDescent="0.25">
      <c r="M539" t="s">
        <v>727</v>
      </c>
      <c r="N539" t="s">
        <v>727</v>
      </c>
      <c r="O539" t="s">
        <v>727</v>
      </c>
      <c r="P539" t="s">
        <v>727</v>
      </c>
    </row>
    <row r="540" spans="13:16" x14ac:dyDescent="0.25">
      <c r="M540" t="s">
        <v>728</v>
      </c>
      <c r="N540" t="s">
        <v>728</v>
      </c>
      <c r="O540" t="s">
        <v>728</v>
      </c>
      <c r="P540" t="s">
        <v>728</v>
      </c>
    </row>
    <row r="541" spans="13:16" x14ac:dyDescent="0.25">
      <c r="M541" t="s">
        <v>729</v>
      </c>
      <c r="N541" t="s">
        <v>729</v>
      </c>
      <c r="O541" t="s">
        <v>729</v>
      </c>
      <c r="P541" t="s">
        <v>729</v>
      </c>
    </row>
    <row r="542" spans="13:16" x14ac:dyDescent="0.25">
      <c r="M542" t="s">
        <v>730</v>
      </c>
      <c r="N542" t="s">
        <v>730</v>
      </c>
      <c r="O542" t="s">
        <v>730</v>
      </c>
      <c r="P542" t="s">
        <v>730</v>
      </c>
    </row>
    <row r="543" spans="13:16" x14ac:dyDescent="0.25">
      <c r="M543" t="s">
        <v>731</v>
      </c>
      <c r="N543" t="s">
        <v>731</v>
      </c>
      <c r="O543" t="s">
        <v>731</v>
      </c>
      <c r="P543" t="s">
        <v>731</v>
      </c>
    </row>
    <row r="544" spans="13:16" x14ac:dyDescent="0.25">
      <c r="M544" t="s">
        <v>732</v>
      </c>
      <c r="N544" t="s">
        <v>732</v>
      </c>
      <c r="O544" t="s">
        <v>732</v>
      </c>
      <c r="P544" t="s">
        <v>732</v>
      </c>
    </row>
    <row r="545" spans="13:16" x14ac:dyDescent="0.25">
      <c r="M545" t="s">
        <v>733</v>
      </c>
      <c r="N545" t="s">
        <v>733</v>
      </c>
      <c r="O545" t="s">
        <v>733</v>
      </c>
      <c r="P545" t="s">
        <v>733</v>
      </c>
    </row>
    <row r="546" spans="13:16" x14ac:dyDescent="0.25">
      <c r="M546" t="s">
        <v>734</v>
      </c>
      <c r="N546" t="s">
        <v>734</v>
      </c>
      <c r="O546" t="s">
        <v>734</v>
      </c>
      <c r="P546" t="s">
        <v>734</v>
      </c>
    </row>
    <row r="547" spans="13:16" x14ac:dyDescent="0.25">
      <c r="M547" t="s">
        <v>735</v>
      </c>
      <c r="N547" t="s">
        <v>735</v>
      </c>
      <c r="O547" t="s">
        <v>735</v>
      </c>
      <c r="P547" t="s">
        <v>735</v>
      </c>
    </row>
    <row r="548" spans="13:16" x14ac:dyDescent="0.25">
      <c r="M548" t="s">
        <v>736</v>
      </c>
      <c r="N548" t="s">
        <v>736</v>
      </c>
      <c r="O548" t="s">
        <v>736</v>
      </c>
      <c r="P548" t="s">
        <v>736</v>
      </c>
    </row>
    <row r="549" spans="13:16" x14ac:dyDescent="0.25">
      <c r="M549" t="s">
        <v>737</v>
      </c>
      <c r="N549" t="s">
        <v>737</v>
      </c>
      <c r="O549" t="s">
        <v>737</v>
      </c>
      <c r="P549" t="s">
        <v>737</v>
      </c>
    </row>
    <row r="550" spans="13:16" x14ac:dyDescent="0.25">
      <c r="M550" t="s">
        <v>738</v>
      </c>
      <c r="N550" t="s">
        <v>738</v>
      </c>
      <c r="O550" t="s">
        <v>738</v>
      </c>
      <c r="P550" t="s">
        <v>738</v>
      </c>
    </row>
    <row r="551" spans="13:16" x14ac:dyDescent="0.25">
      <c r="M551" t="s">
        <v>739</v>
      </c>
      <c r="N551" t="s">
        <v>739</v>
      </c>
      <c r="O551" t="s">
        <v>739</v>
      </c>
      <c r="P551" t="s">
        <v>739</v>
      </c>
    </row>
    <row r="552" spans="13:16" x14ac:dyDescent="0.25">
      <c r="M552" t="s">
        <v>740</v>
      </c>
      <c r="N552" t="s">
        <v>740</v>
      </c>
      <c r="O552" t="s">
        <v>740</v>
      </c>
      <c r="P552" t="s">
        <v>740</v>
      </c>
    </row>
    <row r="553" spans="13:16" x14ac:dyDescent="0.25">
      <c r="M553" t="s">
        <v>741</v>
      </c>
      <c r="N553" t="s">
        <v>741</v>
      </c>
      <c r="O553" t="s">
        <v>741</v>
      </c>
      <c r="P553" t="s">
        <v>741</v>
      </c>
    </row>
    <row r="554" spans="13:16" x14ac:dyDescent="0.25">
      <c r="M554" t="s">
        <v>742</v>
      </c>
      <c r="N554" t="s">
        <v>742</v>
      </c>
      <c r="O554" t="s">
        <v>742</v>
      </c>
      <c r="P554" t="s">
        <v>742</v>
      </c>
    </row>
    <row r="555" spans="13:16" x14ac:dyDescent="0.25">
      <c r="M555" t="s">
        <v>743</v>
      </c>
      <c r="N555" t="s">
        <v>743</v>
      </c>
      <c r="O555" t="s">
        <v>743</v>
      </c>
      <c r="P555" t="s">
        <v>743</v>
      </c>
    </row>
    <row r="556" spans="13:16" x14ac:dyDescent="0.25">
      <c r="M556" t="s">
        <v>744</v>
      </c>
      <c r="N556" t="s">
        <v>744</v>
      </c>
      <c r="O556" t="s">
        <v>744</v>
      </c>
      <c r="P556" t="s">
        <v>744</v>
      </c>
    </row>
    <row r="557" spans="13:16" x14ac:dyDescent="0.25">
      <c r="M557" t="s">
        <v>745</v>
      </c>
      <c r="N557" t="s">
        <v>745</v>
      </c>
      <c r="O557" t="s">
        <v>745</v>
      </c>
      <c r="P557" t="s">
        <v>745</v>
      </c>
    </row>
    <row r="558" spans="13:16" x14ac:dyDescent="0.25">
      <c r="M558" t="s">
        <v>746</v>
      </c>
      <c r="N558" t="s">
        <v>746</v>
      </c>
      <c r="O558" t="s">
        <v>746</v>
      </c>
      <c r="P558" t="s">
        <v>746</v>
      </c>
    </row>
    <row r="559" spans="13:16" x14ac:dyDescent="0.25">
      <c r="M559" t="s">
        <v>747</v>
      </c>
      <c r="N559" t="s">
        <v>747</v>
      </c>
      <c r="O559" t="s">
        <v>747</v>
      </c>
      <c r="P559" t="s">
        <v>747</v>
      </c>
    </row>
    <row r="560" spans="13:16" x14ac:dyDescent="0.25">
      <c r="M560" t="s">
        <v>748</v>
      </c>
      <c r="N560" t="s">
        <v>748</v>
      </c>
      <c r="O560" t="s">
        <v>748</v>
      </c>
      <c r="P560" t="s">
        <v>748</v>
      </c>
    </row>
    <row r="561" spans="13:16" x14ac:dyDescent="0.25">
      <c r="M561" t="s">
        <v>749</v>
      </c>
      <c r="N561" t="s">
        <v>749</v>
      </c>
      <c r="O561" t="s">
        <v>749</v>
      </c>
      <c r="P561" t="s">
        <v>749</v>
      </c>
    </row>
    <row r="562" spans="13:16" x14ac:dyDescent="0.25">
      <c r="M562" t="s">
        <v>750</v>
      </c>
      <c r="N562" t="s">
        <v>750</v>
      </c>
      <c r="O562" t="s">
        <v>750</v>
      </c>
      <c r="P562" t="s">
        <v>750</v>
      </c>
    </row>
    <row r="563" spans="13:16" x14ac:dyDescent="0.25">
      <c r="M563" t="s">
        <v>751</v>
      </c>
      <c r="N563" t="s">
        <v>751</v>
      </c>
      <c r="O563" t="s">
        <v>751</v>
      </c>
      <c r="P563" t="s">
        <v>751</v>
      </c>
    </row>
    <row r="564" spans="13:16" x14ac:dyDescent="0.25">
      <c r="M564" t="s">
        <v>752</v>
      </c>
      <c r="N564" t="s">
        <v>752</v>
      </c>
      <c r="O564" t="s">
        <v>752</v>
      </c>
      <c r="P564" t="s">
        <v>752</v>
      </c>
    </row>
    <row r="565" spans="13:16" x14ac:dyDescent="0.25">
      <c r="M565" t="s">
        <v>753</v>
      </c>
      <c r="N565" t="s">
        <v>753</v>
      </c>
      <c r="O565" t="s">
        <v>753</v>
      </c>
      <c r="P565" t="s">
        <v>753</v>
      </c>
    </row>
    <row r="566" spans="13:16" x14ac:dyDescent="0.25">
      <c r="M566" t="s">
        <v>754</v>
      </c>
      <c r="N566" t="s">
        <v>754</v>
      </c>
      <c r="O566" t="s">
        <v>754</v>
      </c>
      <c r="P566" t="s">
        <v>754</v>
      </c>
    </row>
    <row r="567" spans="13:16" x14ac:dyDescent="0.25">
      <c r="M567" t="s">
        <v>755</v>
      </c>
      <c r="N567" t="s">
        <v>755</v>
      </c>
      <c r="O567" t="s">
        <v>755</v>
      </c>
      <c r="P567" t="s">
        <v>755</v>
      </c>
    </row>
    <row r="568" spans="13:16" x14ac:dyDescent="0.25">
      <c r="M568" t="s">
        <v>756</v>
      </c>
      <c r="N568" t="s">
        <v>756</v>
      </c>
      <c r="O568" t="s">
        <v>756</v>
      </c>
      <c r="P568" t="s">
        <v>756</v>
      </c>
    </row>
    <row r="569" spans="13:16" x14ac:dyDescent="0.25">
      <c r="M569" t="s">
        <v>757</v>
      </c>
      <c r="N569" t="s">
        <v>757</v>
      </c>
      <c r="O569" t="s">
        <v>757</v>
      </c>
      <c r="P569" t="s">
        <v>757</v>
      </c>
    </row>
    <row r="570" spans="13:16" x14ac:dyDescent="0.25">
      <c r="M570" t="s">
        <v>758</v>
      </c>
      <c r="N570" t="s">
        <v>758</v>
      </c>
      <c r="O570" t="s">
        <v>758</v>
      </c>
      <c r="P570" t="s">
        <v>758</v>
      </c>
    </row>
    <row r="571" spans="13:16" x14ac:dyDescent="0.25">
      <c r="M571" t="s">
        <v>759</v>
      </c>
      <c r="N571" t="s">
        <v>759</v>
      </c>
      <c r="O571" t="s">
        <v>759</v>
      </c>
      <c r="P571" t="s">
        <v>759</v>
      </c>
    </row>
    <row r="572" spans="13:16" x14ac:dyDescent="0.25">
      <c r="M572" t="s">
        <v>760</v>
      </c>
      <c r="N572" t="s">
        <v>760</v>
      </c>
      <c r="O572" t="s">
        <v>760</v>
      </c>
      <c r="P572" t="s">
        <v>760</v>
      </c>
    </row>
    <row r="573" spans="13:16" x14ac:dyDescent="0.25">
      <c r="M573" t="s">
        <v>761</v>
      </c>
      <c r="N573" t="s">
        <v>761</v>
      </c>
      <c r="O573" t="s">
        <v>761</v>
      </c>
      <c r="P573" t="s">
        <v>761</v>
      </c>
    </row>
    <row r="574" spans="13:16" x14ac:dyDescent="0.25">
      <c r="M574" t="s">
        <v>762</v>
      </c>
      <c r="N574" t="s">
        <v>762</v>
      </c>
      <c r="O574" t="s">
        <v>762</v>
      </c>
      <c r="P574" t="s">
        <v>762</v>
      </c>
    </row>
    <row r="575" spans="13:16" x14ac:dyDescent="0.25">
      <c r="M575" t="s">
        <v>763</v>
      </c>
      <c r="N575" t="s">
        <v>763</v>
      </c>
      <c r="O575" t="s">
        <v>763</v>
      </c>
      <c r="P575" t="s">
        <v>763</v>
      </c>
    </row>
    <row r="576" spans="13:16" x14ac:dyDescent="0.25">
      <c r="M576" t="s">
        <v>764</v>
      </c>
      <c r="N576" t="s">
        <v>764</v>
      </c>
      <c r="O576" t="s">
        <v>764</v>
      </c>
      <c r="P576" t="s">
        <v>764</v>
      </c>
    </row>
    <row r="577" spans="13:16" x14ac:dyDescent="0.25">
      <c r="M577" t="s">
        <v>765</v>
      </c>
      <c r="N577" t="s">
        <v>765</v>
      </c>
      <c r="O577" t="s">
        <v>765</v>
      </c>
      <c r="P577" t="s">
        <v>765</v>
      </c>
    </row>
    <row r="578" spans="13:16" x14ac:dyDescent="0.25">
      <c r="M578" t="s">
        <v>766</v>
      </c>
      <c r="N578" t="s">
        <v>766</v>
      </c>
      <c r="O578" t="s">
        <v>766</v>
      </c>
      <c r="P578" t="s">
        <v>766</v>
      </c>
    </row>
    <row r="579" spans="13:16" x14ac:dyDescent="0.25">
      <c r="M579" t="s">
        <v>767</v>
      </c>
      <c r="N579" t="s">
        <v>767</v>
      </c>
      <c r="O579" t="s">
        <v>767</v>
      </c>
      <c r="P579" t="s">
        <v>767</v>
      </c>
    </row>
    <row r="580" spans="13:16" x14ac:dyDescent="0.25">
      <c r="M580" t="s">
        <v>768</v>
      </c>
      <c r="N580" t="s">
        <v>768</v>
      </c>
      <c r="O580" t="s">
        <v>768</v>
      </c>
      <c r="P580" t="s">
        <v>768</v>
      </c>
    </row>
    <row r="581" spans="13:16" x14ac:dyDescent="0.25">
      <c r="M581" t="s">
        <v>769</v>
      </c>
      <c r="N581" t="s">
        <v>769</v>
      </c>
      <c r="O581" t="s">
        <v>769</v>
      </c>
      <c r="P581" t="s">
        <v>769</v>
      </c>
    </row>
    <row r="582" spans="13:16" x14ac:dyDescent="0.25">
      <c r="M582" t="s">
        <v>770</v>
      </c>
      <c r="N582" t="s">
        <v>770</v>
      </c>
      <c r="O582" t="s">
        <v>770</v>
      </c>
      <c r="P582" t="s">
        <v>770</v>
      </c>
    </row>
    <row r="583" spans="13:16" x14ac:dyDescent="0.25">
      <c r="M583" t="s">
        <v>771</v>
      </c>
      <c r="N583" t="s">
        <v>771</v>
      </c>
      <c r="O583" t="s">
        <v>771</v>
      </c>
      <c r="P583" t="s">
        <v>771</v>
      </c>
    </row>
    <row r="584" spans="13:16" x14ac:dyDescent="0.25">
      <c r="M584" t="s">
        <v>772</v>
      </c>
      <c r="N584" t="s">
        <v>772</v>
      </c>
      <c r="O584" t="s">
        <v>772</v>
      </c>
      <c r="P584" t="s">
        <v>772</v>
      </c>
    </row>
    <row r="585" spans="13:16" x14ac:dyDescent="0.25">
      <c r="M585" t="s">
        <v>773</v>
      </c>
      <c r="N585" t="s">
        <v>773</v>
      </c>
      <c r="O585" t="s">
        <v>773</v>
      </c>
      <c r="P585" t="s">
        <v>773</v>
      </c>
    </row>
    <row r="586" spans="13:16" x14ac:dyDescent="0.25">
      <c r="M586" t="s">
        <v>774</v>
      </c>
      <c r="N586" t="s">
        <v>774</v>
      </c>
      <c r="O586" t="s">
        <v>774</v>
      </c>
      <c r="P586" t="s">
        <v>774</v>
      </c>
    </row>
    <row r="587" spans="13:16" x14ac:dyDescent="0.25">
      <c r="M587" t="s">
        <v>775</v>
      </c>
      <c r="N587" t="s">
        <v>775</v>
      </c>
      <c r="O587" t="s">
        <v>775</v>
      </c>
      <c r="P587" t="s">
        <v>775</v>
      </c>
    </row>
    <row r="588" spans="13:16" x14ac:dyDescent="0.25">
      <c r="M588" t="s">
        <v>776</v>
      </c>
      <c r="N588" t="s">
        <v>776</v>
      </c>
      <c r="O588" t="s">
        <v>776</v>
      </c>
      <c r="P588" t="s">
        <v>776</v>
      </c>
    </row>
    <row r="589" spans="13:16" x14ac:dyDescent="0.25">
      <c r="M589" t="s">
        <v>777</v>
      </c>
      <c r="N589" t="s">
        <v>777</v>
      </c>
      <c r="O589" t="s">
        <v>777</v>
      </c>
      <c r="P589" t="s">
        <v>777</v>
      </c>
    </row>
    <row r="590" spans="13:16" x14ac:dyDescent="0.25">
      <c r="M590" t="s">
        <v>778</v>
      </c>
      <c r="N590" t="s">
        <v>778</v>
      </c>
      <c r="O590" t="s">
        <v>778</v>
      </c>
      <c r="P590" t="s">
        <v>778</v>
      </c>
    </row>
    <row r="591" spans="13:16" x14ac:dyDescent="0.25">
      <c r="M591" t="s">
        <v>779</v>
      </c>
      <c r="N591" t="s">
        <v>779</v>
      </c>
      <c r="O591" t="s">
        <v>779</v>
      </c>
      <c r="P591" t="s">
        <v>779</v>
      </c>
    </row>
    <row r="592" spans="13:16" x14ac:dyDescent="0.25">
      <c r="M592" t="s">
        <v>780</v>
      </c>
      <c r="N592" t="s">
        <v>780</v>
      </c>
      <c r="O592" t="s">
        <v>780</v>
      </c>
      <c r="P592" t="s">
        <v>780</v>
      </c>
    </row>
    <row r="593" spans="13:16" x14ac:dyDescent="0.25">
      <c r="M593" t="s">
        <v>781</v>
      </c>
      <c r="N593" t="s">
        <v>781</v>
      </c>
      <c r="O593" t="s">
        <v>781</v>
      </c>
      <c r="P593" t="s">
        <v>781</v>
      </c>
    </row>
    <row r="594" spans="13:16" x14ac:dyDescent="0.25">
      <c r="M594" t="s">
        <v>782</v>
      </c>
      <c r="N594" t="s">
        <v>782</v>
      </c>
      <c r="O594" t="s">
        <v>782</v>
      </c>
      <c r="P594" t="s">
        <v>782</v>
      </c>
    </row>
    <row r="595" spans="13:16" x14ac:dyDescent="0.25">
      <c r="M595" t="s">
        <v>783</v>
      </c>
      <c r="N595" t="s">
        <v>783</v>
      </c>
      <c r="O595" t="s">
        <v>783</v>
      </c>
      <c r="P595" t="s">
        <v>783</v>
      </c>
    </row>
    <row r="596" spans="13:16" x14ac:dyDescent="0.25">
      <c r="M596" t="s">
        <v>784</v>
      </c>
      <c r="N596" t="s">
        <v>784</v>
      </c>
      <c r="O596" t="s">
        <v>784</v>
      </c>
      <c r="P596" t="s">
        <v>784</v>
      </c>
    </row>
    <row r="597" spans="13:16" x14ac:dyDescent="0.25">
      <c r="M597" t="s">
        <v>785</v>
      </c>
      <c r="N597" t="s">
        <v>785</v>
      </c>
      <c r="O597" t="s">
        <v>785</v>
      </c>
      <c r="P597" t="s">
        <v>785</v>
      </c>
    </row>
    <row r="598" spans="13:16" x14ac:dyDescent="0.25">
      <c r="M598" t="s">
        <v>786</v>
      </c>
      <c r="N598" t="s">
        <v>786</v>
      </c>
      <c r="O598" t="s">
        <v>786</v>
      </c>
      <c r="P598" t="s">
        <v>786</v>
      </c>
    </row>
    <row r="599" spans="13:16" x14ac:dyDescent="0.25">
      <c r="M599" t="s">
        <v>787</v>
      </c>
      <c r="N599" t="s">
        <v>787</v>
      </c>
      <c r="O599" t="s">
        <v>787</v>
      </c>
      <c r="P599" t="s">
        <v>787</v>
      </c>
    </row>
    <row r="600" spans="13:16" x14ac:dyDescent="0.25">
      <c r="M600" t="s">
        <v>788</v>
      </c>
      <c r="N600" t="s">
        <v>788</v>
      </c>
      <c r="O600" t="s">
        <v>788</v>
      </c>
      <c r="P600" t="s">
        <v>788</v>
      </c>
    </row>
    <row r="601" spans="13:16" x14ac:dyDescent="0.25">
      <c r="M601" t="s">
        <v>789</v>
      </c>
      <c r="N601" t="s">
        <v>789</v>
      </c>
      <c r="O601" t="s">
        <v>789</v>
      </c>
      <c r="P601" t="s">
        <v>789</v>
      </c>
    </row>
    <row r="602" spans="13:16" x14ac:dyDescent="0.25">
      <c r="M602" t="s">
        <v>790</v>
      </c>
      <c r="N602" t="s">
        <v>790</v>
      </c>
      <c r="O602" t="s">
        <v>790</v>
      </c>
      <c r="P602" t="s">
        <v>790</v>
      </c>
    </row>
    <row r="603" spans="13:16" x14ac:dyDescent="0.25">
      <c r="M603" t="s">
        <v>791</v>
      </c>
      <c r="N603" t="s">
        <v>791</v>
      </c>
      <c r="O603" t="s">
        <v>791</v>
      </c>
      <c r="P603" t="s">
        <v>791</v>
      </c>
    </row>
    <row r="604" spans="13:16" x14ac:dyDescent="0.25">
      <c r="M604" t="s">
        <v>792</v>
      </c>
      <c r="N604" t="s">
        <v>792</v>
      </c>
      <c r="O604" t="s">
        <v>792</v>
      </c>
      <c r="P604" t="s">
        <v>792</v>
      </c>
    </row>
    <row r="605" spans="13:16" x14ac:dyDescent="0.25">
      <c r="M605" t="s">
        <v>793</v>
      </c>
      <c r="N605" t="s">
        <v>793</v>
      </c>
      <c r="O605" t="s">
        <v>793</v>
      </c>
      <c r="P605" t="s">
        <v>793</v>
      </c>
    </row>
    <row r="606" spans="13:16" x14ac:dyDescent="0.25">
      <c r="M606" t="s">
        <v>794</v>
      </c>
      <c r="N606" t="s">
        <v>794</v>
      </c>
      <c r="O606" t="s">
        <v>794</v>
      </c>
      <c r="P606" t="s">
        <v>794</v>
      </c>
    </row>
    <row r="607" spans="13:16" x14ac:dyDescent="0.25">
      <c r="M607" t="s">
        <v>795</v>
      </c>
      <c r="N607" t="s">
        <v>795</v>
      </c>
      <c r="O607" t="s">
        <v>795</v>
      </c>
      <c r="P607" t="s">
        <v>795</v>
      </c>
    </row>
    <row r="608" spans="13:16" x14ac:dyDescent="0.25">
      <c r="M608" t="s">
        <v>796</v>
      </c>
      <c r="N608" t="s">
        <v>796</v>
      </c>
      <c r="O608" t="s">
        <v>796</v>
      </c>
      <c r="P608" t="s">
        <v>796</v>
      </c>
    </row>
    <row r="609" spans="13:16" x14ac:dyDescent="0.25">
      <c r="M609" t="s">
        <v>797</v>
      </c>
      <c r="N609" t="s">
        <v>797</v>
      </c>
      <c r="O609" t="s">
        <v>797</v>
      </c>
      <c r="P609" t="s">
        <v>797</v>
      </c>
    </row>
    <row r="610" spans="13:16" x14ac:dyDescent="0.25">
      <c r="M610" t="s">
        <v>798</v>
      </c>
      <c r="N610" t="s">
        <v>798</v>
      </c>
      <c r="O610" t="s">
        <v>798</v>
      </c>
      <c r="P610" t="s">
        <v>798</v>
      </c>
    </row>
    <row r="611" spans="13:16" x14ac:dyDescent="0.25">
      <c r="M611" t="s">
        <v>799</v>
      </c>
      <c r="N611" t="s">
        <v>799</v>
      </c>
      <c r="O611" t="s">
        <v>799</v>
      </c>
      <c r="P611" t="s">
        <v>799</v>
      </c>
    </row>
    <row r="612" spans="13:16" x14ac:dyDescent="0.25">
      <c r="M612" t="s">
        <v>800</v>
      </c>
      <c r="N612" t="s">
        <v>800</v>
      </c>
      <c r="O612" t="s">
        <v>800</v>
      </c>
      <c r="P612" t="s">
        <v>800</v>
      </c>
    </row>
    <row r="613" spans="13:16" x14ac:dyDescent="0.25">
      <c r="M613" t="s">
        <v>801</v>
      </c>
      <c r="N613" t="s">
        <v>801</v>
      </c>
      <c r="O613" t="s">
        <v>801</v>
      </c>
      <c r="P613" t="s">
        <v>801</v>
      </c>
    </row>
    <row r="614" spans="13:16" x14ac:dyDescent="0.25">
      <c r="M614" t="s">
        <v>802</v>
      </c>
      <c r="N614" t="s">
        <v>802</v>
      </c>
      <c r="O614" t="s">
        <v>802</v>
      </c>
      <c r="P614" t="s">
        <v>802</v>
      </c>
    </row>
    <row r="615" spans="13:16" x14ac:dyDescent="0.25">
      <c r="M615" t="s">
        <v>803</v>
      </c>
      <c r="N615" t="s">
        <v>803</v>
      </c>
      <c r="O615" t="s">
        <v>803</v>
      </c>
      <c r="P615" t="s">
        <v>803</v>
      </c>
    </row>
    <row r="616" spans="13:16" x14ac:dyDescent="0.25">
      <c r="M616" t="s">
        <v>804</v>
      </c>
      <c r="N616" t="s">
        <v>804</v>
      </c>
      <c r="O616" t="s">
        <v>804</v>
      </c>
      <c r="P616" t="s">
        <v>804</v>
      </c>
    </row>
    <row r="617" spans="13:16" x14ac:dyDescent="0.25">
      <c r="M617" t="s">
        <v>805</v>
      </c>
      <c r="N617" t="s">
        <v>805</v>
      </c>
      <c r="O617" t="s">
        <v>805</v>
      </c>
      <c r="P617" t="s">
        <v>805</v>
      </c>
    </row>
    <row r="618" spans="13:16" x14ac:dyDescent="0.25">
      <c r="M618" t="s">
        <v>806</v>
      </c>
      <c r="N618" t="s">
        <v>806</v>
      </c>
      <c r="O618" t="s">
        <v>806</v>
      </c>
      <c r="P618" t="s">
        <v>806</v>
      </c>
    </row>
    <row r="619" spans="13:16" x14ac:dyDescent="0.25">
      <c r="M619" t="s">
        <v>807</v>
      </c>
      <c r="N619" t="s">
        <v>807</v>
      </c>
      <c r="O619" t="s">
        <v>807</v>
      </c>
      <c r="P619" t="s">
        <v>807</v>
      </c>
    </row>
    <row r="620" spans="13:16" x14ac:dyDescent="0.25">
      <c r="M620" t="s">
        <v>808</v>
      </c>
      <c r="N620" t="s">
        <v>808</v>
      </c>
      <c r="O620" t="s">
        <v>808</v>
      </c>
      <c r="P620" t="s">
        <v>808</v>
      </c>
    </row>
    <row r="621" spans="13:16" x14ac:dyDescent="0.25">
      <c r="M621" t="s">
        <v>809</v>
      </c>
      <c r="N621" t="s">
        <v>809</v>
      </c>
      <c r="O621" t="s">
        <v>809</v>
      </c>
      <c r="P621" t="s">
        <v>809</v>
      </c>
    </row>
    <row r="622" spans="13:16" x14ac:dyDescent="0.25">
      <c r="M622" t="s">
        <v>810</v>
      </c>
      <c r="N622" t="s">
        <v>810</v>
      </c>
      <c r="O622" t="s">
        <v>810</v>
      </c>
      <c r="P622" t="s">
        <v>810</v>
      </c>
    </row>
    <row r="623" spans="13:16" x14ac:dyDescent="0.25">
      <c r="M623" t="s">
        <v>811</v>
      </c>
      <c r="N623" t="s">
        <v>811</v>
      </c>
      <c r="O623" t="s">
        <v>811</v>
      </c>
      <c r="P623" t="s">
        <v>811</v>
      </c>
    </row>
    <row r="624" spans="13:16" x14ac:dyDescent="0.25">
      <c r="M624" t="s">
        <v>812</v>
      </c>
      <c r="N624" t="s">
        <v>812</v>
      </c>
      <c r="O624" t="s">
        <v>812</v>
      </c>
      <c r="P624" t="s">
        <v>812</v>
      </c>
    </row>
    <row r="625" spans="13:16" x14ac:dyDescent="0.25">
      <c r="M625" t="s">
        <v>813</v>
      </c>
      <c r="N625" t="s">
        <v>813</v>
      </c>
      <c r="O625" t="s">
        <v>813</v>
      </c>
      <c r="P625" t="s">
        <v>813</v>
      </c>
    </row>
    <row r="626" spans="13:16" x14ac:dyDescent="0.25">
      <c r="M626" t="s">
        <v>814</v>
      </c>
      <c r="N626" t="s">
        <v>814</v>
      </c>
      <c r="O626" t="s">
        <v>814</v>
      </c>
      <c r="P626" t="s">
        <v>814</v>
      </c>
    </row>
    <row r="627" spans="13:16" x14ac:dyDescent="0.25">
      <c r="M627" t="s">
        <v>815</v>
      </c>
      <c r="N627" t="s">
        <v>815</v>
      </c>
      <c r="O627" t="s">
        <v>815</v>
      </c>
      <c r="P627" t="s">
        <v>815</v>
      </c>
    </row>
    <row r="628" spans="13:16" x14ac:dyDescent="0.25">
      <c r="M628" t="s">
        <v>816</v>
      </c>
      <c r="N628" t="s">
        <v>816</v>
      </c>
      <c r="O628" t="s">
        <v>816</v>
      </c>
      <c r="P628" t="s">
        <v>816</v>
      </c>
    </row>
    <row r="629" spans="13:16" x14ac:dyDescent="0.25">
      <c r="M629" t="s">
        <v>817</v>
      </c>
      <c r="N629" t="s">
        <v>817</v>
      </c>
      <c r="O629" t="s">
        <v>817</v>
      </c>
      <c r="P629" t="s">
        <v>817</v>
      </c>
    </row>
    <row r="630" spans="13:16" x14ac:dyDescent="0.25">
      <c r="M630" t="s">
        <v>818</v>
      </c>
      <c r="N630" t="s">
        <v>818</v>
      </c>
      <c r="O630" t="s">
        <v>818</v>
      </c>
      <c r="P630" t="s">
        <v>818</v>
      </c>
    </row>
    <row r="631" spans="13:16" x14ac:dyDescent="0.25">
      <c r="M631" t="s">
        <v>819</v>
      </c>
      <c r="N631" t="s">
        <v>819</v>
      </c>
      <c r="O631" t="s">
        <v>819</v>
      </c>
      <c r="P631" t="s">
        <v>819</v>
      </c>
    </row>
    <row r="632" spans="13:16" x14ac:dyDescent="0.25">
      <c r="M632" t="s">
        <v>820</v>
      </c>
      <c r="N632" t="s">
        <v>820</v>
      </c>
      <c r="O632" t="s">
        <v>820</v>
      </c>
      <c r="P632" t="s">
        <v>820</v>
      </c>
    </row>
    <row r="633" spans="13:16" x14ac:dyDescent="0.25">
      <c r="M633" t="s">
        <v>821</v>
      </c>
      <c r="N633" t="s">
        <v>821</v>
      </c>
      <c r="O633" t="s">
        <v>821</v>
      </c>
      <c r="P633" t="s">
        <v>821</v>
      </c>
    </row>
    <row r="634" spans="13:16" x14ac:dyDescent="0.25">
      <c r="M634" t="s">
        <v>822</v>
      </c>
      <c r="N634" t="s">
        <v>822</v>
      </c>
      <c r="O634" t="s">
        <v>822</v>
      </c>
      <c r="P634" t="s">
        <v>822</v>
      </c>
    </row>
    <row r="635" spans="13:16" x14ac:dyDescent="0.25">
      <c r="M635" t="s">
        <v>823</v>
      </c>
      <c r="N635" t="s">
        <v>823</v>
      </c>
      <c r="O635" t="s">
        <v>823</v>
      </c>
      <c r="P635" t="s">
        <v>823</v>
      </c>
    </row>
    <row r="636" spans="13:16" x14ac:dyDescent="0.25">
      <c r="M636" t="s">
        <v>824</v>
      </c>
      <c r="N636" t="s">
        <v>824</v>
      </c>
      <c r="O636" t="s">
        <v>824</v>
      </c>
      <c r="P636" t="s">
        <v>824</v>
      </c>
    </row>
    <row r="637" spans="13:16" x14ac:dyDescent="0.25">
      <c r="M637" t="s">
        <v>825</v>
      </c>
      <c r="N637" t="s">
        <v>825</v>
      </c>
      <c r="O637" t="s">
        <v>825</v>
      </c>
      <c r="P637" t="s">
        <v>825</v>
      </c>
    </row>
    <row r="638" spans="13:16" x14ac:dyDescent="0.25">
      <c r="M638" t="s">
        <v>826</v>
      </c>
      <c r="N638" t="s">
        <v>826</v>
      </c>
      <c r="O638" t="s">
        <v>826</v>
      </c>
      <c r="P638" t="s">
        <v>826</v>
      </c>
    </row>
    <row r="639" spans="13:16" x14ac:dyDescent="0.25">
      <c r="M639" t="s">
        <v>827</v>
      </c>
      <c r="N639" t="s">
        <v>827</v>
      </c>
      <c r="O639" t="s">
        <v>827</v>
      </c>
      <c r="P639" t="s">
        <v>827</v>
      </c>
    </row>
    <row r="640" spans="13:16" x14ac:dyDescent="0.25">
      <c r="M640" t="s">
        <v>828</v>
      </c>
      <c r="N640" t="s">
        <v>828</v>
      </c>
      <c r="O640" t="s">
        <v>828</v>
      </c>
      <c r="P640" t="s">
        <v>828</v>
      </c>
    </row>
    <row r="641" spans="13:16" x14ac:dyDescent="0.25">
      <c r="M641" t="s">
        <v>829</v>
      </c>
      <c r="N641" t="s">
        <v>829</v>
      </c>
      <c r="O641" t="s">
        <v>829</v>
      </c>
      <c r="P641" t="s">
        <v>829</v>
      </c>
    </row>
    <row r="642" spans="13:16" x14ac:dyDescent="0.25">
      <c r="M642" t="s">
        <v>830</v>
      </c>
      <c r="N642" t="s">
        <v>830</v>
      </c>
      <c r="O642" t="s">
        <v>830</v>
      </c>
      <c r="P642" t="s">
        <v>830</v>
      </c>
    </row>
    <row r="643" spans="13:16" x14ac:dyDescent="0.25">
      <c r="M643" t="s">
        <v>831</v>
      </c>
      <c r="N643" t="s">
        <v>831</v>
      </c>
      <c r="O643" t="s">
        <v>831</v>
      </c>
      <c r="P643" t="s">
        <v>831</v>
      </c>
    </row>
    <row r="644" spans="13:16" x14ac:dyDescent="0.25">
      <c r="M644" t="s">
        <v>832</v>
      </c>
      <c r="N644" t="s">
        <v>832</v>
      </c>
      <c r="O644" t="s">
        <v>832</v>
      </c>
      <c r="P644" t="s">
        <v>832</v>
      </c>
    </row>
    <row r="645" spans="13:16" x14ac:dyDescent="0.25">
      <c r="M645" t="s">
        <v>833</v>
      </c>
      <c r="N645" t="s">
        <v>833</v>
      </c>
      <c r="O645" t="s">
        <v>833</v>
      </c>
      <c r="P645" t="s">
        <v>833</v>
      </c>
    </row>
    <row r="646" spans="13:16" x14ac:dyDescent="0.25">
      <c r="M646" t="s">
        <v>834</v>
      </c>
      <c r="N646" t="s">
        <v>834</v>
      </c>
      <c r="O646" t="s">
        <v>834</v>
      </c>
      <c r="P646" t="s">
        <v>834</v>
      </c>
    </row>
    <row r="647" spans="13:16" x14ac:dyDescent="0.25">
      <c r="M647" t="s">
        <v>835</v>
      </c>
      <c r="N647" t="s">
        <v>835</v>
      </c>
      <c r="O647" t="s">
        <v>835</v>
      </c>
      <c r="P647" t="s">
        <v>835</v>
      </c>
    </row>
    <row r="648" spans="13:16" x14ac:dyDescent="0.25">
      <c r="M648" t="s">
        <v>836</v>
      </c>
      <c r="N648" t="s">
        <v>836</v>
      </c>
      <c r="O648" t="s">
        <v>836</v>
      </c>
      <c r="P648" t="s">
        <v>836</v>
      </c>
    </row>
    <row r="649" spans="13:16" x14ac:dyDescent="0.25">
      <c r="M649" t="s">
        <v>837</v>
      </c>
      <c r="N649" t="s">
        <v>837</v>
      </c>
      <c r="O649" t="s">
        <v>837</v>
      </c>
      <c r="P649" t="s">
        <v>837</v>
      </c>
    </row>
    <row r="650" spans="13:16" x14ac:dyDescent="0.25">
      <c r="M650" t="s">
        <v>838</v>
      </c>
      <c r="N650" t="s">
        <v>838</v>
      </c>
      <c r="O650" t="s">
        <v>838</v>
      </c>
      <c r="P650" t="s">
        <v>838</v>
      </c>
    </row>
    <row r="651" spans="13:16" x14ac:dyDescent="0.25">
      <c r="M651" t="s">
        <v>839</v>
      </c>
      <c r="N651" t="s">
        <v>839</v>
      </c>
      <c r="O651" t="s">
        <v>839</v>
      </c>
      <c r="P651" t="s">
        <v>839</v>
      </c>
    </row>
    <row r="652" spans="13:16" x14ac:dyDescent="0.25">
      <c r="M652" t="s">
        <v>840</v>
      </c>
      <c r="N652" t="s">
        <v>840</v>
      </c>
      <c r="O652" t="s">
        <v>840</v>
      </c>
      <c r="P652" t="s">
        <v>840</v>
      </c>
    </row>
    <row r="653" spans="13:16" x14ac:dyDescent="0.25">
      <c r="M653" t="s">
        <v>841</v>
      </c>
      <c r="N653" t="s">
        <v>841</v>
      </c>
      <c r="O653" t="s">
        <v>841</v>
      </c>
      <c r="P653" t="s">
        <v>841</v>
      </c>
    </row>
    <row r="654" spans="13:16" x14ac:dyDescent="0.25">
      <c r="M654" t="s">
        <v>842</v>
      </c>
      <c r="N654" t="s">
        <v>842</v>
      </c>
      <c r="O654" t="s">
        <v>842</v>
      </c>
      <c r="P654" t="s">
        <v>842</v>
      </c>
    </row>
    <row r="655" spans="13:16" x14ac:dyDescent="0.25">
      <c r="M655" t="s">
        <v>843</v>
      </c>
      <c r="N655" t="s">
        <v>843</v>
      </c>
      <c r="O655" t="s">
        <v>843</v>
      </c>
      <c r="P655" t="s">
        <v>843</v>
      </c>
    </row>
    <row r="656" spans="13:16" x14ac:dyDescent="0.25">
      <c r="M656" t="s">
        <v>844</v>
      </c>
      <c r="N656" t="s">
        <v>844</v>
      </c>
      <c r="O656" t="s">
        <v>844</v>
      </c>
      <c r="P656" t="s">
        <v>844</v>
      </c>
    </row>
    <row r="657" spans="13:16" x14ac:dyDescent="0.25">
      <c r="M657" t="s">
        <v>845</v>
      </c>
      <c r="N657" t="s">
        <v>845</v>
      </c>
      <c r="O657" t="s">
        <v>845</v>
      </c>
      <c r="P657" t="s">
        <v>845</v>
      </c>
    </row>
    <row r="658" spans="13:16" x14ac:dyDescent="0.25">
      <c r="M658" t="s">
        <v>846</v>
      </c>
      <c r="N658" t="s">
        <v>846</v>
      </c>
      <c r="O658" t="s">
        <v>846</v>
      </c>
      <c r="P658" t="s">
        <v>846</v>
      </c>
    </row>
    <row r="659" spans="13:16" x14ac:dyDescent="0.25">
      <c r="M659" t="s">
        <v>847</v>
      </c>
      <c r="N659" t="s">
        <v>847</v>
      </c>
      <c r="O659" t="s">
        <v>847</v>
      </c>
      <c r="P659" t="s">
        <v>847</v>
      </c>
    </row>
    <row r="660" spans="13:16" x14ac:dyDescent="0.25">
      <c r="M660" t="s">
        <v>848</v>
      </c>
      <c r="N660" t="s">
        <v>848</v>
      </c>
      <c r="O660" t="s">
        <v>848</v>
      </c>
      <c r="P660" t="s">
        <v>848</v>
      </c>
    </row>
    <row r="661" spans="13:16" x14ac:dyDescent="0.25">
      <c r="M661" t="s">
        <v>849</v>
      </c>
      <c r="N661" t="s">
        <v>849</v>
      </c>
      <c r="O661" t="s">
        <v>849</v>
      </c>
      <c r="P661" t="s">
        <v>849</v>
      </c>
    </row>
    <row r="662" spans="13:16" x14ac:dyDescent="0.25">
      <c r="M662" t="s">
        <v>850</v>
      </c>
      <c r="N662" t="s">
        <v>850</v>
      </c>
      <c r="O662" t="s">
        <v>850</v>
      </c>
      <c r="P662" t="s">
        <v>850</v>
      </c>
    </row>
    <row r="663" spans="13:16" x14ac:dyDescent="0.25">
      <c r="M663" t="s">
        <v>851</v>
      </c>
      <c r="N663" t="s">
        <v>851</v>
      </c>
      <c r="O663" t="s">
        <v>851</v>
      </c>
      <c r="P663" t="s">
        <v>851</v>
      </c>
    </row>
    <row r="664" spans="13:16" x14ac:dyDescent="0.25">
      <c r="M664" t="s">
        <v>852</v>
      </c>
      <c r="N664" t="s">
        <v>852</v>
      </c>
      <c r="O664" t="s">
        <v>852</v>
      </c>
      <c r="P664" t="s">
        <v>852</v>
      </c>
    </row>
    <row r="665" spans="13:16" x14ac:dyDescent="0.25">
      <c r="M665" t="s">
        <v>853</v>
      </c>
      <c r="N665" t="s">
        <v>853</v>
      </c>
      <c r="O665" t="s">
        <v>853</v>
      </c>
      <c r="P665" t="s">
        <v>853</v>
      </c>
    </row>
    <row r="666" spans="13:16" x14ac:dyDescent="0.25">
      <c r="M666" t="s">
        <v>854</v>
      </c>
      <c r="N666" t="s">
        <v>854</v>
      </c>
      <c r="O666" t="s">
        <v>854</v>
      </c>
      <c r="P666" t="s">
        <v>854</v>
      </c>
    </row>
    <row r="667" spans="13:16" x14ac:dyDescent="0.25">
      <c r="M667" t="s">
        <v>855</v>
      </c>
      <c r="N667" t="s">
        <v>855</v>
      </c>
      <c r="O667" t="s">
        <v>855</v>
      </c>
      <c r="P667" t="s">
        <v>855</v>
      </c>
    </row>
    <row r="668" spans="13:16" x14ac:dyDescent="0.25">
      <c r="M668" t="s">
        <v>856</v>
      </c>
      <c r="N668" t="s">
        <v>856</v>
      </c>
      <c r="O668" t="s">
        <v>856</v>
      </c>
      <c r="P668" t="s">
        <v>856</v>
      </c>
    </row>
    <row r="669" spans="13:16" x14ac:dyDescent="0.25">
      <c r="M669" t="s">
        <v>857</v>
      </c>
      <c r="N669" t="s">
        <v>857</v>
      </c>
      <c r="O669" t="s">
        <v>857</v>
      </c>
      <c r="P669" t="s">
        <v>857</v>
      </c>
    </row>
    <row r="670" spans="13:16" x14ac:dyDescent="0.25">
      <c r="M670" t="s">
        <v>858</v>
      </c>
      <c r="N670" t="s">
        <v>858</v>
      </c>
      <c r="O670" t="s">
        <v>858</v>
      </c>
      <c r="P670" t="s">
        <v>858</v>
      </c>
    </row>
    <row r="671" spans="13:16" x14ac:dyDescent="0.25">
      <c r="M671" t="s">
        <v>859</v>
      </c>
      <c r="N671" t="s">
        <v>859</v>
      </c>
      <c r="O671" t="s">
        <v>859</v>
      </c>
      <c r="P671" t="s">
        <v>859</v>
      </c>
    </row>
    <row r="672" spans="13:16" x14ac:dyDescent="0.25">
      <c r="M672" t="s">
        <v>860</v>
      </c>
      <c r="N672" t="s">
        <v>860</v>
      </c>
      <c r="O672" t="s">
        <v>860</v>
      </c>
      <c r="P672" t="s">
        <v>860</v>
      </c>
    </row>
    <row r="673" spans="13:16" x14ac:dyDescent="0.25">
      <c r="M673" t="s">
        <v>861</v>
      </c>
      <c r="N673" t="s">
        <v>861</v>
      </c>
      <c r="O673" t="s">
        <v>861</v>
      </c>
      <c r="P673" t="s">
        <v>861</v>
      </c>
    </row>
    <row r="674" spans="13:16" x14ac:dyDescent="0.25">
      <c r="M674" t="s">
        <v>862</v>
      </c>
      <c r="N674" t="s">
        <v>862</v>
      </c>
      <c r="O674" t="s">
        <v>862</v>
      </c>
      <c r="P674" t="s">
        <v>862</v>
      </c>
    </row>
    <row r="675" spans="13:16" x14ac:dyDescent="0.25">
      <c r="M675" t="s">
        <v>863</v>
      </c>
      <c r="N675" t="s">
        <v>863</v>
      </c>
      <c r="O675" t="s">
        <v>863</v>
      </c>
      <c r="P675" t="s">
        <v>863</v>
      </c>
    </row>
    <row r="676" spans="13:16" x14ac:dyDescent="0.25">
      <c r="M676" t="s">
        <v>864</v>
      </c>
      <c r="N676" t="s">
        <v>864</v>
      </c>
      <c r="O676" t="s">
        <v>864</v>
      </c>
      <c r="P676" t="s">
        <v>864</v>
      </c>
    </row>
    <row r="677" spans="13:16" x14ac:dyDescent="0.25">
      <c r="M677" t="s">
        <v>865</v>
      </c>
      <c r="N677" t="s">
        <v>865</v>
      </c>
      <c r="O677" t="s">
        <v>865</v>
      </c>
      <c r="P677" t="s">
        <v>865</v>
      </c>
    </row>
    <row r="678" spans="13:16" x14ac:dyDescent="0.25">
      <c r="M678" t="s">
        <v>866</v>
      </c>
      <c r="N678" t="s">
        <v>866</v>
      </c>
      <c r="O678" t="s">
        <v>866</v>
      </c>
      <c r="P678" t="s">
        <v>866</v>
      </c>
    </row>
    <row r="679" spans="13:16" x14ac:dyDescent="0.25">
      <c r="M679" t="s">
        <v>867</v>
      </c>
      <c r="N679" t="s">
        <v>867</v>
      </c>
      <c r="O679" t="s">
        <v>867</v>
      </c>
      <c r="P679" t="s">
        <v>867</v>
      </c>
    </row>
    <row r="680" spans="13:16" x14ac:dyDescent="0.25">
      <c r="M680" t="s">
        <v>868</v>
      </c>
      <c r="N680" t="s">
        <v>868</v>
      </c>
      <c r="O680" t="s">
        <v>868</v>
      </c>
      <c r="P680" t="s">
        <v>868</v>
      </c>
    </row>
    <row r="681" spans="13:16" x14ac:dyDescent="0.25">
      <c r="M681" t="s">
        <v>869</v>
      </c>
      <c r="N681" t="s">
        <v>869</v>
      </c>
      <c r="O681" t="s">
        <v>869</v>
      </c>
      <c r="P681" t="s">
        <v>869</v>
      </c>
    </row>
    <row r="682" spans="13:16" x14ac:dyDescent="0.25">
      <c r="M682" t="s">
        <v>870</v>
      </c>
      <c r="N682" t="s">
        <v>870</v>
      </c>
      <c r="O682" t="s">
        <v>870</v>
      </c>
      <c r="P682" t="s">
        <v>870</v>
      </c>
    </row>
    <row r="683" spans="13:16" x14ac:dyDescent="0.25">
      <c r="M683" t="s">
        <v>871</v>
      </c>
      <c r="N683" t="s">
        <v>871</v>
      </c>
      <c r="O683" t="s">
        <v>871</v>
      </c>
      <c r="P683" t="s">
        <v>871</v>
      </c>
    </row>
    <row r="684" spans="13:16" x14ac:dyDescent="0.25">
      <c r="M684" t="s">
        <v>872</v>
      </c>
      <c r="N684" t="s">
        <v>872</v>
      </c>
      <c r="O684" t="s">
        <v>872</v>
      </c>
      <c r="P684" t="s">
        <v>872</v>
      </c>
    </row>
    <row r="685" spans="13:16" x14ac:dyDescent="0.25">
      <c r="M685" t="s">
        <v>873</v>
      </c>
      <c r="N685" t="s">
        <v>873</v>
      </c>
      <c r="O685" t="s">
        <v>873</v>
      </c>
      <c r="P685" t="s">
        <v>873</v>
      </c>
    </row>
    <row r="686" spans="13:16" x14ac:dyDescent="0.25">
      <c r="M686" t="s">
        <v>874</v>
      </c>
      <c r="N686" t="s">
        <v>874</v>
      </c>
      <c r="O686" t="s">
        <v>874</v>
      </c>
      <c r="P686" t="s">
        <v>874</v>
      </c>
    </row>
    <row r="687" spans="13:16" x14ac:dyDescent="0.25">
      <c r="M687" t="s">
        <v>875</v>
      </c>
      <c r="N687" t="s">
        <v>875</v>
      </c>
      <c r="O687" t="s">
        <v>875</v>
      </c>
      <c r="P687" t="s">
        <v>875</v>
      </c>
    </row>
    <row r="688" spans="13:16" x14ac:dyDescent="0.25">
      <c r="M688" t="s">
        <v>876</v>
      </c>
      <c r="N688" t="s">
        <v>876</v>
      </c>
      <c r="O688" t="s">
        <v>876</v>
      </c>
      <c r="P688" t="s">
        <v>876</v>
      </c>
    </row>
    <row r="689" spans="13:16" x14ac:dyDescent="0.25">
      <c r="M689" t="s">
        <v>877</v>
      </c>
      <c r="N689" t="s">
        <v>877</v>
      </c>
      <c r="O689" t="s">
        <v>877</v>
      </c>
      <c r="P689" t="s">
        <v>877</v>
      </c>
    </row>
    <row r="690" spans="13:16" x14ac:dyDescent="0.25">
      <c r="M690" t="s">
        <v>878</v>
      </c>
      <c r="N690" t="s">
        <v>878</v>
      </c>
      <c r="O690" t="s">
        <v>878</v>
      </c>
      <c r="P690" t="s">
        <v>878</v>
      </c>
    </row>
    <row r="691" spans="13:16" x14ac:dyDescent="0.25">
      <c r="M691" t="s">
        <v>879</v>
      </c>
      <c r="N691" t="s">
        <v>879</v>
      </c>
      <c r="O691" t="s">
        <v>879</v>
      </c>
      <c r="P691" t="s">
        <v>879</v>
      </c>
    </row>
    <row r="692" spans="13:16" x14ac:dyDescent="0.25">
      <c r="M692" t="s">
        <v>880</v>
      </c>
      <c r="N692" t="s">
        <v>880</v>
      </c>
      <c r="O692" t="s">
        <v>880</v>
      </c>
      <c r="P692" t="s">
        <v>880</v>
      </c>
    </row>
    <row r="693" spans="13:16" x14ac:dyDescent="0.25">
      <c r="M693" t="s">
        <v>881</v>
      </c>
      <c r="N693" t="s">
        <v>881</v>
      </c>
      <c r="O693" t="s">
        <v>881</v>
      </c>
      <c r="P693" t="s">
        <v>881</v>
      </c>
    </row>
    <row r="694" spans="13:16" x14ac:dyDescent="0.25">
      <c r="M694" t="s">
        <v>882</v>
      </c>
      <c r="N694" t="s">
        <v>882</v>
      </c>
      <c r="O694" t="s">
        <v>882</v>
      </c>
      <c r="P694" t="s">
        <v>882</v>
      </c>
    </row>
    <row r="695" spans="13:16" x14ac:dyDescent="0.25">
      <c r="M695" t="s">
        <v>883</v>
      </c>
      <c r="N695" t="s">
        <v>883</v>
      </c>
      <c r="O695" t="s">
        <v>883</v>
      </c>
      <c r="P695" t="s">
        <v>883</v>
      </c>
    </row>
    <row r="696" spans="13:16" x14ac:dyDescent="0.25">
      <c r="M696" t="s">
        <v>884</v>
      </c>
      <c r="N696" t="s">
        <v>884</v>
      </c>
      <c r="O696" t="s">
        <v>884</v>
      </c>
      <c r="P696" t="s">
        <v>884</v>
      </c>
    </row>
    <row r="697" spans="13:16" x14ac:dyDescent="0.25">
      <c r="M697" t="s">
        <v>885</v>
      </c>
      <c r="N697" t="s">
        <v>885</v>
      </c>
      <c r="O697" t="s">
        <v>885</v>
      </c>
      <c r="P697" t="s">
        <v>885</v>
      </c>
    </row>
    <row r="698" spans="13:16" x14ac:dyDescent="0.25">
      <c r="M698" t="s">
        <v>886</v>
      </c>
      <c r="N698" t="s">
        <v>886</v>
      </c>
      <c r="O698" t="s">
        <v>886</v>
      </c>
      <c r="P698" t="s">
        <v>886</v>
      </c>
    </row>
    <row r="699" spans="13:16" x14ac:dyDescent="0.25">
      <c r="M699" t="s">
        <v>887</v>
      </c>
      <c r="N699" t="s">
        <v>887</v>
      </c>
      <c r="O699" t="s">
        <v>887</v>
      </c>
      <c r="P699" t="s">
        <v>887</v>
      </c>
    </row>
    <row r="700" spans="13:16" x14ac:dyDescent="0.25">
      <c r="M700" t="s">
        <v>888</v>
      </c>
      <c r="N700" t="s">
        <v>888</v>
      </c>
      <c r="O700" t="s">
        <v>888</v>
      </c>
      <c r="P700" t="s">
        <v>888</v>
      </c>
    </row>
    <row r="701" spans="13:16" x14ac:dyDescent="0.25">
      <c r="M701" t="s">
        <v>889</v>
      </c>
      <c r="N701" t="s">
        <v>889</v>
      </c>
      <c r="O701" t="s">
        <v>889</v>
      </c>
      <c r="P701" t="s">
        <v>889</v>
      </c>
    </row>
    <row r="702" spans="13:16" x14ac:dyDescent="0.25">
      <c r="M702" t="s">
        <v>890</v>
      </c>
      <c r="N702" t="s">
        <v>890</v>
      </c>
      <c r="O702" t="s">
        <v>890</v>
      </c>
      <c r="P702" t="s">
        <v>890</v>
      </c>
    </row>
    <row r="703" spans="13:16" x14ac:dyDescent="0.25">
      <c r="M703" t="s">
        <v>891</v>
      </c>
      <c r="N703" t="s">
        <v>891</v>
      </c>
      <c r="O703" t="s">
        <v>891</v>
      </c>
      <c r="P703" t="s">
        <v>891</v>
      </c>
    </row>
    <row r="704" spans="13:16" x14ac:dyDescent="0.25">
      <c r="M704" t="s">
        <v>892</v>
      </c>
      <c r="N704" t="s">
        <v>892</v>
      </c>
      <c r="O704" t="s">
        <v>892</v>
      </c>
      <c r="P704" t="s">
        <v>892</v>
      </c>
    </row>
    <row r="705" spans="13:16" x14ac:dyDescent="0.25">
      <c r="M705" t="s">
        <v>893</v>
      </c>
      <c r="N705" t="s">
        <v>893</v>
      </c>
      <c r="O705" t="s">
        <v>893</v>
      </c>
      <c r="P705" t="s">
        <v>893</v>
      </c>
    </row>
    <row r="706" spans="13:16" x14ac:dyDescent="0.25">
      <c r="M706" t="s">
        <v>894</v>
      </c>
      <c r="N706" t="s">
        <v>894</v>
      </c>
      <c r="O706" t="s">
        <v>894</v>
      </c>
      <c r="P706" t="s">
        <v>894</v>
      </c>
    </row>
    <row r="707" spans="13:16" x14ac:dyDescent="0.25">
      <c r="M707" t="s">
        <v>895</v>
      </c>
      <c r="N707" t="s">
        <v>895</v>
      </c>
      <c r="O707" t="s">
        <v>895</v>
      </c>
      <c r="P707" t="s">
        <v>895</v>
      </c>
    </row>
    <row r="708" spans="13:16" x14ac:dyDescent="0.25">
      <c r="M708" t="s">
        <v>896</v>
      </c>
      <c r="N708" t="s">
        <v>896</v>
      </c>
      <c r="O708" t="s">
        <v>896</v>
      </c>
      <c r="P708" t="s">
        <v>896</v>
      </c>
    </row>
    <row r="709" spans="13:16" x14ac:dyDescent="0.25">
      <c r="M709" t="s">
        <v>897</v>
      </c>
      <c r="N709" t="s">
        <v>897</v>
      </c>
      <c r="O709" t="s">
        <v>897</v>
      </c>
      <c r="P709" t="s">
        <v>897</v>
      </c>
    </row>
    <row r="710" spans="13:16" x14ac:dyDescent="0.25">
      <c r="M710" t="s">
        <v>898</v>
      </c>
      <c r="N710" t="s">
        <v>898</v>
      </c>
      <c r="O710" t="s">
        <v>898</v>
      </c>
      <c r="P710" t="s">
        <v>898</v>
      </c>
    </row>
    <row r="711" spans="13:16" x14ac:dyDescent="0.25">
      <c r="M711" t="s">
        <v>899</v>
      </c>
      <c r="N711" t="s">
        <v>899</v>
      </c>
      <c r="O711" t="s">
        <v>899</v>
      </c>
      <c r="P711" t="s">
        <v>899</v>
      </c>
    </row>
    <row r="712" spans="13:16" x14ac:dyDescent="0.25">
      <c r="M712" t="s">
        <v>900</v>
      </c>
      <c r="N712" t="s">
        <v>900</v>
      </c>
      <c r="O712" t="s">
        <v>900</v>
      </c>
      <c r="P712" t="s">
        <v>900</v>
      </c>
    </row>
    <row r="713" spans="13:16" x14ac:dyDescent="0.25">
      <c r="M713" t="s">
        <v>901</v>
      </c>
      <c r="N713" t="s">
        <v>901</v>
      </c>
      <c r="O713" t="s">
        <v>901</v>
      </c>
      <c r="P713" t="s">
        <v>901</v>
      </c>
    </row>
    <row r="714" spans="13:16" x14ac:dyDescent="0.25">
      <c r="M714" t="s">
        <v>902</v>
      </c>
      <c r="N714" t="s">
        <v>902</v>
      </c>
      <c r="O714" t="s">
        <v>902</v>
      </c>
      <c r="P714" t="s">
        <v>902</v>
      </c>
    </row>
    <row r="715" spans="13:16" x14ac:dyDescent="0.25">
      <c r="M715" t="s">
        <v>903</v>
      </c>
      <c r="N715" t="s">
        <v>903</v>
      </c>
      <c r="O715" t="s">
        <v>903</v>
      </c>
      <c r="P715" t="s">
        <v>903</v>
      </c>
    </row>
    <row r="716" spans="13:16" x14ac:dyDescent="0.25">
      <c r="M716" t="s">
        <v>904</v>
      </c>
      <c r="N716" t="s">
        <v>904</v>
      </c>
      <c r="O716" t="s">
        <v>904</v>
      </c>
      <c r="P716" t="s">
        <v>904</v>
      </c>
    </row>
    <row r="717" spans="13:16" x14ac:dyDescent="0.25">
      <c r="M717" t="s">
        <v>905</v>
      </c>
      <c r="N717" t="s">
        <v>905</v>
      </c>
      <c r="O717" t="s">
        <v>905</v>
      </c>
      <c r="P717" t="s">
        <v>905</v>
      </c>
    </row>
    <row r="718" spans="13:16" x14ac:dyDescent="0.25">
      <c r="M718" t="s">
        <v>906</v>
      </c>
      <c r="N718" t="s">
        <v>906</v>
      </c>
      <c r="O718" t="s">
        <v>906</v>
      </c>
      <c r="P718" t="s">
        <v>906</v>
      </c>
    </row>
    <row r="719" spans="13:16" x14ac:dyDescent="0.25">
      <c r="M719" t="s">
        <v>907</v>
      </c>
      <c r="N719" t="s">
        <v>907</v>
      </c>
      <c r="O719" t="s">
        <v>907</v>
      </c>
      <c r="P719" t="s">
        <v>907</v>
      </c>
    </row>
    <row r="720" spans="13:16" x14ac:dyDescent="0.25">
      <c r="M720" t="s">
        <v>908</v>
      </c>
      <c r="N720" t="s">
        <v>908</v>
      </c>
      <c r="O720" t="s">
        <v>908</v>
      </c>
      <c r="P720" t="s">
        <v>908</v>
      </c>
    </row>
    <row r="721" spans="13:16" x14ac:dyDescent="0.25">
      <c r="M721" t="s">
        <v>909</v>
      </c>
      <c r="N721" t="s">
        <v>909</v>
      </c>
      <c r="O721" t="s">
        <v>909</v>
      </c>
      <c r="P721" t="s">
        <v>909</v>
      </c>
    </row>
    <row r="722" spans="13:16" x14ac:dyDescent="0.25">
      <c r="M722" t="s">
        <v>910</v>
      </c>
      <c r="N722" t="s">
        <v>910</v>
      </c>
      <c r="O722" t="s">
        <v>910</v>
      </c>
      <c r="P722" t="s">
        <v>910</v>
      </c>
    </row>
    <row r="723" spans="13:16" x14ac:dyDescent="0.25">
      <c r="M723" t="s">
        <v>911</v>
      </c>
      <c r="N723" t="s">
        <v>911</v>
      </c>
      <c r="O723" t="s">
        <v>911</v>
      </c>
      <c r="P723" t="s">
        <v>911</v>
      </c>
    </row>
    <row r="724" spans="13:16" x14ac:dyDescent="0.25">
      <c r="M724" t="s">
        <v>912</v>
      </c>
      <c r="N724" t="s">
        <v>912</v>
      </c>
      <c r="O724" t="s">
        <v>912</v>
      </c>
      <c r="P724" t="s">
        <v>912</v>
      </c>
    </row>
    <row r="725" spans="13:16" x14ac:dyDescent="0.25">
      <c r="M725" t="s">
        <v>913</v>
      </c>
      <c r="N725" t="s">
        <v>913</v>
      </c>
      <c r="O725" t="s">
        <v>913</v>
      </c>
      <c r="P725" t="s">
        <v>913</v>
      </c>
    </row>
    <row r="726" spans="13:16" x14ac:dyDescent="0.25">
      <c r="M726" t="s">
        <v>914</v>
      </c>
      <c r="N726" t="s">
        <v>914</v>
      </c>
      <c r="O726" t="s">
        <v>914</v>
      </c>
      <c r="P726" t="s">
        <v>914</v>
      </c>
    </row>
    <row r="727" spans="13:16" x14ac:dyDescent="0.25">
      <c r="M727" t="s">
        <v>915</v>
      </c>
      <c r="N727" t="s">
        <v>915</v>
      </c>
      <c r="O727" t="s">
        <v>915</v>
      </c>
      <c r="P727" t="s">
        <v>915</v>
      </c>
    </row>
    <row r="728" spans="13:16" x14ac:dyDescent="0.25">
      <c r="M728" t="s">
        <v>916</v>
      </c>
      <c r="N728" t="s">
        <v>916</v>
      </c>
      <c r="O728" t="s">
        <v>916</v>
      </c>
      <c r="P728" t="s">
        <v>916</v>
      </c>
    </row>
    <row r="729" spans="13:16" x14ac:dyDescent="0.25">
      <c r="M729" t="s">
        <v>917</v>
      </c>
      <c r="N729" t="s">
        <v>917</v>
      </c>
      <c r="O729" t="s">
        <v>917</v>
      </c>
      <c r="P729" t="s">
        <v>917</v>
      </c>
    </row>
    <row r="730" spans="13:16" x14ac:dyDescent="0.25">
      <c r="M730" t="s">
        <v>918</v>
      </c>
      <c r="N730" t="s">
        <v>918</v>
      </c>
      <c r="O730" t="s">
        <v>918</v>
      </c>
      <c r="P730" t="s">
        <v>918</v>
      </c>
    </row>
    <row r="731" spans="13:16" x14ac:dyDescent="0.25">
      <c r="M731" t="s">
        <v>919</v>
      </c>
      <c r="N731" t="s">
        <v>919</v>
      </c>
      <c r="O731" t="s">
        <v>919</v>
      </c>
      <c r="P731" t="s">
        <v>919</v>
      </c>
    </row>
    <row r="732" spans="13:16" x14ac:dyDescent="0.25">
      <c r="M732" t="s">
        <v>920</v>
      </c>
      <c r="N732" t="s">
        <v>920</v>
      </c>
      <c r="O732" t="s">
        <v>920</v>
      </c>
      <c r="P732" t="s">
        <v>920</v>
      </c>
    </row>
    <row r="733" spans="13:16" x14ac:dyDescent="0.25">
      <c r="M733" t="s">
        <v>921</v>
      </c>
      <c r="N733" t="s">
        <v>921</v>
      </c>
      <c r="O733" t="s">
        <v>921</v>
      </c>
      <c r="P733" t="s">
        <v>921</v>
      </c>
    </row>
    <row r="734" spans="13:16" x14ac:dyDescent="0.25">
      <c r="M734" t="s">
        <v>922</v>
      </c>
      <c r="N734" t="s">
        <v>922</v>
      </c>
      <c r="O734" t="s">
        <v>922</v>
      </c>
      <c r="P734" t="s">
        <v>922</v>
      </c>
    </row>
    <row r="735" spans="13:16" x14ac:dyDescent="0.25">
      <c r="M735" t="s">
        <v>923</v>
      </c>
      <c r="N735" t="s">
        <v>923</v>
      </c>
      <c r="O735" t="s">
        <v>923</v>
      </c>
      <c r="P735" t="s">
        <v>923</v>
      </c>
    </row>
    <row r="736" spans="13:16" x14ac:dyDescent="0.25">
      <c r="M736" t="s">
        <v>924</v>
      </c>
      <c r="N736" t="s">
        <v>924</v>
      </c>
      <c r="O736" t="s">
        <v>924</v>
      </c>
      <c r="P736" t="s">
        <v>924</v>
      </c>
    </row>
    <row r="737" spans="13:16" x14ac:dyDescent="0.25">
      <c r="M737" t="s">
        <v>925</v>
      </c>
      <c r="N737" t="s">
        <v>925</v>
      </c>
      <c r="O737" t="s">
        <v>925</v>
      </c>
      <c r="P737" t="s">
        <v>925</v>
      </c>
    </row>
    <row r="738" spans="13:16" x14ac:dyDescent="0.25">
      <c r="M738" t="s">
        <v>926</v>
      </c>
      <c r="N738" t="s">
        <v>926</v>
      </c>
      <c r="O738" t="s">
        <v>926</v>
      </c>
      <c r="P738" t="s">
        <v>926</v>
      </c>
    </row>
    <row r="739" spans="13:16" x14ac:dyDescent="0.25">
      <c r="M739" t="s">
        <v>927</v>
      </c>
      <c r="N739" t="s">
        <v>927</v>
      </c>
      <c r="O739" t="s">
        <v>927</v>
      </c>
      <c r="P739" t="s">
        <v>927</v>
      </c>
    </row>
    <row r="740" spans="13:16" x14ac:dyDescent="0.25">
      <c r="M740" t="s">
        <v>928</v>
      </c>
      <c r="N740" t="s">
        <v>928</v>
      </c>
      <c r="O740" t="s">
        <v>928</v>
      </c>
      <c r="P740" t="s">
        <v>928</v>
      </c>
    </row>
    <row r="741" spans="13:16" x14ac:dyDescent="0.25">
      <c r="M741" t="s">
        <v>929</v>
      </c>
      <c r="N741" t="s">
        <v>929</v>
      </c>
      <c r="O741" t="s">
        <v>929</v>
      </c>
      <c r="P741" t="s">
        <v>929</v>
      </c>
    </row>
    <row r="742" spans="13:16" x14ac:dyDescent="0.25">
      <c r="M742" t="s">
        <v>930</v>
      </c>
      <c r="N742" t="s">
        <v>930</v>
      </c>
      <c r="O742" t="s">
        <v>930</v>
      </c>
      <c r="P742" t="s">
        <v>930</v>
      </c>
    </row>
    <row r="743" spans="13:16" x14ac:dyDescent="0.25">
      <c r="M743" t="s">
        <v>931</v>
      </c>
      <c r="N743" t="s">
        <v>931</v>
      </c>
      <c r="O743" t="s">
        <v>931</v>
      </c>
      <c r="P743" t="s">
        <v>931</v>
      </c>
    </row>
    <row r="744" spans="13:16" x14ac:dyDescent="0.25">
      <c r="M744" t="s">
        <v>932</v>
      </c>
      <c r="N744" t="s">
        <v>932</v>
      </c>
      <c r="O744" t="s">
        <v>932</v>
      </c>
      <c r="P744" t="s">
        <v>932</v>
      </c>
    </row>
    <row r="745" spans="13:16" x14ac:dyDescent="0.25">
      <c r="M745" t="s">
        <v>933</v>
      </c>
      <c r="N745" t="s">
        <v>933</v>
      </c>
      <c r="O745" t="s">
        <v>933</v>
      </c>
      <c r="P745" t="s">
        <v>933</v>
      </c>
    </row>
    <row r="746" spans="13:16" x14ac:dyDescent="0.25">
      <c r="M746" t="s">
        <v>934</v>
      </c>
      <c r="N746" t="s">
        <v>934</v>
      </c>
      <c r="O746" t="s">
        <v>934</v>
      </c>
      <c r="P746" t="s">
        <v>934</v>
      </c>
    </row>
    <row r="747" spans="13:16" x14ac:dyDescent="0.25">
      <c r="M747" t="s">
        <v>935</v>
      </c>
      <c r="N747" t="s">
        <v>935</v>
      </c>
      <c r="O747" t="s">
        <v>935</v>
      </c>
      <c r="P747" t="s">
        <v>935</v>
      </c>
    </row>
    <row r="748" spans="13:16" x14ac:dyDescent="0.25">
      <c r="M748" t="s">
        <v>936</v>
      </c>
      <c r="N748" t="s">
        <v>936</v>
      </c>
      <c r="O748" t="s">
        <v>936</v>
      </c>
      <c r="P748" t="s">
        <v>936</v>
      </c>
    </row>
    <row r="749" spans="13:16" x14ac:dyDescent="0.25">
      <c r="M749" t="s">
        <v>937</v>
      </c>
      <c r="N749" t="s">
        <v>937</v>
      </c>
      <c r="O749" t="s">
        <v>937</v>
      </c>
      <c r="P749" t="s">
        <v>937</v>
      </c>
    </row>
    <row r="750" spans="13:16" x14ac:dyDescent="0.25">
      <c r="M750" t="s">
        <v>938</v>
      </c>
      <c r="N750" t="s">
        <v>938</v>
      </c>
      <c r="O750" t="s">
        <v>938</v>
      </c>
      <c r="P750" t="s">
        <v>938</v>
      </c>
    </row>
    <row r="751" spans="13:16" x14ac:dyDescent="0.25">
      <c r="M751" t="s">
        <v>939</v>
      </c>
      <c r="N751" t="s">
        <v>939</v>
      </c>
      <c r="O751" t="s">
        <v>939</v>
      </c>
      <c r="P751" t="s">
        <v>939</v>
      </c>
    </row>
    <row r="752" spans="13:16" x14ac:dyDescent="0.25">
      <c r="M752" t="s">
        <v>940</v>
      </c>
      <c r="N752" t="s">
        <v>940</v>
      </c>
      <c r="O752" t="s">
        <v>940</v>
      </c>
      <c r="P752" t="s">
        <v>940</v>
      </c>
    </row>
    <row r="753" spans="13:16" x14ac:dyDescent="0.25">
      <c r="M753" t="s">
        <v>941</v>
      </c>
      <c r="N753" t="s">
        <v>941</v>
      </c>
      <c r="O753" t="s">
        <v>941</v>
      </c>
      <c r="P753" t="s">
        <v>941</v>
      </c>
    </row>
    <row r="754" spans="13:16" x14ac:dyDescent="0.25">
      <c r="M754" t="s">
        <v>942</v>
      </c>
      <c r="N754" t="s">
        <v>942</v>
      </c>
      <c r="O754" t="s">
        <v>942</v>
      </c>
      <c r="P754" t="s">
        <v>942</v>
      </c>
    </row>
    <row r="755" spans="13:16" x14ac:dyDescent="0.25">
      <c r="M755" t="s">
        <v>943</v>
      </c>
      <c r="N755" t="s">
        <v>943</v>
      </c>
      <c r="O755" t="s">
        <v>943</v>
      </c>
      <c r="P755" t="s">
        <v>943</v>
      </c>
    </row>
    <row r="756" spans="13:16" x14ac:dyDescent="0.25">
      <c r="M756" t="s">
        <v>944</v>
      </c>
      <c r="N756" t="s">
        <v>944</v>
      </c>
      <c r="O756" t="s">
        <v>944</v>
      </c>
      <c r="P756" t="s">
        <v>944</v>
      </c>
    </row>
    <row r="757" spans="13:16" x14ac:dyDescent="0.25">
      <c r="M757" t="s">
        <v>945</v>
      </c>
      <c r="N757" t="s">
        <v>945</v>
      </c>
      <c r="O757" t="s">
        <v>945</v>
      </c>
      <c r="P757" t="s">
        <v>945</v>
      </c>
    </row>
    <row r="758" spans="13:16" x14ac:dyDescent="0.25">
      <c r="M758" t="s">
        <v>946</v>
      </c>
      <c r="N758" t="s">
        <v>946</v>
      </c>
      <c r="O758" t="s">
        <v>946</v>
      </c>
      <c r="P758" t="s">
        <v>946</v>
      </c>
    </row>
    <row r="759" spans="13:16" x14ac:dyDescent="0.25">
      <c r="M759" t="s">
        <v>947</v>
      </c>
      <c r="N759" t="s">
        <v>947</v>
      </c>
      <c r="O759" t="s">
        <v>947</v>
      </c>
      <c r="P759" t="s">
        <v>947</v>
      </c>
    </row>
    <row r="760" spans="13:16" x14ac:dyDescent="0.25">
      <c r="M760" t="s">
        <v>948</v>
      </c>
      <c r="N760" t="s">
        <v>948</v>
      </c>
      <c r="O760" t="s">
        <v>948</v>
      </c>
      <c r="P760" t="s">
        <v>948</v>
      </c>
    </row>
    <row r="761" spans="13:16" x14ac:dyDescent="0.25">
      <c r="M761" t="s">
        <v>949</v>
      </c>
      <c r="N761" t="s">
        <v>949</v>
      </c>
      <c r="O761" t="s">
        <v>949</v>
      </c>
      <c r="P761" t="s">
        <v>949</v>
      </c>
    </row>
    <row r="762" spans="13:16" x14ac:dyDescent="0.25">
      <c r="M762" t="s">
        <v>950</v>
      </c>
      <c r="N762" t="s">
        <v>950</v>
      </c>
      <c r="O762" t="s">
        <v>950</v>
      </c>
      <c r="P762" t="s">
        <v>950</v>
      </c>
    </row>
    <row r="763" spans="13:16" x14ac:dyDescent="0.25">
      <c r="M763" t="s">
        <v>951</v>
      </c>
      <c r="N763" t="s">
        <v>951</v>
      </c>
      <c r="O763" t="s">
        <v>951</v>
      </c>
      <c r="P763" t="s">
        <v>951</v>
      </c>
    </row>
    <row r="764" spans="13:16" x14ac:dyDescent="0.25">
      <c r="M764" t="s">
        <v>952</v>
      </c>
      <c r="N764" t="s">
        <v>952</v>
      </c>
      <c r="O764" t="s">
        <v>952</v>
      </c>
      <c r="P764" t="s">
        <v>952</v>
      </c>
    </row>
    <row r="765" spans="13:16" x14ac:dyDescent="0.25">
      <c r="M765" t="s">
        <v>953</v>
      </c>
      <c r="N765" t="s">
        <v>953</v>
      </c>
      <c r="O765" t="s">
        <v>953</v>
      </c>
      <c r="P765" t="s">
        <v>953</v>
      </c>
    </row>
    <row r="766" spans="13:16" x14ac:dyDescent="0.25">
      <c r="M766" t="s">
        <v>954</v>
      </c>
      <c r="N766" t="s">
        <v>954</v>
      </c>
      <c r="O766" t="s">
        <v>954</v>
      </c>
      <c r="P766" t="s">
        <v>954</v>
      </c>
    </row>
    <row r="767" spans="13:16" x14ac:dyDescent="0.25">
      <c r="M767" t="s">
        <v>955</v>
      </c>
      <c r="N767" t="s">
        <v>955</v>
      </c>
      <c r="O767" t="s">
        <v>955</v>
      </c>
      <c r="P767" t="s">
        <v>955</v>
      </c>
    </row>
    <row r="768" spans="13:16" x14ac:dyDescent="0.25">
      <c r="M768" t="s">
        <v>956</v>
      </c>
      <c r="N768" t="s">
        <v>956</v>
      </c>
      <c r="O768" t="s">
        <v>956</v>
      </c>
      <c r="P768" t="s">
        <v>956</v>
      </c>
    </row>
    <row r="769" spans="13:16" x14ac:dyDescent="0.25">
      <c r="M769" t="s">
        <v>957</v>
      </c>
      <c r="N769" t="s">
        <v>957</v>
      </c>
      <c r="O769" t="s">
        <v>957</v>
      </c>
      <c r="P769" t="s">
        <v>957</v>
      </c>
    </row>
    <row r="770" spans="13:16" x14ac:dyDescent="0.25">
      <c r="M770" t="s">
        <v>958</v>
      </c>
      <c r="N770" t="s">
        <v>958</v>
      </c>
      <c r="O770" t="s">
        <v>958</v>
      </c>
      <c r="P770" t="s">
        <v>958</v>
      </c>
    </row>
    <row r="771" spans="13:16" x14ac:dyDescent="0.25">
      <c r="M771" t="s">
        <v>959</v>
      </c>
      <c r="N771" t="s">
        <v>959</v>
      </c>
      <c r="O771" t="s">
        <v>959</v>
      </c>
      <c r="P771" t="s">
        <v>959</v>
      </c>
    </row>
    <row r="772" spans="13:16" x14ac:dyDescent="0.25">
      <c r="M772" t="s">
        <v>960</v>
      </c>
      <c r="N772" t="s">
        <v>960</v>
      </c>
      <c r="O772" t="s">
        <v>960</v>
      </c>
      <c r="P772" t="s">
        <v>960</v>
      </c>
    </row>
    <row r="773" spans="13:16" x14ac:dyDescent="0.25">
      <c r="M773" t="s">
        <v>961</v>
      </c>
      <c r="N773" t="s">
        <v>961</v>
      </c>
      <c r="O773" t="s">
        <v>961</v>
      </c>
      <c r="P773" t="s">
        <v>961</v>
      </c>
    </row>
    <row r="774" spans="13:16" x14ac:dyDescent="0.25">
      <c r="M774" t="s">
        <v>962</v>
      </c>
      <c r="N774" t="s">
        <v>962</v>
      </c>
      <c r="O774" t="s">
        <v>962</v>
      </c>
      <c r="P774" t="s">
        <v>962</v>
      </c>
    </row>
    <row r="775" spans="13:16" x14ac:dyDescent="0.25">
      <c r="M775" t="s">
        <v>963</v>
      </c>
      <c r="N775" t="s">
        <v>963</v>
      </c>
      <c r="O775" t="s">
        <v>963</v>
      </c>
      <c r="P775" t="s">
        <v>963</v>
      </c>
    </row>
    <row r="776" spans="13:16" x14ac:dyDescent="0.25">
      <c r="M776" t="s">
        <v>964</v>
      </c>
      <c r="N776" t="s">
        <v>964</v>
      </c>
      <c r="O776" t="s">
        <v>964</v>
      </c>
      <c r="P776" t="s">
        <v>964</v>
      </c>
    </row>
    <row r="777" spans="13:16" x14ac:dyDescent="0.25">
      <c r="M777" t="s">
        <v>965</v>
      </c>
      <c r="N777" t="s">
        <v>965</v>
      </c>
      <c r="O777" t="s">
        <v>965</v>
      </c>
      <c r="P777" t="s">
        <v>965</v>
      </c>
    </row>
    <row r="778" spans="13:16" x14ac:dyDescent="0.25">
      <c r="M778" t="s">
        <v>966</v>
      </c>
      <c r="N778" t="s">
        <v>966</v>
      </c>
      <c r="O778" t="s">
        <v>966</v>
      </c>
      <c r="P778" t="s">
        <v>966</v>
      </c>
    </row>
    <row r="779" spans="13:16" x14ac:dyDescent="0.25">
      <c r="M779" t="s">
        <v>967</v>
      </c>
      <c r="N779" t="s">
        <v>967</v>
      </c>
      <c r="O779" t="s">
        <v>967</v>
      </c>
      <c r="P779" t="s">
        <v>967</v>
      </c>
    </row>
    <row r="780" spans="13:16" x14ac:dyDescent="0.25">
      <c r="M780" t="s">
        <v>968</v>
      </c>
      <c r="N780" t="s">
        <v>968</v>
      </c>
      <c r="O780" t="s">
        <v>968</v>
      </c>
      <c r="P780" t="s">
        <v>968</v>
      </c>
    </row>
    <row r="781" spans="13:16" x14ac:dyDescent="0.25">
      <c r="M781" t="s">
        <v>969</v>
      </c>
      <c r="N781" t="s">
        <v>969</v>
      </c>
      <c r="O781" t="s">
        <v>969</v>
      </c>
      <c r="P781" t="s">
        <v>969</v>
      </c>
    </row>
    <row r="782" spans="13:16" x14ac:dyDescent="0.25">
      <c r="M782" t="s">
        <v>970</v>
      </c>
      <c r="N782" t="s">
        <v>970</v>
      </c>
      <c r="O782" t="s">
        <v>970</v>
      </c>
      <c r="P782" t="s">
        <v>970</v>
      </c>
    </row>
    <row r="783" spans="13:16" x14ac:dyDescent="0.25">
      <c r="M783" t="s">
        <v>971</v>
      </c>
      <c r="N783" t="s">
        <v>971</v>
      </c>
      <c r="O783" t="s">
        <v>971</v>
      </c>
      <c r="P783" t="s">
        <v>971</v>
      </c>
    </row>
    <row r="784" spans="13:16" x14ac:dyDescent="0.25">
      <c r="M784" t="s">
        <v>972</v>
      </c>
      <c r="N784" t="s">
        <v>972</v>
      </c>
      <c r="O784" t="s">
        <v>972</v>
      </c>
      <c r="P784" t="s">
        <v>972</v>
      </c>
    </row>
    <row r="785" spans="13:16" x14ac:dyDescent="0.25">
      <c r="M785" t="s">
        <v>973</v>
      </c>
      <c r="N785" t="s">
        <v>973</v>
      </c>
      <c r="O785" t="s">
        <v>973</v>
      </c>
      <c r="P785" t="s">
        <v>973</v>
      </c>
    </row>
    <row r="786" spans="13:16" x14ac:dyDescent="0.25">
      <c r="M786" t="s">
        <v>974</v>
      </c>
      <c r="N786" t="s">
        <v>974</v>
      </c>
      <c r="O786" t="s">
        <v>974</v>
      </c>
      <c r="P786" t="s">
        <v>974</v>
      </c>
    </row>
    <row r="787" spans="13:16" x14ac:dyDescent="0.25">
      <c r="M787" t="s">
        <v>975</v>
      </c>
      <c r="N787" t="s">
        <v>975</v>
      </c>
      <c r="O787" t="s">
        <v>975</v>
      </c>
      <c r="P787" t="s">
        <v>975</v>
      </c>
    </row>
    <row r="788" spans="13:16" x14ac:dyDescent="0.25">
      <c r="M788" t="s">
        <v>976</v>
      </c>
      <c r="N788" t="s">
        <v>976</v>
      </c>
      <c r="O788" t="s">
        <v>976</v>
      </c>
      <c r="P788" t="s">
        <v>976</v>
      </c>
    </row>
    <row r="789" spans="13:16" x14ac:dyDescent="0.25">
      <c r="M789" t="s">
        <v>977</v>
      </c>
      <c r="N789" t="s">
        <v>977</v>
      </c>
      <c r="O789" t="s">
        <v>977</v>
      </c>
      <c r="P789" t="s">
        <v>977</v>
      </c>
    </row>
    <row r="790" spans="13:16" x14ac:dyDescent="0.25">
      <c r="M790" t="s">
        <v>978</v>
      </c>
      <c r="N790" t="s">
        <v>978</v>
      </c>
      <c r="O790" t="s">
        <v>978</v>
      </c>
      <c r="P790" t="s">
        <v>978</v>
      </c>
    </row>
    <row r="791" spans="13:16" x14ac:dyDescent="0.25">
      <c r="M791" t="s">
        <v>979</v>
      </c>
      <c r="N791" t="s">
        <v>979</v>
      </c>
      <c r="O791" t="s">
        <v>979</v>
      </c>
      <c r="P791" t="s">
        <v>979</v>
      </c>
    </row>
    <row r="792" spans="13:16" x14ac:dyDescent="0.25">
      <c r="M792" t="s">
        <v>980</v>
      </c>
      <c r="N792" t="s">
        <v>980</v>
      </c>
      <c r="O792" t="s">
        <v>980</v>
      </c>
      <c r="P792" t="s">
        <v>980</v>
      </c>
    </row>
    <row r="793" spans="13:16" x14ac:dyDescent="0.25">
      <c r="M793" t="s">
        <v>981</v>
      </c>
      <c r="N793" t="s">
        <v>981</v>
      </c>
      <c r="O793" t="s">
        <v>981</v>
      </c>
      <c r="P793" t="s">
        <v>981</v>
      </c>
    </row>
    <row r="794" spans="13:16" x14ac:dyDescent="0.25">
      <c r="M794" t="s">
        <v>982</v>
      </c>
      <c r="N794" t="s">
        <v>982</v>
      </c>
      <c r="O794" t="s">
        <v>982</v>
      </c>
      <c r="P794" t="s">
        <v>982</v>
      </c>
    </row>
    <row r="795" spans="13:16" x14ac:dyDescent="0.25">
      <c r="M795" t="s">
        <v>983</v>
      </c>
      <c r="N795" t="s">
        <v>983</v>
      </c>
      <c r="O795" t="s">
        <v>983</v>
      </c>
      <c r="P795" t="s">
        <v>983</v>
      </c>
    </row>
    <row r="796" spans="13:16" x14ac:dyDescent="0.25">
      <c r="M796" t="s">
        <v>984</v>
      </c>
      <c r="N796" t="s">
        <v>984</v>
      </c>
      <c r="O796" t="s">
        <v>984</v>
      </c>
      <c r="P796" t="s">
        <v>984</v>
      </c>
    </row>
    <row r="797" spans="13:16" x14ac:dyDescent="0.25">
      <c r="M797" t="s">
        <v>985</v>
      </c>
      <c r="N797" t="s">
        <v>985</v>
      </c>
      <c r="O797" t="s">
        <v>985</v>
      </c>
      <c r="P797" t="s">
        <v>985</v>
      </c>
    </row>
    <row r="798" spans="13:16" x14ac:dyDescent="0.25">
      <c r="M798" t="s">
        <v>986</v>
      </c>
      <c r="N798" t="s">
        <v>986</v>
      </c>
      <c r="O798" t="s">
        <v>986</v>
      </c>
      <c r="P798" t="s">
        <v>986</v>
      </c>
    </row>
    <row r="799" spans="13:16" x14ac:dyDescent="0.25">
      <c r="M799" t="s">
        <v>987</v>
      </c>
      <c r="N799" t="s">
        <v>987</v>
      </c>
      <c r="O799" t="s">
        <v>987</v>
      </c>
      <c r="P799" t="s">
        <v>987</v>
      </c>
    </row>
    <row r="800" spans="13:16" x14ac:dyDescent="0.25">
      <c r="M800" t="s">
        <v>988</v>
      </c>
      <c r="N800" t="s">
        <v>988</v>
      </c>
      <c r="O800" t="s">
        <v>988</v>
      </c>
      <c r="P800" t="s">
        <v>988</v>
      </c>
    </row>
    <row r="801" spans="13:16" x14ac:dyDescent="0.25">
      <c r="M801" t="s">
        <v>989</v>
      </c>
      <c r="N801" t="s">
        <v>989</v>
      </c>
      <c r="O801" t="s">
        <v>989</v>
      </c>
      <c r="P801" t="s">
        <v>989</v>
      </c>
    </row>
    <row r="802" spans="13:16" x14ac:dyDescent="0.25">
      <c r="M802" t="s">
        <v>990</v>
      </c>
      <c r="N802" t="s">
        <v>990</v>
      </c>
      <c r="O802" t="s">
        <v>990</v>
      </c>
      <c r="P802" t="s">
        <v>990</v>
      </c>
    </row>
    <row r="803" spans="13:16" x14ac:dyDescent="0.25">
      <c r="M803" t="s">
        <v>991</v>
      </c>
      <c r="N803" t="s">
        <v>991</v>
      </c>
      <c r="O803" t="s">
        <v>991</v>
      </c>
      <c r="P803" t="s">
        <v>991</v>
      </c>
    </row>
    <row r="804" spans="13:16" x14ac:dyDescent="0.25">
      <c r="M804" t="s">
        <v>992</v>
      </c>
      <c r="N804" t="s">
        <v>992</v>
      </c>
      <c r="O804" t="s">
        <v>992</v>
      </c>
      <c r="P804" t="s">
        <v>992</v>
      </c>
    </row>
    <row r="805" spans="13:16" x14ac:dyDescent="0.25">
      <c r="M805" t="s">
        <v>993</v>
      </c>
      <c r="N805" t="s">
        <v>993</v>
      </c>
      <c r="O805" t="s">
        <v>993</v>
      </c>
      <c r="P805" t="s">
        <v>993</v>
      </c>
    </row>
    <row r="806" spans="13:16" x14ac:dyDescent="0.25">
      <c r="M806" t="s">
        <v>994</v>
      </c>
      <c r="N806" t="s">
        <v>994</v>
      </c>
      <c r="O806" t="s">
        <v>994</v>
      </c>
      <c r="P806" t="s">
        <v>994</v>
      </c>
    </row>
    <row r="807" spans="13:16" x14ac:dyDescent="0.25">
      <c r="M807" t="s">
        <v>995</v>
      </c>
      <c r="N807" t="s">
        <v>995</v>
      </c>
      <c r="O807" t="s">
        <v>995</v>
      </c>
      <c r="P807" t="s">
        <v>995</v>
      </c>
    </row>
    <row r="808" spans="13:16" x14ac:dyDescent="0.25">
      <c r="M808" t="s">
        <v>996</v>
      </c>
      <c r="N808" t="s">
        <v>996</v>
      </c>
      <c r="O808" t="s">
        <v>996</v>
      </c>
      <c r="P808" t="s">
        <v>996</v>
      </c>
    </row>
    <row r="809" spans="13:16" x14ac:dyDescent="0.25">
      <c r="M809" t="s">
        <v>997</v>
      </c>
      <c r="N809" t="s">
        <v>997</v>
      </c>
      <c r="O809" t="s">
        <v>997</v>
      </c>
      <c r="P809" t="s">
        <v>997</v>
      </c>
    </row>
    <row r="810" spans="13:16" x14ac:dyDescent="0.25">
      <c r="M810" t="s">
        <v>998</v>
      </c>
      <c r="N810" t="s">
        <v>998</v>
      </c>
      <c r="O810" t="s">
        <v>998</v>
      </c>
      <c r="P810" t="s">
        <v>998</v>
      </c>
    </row>
    <row r="811" spans="13:16" x14ac:dyDescent="0.25">
      <c r="M811" t="s">
        <v>999</v>
      </c>
      <c r="N811" t="s">
        <v>999</v>
      </c>
      <c r="O811" t="s">
        <v>999</v>
      </c>
      <c r="P811" t="s">
        <v>999</v>
      </c>
    </row>
    <row r="812" spans="13:16" x14ac:dyDescent="0.25">
      <c r="M812" t="s">
        <v>1000</v>
      </c>
      <c r="N812" t="s">
        <v>1000</v>
      </c>
      <c r="O812" t="s">
        <v>1000</v>
      </c>
      <c r="P812" t="s">
        <v>1000</v>
      </c>
    </row>
    <row r="813" spans="13:16" x14ac:dyDescent="0.25">
      <c r="M813" t="s">
        <v>1001</v>
      </c>
      <c r="N813" t="s">
        <v>1001</v>
      </c>
      <c r="O813" t="s">
        <v>1001</v>
      </c>
      <c r="P813" t="s">
        <v>1001</v>
      </c>
    </row>
    <row r="814" spans="13:16" x14ac:dyDescent="0.25">
      <c r="M814" t="s">
        <v>1002</v>
      </c>
      <c r="N814" t="s">
        <v>1002</v>
      </c>
      <c r="O814" t="s">
        <v>1002</v>
      </c>
      <c r="P814" t="s">
        <v>1002</v>
      </c>
    </row>
    <row r="815" spans="13:16" x14ac:dyDescent="0.25">
      <c r="M815" t="s">
        <v>1003</v>
      </c>
      <c r="N815" t="s">
        <v>1003</v>
      </c>
      <c r="O815" t="s">
        <v>1003</v>
      </c>
      <c r="P815" t="s">
        <v>1003</v>
      </c>
    </row>
    <row r="816" spans="13:16" x14ac:dyDescent="0.25">
      <c r="M816" t="s">
        <v>1004</v>
      </c>
      <c r="N816" t="s">
        <v>1004</v>
      </c>
      <c r="O816" t="s">
        <v>1004</v>
      </c>
      <c r="P816" t="s">
        <v>1004</v>
      </c>
    </row>
    <row r="817" spans="13:16" x14ac:dyDescent="0.25">
      <c r="M817" t="s">
        <v>1005</v>
      </c>
      <c r="N817" t="s">
        <v>1005</v>
      </c>
      <c r="O817" t="s">
        <v>1005</v>
      </c>
      <c r="P817" t="s">
        <v>1005</v>
      </c>
    </row>
    <row r="818" spans="13:16" x14ac:dyDescent="0.25">
      <c r="M818" t="s">
        <v>1006</v>
      </c>
      <c r="N818" t="s">
        <v>1006</v>
      </c>
      <c r="O818" t="s">
        <v>1006</v>
      </c>
      <c r="P818" t="s">
        <v>1006</v>
      </c>
    </row>
    <row r="819" spans="13:16" x14ac:dyDescent="0.25">
      <c r="M819" t="s">
        <v>1007</v>
      </c>
      <c r="N819" t="s">
        <v>1007</v>
      </c>
      <c r="O819" t="s">
        <v>1007</v>
      </c>
      <c r="P819" t="s">
        <v>1007</v>
      </c>
    </row>
    <row r="820" spans="13:16" x14ac:dyDescent="0.25">
      <c r="M820" t="s">
        <v>1008</v>
      </c>
      <c r="N820" t="s">
        <v>1008</v>
      </c>
      <c r="O820" t="s">
        <v>1008</v>
      </c>
      <c r="P820" t="s">
        <v>1008</v>
      </c>
    </row>
    <row r="821" spans="13:16" x14ac:dyDescent="0.25">
      <c r="M821" t="s">
        <v>1009</v>
      </c>
      <c r="N821" t="s">
        <v>1009</v>
      </c>
      <c r="O821" t="s">
        <v>1009</v>
      </c>
      <c r="P821" t="s">
        <v>1009</v>
      </c>
    </row>
    <row r="822" spans="13:16" x14ac:dyDescent="0.25">
      <c r="M822" t="s">
        <v>1010</v>
      </c>
      <c r="N822" t="s">
        <v>1010</v>
      </c>
      <c r="O822" t="s">
        <v>1010</v>
      </c>
      <c r="P822" t="s">
        <v>1010</v>
      </c>
    </row>
    <row r="823" spans="13:16" x14ac:dyDescent="0.25">
      <c r="M823" t="s">
        <v>1011</v>
      </c>
      <c r="N823" t="s">
        <v>1011</v>
      </c>
      <c r="O823" t="s">
        <v>1011</v>
      </c>
      <c r="P823" t="s">
        <v>1011</v>
      </c>
    </row>
    <row r="824" spans="13:16" x14ac:dyDescent="0.25">
      <c r="M824" t="s">
        <v>1012</v>
      </c>
      <c r="N824" t="s">
        <v>1012</v>
      </c>
      <c r="O824" t="s">
        <v>1012</v>
      </c>
      <c r="P824" t="s">
        <v>1012</v>
      </c>
    </row>
    <row r="825" spans="13:16" x14ac:dyDescent="0.25">
      <c r="M825" t="s">
        <v>1013</v>
      </c>
      <c r="N825" t="s">
        <v>1013</v>
      </c>
      <c r="O825" t="s">
        <v>1013</v>
      </c>
      <c r="P825" t="s">
        <v>1013</v>
      </c>
    </row>
    <row r="826" spans="13:16" x14ac:dyDescent="0.25">
      <c r="M826" t="s">
        <v>1014</v>
      </c>
      <c r="N826" t="s">
        <v>1014</v>
      </c>
      <c r="O826" t="s">
        <v>1014</v>
      </c>
      <c r="P826" t="s">
        <v>1014</v>
      </c>
    </row>
    <row r="827" spans="13:16" x14ac:dyDescent="0.25">
      <c r="M827" t="s">
        <v>1015</v>
      </c>
      <c r="N827" t="s">
        <v>1015</v>
      </c>
      <c r="O827" t="s">
        <v>1015</v>
      </c>
      <c r="P827" t="s">
        <v>1015</v>
      </c>
    </row>
    <row r="828" spans="13:16" x14ac:dyDescent="0.25">
      <c r="M828" t="s">
        <v>1016</v>
      </c>
      <c r="N828" t="s">
        <v>1016</v>
      </c>
      <c r="O828" t="s">
        <v>1016</v>
      </c>
      <c r="P828" t="s">
        <v>1016</v>
      </c>
    </row>
    <row r="829" spans="13:16" x14ac:dyDescent="0.25">
      <c r="M829" t="s">
        <v>1017</v>
      </c>
      <c r="N829" t="s">
        <v>1017</v>
      </c>
      <c r="O829" t="s">
        <v>1017</v>
      </c>
      <c r="P829" t="s">
        <v>1017</v>
      </c>
    </row>
    <row r="830" spans="13:16" x14ac:dyDescent="0.25">
      <c r="M830" t="s">
        <v>1018</v>
      </c>
      <c r="N830" t="s">
        <v>1018</v>
      </c>
      <c r="O830" t="s">
        <v>1018</v>
      </c>
      <c r="P830" t="s">
        <v>1018</v>
      </c>
    </row>
    <row r="831" spans="13:16" x14ac:dyDescent="0.25">
      <c r="M831" t="s">
        <v>1019</v>
      </c>
      <c r="N831" t="s">
        <v>1019</v>
      </c>
      <c r="O831" t="s">
        <v>1019</v>
      </c>
      <c r="P831" t="s">
        <v>1019</v>
      </c>
    </row>
    <row r="832" spans="13:16" x14ac:dyDescent="0.25">
      <c r="M832" t="s">
        <v>1020</v>
      </c>
      <c r="N832" t="s">
        <v>1020</v>
      </c>
      <c r="O832" t="s">
        <v>1020</v>
      </c>
      <c r="P832" t="s">
        <v>1020</v>
      </c>
    </row>
    <row r="833" spans="13:16" x14ac:dyDescent="0.25">
      <c r="M833" t="s">
        <v>1021</v>
      </c>
      <c r="N833" t="s">
        <v>1021</v>
      </c>
      <c r="O833" t="s">
        <v>1021</v>
      </c>
      <c r="P833" t="s">
        <v>1021</v>
      </c>
    </row>
    <row r="834" spans="13:16" x14ac:dyDescent="0.25">
      <c r="M834" t="s">
        <v>1022</v>
      </c>
      <c r="N834" t="s">
        <v>1022</v>
      </c>
      <c r="O834" t="s">
        <v>1022</v>
      </c>
      <c r="P834" t="s">
        <v>1022</v>
      </c>
    </row>
    <row r="835" spans="13:16" x14ac:dyDescent="0.25">
      <c r="M835" t="s">
        <v>1023</v>
      </c>
      <c r="N835" t="s">
        <v>1023</v>
      </c>
      <c r="O835" t="s">
        <v>1023</v>
      </c>
      <c r="P835" t="s">
        <v>1023</v>
      </c>
    </row>
    <row r="836" spans="13:16" x14ac:dyDescent="0.25">
      <c r="M836" t="s">
        <v>1024</v>
      </c>
      <c r="N836" t="s">
        <v>1024</v>
      </c>
      <c r="O836" t="s">
        <v>1024</v>
      </c>
      <c r="P836" t="s">
        <v>1024</v>
      </c>
    </row>
    <row r="837" spans="13:16" x14ac:dyDescent="0.25">
      <c r="M837" t="s">
        <v>1025</v>
      </c>
      <c r="N837" t="s">
        <v>1025</v>
      </c>
      <c r="O837" t="s">
        <v>1025</v>
      </c>
      <c r="P837" t="s">
        <v>1025</v>
      </c>
    </row>
    <row r="838" spans="13:16" x14ac:dyDescent="0.25">
      <c r="M838" t="s">
        <v>1026</v>
      </c>
      <c r="N838" t="s">
        <v>1026</v>
      </c>
      <c r="O838" t="s">
        <v>1026</v>
      </c>
      <c r="P838" t="s">
        <v>1026</v>
      </c>
    </row>
    <row r="839" spans="13:16" x14ac:dyDescent="0.25">
      <c r="M839" t="s">
        <v>1027</v>
      </c>
      <c r="N839" t="s">
        <v>1027</v>
      </c>
      <c r="O839" t="s">
        <v>1027</v>
      </c>
      <c r="P839" t="s">
        <v>1027</v>
      </c>
    </row>
    <row r="840" spans="13:16" x14ac:dyDescent="0.25">
      <c r="M840" t="s">
        <v>1028</v>
      </c>
      <c r="N840" t="s">
        <v>1028</v>
      </c>
      <c r="O840" t="s">
        <v>1028</v>
      </c>
      <c r="P840" t="s">
        <v>1028</v>
      </c>
    </row>
    <row r="841" spans="13:16" x14ac:dyDescent="0.25">
      <c r="M841" t="s">
        <v>1029</v>
      </c>
      <c r="N841" t="s">
        <v>1029</v>
      </c>
      <c r="O841" t="s">
        <v>1029</v>
      </c>
      <c r="P841" t="s">
        <v>1029</v>
      </c>
    </row>
    <row r="842" spans="13:16" x14ac:dyDescent="0.25">
      <c r="M842" t="s">
        <v>1030</v>
      </c>
      <c r="N842" t="s">
        <v>1030</v>
      </c>
      <c r="O842" t="s">
        <v>1030</v>
      </c>
      <c r="P842" t="s">
        <v>1030</v>
      </c>
    </row>
    <row r="843" spans="13:16" x14ac:dyDescent="0.25">
      <c r="M843" t="s">
        <v>1031</v>
      </c>
      <c r="N843" t="s">
        <v>1031</v>
      </c>
      <c r="O843" t="s">
        <v>1031</v>
      </c>
      <c r="P843" t="s">
        <v>1031</v>
      </c>
    </row>
    <row r="844" spans="13:16" x14ac:dyDescent="0.25">
      <c r="M844" t="s">
        <v>1032</v>
      </c>
      <c r="N844" t="s">
        <v>1032</v>
      </c>
      <c r="O844" t="s">
        <v>1032</v>
      </c>
      <c r="P844" t="s">
        <v>1032</v>
      </c>
    </row>
    <row r="845" spans="13:16" x14ac:dyDescent="0.25">
      <c r="M845" t="s">
        <v>1033</v>
      </c>
      <c r="N845" t="s">
        <v>1033</v>
      </c>
      <c r="O845" t="s">
        <v>1033</v>
      </c>
      <c r="P845" t="s">
        <v>1033</v>
      </c>
    </row>
    <row r="846" spans="13:16" x14ac:dyDescent="0.25">
      <c r="M846" t="s">
        <v>1034</v>
      </c>
      <c r="N846" t="s">
        <v>1034</v>
      </c>
      <c r="O846" t="s">
        <v>1034</v>
      </c>
      <c r="P846" t="s">
        <v>1034</v>
      </c>
    </row>
    <row r="847" spans="13:16" x14ac:dyDescent="0.25">
      <c r="M847" t="s">
        <v>1035</v>
      </c>
      <c r="N847" t="s">
        <v>1035</v>
      </c>
      <c r="O847" t="s">
        <v>1035</v>
      </c>
      <c r="P847" t="s">
        <v>1035</v>
      </c>
    </row>
    <row r="848" spans="13:16" x14ac:dyDescent="0.25">
      <c r="M848" t="s">
        <v>1036</v>
      </c>
      <c r="N848" t="s">
        <v>1036</v>
      </c>
      <c r="O848" t="s">
        <v>1036</v>
      </c>
      <c r="P848" t="s">
        <v>1036</v>
      </c>
    </row>
    <row r="849" spans="13:16" x14ac:dyDescent="0.25">
      <c r="M849" t="s">
        <v>1037</v>
      </c>
      <c r="N849" t="s">
        <v>1037</v>
      </c>
      <c r="O849" t="s">
        <v>1037</v>
      </c>
      <c r="P849" t="s">
        <v>1037</v>
      </c>
    </row>
    <row r="850" spans="13:16" x14ac:dyDescent="0.25">
      <c r="M850" t="s">
        <v>1038</v>
      </c>
      <c r="N850" t="s">
        <v>1038</v>
      </c>
      <c r="O850" t="s">
        <v>1038</v>
      </c>
      <c r="P850" t="s">
        <v>1038</v>
      </c>
    </row>
    <row r="851" spans="13:16" x14ac:dyDescent="0.25">
      <c r="M851" t="s">
        <v>1039</v>
      </c>
      <c r="N851" t="s">
        <v>1039</v>
      </c>
      <c r="O851" t="s">
        <v>1039</v>
      </c>
      <c r="P851" t="s">
        <v>1039</v>
      </c>
    </row>
    <row r="852" spans="13:16" x14ac:dyDescent="0.25">
      <c r="M852" t="s">
        <v>1040</v>
      </c>
      <c r="N852" t="s">
        <v>1040</v>
      </c>
      <c r="O852" t="s">
        <v>1040</v>
      </c>
      <c r="P852" t="s">
        <v>1040</v>
      </c>
    </row>
    <row r="853" spans="13:16" x14ac:dyDescent="0.25">
      <c r="M853" t="s">
        <v>1041</v>
      </c>
      <c r="N853" t="s">
        <v>1041</v>
      </c>
      <c r="O853" t="s">
        <v>1041</v>
      </c>
      <c r="P853" t="s">
        <v>1041</v>
      </c>
    </row>
    <row r="854" spans="13:16" x14ac:dyDescent="0.25">
      <c r="M854" t="s">
        <v>1042</v>
      </c>
      <c r="N854" t="s">
        <v>1042</v>
      </c>
      <c r="O854" t="s">
        <v>1042</v>
      </c>
      <c r="P854" t="s">
        <v>1042</v>
      </c>
    </row>
    <row r="855" spans="13:16" x14ac:dyDescent="0.25">
      <c r="M855" t="s">
        <v>1043</v>
      </c>
      <c r="N855" t="s">
        <v>1043</v>
      </c>
      <c r="O855" t="s">
        <v>1043</v>
      </c>
      <c r="P855" t="s">
        <v>1043</v>
      </c>
    </row>
    <row r="856" spans="13:16" x14ac:dyDescent="0.25">
      <c r="M856" t="s">
        <v>1044</v>
      </c>
      <c r="N856" t="s">
        <v>1044</v>
      </c>
      <c r="O856" t="s">
        <v>1044</v>
      </c>
      <c r="P856" t="s">
        <v>1044</v>
      </c>
    </row>
    <row r="857" spans="13:16" x14ac:dyDescent="0.25">
      <c r="M857" t="s">
        <v>1045</v>
      </c>
      <c r="N857" t="s">
        <v>1045</v>
      </c>
      <c r="O857" t="s">
        <v>1045</v>
      </c>
      <c r="P857" t="s">
        <v>1045</v>
      </c>
    </row>
    <row r="858" spans="13:16" x14ac:dyDescent="0.25">
      <c r="M858" t="s">
        <v>1046</v>
      </c>
      <c r="N858" t="s">
        <v>1046</v>
      </c>
      <c r="O858" t="s">
        <v>1046</v>
      </c>
      <c r="P858" t="s">
        <v>1046</v>
      </c>
    </row>
    <row r="859" spans="13:16" x14ac:dyDescent="0.25">
      <c r="M859" t="s">
        <v>1047</v>
      </c>
      <c r="N859" t="s">
        <v>1047</v>
      </c>
      <c r="O859" t="s">
        <v>1047</v>
      </c>
      <c r="P859" t="s">
        <v>1047</v>
      </c>
    </row>
    <row r="860" spans="13:16" x14ac:dyDescent="0.25">
      <c r="M860" t="s">
        <v>1048</v>
      </c>
      <c r="N860" t="s">
        <v>1048</v>
      </c>
      <c r="O860" t="s">
        <v>1048</v>
      </c>
      <c r="P860" t="s">
        <v>1048</v>
      </c>
    </row>
    <row r="861" spans="13:16" x14ac:dyDescent="0.25">
      <c r="M861" t="s">
        <v>1049</v>
      </c>
      <c r="N861" t="s">
        <v>1049</v>
      </c>
      <c r="O861" t="s">
        <v>1049</v>
      </c>
      <c r="P861" t="s">
        <v>1049</v>
      </c>
    </row>
    <row r="862" spans="13:16" x14ac:dyDescent="0.25">
      <c r="M862" t="s">
        <v>1050</v>
      </c>
      <c r="N862" t="s">
        <v>1050</v>
      </c>
      <c r="O862" t="s">
        <v>1050</v>
      </c>
      <c r="P862" t="s">
        <v>1050</v>
      </c>
    </row>
    <row r="863" spans="13:16" x14ac:dyDescent="0.25">
      <c r="M863" t="s">
        <v>1051</v>
      </c>
      <c r="N863" t="s">
        <v>1051</v>
      </c>
      <c r="O863" t="s">
        <v>1051</v>
      </c>
      <c r="P863" t="s">
        <v>1051</v>
      </c>
    </row>
    <row r="864" spans="13:16" x14ac:dyDescent="0.25">
      <c r="M864" t="s">
        <v>1052</v>
      </c>
      <c r="N864" t="s">
        <v>1052</v>
      </c>
      <c r="O864" t="s">
        <v>1052</v>
      </c>
      <c r="P864" t="s">
        <v>1052</v>
      </c>
    </row>
    <row r="865" spans="13:16" x14ac:dyDescent="0.25">
      <c r="M865" t="s">
        <v>1053</v>
      </c>
      <c r="N865" t="s">
        <v>1053</v>
      </c>
      <c r="O865" t="s">
        <v>1053</v>
      </c>
      <c r="P865" t="s">
        <v>1053</v>
      </c>
    </row>
    <row r="866" spans="13:16" x14ac:dyDescent="0.25">
      <c r="M866" t="s">
        <v>1054</v>
      </c>
      <c r="N866" t="s">
        <v>1054</v>
      </c>
      <c r="O866" t="s">
        <v>1054</v>
      </c>
      <c r="P866" t="s">
        <v>1054</v>
      </c>
    </row>
    <row r="867" spans="13:16" x14ac:dyDescent="0.25">
      <c r="M867" t="s">
        <v>1055</v>
      </c>
      <c r="N867" t="s">
        <v>1055</v>
      </c>
      <c r="O867" t="s">
        <v>1055</v>
      </c>
      <c r="P867" t="s">
        <v>1055</v>
      </c>
    </row>
    <row r="868" spans="13:16" x14ac:dyDescent="0.25">
      <c r="M868" t="s">
        <v>1056</v>
      </c>
      <c r="N868" t="s">
        <v>1056</v>
      </c>
      <c r="O868" t="s">
        <v>1056</v>
      </c>
      <c r="P868" t="s">
        <v>1056</v>
      </c>
    </row>
    <row r="869" spans="13:16" x14ac:dyDescent="0.25">
      <c r="M869" t="s">
        <v>1057</v>
      </c>
      <c r="N869" t="s">
        <v>1057</v>
      </c>
      <c r="O869" t="s">
        <v>1057</v>
      </c>
      <c r="P869" t="s">
        <v>1057</v>
      </c>
    </row>
    <row r="870" spans="13:16" x14ac:dyDescent="0.25">
      <c r="M870" t="s">
        <v>1058</v>
      </c>
      <c r="N870" t="s">
        <v>1058</v>
      </c>
      <c r="O870" t="s">
        <v>1058</v>
      </c>
      <c r="P870" t="s">
        <v>1058</v>
      </c>
    </row>
    <row r="871" spans="13:16" x14ac:dyDescent="0.25">
      <c r="M871" t="s">
        <v>1059</v>
      </c>
      <c r="N871" t="s">
        <v>1059</v>
      </c>
      <c r="O871" t="s">
        <v>1059</v>
      </c>
      <c r="P871" t="s">
        <v>1059</v>
      </c>
    </row>
    <row r="872" spans="13:16" x14ac:dyDescent="0.25">
      <c r="M872" t="s">
        <v>1060</v>
      </c>
      <c r="N872" t="s">
        <v>1060</v>
      </c>
      <c r="O872" t="s">
        <v>1060</v>
      </c>
      <c r="P872" t="s">
        <v>1060</v>
      </c>
    </row>
    <row r="873" spans="13:16" x14ac:dyDescent="0.25">
      <c r="M873" t="s">
        <v>1061</v>
      </c>
      <c r="N873" t="s">
        <v>1061</v>
      </c>
      <c r="O873" t="s">
        <v>1061</v>
      </c>
      <c r="P873" t="s">
        <v>1061</v>
      </c>
    </row>
    <row r="874" spans="13:16" x14ac:dyDescent="0.25">
      <c r="M874" t="s">
        <v>1062</v>
      </c>
      <c r="N874" t="s">
        <v>1062</v>
      </c>
      <c r="O874" t="s">
        <v>1062</v>
      </c>
      <c r="P874" t="s">
        <v>1062</v>
      </c>
    </row>
    <row r="875" spans="13:16" x14ac:dyDescent="0.25">
      <c r="M875" t="s">
        <v>1063</v>
      </c>
      <c r="N875" t="s">
        <v>1063</v>
      </c>
      <c r="O875" t="s">
        <v>1063</v>
      </c>
      <c r="P875" t="s">
        <v>1063</v>
      </c>
    </row>
    <row r="876" spans="13:16" x14ac:dyDescent="0.25">
      <c r="M876" t="s">
        <v>1064</v>
      </c>
      <c r="N876" t="s">
        <v>1064</v>
      </c>
      <c r="O876" t="s">
        <v>1064</v>
      </c>
      <c r="P876" t="s">
        <v>1064</v>
      </c>
    </row>
    <row r="877" spans="13:16" x14ac:dyDescent="0.25">
      <c r="M877" t="s">
        <v>1065</v>
      </c>
      <c r="N877" t="s">
        <v>1065</v>
      </c>
      <c r="O877" t="s">
        <v>1065</v>
      </c>
      <c r="P877" t="s">
        <v>1065</v>
      </c>
    </row>
    <row r="878" spans="13:16" x14ac:dyDescent="0.25">
      <c r="M878" t="s">
        <v>1066</v>
      </c>
      <c r="N878" t="s">
        <v>1066</v>
      </c>
      <c r="O878" t="s">
        <v>1066</v>
      </c>
      <c r="P878" t="s">
        <v>1066</v>
      </c>
    </row>
    <row r="879" spans="13:16" x14ac:dyDescent="0.25">
      <c r="M879" t="s">
        <v>1067</v>
      </c>
      <c r="N879" t="s">
        <v>1067</v>
      </c>
      <c r="O879" t="s">
        <v>1067</v>
      </c>
      <c r="P879" t="s">
        <v>1067</v>
      </c>
    </row>
    <row r="880" spans="13:16" x14ac:dyDescent="0.25">
      <c r="M880" t="s">
        <v>1068</v>
      </c>
      <c r="N880" t="s">
        <v>1068</v>
      </c>
      <c r="O880" t="s">
        <v>1068</v>
      </c>
      <c r="P880" t="s">
        <v>1068</v>
      </c>
    </row>
    <row r="881" spans="13:16" x14ac:dyDescent="0.25">
      <c r="M881" t="s">
        <v>1069</v>
      </c>
      <c r="N881" t="s">
        <v>1069</v>
      </c>
      <c r="O881" t="s">
        <v>1069</v>
      </c>
      <c r="P881" t="s">
        <v>1069</v>
      </c>
    </row>
    <row r="882" spans="13:16" x14ac:dyDescent="0.25">
      <c r="M882" t="s">
        <v>1070</v>
      </c>
      <c r="N882" t="s">
        <v>1070</v>
      </c>
      <c r="O882" t="s">
        <v>1070</v>
      </c>
      <c r="P882" t="s">
        <v>1070</v>
      </c>
    </row>
    <row r="883" spans="13:16" x14ac:dyDescent="0.25">
      <c r="M883" t="s">
        <v>1071</v>
      </c>
      <c r="N883" t="s">
        <v>1071</v>
      </c>
      <c r="O883" t="s">
        <v>1071</v>
      </c>
      <c r="P883" t="s">
        <v>1071</v>
      </c>
    </row>
    <row r="884" spans="13:16" x14ac:dyDescent="0.25">
      <c r="M884" t="s">
        <v>1072</v>
      </c>
      <c r="N884" t="s">
        <v>1072</v>
      </c>
      <c r="O884" t="s">
        <v>1072</v>
      </c>
      <c r="P884" t="s">
        <v>1072</v>
      </c>
    </row>
    <row r="885" spans="13:16" x14ac:dyDescent="0.25">
      <c r="M885" t="s">
        <v>1073</v>
      </c>
      <c r="N885" t="s">
        <v>1073</v>
      </c>
      <c r="O885" t="s">
        <v>1073</v>
      </c>
      <c r="P885" t="s">
        <v>1073</v>
      </c>
    </row>
    <row r="886" spans="13:16" x14ac:dyDescent="0.25">
      <c r="M886" t="s">
        <v>1074</v>
      </c>
      <c r="N886" t="s">
        <v>1074</v>
      </c>
      <c r="O886" t="s">
        <v>1074</v>
      </c>
      <c r="P886" t="s">
        <v>1074</v>
      </c>
    </row>
    <row r="887" spans="13:16" x14ac:dyDescent="0.25">
      <c r="M887" t="s">
        <v>1075</v>
      </c>
      <c r="N887" t="s">
        <v>1075</v>
      </c>
      <c r="O887" t="s">
        <v>1075</v>
      </c>
      <c r="P887" t="s">
        <v>1075</v>
      </c>
    </row>
    <row r="888" spans="13:16" x14ac:dyDescent="0.25">
      <c r="M888" t="s">
        <v>1076</v>
      </c>
      <c r="N888" t="s">
        <v>1076</v>
      </c>
      <c r="O888" t="s">
        <v>1076</v>
      </c>
      <c r="P888" t="s">
        <v>1076</v>
      </c>
    </row>
    <row r="889" spans="13:16" x14ac:dyDescent="0.25">
      <c r="M889" t="s">
        <v>1077</v>
      </c>
      <c r="N889" t="s">
        <v>1077</v>
      </c>
      <c r="O889" t="s">
        <v>1077</v>
      </c>
      <c r="P889" t="s">
        <v>1077</v>
      </c>
    </row>
    <row r="890" spans="13:16" x14ac:dyDescent="0.25">
      <c r="M890" t="s">
        <v>1078</v>
      </c>
      <c r="N890" t="s">
        <v>1078</v>
      </c>
      <c r="O890" t="s">
        <v>1078</v>
      </c>
      <c r="P890" t="s">
        <v>1078</v>
      </c>
    </row>
    <row r="891" spans="13:16" x14ac:dyDescent="0.25">
      <c r="M891" t="s">
        <v>1079</v>
      </c>
      <c r="N891" t="s">
        <v>1079</v>
      </c>
      <c r="O891" t="s">
        <v>1079</v>
      </c>
      <c r="P891" t="s">
        <v>1079</v>
      </c>
    </row>
    <row r="892" spans="13:16" x14ac:dyDescent="0.25">
      <c r="M892" t="s">
        <v>1080</v>
      </c>
      <c r="N892" t="s">
        <v>1080</v>
      </c>
      <c r="O892" t="s">
        <v>1080</v>
      </c>
      <c r="P892" t="s">
        <v>1080</v>
      </c>
    </row>
    <row r="893" spans="13:16" x14ac:dyDescent="0.25">
      <c r="M893" t="s">
        <v>1081</v>
      </c>
      <c r="N893" t="s">
        <v>1081</v>
      </c>
      <c r="O893" t="s">
        <v>1081</v>
      </c>
      <c r="P893" t="s">
        <v>1081</v>
      </c>
    </row>
    <row r="894" spans="13:16" x14ac:dyDescent="0.25">
      <c r="M894" t="s">
        <v>1082</v>
      </c>
      <c r="N894" t="s">
        <v>1082</v>
      </c>
      <c r="O894" t="s">
        <v>1082</v>
      </c>
      <c r="P894" t="s">
        <v>1082</v>
      </c>
    </row>
    <row r="895" spans="13:16" x14ac:dyDescent="0.25">
      <c r="M895" t="s">
        <v>1083</v>
      </c>
      <c r="N895" t="s">
        <v>1083</v>
      </c>
      <c r="O895" t="s">
        <v>1083</v>
      </c>
      <c r="P895" t="s">
        <v>1083</v>
      </c>
    </row>
    <row r="896" spans="13:16" x14ac:dyDescent="0.25">
      <c r="M896" t="s">
        <v>1084</v>
      </c>
      <c r="N896" t="s">
        <v>1084</v>
      </c>
      <c r="O896" t="s">
        <v>1084</v>
      </c>
      <c r="P896" t="s">
        <v>1084</v>
      </c>
    </row>
    <row r="897" spans="13:16" x14ac:dyDescent="0.25">
      <c r="M897" t="s">
        <v>1085</v>
      </c>
      <c r="N897" t="s">
        <v>1085</v>
      </c>
      <c r="O897" t="s">
        <v>1085</v>
      </c>
      <c r="P897" t="s">
        <v>1085</v>
      </c>
    </row>
    <row r="898" spans="13:16" x14ac:dyDescent="0.25">
      <c r="M898" t="s">
        <v>1086</v>
      </c>
      <c r="N898" t="s">
        <v>1086</v>
      </c>
      <c r="O898" t="s">
        <v>1086</v>
      </c>
      <c r="P898" t="s">
        <v>1086</v>
      </c>
    </row>
    <row r="899" spans="13:16" x14ac:dyDescent="0.25">
      <c r="M899" t="s">
        <v>1087</v>
      </c>
      <c r="N899" t="s">
        <v>1087</v>
      </c>
      <c r="O899" t="s">
        <v>1087</v>
      </c>
      <c r="P899" t="s">
        <v>1087</v>
      </c>
    </row>
    <row r="900" spans="13:16" x14ac:dyDescent="0.25">
      <c r="M900" t="s">
        <v>1088</v>
      </c>
      <c r="N900" t="s">
        <v>1088</v>
      </c>
      <c r="O900" t="s">
        <v>1088</v>
      </c>
      <c r="P900" t="s">
        <v>1088</v>
      </c>
    </row>
    <row r="901" spans="13:16" x14ac:dyDescent="0.25">
      <c r="M901" t="s">
        <v>1089</v>
      </c>
      <c r="N901" t="s">
        <v>1089</v>
      </c>
      <c r="O901" t="s">
        <v>1089</v>
      </c>
      <c r="P901" t="s">
        <v>1089</v>
      </c>
    </row>
    <row r="902" spans="13:16" x14ac:dyDescent="0.25">
      <c r="M902" t="s">
        <v>1090</v>
      </c>
      <c r="N902" t="s">
        <v>1090</v>
      </c>
      <c r="O902" t="s">
        <v>1090</v>
      </c>
      <c r="P902" t="s">
        <v>1090</v>
      </c>
    </row>
    <row r="903" spans="13:16" x14ac:dyDescent="0.25">
      <c r="M903" t="s">
        <v>1091</v>
      </c>
      <c r="N903" t="s">
        <v>1091</v>
      </c>
      <c r="O903" t="s">
        <v>1091</v>
      </c>
      <c r="P903" t="s">
        <v>1091</v>
      </c>
    </row>
    <row r="904" spans="13:16" x14ac:dyDescent="0.25">
      <c r="M904" t="s">
        <v>1092</v>
      </c>
      <c r="N904" t="s">
        <v>1092</v>
      </c>
      <c r="O904" t="s">
        <v>1092</v>
      </c>
      <c r="P904" t="s">
        <v>1092</v>
      </c>
    </row>
    <row r="905" spans="13:16" x14ac:dyDescent="0.25">
      <c r="M905" t="s">
        <v>1093</v>
      </c>
      <c r="N905" t="s">
        <v>1093</v>
      </c>
      <c r="O905" t="s">
        <v>1093</v>
      </c>
      <c r="P905" t="s">
        <v>1093</v>
      </c>
    </row>
    <row r="906" spans="13:16" x14ac:dyDescent="0.25">
      <c r="M906" t="s">
        <v>1094</v>
      </c>
      <c r="N906" t="s">
        <v>1094</v>
      </c>
      <c r="O906" t="s">
        <v>1094</v>
      </c>
      <c r="P906" t="s">
        <v>1094</v>
      </c>
    </row>
    <row r="907" spans="13:16" x14ac:dyDescent="0.25">
      <c r="M907" t="s">
        <v>1095</v>
      </c>
      <c r="N907" t="s">
        <v>1095</v>
      </c>
      <c r="O907" t="s">
        <v>1095</v>
      </c>
      <c r="P907" t="s">
        <v>1095</v>
      </c>
    </row>
    <row r="908" spans="13:16" x14ac:dyDescent="0.25">
      <c r="M908" t="s">
        <v>1096</v>
      </c>
      <c r="N908" t="s">
        <v>1096</v>
      </c>
      <c r="O908" t="s">
        <v>1096</v>
      </c>
      <c r="P908" t="s">
        <v>1096</v>
      </c>
    </row>
    <row r="909" spans="13:16" x14ac:dyDescent="0.25">
      <c r="M909" t="s">
        <v>1097</v>
      </c>
      <c r="N909" t="s">
        <v>1097</v>
      </c>
      <c r="O909" t="s">
        <v>1097</v>
      </c>
      <c r="P909" t="s">
        <v>1097</v>
      </c>
    </row>
    <row r="910" spans="13:16" x14ac:dyDescent="0.25">
      <c r="M910" t="s">
        <v>1098</v>
      </c>
      <c r="N910" t="s">
        <v>1098</v>
      </c>
      <c r="O910" t="s">
        <v>1098</v>
      </c>
      <c r="P910" t="s">
        <v>1098</v>
      </c>
    </row>
    <row r="911" spans="13:16" x14ac:dyDescent="0.25">
      <c r="M911" t="s">
        <v>1099</v>
      </c>
      <c r="N911" t="s">
        <v>1099</v>
      </c>
      <c r="O911" t="s">
        <v>1099</v>
      </c>
      <c r="P911" t="s">
        <v>1099</v>
      </c>
    </row>
    <row r="912" spans="13:16" x14ac:dyDescent="0.25">
      <c r="M912" t="s">
        <v>1100</v>
      </c>
      <c r="N912" t="s">
        <v>1100</v>
      </c>
      <c r="O912" t="s">
        <v>1100</v>
      </c>
      <c r="P912" t="s">
        <v>1100</v>
      </c>
    </row>
    <row r="913" spans="13:16" x14ac:dyDescent="0.25">
      <c r="M913" t="s">
        <v>1101</v>
      </c>
      <c r="N913" t="s">
        <v>1101</v>
      </c>
      <c r="O913" t="s">
        <v>1101</v>
      </c>
      <c r="P913" t="s">
        <v>1101</v>
      </c>
    </row>
    <row r="914" spans="13:16" x14ac:dyDescent="0.25">
      <c r="M914" t="s">
        <v>1102</v>
      </c>
      <c r="N914" t="s">
        <v>1102</v>
      </c>
      <c r="O914" t="s">
        <v>1102</v>
      </c>
      <c r="P914" t="s">
        <v>1102</v>
      </c>
    </row>
    <row r="915" spans="13:16" x14ac:dyDescent="0.25">
      <c r="M915" t="s">
        <v>1103</v>
      </c>
      <c r="N915" t="s">
        <v>1103</v>
      </c>
      <c r="O915" t="s">
        <v>1103</v>
      </c>
      <c r="P915" t="s">
        <v>1103</v>
      </c>
    </row>
    <row r="916" spans="13:16" x14ac:dyDescent="0.25">
      <c r="M916" t="s">
        <v>1104</v>
      </c>
      <c r="N916" t="s">
        <v>1104</v>
      </c>
      <c r="O916" t="s">
        <v>1104</v>
      </c>
      <c r="P916" t="s">
        <v>1104</v>
      </c>
    </row>
    <row r="917" spans="13:16" x14ac:dyDescent="0.25">
      <c r="M917" t="s">
        <v>1105</v>
      </c>
      <c r="N917" t="s">
        <v>1105</v>
      </c>
      <c r="O917" t="s">
        <v>1105</v>
      </c>
      <c r="P917" t="s">
        <v>1105</v>
      </c>
    </row>
    <row r="918" spans="13:16" x14ac:dyDescent="0.25">
      <c r="M918" t="s">
        <v>1106</v>
      </c>
      <c r="N918" t="s">
        <v>1106</v>
      </c>
      <c r="O918" t="s">
        <v>1106</v>
      </c>
      <c r="P918" t="s">
        <v>1106</v>
      </c>
    </row>
    <row r="919" spans="13:16" x14ac:dyDescent="0.25">
      <c r="M919" t="s">
        <v>1107</v>
      </c>
      <c r="N919" t="s">
        <v>1107</v>
      </c>
      <c r="O919" t="s">
        <v>1107</v>
      </c>
      <c r="P919" t="s">
        <v>1107</v>
      </c>
    </row>
    <row r="920" spans="13:16" x14ac:dyDescent="0.25">
      <c r="M920" t="s">
        <v>1108</v>
      </c>
      <c r="N920" t="s">
        <v>1108</v>
      </c>
      <c r="O920" t="s">
        <v>1108</v>
      </c>
      <c r="P920" t="s">
        <v>1108</v>
      </c>
    </row>
    <row r="921" spans="13:16" x14ac:dyDescent="0.25">
      <c r="M921" t="s">
        <v>1109</v>
      </c>
      <c r="N921" t="s">
        <v>1109</v>
      </c>
      <c r="O921" t="s">
        <v>1109</v>
      </c>
      <c r="P921" t="s">
        <v>1109</v>
      </c>
    </row>
    <row r="922" spans="13:16" x14ac:dyDescent="0.25">
      <c r="M922" t="s">
        <v>1110</v>
      </c>
      <c r="N922" t="s">
        <v>1110</v>
      </c>
      <c r="O922" t="s">
        <v>1110</v>
      </c>
      <c r="P922" t="s">
        <v>1110</v>
      </c>
    </row>
    <row r="923" spans="13:16" x14ac:dyDescent="0.25">
      <c r="M923" t="s">
        <v>1111</v>
      </c>
      <c r="N923" t="s">
        <v>1111</v>
      </c>
      <c r="O923" t="s">
        <v>1111</v>
      </c>
      <c r="P923" t="s">
        <v>1111</v>
      </c>
    </row>
    <row r="924" spans="13:16" x14ac:dyDescent="0.25">
      <c r="M924" t="s">
        <v>1112</v>
      </c>
      <c r="N924" t="s">
        <v>1112</v>
      </c>
      <c r="O924" t="s">
        <v>1112</v>
      </c>
      <c r="P924" t="s">
        <v>1112</v>
      </c>
    </row>
    <row r="925" spans="13:16" x14ac:dyDescent="0.25">
      <c r="M925" t="s">
        <v>1113</v>
      </c>
      <c r="N925" t="s">
        <v>1113</v>
      </c>
      <c r="O925" t="s">
        <v>1113</v>
      </c>
      <c r="P925" t="s">
        <v>1113</v>
      </c>
    </row>
    <row r="926" spans="13:16" x14ac:dyDescent="0.25">
      <c r="M926" t="s">
        <v>1114</v>
      </c>
      <c r="N926" t="s">
        <v>1114</v>
      </c>
      <c r="O926" t="s">
        <v>1114</v>
      </c>
      <c r="P926" t="s">
        <v>1114</v>
      </c>
    </row>
    <row r="927" spans="13:16" x14ac:dyDescent="0.25">
      <c r="M927" t="s">
        <v>1115</v>
      </c>
      <c r="N927" t="s">
        <v>1115</v>
      </c>
      <c r="O927" t="s">
        <v>1115</v>
      </c>
      <c r="P927" t="s">
        <v>1115</v>
      </c>
    </row>
    <row r="928" spans="13:16" x14ac:dyDescent="0.25">
      <c r="M928" t="s">
        <v>1116</v>
      </c>
      <c r="N928" t="s">
        <v>1116</v>
      </c>
      <c r="O928" t="s">
        <v>1116</v>
      </c>
      <c r="P928" t="s">
        <v>1116</v>
      </c>
    </row>
    <row r="929" spans="13:16" x14ac:dyDescent="0.25">
      <c r="M929" t="s">
        <v>1117</v>
      </c>
      <c r="N929" t="s">
        <v>1117</v>
      </c>
      <c r="O929" t="s">
        <v>1117</v>
      </c>
      <c r="P929" t="s">
        <v>1117</v>
      </c>
    </row>
    <row r="930" spans="13:16" x14ac:dyDescent="0.25">
      <c r="M930" t="s">
        <v>1118</v>
      </c>
      <c r="N930" t="s">
        <v>1118</v>
      </c>
      <c r="O930" t="s">
        <v>1118</v>
      </c>
      <c r="P930" t="s">
        <v>1118</v>
      </c>
    </row>
    <row r="931" spans="13:16" x14ac:dyDescent="0.25">
      <c r="M931" t="s">
        <v>1119</v>
      </c>
      <c r="N931" t="s">
        <v>1119</v>
      </c>
      <c r="O931" t="s">
        <v>1119</v>
      </c>
      <c r="P931" t="s">
        <v>1119</v>
      </c>
    </row>
    <row r="932" spans="13:16" x14ac:dyDescent="0.25">
      <c r="M932" t="s">
        <v>1120</v>
      </c>
      <c r="N932" t="s">
        <v>1120</v>
      </c>
      <c r="O932" t="s">
        <v>1120</v>
      </c>
      <c r="P932" t="s">
        <v>1120</v>
      </c>
    </row>
    <row r="933" spans="13:16" x14ac:dyDescent="0.25">
      <c r="M933" t="s">
        <v>1121</v>
      </c>
      <c r="N933" t="s">
        <v>1121</v>
      </c>
      <c r="O933" t="s">
        <v>1121</v>
      </c>
      <c r="P933" t="s">
        <v>1121</v>
      </c>
    </row>
    <row r="934" spans="13:16" x14ac:dyDescent="0.25">
      <c r="M934" t="s">
        <v>1122</v>
      </c>
      <c r="N934" t="s">
        <v>1122</v>
      </c>
      <c r="O934" t="s">
        <v>1122</v>
      </c>
      <c r="P934" t="s">
        <v>1122</v>
      </c>
    </row>
    <row r="935" spans="13:16" x14ac:dyDescent="0.25">
      <c r="M935" t="s">
        <v>1123</v>
      </c>
      <c r="N935" t="s">
        <v>1123</v>
      </c>
      <c r="O935" t="s">
        <v>1123</v>
      </c>
      <c r="P935" t="s">
        <v>1123</v>
      </c>
    </row>
    <row r="936" spans="13:16" x14ac:dyDescent="0.25">
      <c r="M936" t="s">
        <v>1124</v>
      </c>
      <c r="N936" t="s">
        <v>1124</v>
      </c>
      <c r="O936" t="s">
        <v>1124</v>
      </c>
      <c r="P936" t="s">
        <v>1124</v>
      </c>
    </row>
    <row r="937" spans="13:16" x14ac:dyDescent="0.25">
      <c r="M937" t="s">
        <v>1125</v>
      </c>
      <c r="N937" t="s">
        <v>1125</v>
      </c>
      <c r="O937" t="s">
        <v>1125</v>
      </c>
      <c r="P937" t="s">
        <v>1125</v>
      </c>
    </row>
    <row r="938" spans="13:16" x14ac:dyDescent="0.25">
      <c r="M938" t="s">
        <v>1126</v>
      </c>
      <c r="N938" t="s">
        <v>1126</v>
      </c>
      <c r="O938" t="s">
        <v>1126</v>
      </c>
      <c r="P938" t="s">
        <v>1126</v>
      </c>
    </row>
    <row r="939" spans="13:16" x14ac:dyDescent="0.25">
      <c r="M939" t="s">
        <v>1127</v>
      </c>
      <c r="N939" t="s">
        <v>1127</v>
      </c>
      <c r="O939" t="s">
        <v>1127</v>
      </c>
      <c r="P939" t="s">
        <v>1127</v>
      </c>
    </row>
    <row r="940" spans="13:16" x14ac:dyDescent="0.25">
      <c r="M940" t="s">
        <v>1128</v>
      </c>
      <c r="N940" t="s">
        <v>1128</v>
      </c>
      <c r="O940" t="s">
        <v>1128</v>
      </c>
      <c r="P940" t="s">
        <v>1128</v>
      </c>
    </row>
    <row r="941" spans="13:16" x14ac:dyDescent="0.25">
      <c r="M941" t="s">
        <v>1129</v>
      </c>
      <c r="N941" t="s">
        <v>1129</v>
      </c>
      <c r="O941" t="s">
        <v>1129</v>
      </c>
      <c r="P941" t="s">
        <v>1129</v>
      </c>
    </row>
    <row r="942" spans="13:16" x14ac:dyDescent="0.25">
      <c r="M942" t="s">
        <v>1130</v>
      </c>
      <c r="N942" t="s">
        <v>1130</v>
      </c>
      <c r="O942" t="s">
        <v>1130</v>
      </c>
      <c r="P942" t="s">
        <v>1130</v>
      </c>
    </row>
    <row r="943" spans="13:16" x14ac:dyDescent="0.25">
      <c r="M943" t="s">
        <v>1131</v>
      </c>
      <c r="N943" t="s">
        <v>1131</v>
      </c>
      <c r="O943" t="s">
        <v>1131</v>
      </c>
      <c r="P943" t="s">
        <v>1131</v>
      </c>
    </row>
    <row r="944" spans="13:16" x14ac:dyDescent="0.25">
      <c r="M944" t="s">
        <v>1132</v>
      </c>
      <c r="N944" t="s">
        <v>1132</v>
      </c>
      <c r="O944" t="s">
        <v>1132</v>
      </c>
      <c r="P944" t="s">
        <v>1132</v>
      </c>
    </row>
    <row r="945" spans="13:16" x14ac:dyDescent="0.25">
      <c r="M945" t="s">
        <v>1133</v>
      </c>
      <c r="N945" t="s">
        <v>1133</v>
      </c>
      <c r="O945" t="s">
        <v>1133</v>
      </c>
      <c r="P945" t="s">
        <v>1133</v>
      </c>
    </row>
    <row r="946" spans="13:16" x14ac:dyDescent="0.25">
      <c r="M946" t="s">
        <v>1134</v>
      </c>
      <c r="N946" t="s">
        <v>1134</v>
      </c>
      <c r="O946" t="s">
        <v>1134</v>
      </c>
      <c r="P946" t="s">
        <v>1134</v>
      </c>
    </row>
    <row r="947" spans="13:16" x14ac:dyDescent="0.25">
      <c r="M947" t="s">
        <v>1135</v>
      </c>
      <c r="N947" t="s">
        <v>1135</v>
      </c>
      <c r="O947" t="s">
        <v>1135</v>
      </c>
      <c r="P947" t="s">
        <v>1135</v>
      </c>
    </row>
    <row r="948" spans="13:16" x14ac:dyDescent="0.25">
      <c r="M948" t="s">
        <v>1136</v>
      </c>
      <c r="N948" t="s">
        <v>1136</v>
      </c>
      <c r="O948" t="s">
        <v>1136</v>
      </c>
      <c r="P948" t="s">
        <v>1136</v>
      </c>
    </row>
    <row r="949" spans="13:16" x14ac:dyDescent="0.25">
      <c r="M949" t="s">
        <v>1137</v>
      </c>
      <c r="N949" t="s">
        <v>1137</v>
      </c>
      <c r="O949" t="s">
        <v>1137</v>
      </c>
      <c r="P949" t="s">
        <v>1137</v>
      </c>
    </row>
    <row r="950" spans="13:16" x14ac:dyDescent="0.25">
      <c r="M950" t="s">
        <v>1138</v>
      </c>
      <c r="N950" t="s">
        <v>1138</v>
      </c>
      <c r="O950" t="s">
        <v>1138</v>
      </c>
      <c r="P950" t="s">
        <v>1138</v>
      </c>
    </row>
    <row r="951" spans="13:16" x14ac:dyDescent="0.25">
      <c r="M951" t="s">
        <v>1139</v>
      </c>
      <c r="N951" t="s">
        <v>1139</v>
      </c>
      <c r="O951" t="s">
        <v>1139</v>
      </c>
      <c r="P951" t="s">
        <v>1139</v>
      </c>
    </row>
    <row r="952" spans="13:16" x14ac:dyDescent="0.25">
      <c r="M952" t="s">
        <v>1140</v>
      </c>
      <c r="N952" t="s">
        <v>1140</v>
      </c>
      <c r="O952" t="s">
        <v>1140</v>
      </c>
      <c r="P952" t="s">
        <v>1140</v>
      </c>
    </row>
    <row r="953" spans="13:16" x14ac:dyDescent="0.25">
      <c r="M953" t="s">
        <v>1141</v>
      </c>
      <c r="N953" t="s">
        <v>1141</v>
      </c>
      <c r="O953" t="s">
        <v>1141</v>
      </c>
      <c r="P953" t="s">
        <v>1141</v>
      </c>
    </row>
    <row r="954" spans="13:16" x14ac:dyDescent="0.25">
      <c r="M954" t="s">
        <v>1142</v>
      </c>
      <c r="N954" t="s">
        <v>1142</v>
      </c>
      <c r="O954" t="s">
        <v>1142</v>
      </c>
      <c r="P954" t="s">
        <v>1142</v>
      </c>
    </row>
    <row r="955" spans="13:16" x14ac:dyDescent="0.25">
      <c r="M955" t="s">
        <v>1143</v>
      </c>
      <c r="N955" t="s">
        <v>1143</v>
      </c>
      <c r="O955" t="s">
        <v>1143</v>
      </c>
      <c r="P955" t="s">
        <v>1143</v>
      </c>
    </row>
    <row r="956" spans="13:16" x14ac:dyDescent="0.25">
      <c r="M956" t="s">
        <v>1144</v>
      </c>
      <c r="N956" t="s">
        <v>1144</v>
      </c>
      <c r="O956" t="s">
        <v>1144</v>
      </c>
      <c r="P956" t="s">
        <v>1144</v>
      </c>
    </row>
    <row r="957" spans="13:16" x14ac:dyDescent="0.25">
      <c r="M957" t="s">
        <v>1145</v>
      </c>
      <c r="N957" t="s">
        <v>1145</v>
      </c>
      <c r="O957" t="s">
        <v>1145</v>
      </c>
      <c r="P957" t="s">
        <v>1145</v>
      </c>
    </row>
    <row r="958" spans="13:16" x14ac:dyDescent="0.25">
      <c r="M958" t="s">
        <v>1146</v>
      </c>
      <c r="N958" t="s">
        <v>1146</v>
      </c>
      <c r="O958" t="s">
        <v>1146</v>
      </c>
      <c r="P958" t="s">
        <v>1146</v>
      </c>
    </row>
    <row r="959" spans="13:16" x14ac:dyDescent="0.25">
      <c r="M959" t="s">
        <v>1147</v>
      </c>
      <c r="N959" t="s">
        <v>1147</v>
      </c>
      <c r="O959" t="s">
        <v>1147</v>
      </c>
      <c r="P959" t="s">
        <v>1147</v>
      </c>
    </row>
    <row r="960" spans="13:16" x14ac:dyDescent="0.25">
      <c r="M960" t="s">
        <v>1148</v>
      </c>
      <c r="N960" t="s">
        <v>1148</v>
      </c>
      <c r="O960" t="s">
        <v>1148</v>
      </c>
      <c r="P960" t="s">
        <v>1148</v>
      </c>
    </row>
    <row r="961" spans="13:16" x14ac:dyDescent="0.25">
      <c r="M961" t="s">
        <v>1149</v>
      </c>
      <c r="N961" t="s">
        <v>1149</v>
      </c>
      <c r="O961" t="s">
        <v>1149</v>
      </c>
      <c r="P961" t="s">
        <v>1149</v>
      </c>
    </row>
    <row r="962" spans="13:16" x14ac:dyDescent="0.25">
      <c r="M962" t="s">
        <v>1150</v>
      </c>
      <c r="N962" t="s">
        <v>1150</v>
      </c>
      <c r="O962" t="s">
        <v>1150</v>
      </c>
      <c r="P962" t="s">
        <v>1150</v>
      </c>
    </row>
    <row r="963" spans="13:16" x14ac:dyDescent="0.25">
      <c r="M963" t="s">
        <v>1151</v>
      </c>
      <c r="N963" t="s">
        <v>1151</v>
      </c>
      <c r="O963" t="s">
        <v>1151</v>
      </c>
      <c r="P963" t="s">
        <v>1151</v>
      </c>
    </row>
    <row r="964" spans="13:16" x14ac:dyDescent="0.25">
      <c r="M964" t="s">
        <v>1152</v>
      </c>
      <c r="N964" t="s">
        <v>1152</v>
      </c>
      <c r="O964" t="s">
        <v>1152</v>
      </c>
      <c r="P964" t="s">
        <v>1152</v>
      </c>
    </row>
    <row r="965" spans="13:16" x14ac:dyDescent="0.25">
      <c r="M965" t="s">
        <v>1153</v>
      </c>
      <c r="N965" t="s">
        <v>1153</v>
      </c>
      <c r="O965" t="s">
        <v>1153</v>
      </c>
      <c r="P965" t="s">
        <v>1153</v>
      </c>
    </row>
    <row r="966" spans="13:16" x14ac:dyDescent="0.25">
      <c r="M966" t="s">
        <v>1154</v>
      </c>
      <c r="N966" t="s">
        <v>1154</v>
      </c>
      <c r="O966" t="s">
        <v>1154</v>
      </c>
      <c r="P966" t="s">
        <v>1154</v>
      </c>
    </row>
    <row r="967" spans="13:16" x14ac:dyDescent="0.25">
      <c r="M967" t="s">
        <v>1155</v>
      </c>
      <c r="N967" t="s">
        <v>1155</v>
      </c>
      <c r="O967" t="s">
        <v>1155</v>
      </c>
      <c r="P967" t="s">
        <v>1155</v>
      </c>
    </row>
    <row r="968" spans="13:16" x14ac:dyDescent="0.25">
      <c r="M968" t="s">
        <v>1156</v>
      </c>
      <c r="N968" t="s">
        <v>1156</v>
      </c>
      <c r="O968" t="s">
        <v>1156</v>
      </c>
      <c r="P968" t="s">
        <v>1156</v>
      </c>
    </row>
    <row r="969" spans="13:16" x14ac:dyDescent="0.25">
      <c r="M969" t="s">
        <v>1157</v>
      </c>
      <c r="N969" t="s">
        <v>1157</v>
      </c>
      <c r="O969" t="s">
        <v>1157</v>
      </c>
      <c r="P969" t="s">
        <v>1157</v>
      </c>
    </row>
    <row r="970" spans="13:16" x14ac:dyDescent="0.25">
      <c r="M970" t="s">
        <v>1158</v>
      </c>
      <c r="N970" t="s">
        <v>1158</v>
      </c>
      <c r="O970" t="s">
        <v>1158</v>
      </c>
      <c r="P970" t="s">
        <v>1158</v>
      </c>
    </row>
    <row r="971" spans="13:16" x14ac:dyDescent="0.25">
      <c r="M971" t="s">
        <v>1159</v>
      </c>
      <c r="N971" t="s">
        <v>1159</v>
      </c>
      <c r="O971" t="s">
        <v>1159</v>
      </c>
      <c r="P971" t="s">
        <v>1159</v>
      </c>
    </row>
    <row r="972" spans="13:16" x14ac:dyDescent="0.25">
      <c r="M972" t="s">
        <v>1160</v>
      </c>
      <c r="N972" t="s">
        <v>1160</v>
      </c>
      <c r="O972" t="s">
        <v>1160</v>
      </c>
      <c r="P972" t="s">
        <v>1160</v>
      </c>
    </row>
    <row r="973" spans="13:16" x14ac:dyDescent="0.25">
      <c r="M973" t="s">
        <v>1161</v>
      </c>
      <c r="N973" t="s">
        <v>1161</v>
      </c>
      <c r="O973" t="s">
        <v>1161</v>
      </c>
      <c r="P973" t="s">
        <v>1161</v>
      </c>
    </row>
    <row r="974" spans="13:16" x14ac:dyDescent="0.25">
      <c r="M974" t="s">
        <v>1162</v>
      </c>
      <c r="N974" t="s">
        <v>1162</v>
      </c>
      <c r="O974" t="s">
        <v>1162</v>
      </c>
      <c r="P974" t="s">
        <v>1162</v>
      </c>
    </row>
    <row r="975" spans="13:16" x14ac:dyDescent="0.25">
      <c r="M975" t="s">
        <v>1163</v>
      </c>
      <c r="N975" t="s">
        <v>1163</v>
      </c>
      <c r="O975" t="s">
        <v>1163</v>
      </c>
      <c r="P975" t="s">
        <v>1163</v>
      </c>
    </row>
    <row r="976" spans="13:16" x14ac:dyDescent="0.25">
      <c r="M976" t="s">
        <v>1164</v>
      </c>
      <c r="N976" t="s">
        <v>1164</v>
      </c>
      <c r="O976" t="s">
        <v>1164</v>
      </c>
      <c r="P976" t="s">
        <v>1164</v>
      </c>
    </row>
    <row r="977" spans="13:16" x14ac:dyDescent="0.25">
      <c r="M977" t="s">
        <v>1165</v>
      </c>
      <c r="N977" t="s">
        <v>1165</v>
      </c>
      <c r="O977" t="s">
        <v>1165</v>
      </c>
      <c r="P977" t="s">
        <v>1165</v>
      </c>
    </row>
    <row r="978" spans="13:16" x14ac:dyDescent="0.25">
      <c r="M978" t="s">
        <v>1166</v>
      </c>
      <c r="N978" t="s">
        <v>1166</v>
      </c>
      <c r="O978" t="s">
        <v>1166</v>
      </c>
      <c r="P978" t="s">
        <v>1166</v>
      </c>
    </row>
    <row r="979" spans="13:16" x14ac:dyDescent="0.25">
      <c r="M979" t="s">
        <v>1167</v>
      </c>
      <c r="N979" t="s">
        <v>1167</v>
      </c>
      <c r="O979" t="s">
        <v>1167</v>
      </c>
      <c r="P979" t="s">
        <v>1167</v>
      </c>
    </row>
    <row r="980" spans="13:16" x14ac:dyDescent="0.25">
      <c r="M980" t="s">
        <v>1168</v>
      </c>
      <c r="N980" t="s">
        <v>1168</v>
      </c>
      <c r="O980" t="s">
        <v>1168</v>
      </c>
      <c r="P980" t="s">
        <v>1168</v>
      </c>
    </row>
    <row r="981" spans="13:16" x14ac:dyDescent="0.25">
      <c r="M981" t="s">
        <v>1169</v>
      </c>
      <c r="N981" t="s">
        <v>1169</v>
      </c>
      <c r="O981" t="s">
        <v>1169</v>
      </c>
      <c r="P981" t="s">
        <v>1169</v>
      </c>
    </row>
    <row r="982" spans="13:16" x14ac:dyDescent="0.25">
      <c r="M982" t="s">
        <v>1170</v>
      </c>
      <c r="N982" t="s">
        <v>1170</v>
      </c>
      <c r="O982" t="s">
        <v>1170</v>
      </c>
      <c r="P982" t="s">
        <v>1170</v>
      </c>
    </row>
    <row r="983" spans="13:16" x14ac:dyDescent="0.25">
      <c r="M983" t="s">
        <v>1171</v>
      </c>
      <c r="N983" t="s">
        <v>1171</v>
      </c>
      <c r="O983" t="s">
        <v>1171</v>
      </c>
      <c r="P983" t="s">
        <v>1171</v>
      </c>
    </row>
    <row r="984" spans="13:16" x14ac:dyDescent="0.25">
      <c r="M984" t="s">
        <v>1172</v>
      </c>
      <c r="N984" t="s">
        <v>1172</v>
      </c>
      <c r="O984" t="s">
        <v>1172</v>
      </c>
      <c r="P984" t="s">
        <v>1172</v>
      </c>
    </row>
    <row r="985" spans="13:16" x14ac:dyDescent="0.25">
      <c r="M985" t="s">
        <v>1173</v>
      </c>
      <c r="N985" t="s">
        <v>1173</v>
      </c>
      <c r="O985" t="s">
        <v>1173</v>
      </c>
      <c r="P985" t="s">
        <v>1173</v>
      </c>
    </row>
    <row r="986" spans="13:16" x14ac:dyDescent="0.25">
      <c r="M986" t="s">
        <v>1174</v>
      </c>
      <c r="N986" t="s">
        <v>1174</v>
      </c>
      <c r="O986" t="s">
        <v>1174</v>
      </c>
      <c r="P986" t="s">
        <v>1174</v>
      </c>
    </row>
    <row r="987" spans="13:16" x14ac:dyDescent="0.25">
      <c r="M987" t="s">
        <v>1175</v>
      </c>
      <c r="N987" t="s">
        <v>1175</v>
      </c>
      <c r="O987" t="s">
        <v>1175</v>
      </c>
      <c r="P987" t="s">
        <v>1175</v>
      </c>
    </row>
    <row r="988" spans="13:16" x14ac:dyDescent="0.25">
      <c r="M988" t="s">
        <v>1176</v>
      </c>
      <c r="N988" t="s">
        <v>1176</v>
      </c>
      <c r="O988" t="s">
        <v>1176</v>
      </c>
      <c r="P988" t="s">
        <v>1176</v>
      </c>
    </row>
    <row r="989" spans="13:16" x14ac:dyDescent="0.25">
      <c r="M989" t="s">
        <v>1177</v>
      </c>
      <c r="N989" t="s">
        <v>1177</v>
      </c>
      <c r="O989" t="s">
        <v>1177</v>
      </c>
      <c r="P989" t="s">
        <v>1177</v>
      </c>
    </row>
    <row r="990" spans="13:16" x14ac:dyDescent="0.25">
      <c r="M990" t="s">
        <v>1178</v>
      </c>
      <c r="N990" t="s">
        <v>1178</v>
      </c>
      <c r="O990" t="s">
        <v>1178</v>
      </c>
      <c r="P990" t="s">
        <v>1178</v>
      </c>
    </row>
    <row r="991" spans="13:16" x14ac:dyDescent="0.25">
      <c r="M991" t="s">
        <v>1179</v>
      </c>
      <c r="N991" t="s">
        <v>1179</v>
      </c>
      <c r="O991" t="s">
        <v>1179</v>
      </c>
      <c r="P991" t="s">
        <v>1179</v>
      </c>
    </row>
    <row r="992" spans="13:16" x14ac:dyDescent="0.25">
      <c r="M992" t="s">
        <v>1180</v>
      </c>
      <c r="N992" t="s">
        <v>1180</v>
      </c>
      <c r="O992" t="s">
        <v>1180</v>
      </c>
      <c r="P992" t="s">
        <v>1180</v>
      </c>
    </row>
    <row r="993" spans="13:16" x14ac:dyDescent="0.25">
      <c r="M993" t="s">
        <v>1181</v>
      </c>
      <c r="N993" t="s">
        <v>1181</v>
      </c>
      <c r="O993" t="s">
        <v>1181</v>
      </c>
      <c r="P993" t="s">
        <v>1181</v>
      </c>
    </row>
    <row r="994" spans="13:16" x14ac:dyDescent="0.25">
      <c r="M994" t="s">
        <v>1182</v>
      </c>
      <c r="N994" t="s">
        <v>1182</v>
      </c>
      <c r="O994" t="s">
        <v>1182</v>
      </c>
      <c r="P994" t="s">
        <v>1182</v>
      </c>
    </row>
    <row r="995" spans="13:16" x14ac:dyDescent="0.25">
      <c r="M995" t="s">
        <v>1183</v>
      </c>
      <c r="N995" t="s">
        <v>1183</v>
      </c>
      <c r="O995" t="s">
        <v>1183</v>
      </c>
      <c r="P995" t="s">
        <v>1183</v>
      </c>
    </row>
    <row r="996" spans="13:16" x14ac:dyDescent="0.25">
      <c r="M996" t="s">
        <v>1184</v>
      </c>
      <c r="N996" t="s">
        <v>1184</v>
      </c>
      <c r="O996" t="s">
        <v>1184</v>
      </c>
      <c r="P996" t="s">
        <v>1184</v>
      </c>
    </row>
    <row r="997" spans="13:16" x14ac:dyDescent="0.25">
      <c r="M997" t="s">
        <v>1185</v>
      </c>
      <c r="N997" t="s">
        <v>1185</v>
      </c>
      <c r="O997" t="s">
        <v>1185</v>
      </c>
      <c r="P997" t="s">
        <v>1185</v>
      </c>
    </row>
    <row r="998" spans="13:16" x14ac:dyDescent="0.25">
      <c r="M998" t="s">
        <v>1186</v>
      </c>
      <c r="N998" t="s">
        <v>1186</v>
      </c>
      <c r="O998" t="s">
        <v>1186</v>
      </c>
      <c r="P998" t="s">
        <v>1186</v>
      </c>
    </row>
    <row r="999" spans="13:16" x14ac:dyDescent="0.25">
      <c r="M999" t="s">
        <v>1187</v>
      </c>
      <c r="N999" t="s">
        <v>1187</v>
      </c>
      <c r="O999" t="s">
        <v>1187</v>
      </c>
      <c r="P999" t="s">
        <v>1187</v>
      </c>
    </row>
    <row r="1000" spans="13:16" x14ac:dyDescent="0.25">
      <c r="M1000" t="s">
        <v>1188</v>
      </c>
      <c r="N1000" t="s">
        <v>1188</v>
      </c>
      <c r="O1000" t="s">
        <v>1188</v>
      </c>
      <c r="P1000" t="s">
        <v>1188</v>
      </c>
    </row>
    <row r="1001" spans="13:16" x14ac:dyDescent="0.25">
      <c r="M1001" t="s">
        <v>1189</v>
      </c>
      <c r="N1001" t="s">
        <v>1189</v>
      </c>
      <c r="O1001" t="s">
        <v>1189</v>
      </c>
      <c r="P1001" t="s">
        <v>1189</v>
      </c>
    </row>
    <row r="1002" spans="13:16" x14ac:dyDescent="0.25">
      <c r="M1002" t="s">
        <v>1190</v>
      </c>
      <c r="N1002" t="s">
        <v>1190</v>
      </c>
      <c r="O1002" t="s">
        <v>1190</v>
      </c>
      <c r="P1002" t="s">
        <v>1190</v>
      </c>
    </row>
    <row r="1003" spans="13:16" x14ac:dyDescent="0.25">
      <c r="M1003" t="s">
        <v>1191</v>
      </c>
      <c r="N1003" t="s">
        <v>1191</v>
      </c>
      <c r="O1003" t="s">
        <v>1191</v>
      </c>
      <c r="P1003" t="s">
        <v>1191</v>
      </c>
    </row>
    <row r="1004" spans="13:16" x14ac:dyDescent="0.25">
      <c r="M1004" t="s">
        <v>1192</v>
      </c>
      <c r="N1004" t="s">
        <v>1192</v>
      </c>
      <c r="O1004" t="s">
        <v>1192</v>
      </c>
      <c r="P1004" t="s">
        <v>1192</v>
      </c>
    </row>
    <row r="1005" spans="13:16" x14ac:dyDescent="0.25">
      <c r="M1005" t="s">
        <v>1193</v>
      </c>
      <c r="N1005" t="s">
        <v>1193</v>
      </c>
      <c r="O1005" t="s">
        <v>1193</v>
      </c>
      <c r="P1005" t="s">
        <v>1193</v>
      </c>
    </row>
    <row r="1006" spans="13:16" x14ac:dyDescent="0.25">
      <c r="M1006" t="s">
        <v>1194</v>
      </c>
      <c r="N1006" t="s">
        <v>1194</v>
      </c>
      <c r="O1006" t="s">
        <v>1194</v>
      </c>
      <c r="P1006" t="s">
        <v>1194</v>
      </c>
    </row>
    <row r="1007" spans="13:16" x14ac:dyDescent="0.25">
      <c r="M1007" t="s">
        <v>1195</v>
      </c>
      <c r="N1007" t="s">
        <v>1195</v>
      </c>
      <c r="O1007" t="s">
        <v>1195</v>
      </c>
      <c r="P1007" t="s">
        <v>1195</v>
      </c>
    </row>
    <row r="1008" spans="13:16" x14ac:dyDescent="0.25">
      <c r="M1008" t="s">
        <v>1196</v>
      </c>
      <c r="N1008" t="s">
        <v>1196</v>
      </c>
      <c r="O1008" t="s">
        <v>1196</v>
      </c>
      <c r="P1008" t="s">
        <v>1196</v>
      </c>
    </row>
    <row r="1009" spans="13:16" x14ac:dyDescent="0.25">
      <c r="M1009" t="s">
        <v>1197</v>
      </c>
      <c r="N1009" t="s">
        <v>1197</v>
      </c>
      <c r="O1009" t="s">
        <v>1197</v>
      </c>
      <c r="P1009" t="s">
        <v>1197</v>
      </c>
    </row>
    <row r="1010" spans="13:16" x14ac:dyDescent="0.25">
      <c r="M1010" t="s">
        <v>1198</v>
      </c>
      <c r="N1010" t="s">
        <v>1198</v>
      </c>
      <c r="O1010" t="s">
        <v>1198</v>
      </c>
      <c r="P1010" t="s">
        <v>1198</v>
      </c>
    </row>
    <row r="1011" spans="13:16" x14ac:dyDescent="0.25">
      <c r="M1011" t="s">
        <v>1199</v>
      </c>
      <c r="N1011" t="s">
        <v>1199</v>
      </c>
      <c r="O1011" t="s">
        <v>1199</v>
      </c>
      <c r="P1011" t="s">
        <v>1199</v>
      </c>
    </row>
    <row r="1012" spans="13:16" x14ac:dyDescent="0.25">
      <c r="M1012" t="s">
        <v>1200</v>
      </c>
      <c r="N1012" t="s">
        <v>1200</v>
      </c>
      <c r="O1012" t="s">
        <v>1200</v>
      </c>
      <c r="P1012" t="s">
        <v>1200</v>
      </c>
    </row>
    <row r="1013" spans="13:16" x14ac:dyDescent="0.25">
      <c r="M1013" t="s">
        <v>1201</v>
      </c>
      <c r="N1013" t="s">
        <v>1201</v>
      </c>
      <c r="O1013" t="s">
        <v>1201</v>
      </c>
      <c r="P1013" t="s">
        <v>1201</v>
      </c>
    </row>
    <row r="1014" spans="13:16" x14ac:dyDescent="0.25">
      <c r="M1014" t="s">
        <v>1202</v>
      </c>
      <c r="N1014" t="s">
        <v>1202</v>
      </c>
      <c r="O1014" t="s">
        <v>1202</v>
      </c>
      <c r="P1014" t="s">
        <v>1202</v>
      </c>
    </row>
    <row r="1015" spans="13:16" x14ac:dyDescent="0.25">
      <c r="M1015" t="s">
        <v>1203</v>
      </c>
      <c r="N1015" t="s">
        <v>1203</v>
      </c>
      <c r="O1015" t="s">
        <v>1203</v>
      </c>
      <c r="P1015" t="s">
        <v>1203</v>
      </c>
    </row>
    <row r="1016" spans="13:16" x14ac:dyDescent="0.25">
      <c r="M1016" t="s">
        <v>1204</v>
      </c>
      <c r="N1016" t="s">
        <v>1204</v>
      </c>
      <c r="O1016" t="s">
        <v>1204</v>
      </c>
      <c r="P1016" t="s">
        <v>1204</v>
      </c>
    </row>
    <row r="1017" spans="13:16" x14ac:dyDescent="0.25">
      <c r="M1017" t="s">
        <v>1205</v>
      </c>
      <c r="N1017" t="s">
        <v>1205</v>
      </c>
      <c r="O1017" t="s">
        <v>1205</v>
      </c>
      <c r="P1017" t="s">
        <v>1205</v>
      </c>
    </row>
    <row r="1018" spans="13:16" x14ac:dyDescent="0.25">
      <c r="M1018" t="s">
        <v>1206</v>
      </c>
      <c r="N1018" t="s">
        <v>1206</v>
      </c>
      <c r="O1018" t="s">
        <v>1206</v>
      </c>
      <c r="P1018" t="s">
        <v>1206</v>
      </c>
    </row>
    <row r="1019" spans="13:16" x14ac:dyDescent="0.25">
      <c r="M1019" t="s">
        <v>1207</v>
      </c>
      <c r="N1019" t="s">
        <v>1207</v>
      </c>
      <c r="O1019" t="s">
        <v>1207</v>
      </c>
      <c r="P1019" t="s">
        <v>1207</v>
      </c>
    </row>
    <row r="1020" spans="13:16" x14ac:dyDescent="0.25">
      <c r="M1020" t="s">
        <v>1208</v>
      </c>
      <c r="N1020" t="s">
        <v>1208</v>
      </c>
      <c r="O1020" t="s">
        <v>1208</v>
      </c>
      <c r="P1020" t="s">
        <v>1208</v>
      </c>
    </row>
    <row r="1021" spans="13:16" x14ac:dyDescent="0.25">
      <c r="M1021" t="s">
        <v>1209</v>
      </c>
      <c r="N1021" t="s">
        <v>1209</v>
      </c>
      <c r="O1021" t="s">
        <v>1209</v>
      </c>
      <c r="P1021" t="s">
        <v>1209</v>
      </c>
    </row>
    <row r="1022" spans="13:16" x14ac:dyDescent="0.25">
      <c r="M1022" t="s">
        <v>1210</v>
      </c>
      <c r="N1022" t="s">
        <v>1210</v>
      </c>
      <c r="O1022" t="s">
        <v>1210</v>
      </c>
      <c r="P1022" t="s">
        <v>1210</v>
      </c>
    </row>
    <row r="1023" spans="13:16" x14ac:dyDescent="0.25">
      <c r="M1023" t="s">
        <v>1211</v>
      </c>
      <c r="N1023" t="s">
        <v>1211</v>
      </c>
      <c r="O1023" t="s">
        <v>1211</v>
      </c>
      <c r="P1023" t="s">
        <v>1211</v>
      </c>
    </row>
    <row r="1024" spans="13:16" x14ac:dyDescent="0.25">
      <c r="M1024" t="s">
        <v>1212</v>
      </c>
      <c r="N1024" t="s">
        <v>1212</v>
      </c>
      <c r="O1024" t="s">
        <v>1212</v>
      </c>
      <c r="P1024" t="s">
        <v>1212</v>
      </c>
    </row>
    <row r="1025" spans="13:16" x14ac:dyDescent="0.25">
      <c r="M1025" t="s">
        <v>1213</v>
      </c>
      <c r="N1025" t="s">
        <v>1213</v>
      </c>
      <c r="O1025" t="s">
        <v>1213</v>
      </c>
      <c r="P1025" t="s">
        <v>1213</v>
      </c>
    </row>
    <row r="1026" spans="13:16" x14ac:dyDescent="0.25">
      <c r="M1026" t="s">
        <v>1214</v>
      </c>
      <c r="N1026" t="s">
        <v>1214</v>
      </c>
      <c r="O1026" t="s">
        <v>1214</v>
      </c>
      <c r="P1026" t="s">
        <v>1214</v>
      </c>
    </row>
    <row r="1027" spans="13:16" x14ac:dyDescent="0.25">
      <c r="M1027" t="s">
        <v>1215</v>
      </c>
      <c r="N1027" t="s">
        <v>1215</v>
      </c>
      <c r="O1027" t="s">
        <v>1215</v>
      </c>
      <c r="P1027" t="s">
        <v>1215</v>
      </c>
    </row>
    <row r="1028" spans="13:16" x14ac:dyDescent="0.25">
      <c r="M1028" t="s">
        <v>1216</v>
      </c>
      <c r="N1028" t="s">
        <v>1216</v>
      </c>
      <c r="O1028" t="s">
        <v>1216</v>
      </c>
      <c r="P1028" t="s">
        <v>1216</v>
      </c>
    </row>
    <row r="1029" spans="13:16" x14ac:dyDescent="0.25">
      <c r="M1029" t="s">
        <v>1217</v>
      </c>
      <c r="N1029" t="s">
        <v>1217</v>
      </c>
      <c r="O1029" t="s">
        <v>1217</v>
      </c>
      <c r="P1029" t="s">
        <v>1217</v>
      </c>
    </row>
    <row r="1030" spans="13:16" x14ac:dyDescent="0.25">
      <c r="M1030" t="s">
        <v>1218</v>
      </c>
      <c r="N1030" t="s">
        <v>1218</v>
      </c>
      <c r="O1030" t="s">
        <v>1218</v>
      </c>
      <c r="P1030" t="s">
        <v>1218</v>
      </c>
    </row>
    <row r="1031" spans="13:16" x14ac:dyDescent="0.25">
      <c r="M1031" t="s">
        <v>1219</v>
      </c>
      <c r="N1031" t="s">
        <v>1219</v>
      </c>
      <c r="O1031" t="s">
        <v>1219</v>
      </c>
      <c r="P1031" t="s">
        <v>1219</v>
      </c>
    </row>
    <row r="1032" spans="13:16" x14ac:dyDescent="0.25">
      <c r="M1032" t="s">
        <v>1220</v>
      </c>
      <c r="N1032" t="s">
        <v>1220</v>
      </c>
      <c r="O1032" t="s">
        <v>1220</v>
      </c>
      <c r="P1032" t="s">
        <v>1220</v>
      </c>
    </row>
    <row r="1033" spans="13:16" x14ac:dyDescent="0.25">
      <c r="M1033" t="s">
        <v>1221</v>
      </c>
      <c r="N1033" t="s">
        <v>1221</v>
      </c>
      <c r="O1033" t="s">
        <v>1221</v>
      </c>
      <c r="P1033" t="s">
        <v>1221</v>
      </c>
    </row>
    <row r="1034" spans="13:16" x14ac:dyDescent="0.25">
      <c r="M1034" t="s">
        <v>1222</v>
      </c>
      <c r="N1034" t="s">
        <v>1222</v>
      </c>
      <c r="O1034" t="s">
        <v>1222</v>
      </c>
      <c r="P1034" t="s">
        <v>1222</v>
      </c>
    </row>
    <row r="1035" spans="13:16" x14ac:dyDescent="0.25">
      <c r="M1035" t="s">
        <v>1223</v>
      </c>
      <c r="N1035" t="s">
        <v>1223</v>
      </c>
      <c r="O1035" t="s">
        <v>1223</v>
      </c>
      <c r="P1035" t="s">
        <v>1223</v>
      </c>
    </row>
    <row r="1036" spans="13:16" x14ac:dyDescent="0.25">
      <c r="M1036" t="s">
        <v>1224</v>
      </c>
      <c r="N1036" t="s">
        <v>1224</v>
      </c>
      <c r="O1036" t="s">
        <v>1224</v>
      </c>
      <c r="P1036" t="s">
        <v>1224</v>
      </c>
    </row>
    <row r="1037" spans="13:16" x14ac:dyDescent="0.25">
      <c r="M1037" t="s">
        <v>1225</v>
      </c>
      <c r="N1037" t="s">
        <v>1225</v>
      </c>
      <c r="O1037" t="s">
        <v>1225</v>
      </c>
      <c r="P1037" t="s">
        <v>1225</v>
      </c>
    </row>
    <row r="1038" spans="13:16" x14ac:dyDescent="0.25">
      <c r="M1038" t="s">
        <v>1226</v>
      </c>
      <c r="N1038" t="s">
        <v>1226</v>
      </c>
      <c r="O1038" t="s">
        <v>1226</v>
      </c>
      <c r="P1038" t="s">
        <v>1226</v>
      </c>
    </row>
    <row r="1039" spans="13:16" x14ac:dyDescent="0.25">
      <c r="M1039" t="s">
        <v>1227</v>
      </c>
      <c r="N1039" t="s">
        <v>1227</v>
      </c>
      <c r="O1039" t="s">
        <v>1227</v>
      </c>
      <c r="P1039" t="s">
        <v>1227</v>
      </c>
    </row>
    <row r="1040" spans="13:16" x14ac:dyDescent="0.25">
      <c r="M1040" t="s">
        <v>1228</v>
      </c>
      <c r="N1040" t="s">
        <v>1228</v>
      </c>
      <c r="O1040" t="s">
        <v>1228</v>
      </c>
      <c r="P1040" t="s">
        <v>1228</v>
      </c>
    </row>
    <row r="1041" spans="13:16" x14ac:dyDescent="0.25">
      <c r="M1041" t="s">
        <v>1229</v>
      </c>
      <c r="N1041" t="s">
        <v>1229</v>
      </c>
      <c r="O1041" t="s">
        <v>1229</v>
      </c>
      <c r="P1041" t="s">
        <v>1229</v>
      </c>
    </row>
    <row r="1042" spans="13:16" x14ac:dyDescent="0.25">
      <c r="M1042" t="s">
        <v>1230</v>
      </c>
      <c r="N1042" t="s">
        <v>1230</v>
      </c>
      <c r="O1042" t="s">
        <v>1230</v>
      </c>
      <c r="P1042" t="s">
        <v>1230</v>
      </c>
    </row>
    <row r="1043" spans="13:16" x14ac:dyDescent="0.25">
      <c r="M1043" t="s">
        <v>1231</v>
      </c>
      <c r="N1043" t="s">
        <v>1231</v>
      </c>
      <c r="O1043" t="s">
        <v>1231</v>
      </c>
      <c r="P1043" t="s">
        <v>1231</v>
      </c>
    </row>
    <row r="1044" spans="13:16" x14ac:dyDescent="0.25">
      <c r="M1044" t="s">
        <v>1232</v>
      </c>
      <c r="N1044" t="s">
        <v>1232</v>
      </c>
      <c r="O1044" t="s">
        <v>1232</v>
      </c>
      <c r="P1044" t="s">
        <v>1232</v>
      </c>
    </row>
    <row r="1045" spans="13:16" x14ac:dyDescent="0.25">
      <c r="M1045" t="s">
        <v>1233</v>
      </c>
      <c r="N1045" t="s">
        <v>1233</v>
      </c>
      <c r="O1045" t="s">
        <v>1233</v>
      </c>
      <c r="P1045" t="s">
        <v>1233</v>
      </c>
    </row>
    <row r="1046" spans="13:16" x14ac:dyDescent="0.25">
      <c r="M1046" t="s">
        <v>1234</v>
      </c>
      <c r="N1046" t="s">
        <v>1234</v>
      </c>
      <c r="O1046" t="s">
        <v>1234</v>
      </c>
      <c r="P1046" t="s">
        <v>1234</v>
      </c>
    </row>
    <row r="1047" spans="13:16" x14ac:dyDescent="0.25">
      <c r="M1047" t="s">
        <v>1235</v>
      </c>
      <c r="N1047" t="s">
        <v>1235</v>
      </c>
      <c r="O1047" t="s">
        <v>1235</v>
      </c>
      <c r="P1047" t="s">
        <v>1235</v>
      </c>
    </row>
    <row r="1048" spans="13:16" x14ac:dyDescent="0.25">
      <c r="M1048" t="s">
        <v>1236</v>
      </c>
      <c r="N1048" t="s">
        <v>1236</v>
      </c>
      <c r="O1048" t="s">
        <v>1236</v>
      </c>
      <c r="P1048" t="s">
        <v>1236</v>
      </c>
    </row>
    <row r="1049" spans="13:16" x14ac:dyDescent="0.25">
      <c r="M1049" t="s">
        <v>1237</v>
      </c>
      <c r="N1049" t="s">
        <v>1237</v>
      </c>
      <c r="O1049" t="s">
        <v>1237</v>
      </c>
      <c r="P1049" t="s">
        <v>1237</v>
      </c>
    </row>
    <row r="1050" spans="13:16" x14ac:dyDescent="0.25">
      <c r="M1050" t="s">
        <v>1238</v>
      </c>
      <c r="N1050" t="s">
        <v>1238</v>
      </c>
      <c r="O1050" t="s">
        <v>1238</v>
      </c>
      <c r="P1050" t="s">
        <v>1238</v>
      </c>
    </row>
    <row r="1051" spans="13:16" x14ac:dyDescent="0.25">
      <c r="M1051" t="s">
        <v>1239</v>
      </c>
      <c r="N1051" t="s">
        <v>1239</v>
      </c>
      <c r="O1051" t="s">
        <v>1239</v>
      </c>
      <c r="P1051" t="s">
        <v>1239</v>
      </c>
    </row>
    <row r="1052" spans="13:16" x14ac:dyDescent="0.25">
      <c r="M1052" t="s">
        <v>1240</v>
      </c>
      <c r="N1052" t="s">
        <v>1240</v>
      </c>
      <c r="O1052" t="s">
        <v>1240</v>
      </c>
      <c r="P1052" t="s">
        <v>1240</v>
      </c>
    </row>
    <row r="1053" spans="13:16" x14ac:dyDescent="0.25">
      <c r="M1053" t="s">
        <v>1241</v>
      </c>
      <c r="N1053" t="s">
        <v>1241</v>
      </c>
      <c r="O1053" t="s">
        <v>1241</v>
      </c>
      <c r="P1053" t="s">
        <v>1241</v>
      </c>
    </row>
    <row r="1054" spans="13:16" x14ac:dyDescent="0.25">
      <c r="M1054" t="s">
        <v>1242</v>
      </c>
      <c r="N1054" t="s">
        <v>1242</v>
      </c>
      <c r="O1054" t="s">
        <v>1242</v>
      </c>
      <c r="P1054" t="s">
        <v>1242</v>
      </c>
    </row>
    <row r="1055" spans="13:16" x14ac:dyDescent="0.25">
      <c r="M1055" t="s">
        <v>1243</v>
      </c>
      <c r="N1055" t="s">
        <v>1243</v>
      </c>
      <c r="O1055" t="s">
        <v>1243</v>
      </c>
      <c r="P1055" t="s">
        <v>1243</v>
      </c>
    </row>
    <row r="1056" spans="13:16" x14ac:dyDescent="0.25">
      <c r="M1056" t="s">
        <v>1244</v>
      </c>
      <c r="N1056" t="s">
        <v>1244</v>
      </c>
      <c r="O1056" t="s">
        <v>1244</v>
      </c>
      <c r="P1056" t="s">
        <v>1244</v>
      </c>
    </row>
    <row r="1057" spans="13:16" x14ac:dyDescent="0.25">
      <c r="M1057" t="s">
        <v>1245</v>
      </c>
      <c r="N1057" t="s">
        <v>1245</v>
      </c>
      <c r="O1057" t="s">
        <v>1245</v>
      </c>
      <c r="P1057" t="s">
        <v>1245</v>
      </c>
    </row>
    <row r="1058" spans="13:16" x14ac:dyDescent="0.25">
      <c r="M1058" t="s">
        <v>1246</v>
      </c>
      <c r="N1058" t="s">
        <v>1246</v>
      </c>
      <c r="O1058" t="s">
        <v>1246</v>
      </c>
      <c r="P1058" t="s">
        <v>1246</v>
      </c>
    </row>
    <row r="1059" spans="13:16" x14ac:dyDescent="0.25">
      <c r="M1059" t="s">
        <v>1247</v>
      </c>
      <c r="N1059" t="s">
        <v>1247</v>
      </c>
      <c r="O1059" t="s">
        <v>1247</v>
      </c>
      <c r="P1059" t="s">
        <v>1247</v>
      </c>
    </row>
    <row r="1060" spans="13:16" x14ac:dyDescent="0.25">
      <c r="M1060" t="s">
        <v>1248</v>
      </c>
      <c r="N1060" t="s">
        <v>1248</v>
      </c>
      <c r="O1060" t="s">
        <v>1248</v>
      </c>
      <c r="P1060" t="s">
        <v>1248</v>
      </c>
    </row>
    <row r="1061" spans="13:16" x14ac:dyDescent="0.25">
      <c r="M1061" t="s">
        <v>1249</v>
      </c>
      <c r="N1061" t="s">
        <v>1249</v>
      </c>
      <c r="O1061" t="s">
        <v>1249</v>
      </c>
      <c r="P1061" t="s">
        <v>1249</v>
      </c>
    </row>
    <row r="1062" spans="13:16" x14ac:dyDescent="0.25">
      <c r="M1062" t="s">
        <v>1250</v>
      </c>
      <c r="N1062" t="s">
        <v>1250</v>
      </c>
      <c r="O1062" t="s">
        <v>1250</v>
      </c>
      <c r="P1062" t="s">
        <v>1250</v>
      </c>
    </row>
    <row r="1063" spans="13:16" x14ac:dyDescent="0.25">
      <c r="M1063" t="s">
        <v>1251</v>
      </c>
      <c r="N1063" t="s">
        <v>1251</v>
      </c>
      <c r="O1063" t="s">
        <v>1251</v>
      </c>
      <c r="P1063" t="s">
        <v>1251</v>
      </c>
    </row>
    <row r="1064" spans="13:16" x14ac:dyDescent="0.25">
      <c r="M1064" t="s">
        <v>1252</v>
      </c>
      <c r="N1064" t="s">
        <v>1252</v>
      </c>
      <c r="O1064" t="s">
        <v>1252</v>
      </c>
      <c r="P1064" t="s">
        <v>1252</v>
      </c>
    </row>
    <row r="1065" spans="13:16" x14ac:dyDescent="0.25">
      <c r="M1065" t="s">
        <v>1253</v>
      </c>
      <c r="N1065" t="s">
        <v>1253</v>
      </c>
      <c r="O1065" t="s">
        <v>1253</v>
      </c>
      <c r="P1065" t="s">
        <v>1253</v>
      </c>
    </row>
    <row r="1066" spans="13:16" x14ac:dyDescent="0.25">
      <c r="M1066" t="s">
        <v>1254</v>
      </c>
      <c r="N1066" t="s">
        <v>1254</v>
      </c>
      <c r="O1066" t="s">
        <v>1254</v>
      </c>
      <c r="P1066" t="s">
        <v>1254</v>
      </c>
    </row>
    <row r="1067" spans="13:16" x14ac:dyDescent="0.25">
      <c r="M1067" t="s">
        <v>1255</v>
      </c>
      <c r="N1067" t="s">
        <v>1255</v>
      </c>
      <c r="O1067" t="s">
        <v>1255</v>
      </c>
      <c r="P1067" t="s">
        <v>1255</v>
      </c>
    </row>
    <row r="1068" spans="13:16" x14ac:dyDescent="0.25">
      <c r="M1068" t="s">
        <v>1256</v>
      </c>
      <c r="N1068" t="s">
        <v>1256</v>
      </c>
      <c r="O1068" t="s">
        <v>1256</v>
      </c>
      <c r="P1068" t="s">
        <v>1256</v>
      </c>
    </row>
    <row r="1069" spans="13:16" x14ac:dyDescent="0.25">
      <c r="M1069" t="s">
        <v>1257</v>
      </c>
      <c r="N1069" t="s">
        <v>1257</v>
      </c>
      <c r="O1069" t="s">
        <v>1257</v>
      </c>
      <c r="P1069" t="s">
        <v>1257</v>
      </c>
    </row>
    <row r="1070" spans="13:16" x14ac:dyDescent="0.25">
      <c r="M1070" t="s">
        <v>1258</v>
      </c>
      <c r="N1070" t="s">
        <v>1258</v>
      </c>
      <c r="O1070" t="s">
        <v>1258</v>
      </c>
      <c r="P1070" t="s">
        <v>1258</v>
      </c>
    </row>
    <row r="1071" spans="13:16" x14ac:dyDescent="0.25">
      <c r="M1071" t="s">
        <v>1259</v>
      </c>
      <c r="N1071" t="s">
        <v>1259</v>
      </c>
      <c r="O1071" t="s">
        <v>1259</v>
      </c>
      <c r="P1071" t="s">
        <v>1259</v>
      </c>
    </row>
    <row r="1072" spans="13:16" x14ac:dyDescent="0.25">
      <c r="M1072" t="s">
        <v>1260</v>
      </c>
      <c r="N1072" t="s">
        <v>1260</v>
      </c>
      <c r="O1072" t="s">
        <v>1260</v>
      </c>
      <c r="P1072" t="s">
        <v>1260</v>
      </c>
    </row>
    <row r="1073" spans="13:16" x14ac:dyDescent="0.25">
      <c r="M1073" t="s">
        <v>1261</v>
      </c>
      <c r="N1073" t="s">
        <v>1261</v>
      </c>
      <c r="O1073" t="s">
        <v>1261</v>
      </c>
      <c r="P1073" t="s">
        <v>1261</v>
      </c>
    </row>
    <row r="1074" spans="13:16" x14ac:dyDescent="0.25">
      <c r="M1074" t="s">
        <v>1262</v>
      </c>
      <c r="N1074" t="s">
        <v>1262</v>
      </c>
      <c r="O1074" t="s">
        <v>1262</v>
      </c>
      <c r="P1074" t="s">
        <v>1262</v>
      </c>
    </row>
    <row r="1075" spans="13:16" x14ac:dyDescent="0.25">
      <c r="M1075" t="s">
        <v>1263</v>
      </c>
      <c r="N1075" t="s">
        <v>1263</v>
      </c>
      <c r="O1075" t="s">
        <v>1263</v>
      </c>
      <c r="P1075" t="s">
        <v>1263</v>
      </c>
    </row>
    <row r="1076" spans="13:16" x14ac:dyDescent="0.25">
      <c r="M1076" t="s">
        <v>1264</v>
      </c>
      <c r="N1076" t="s">
        <v>1264</v>
      </c>
      <c r="O1076" t="s">
        <v>1264</v>
      </c>
      <c r="P1076" t="s">
        <v>1264</v>
      </c>
    </row>
    <row r="1077" spans="13:16" x14ac:dyDescent="0.25">
      <c r="M1077" t="s">
        <v>1265</v>
      </c>
      <c r="N1077" t="s">
        <v>1265</v>
      </c>
      <c r="O1077" t="s">
        <v>1265</v>
      </c>
      <c r="P1077" t="s">
        <v>1265</v>
      </c>
    </row>
    <row r="1078" spans="13:16" x14ac:dyDescent="0.25">
      <c r="M1078" t="s">
        <v>1266</v>
      </c>
      <c r="N1078" t="s">
        <v>1266</v>
      </c>
      <c r="O1078" t="s">
        <v>1266</v>
      </c>
      <c r="P1078" t="s">
        <v>1266</v>
      </c>
    </row>
    <row r="1079" spans="13:16" x14ac:dyDescent="0.25">
      <c r="M1079" t="s">
        <v>1267</v>
      </c>
      <c r="N1079" t="s">
        <v>1267</v>
      </c>
      <c r="O1079" t="s">
        <v>1267</v>
      </c>
      <c r="P1079" t="s">
        <v>1267</v>
      </c>
    </row>
    <row r="1080" spans="13:16" x14ac:dyDescent="0.25">
      <c r="M1080" t="s">
        <v>1268</v>
      </c>
      <c r="N1080" t="s">
        <v>1268</v>
      </c>
      <c r="O1080" t="s">
        <v>1268</v>
      </c>
      <c r="P1080" t="s">
        <v>1268</v>
      </c>
    </row>
    <row r="1081" spans="13:16" x14ac:dyDescent="0.25">
      <c r="M1081" t="s">
        <v>1269</v>
      </c>
      <c r="N1081" t="s">
        <v>1269</v>
      </c>
      <c r="O1081" t="s">
        <v>1269</v>
      </c>
      <c r="P1081" t="s">
        <v>1269</v>
      </c>
    </row>
    <row r="1082" spans="13:16" x14ac:dyDescent="0.25">
      <c r="M1082" t="s">
        <v>1270</v>
      </c>
      <c r="N1082" t="s">
        <v>1270</v>
      </c>
      <c r="O1082" t="s">
        <v>1270</v>
      </c>
      <c r="P1082" t="s">
        <v>1270</v>
      </c>
    </row>
    <row r="1083" spans="13:16" x14ac:dyDescent="0.25">
      <c r="M1083" t="s">
        <v>1271</v>
      </c>
      <c r="N1083" t="s">
        <v>1271</v>
      </c>
      <c r="O1083" t="s">
        <v>1271</v>
      </c>
      <c r="P1083" t="s">
        <v>1271</v>
      </c>
    </row>
    <row r="1084" spans="13:16" x14ac:dyDescent="0.25">
      <c r="M1084" t="s">
        <v>1272</v>
      </c>
      <c r="N1084" t="s">
        <v>1272</v>
      </c>
      <c r="O1084" t="s">
        <v>1272</v>
      </c>
      <c r="P1084" t="s">
        <v>1272</v>
      </c>
    </row>
    <row r="1085" spans="13:16" x14ac:dyDescent="0.25">
      <c r="M1085" t="s">
        <v>1273</v>
      </c>
      <c r="N1085" t="s">
        <v>1273</v>
      </c>
      <c r="O1085" t="s">
        <v>1273</v>
      </c>
      <c r="P1085" t="s">
        <v>1273</v>
      </c>
    </row>
    <row r="1086" spans="13:16" x14ac:dyDescent="0.25">
      <c r="M1086" t="s">
        <v>1274</v>
      </c>
      <c r="N1086" t="s">
        <v>1274</v>
      </c>
      <c r="O1086" t="s">
        <v>1274</v>
      </c>
      <c r="P1086" t="s">
        <v>1274</v>
      </c>
    </row>
    <row r="1087" spans="13:16" x14ac:dyDescent="0.25">
      <c r="M1087" t="s">
        <v>1275</v>
      </c>
      <c r="N1087" t="s">
        <v>1275</v>
      </c>
      <c r="O1087" t="s">
        <v>1275</v>
      </c>
      <c r="P1087" t="s">
        <v>1275</v>
      </c>
    </row>
    <row r="1088" spans="13:16" x14ac:dyDescent="0.25">
      <c r="M1088" t="s">
        <v>1276</v>
      </c>
      <c r="N1088" t="s">
        <v>1276</v>
      </c>
      <c r="O1088" t="s">
        <v>1276</v>
      </c>
      <c r="P1088" t="s">
        <v>1276</v>
      </c>
    </row>
    <row r="1089" spans="13:16" x14ac:dyDescent="0.25">
      <c r="M1089" t="s">
        <v>1277</v>
      </c>
      <c r="N1089" t="s">
        <v>1277</v>
      </c>
      <c r="O1089" t="s">
        <v>1277</v>
      </c>
      <c r="P1089" t="s">
        <v>1277</v>
      </c>
    </row>
    <row r="1090" spans="13:16" x14ac:dyDescent="0.25">
      <c r="M1090" t="s">
        <v>1278</v>
      </c>
      <c r="N1090" t="s">
        <v>1278</v>
      </c>
      <c r="O1090" t="s">
        <v>1278</v>
      </c>
      <c r="P1090" t="s">
        <v>1278</v>
      </c>
    </row>
    <row r="1091" spans="13:16" x14ac:dyDescent="0.25">
      <c r="M1091" t="s">
        <v>1279</v>
      </c>
      <c r="N1091" t="s">
        <v>1279</v>
      </c>
      <c r="O1091" t="s">
        <v>1279</v>
      </c>
      <c r="P1091" t="s">
        <v>1279</v>
      </c>
    </row>
    <row r="1092" spans="13:16" x14ac:dyDescent="0.25">
      <c r="M1092" t="s">
        <v>1280</v>
      </c>
      <c r="N1092" t="s">
        <v>1280</v>
      </c>
      <c r="O1092" t="s">
        <v>1280</v>
      </c>
      <c r="P1092" t="s">
        <v>1280</v>
      </c>
    </row>
    <row r="1093" spans="13:16" x14ac:dyDescent="0.25">
      <c r="M1093" t="s">
        <v>1281</v>
      </c>
      <c r="N1093" t="s">
        <v>1281</v>
      </c>
      <c r="O1093" t="s">
        <v>1281</v>
      </c>
      <c r="P1093" t="s">
        <v>1281</v>
      </c>
    </row>
    <row r="1094" spans="13:16" x14ac:dyDescent="0.25">
      <c r="M1094" t="s">
        <v>1282</v>
      </c>
      <c r="N1094" t="s">
        <v>1282</v>
      </c>
      <c r="O1094" t="s">
        <v>1282</v>
      </c>
      <c r="P1094" t="s">
        <v>1282</v>
      </c>
    </row>
    <row r="1095" spans="13:16" x14ac:dyDescent="0.25">
      <c r="M1095" t="s">
        <v>1283</v>
      </c>
      <c r="N1095" t="s">
        <v>1283</v>
      </c>
      <c r="O1095" t="s">
        <v>1283</v>
      </c>
      <c r="P1095" t="s">
        <v>1283</v>
      </c>
    </row>
    <row r="1096" spans="13:16" x14ac:dyDescent="0.25">
      <c r="M1096" t="s">
        <v>1284</v>
      </c>
      <c r="N1096" t="s">
        <v>1284</v>
      </c>
      <c r="O1096" t="s">
        <v>1284</v>
      </c>
      <c r="P1096" t="s">
        <v>1284</v>
      </c>
    </row>
    <row r="1097" spans="13:16" x14ac:dyDescent="0.25">
      <c r="M1097" t="s">
        <v>1285</v>
      </c>
      <c r="N1097" t="s">
        <v>1285</v>
      </c>
      <c r="O1097" t="s">
        <v>1285</v>
      </c>
      <c r="P1097" t="s">
        <v>1285</v>
      </c>
    </row>
    <row r="1098" spans="13:16" x14ac:dyDescent="0.25">
      <c r="M1098" t="s">
        <v>1286</v>
      </c>
      <c r="N1098" t="s">
        <v>1286</v>
      </c>
      <c r="O1098" t="s">
        <v>1286</v>
      </c>
      <c r="P1098" t="s">
        <v>1286</v>
      </c>
    </row>
    <row r="1099" spans="13:16" x14ac:dyDescent="0.25">
      <c r="M1099" t="s">
        <v>1287</v>
      </c>
      <c r="N1099" t="s">
        <v>1287</v>
      </c>
      <c r="O1099" t="s">
        <v>1287</v>
      </c>
      <c r="P1099" t="s">
        <v>1287</v>
      </c>
    </row>
    <row r="1100" spans="13:16" x14ac:dyDescent="0.25">
      <c r="M1100" t="s">
        <v>1288</v>
      </c>
      <c r="N1100" t="s">
        <v>1288</v>
      </c>
      <c r="O1100" t="s">
        <v>1288</v>
      </c>
      <c r="P1100" t="s">
        <v>1288</v>
      </c>
    </row>
    <row r="1101" spans="13:16" x14ac:dyDescent="0.25">
      <c r="M1101" t="s">
        <v>1289</v>
      </c>
      <c r="N1101" t="s">
        <v>1289</v>
      </c>
      <c r="O1101" t="s">
        <v>1289</v>
      </c>
      <c r="P1101" t="s">
        <v>1289</v>
      </c>
    </row>
    <row r="1102" spans="13:16" x14ac:dyDescent="0.25">
      <c r="M1102" t="s">
        <v>1290</v>
      </c>
      <c r="N1102" t="s">
        <v>1290</v>
      </c>
      <c r="O1102" t="s">
        <v>1290</v>
      </c>
      <c r="P1102" t="s">
        <v>1290</v>
      </c>
    </row>
    <row r="1103" spans="13:16" x14ac:dyDescent="0.25">
      <c r="M1103" t="s">
        <v>1291</v>
      </c>
      <c r="N1103" t="s">
        <v>1291</v>
      </c>
      <c r="O1103" t="s">
        <v>1291</v>
      </c>
      <c r="P1103" t="s">
        <v>1291</v>
      </c>
    </row>
    <row r="1104" spans="13:16" x14ac:dyDescent="0.25">
      <c r="M1104" t="s">
        <v>1292</v>
      </c>
      <c r="N1104" t="s">
        <v>1292</v>
      </c>
      <c r="O1104" t="s">
        <v>1292</v>
      </c>
      <c r="P1104" t="s">
        <v>1292</v>
      </c>
    </row>
    <row r="1105" spans="13:16" x14ac:dyDescent="0.25">
      <c r="M1105" t="s">
        <v>1293</v>
      </c>
      <c r="N1105" t="s">
        <v>1293</v>
      </c>
      <c r="O1105" t="s">
        <v>1293</v>
      </c>
      <c r="P1105" t="s">
        <v>1293</v>
      </c>
    </row>
    <row r="1106" spans="13:16" x14ac:dyDescent="0.25">
      <c r="M1106" t="s">
        <v>1294</v>
      </c>
      <c r="N1106" t="s">
        <v>1294</v>
      </c>
      <c r="O1106" t="s">
        <v>1294</v>
      </c>
      <c r="P1106" t="s">
        <v>1294</v>
      </c>
    </row>
    <row r="1107" spans="13:16" x14ac:dyDescent="0.25">
      <c r="M1107" t="s">
        <v>1295</v>
      </c>
      <c r="N1107" t="s">
        <v>1295</v>
      </c>
      <c r="O1107" t="s">
        <v>1295</v>
      </c>
      <c r="P1107" t="s">
        <v>1295</v>
      </c>
    </row>
    <row r="1108" spans="13:16" x14ac:dyDescent="0.25">
      <c r="M1108" t="s">
        <v>1296</v>
      </c>
      <c r="N1108" t="s">
        <v>1296</v>
      </c>
      <c r="O1108" t="s">
        <v>1296</v>
      </c>
      <c r="P1108" t="s">
        <v>1296</v>
      </c>
    </row>
    <row r="1109" spans="13:16" x14ac:dyDescent="0.25">
      <c r="M1109" t="s">
        <v>1297</v>
      </c>
      <c r="N1109" t="s">
        <v>1297</v>
      </c>
      <c r="O1109" t="s">
        <v>1297</v>
      </c>
      <c r="P1109" t="s">
        <v>1297</v>
      </c>
    </row>
    <row r="1110" spans="13:16" x14ac:dyDescent="0.25">
      <c r="M1110" t="s">
        <v>1298</v>
      </c>
      <c r="N1110" t="s">
        <v>1298</v>
      </c>
      <c r="O1110" t="s">
        <v>1298</v>
      </c>
      <c r="P1110" t="s">
        <v>1298</v>
      </c>
    </row>
    <row r="1111" spans="13:16" x14ac:dyDescent="0.25">
      <c r="M1111" t="s">
        <v>1299</v>
      </c>
      <c r="N1111" t="s">
        <v>1299</v>
      </c>
      <c r="O1111" t="s">
        <v>1299</v>
      </c>
      <c r="P1111" t="s">
        <v>1299</v>
      </c>
    </row>
    <row r="1112" spans="13:16" x14ac:dyDescent="0.25">
      <c r="M1112" t="s">
        <v>1300</v>
      </c>
      <c r="N1112" t="s">
        <v>1300</v>
      </c>
      <c r="O1112" t="s">
        <v>1300</v>
      </c>
      <c r="P1112" t="s">
        <v>1300</v>
      </c>
    </row>
    <row r="1113" spans="13:16" x14ac:dyDescent="0.25">
      <c r="M1113" t="s">
        <v>1301</v>
      </c>
      <c r="N1113" t="s">
        <v>1301</v>
      </c>
      <c r="O1113" t="s">
        <v>1301</v>
      </c>
      <c r="P1113" t="s">
        <v>1301</v>
      </c>
    </row>
    <row r="1114" spans="13:16" x14ac:dyDescent="0.25">
      <c r="M1114" t="s">
        <v>1302</v>
      </c>
      <c r="N1114" t="s">
        <v>1302</v>
      </c>
      <c r="O1114" t="s">
        <v>1302</v>
      </c>
      <c r="P1114" t="s">
        <v>1302</v>
      </c>
    </row>
    <row r="1115" spans="13:16" x14ac:dyDescent="0.25">
      <c r="M1115" t="s">
        <v>1303</v>
      </c>
      <c r="N1115" t="s">
        <v>1303</v>
      </c>
      <c r="O1115" t="s">
        <v>1303</v>
      </c>
      <c r="P1115" t="s">
        <v>1303</v>
      </c>
    </row>
    <row r="1116" spans="13:16" x14ac:dyDescent="0.25">
      <c r="M1116" t="s">
        <v>1304</v>
      </c>
      <c r="N1116" t="s">
        <v>1304</v>
      </c>
      <c r="O1116" t="s">
        <v>1304</v>
      </c>
      <c r="P1116" t="s">
        <v>1304</v>
      </c>
    </row>
    <row r="1117" spans="13:16" x14ac:dyDescent="0.25">
      <c r="M1117" t="s">
        <v>1305</v>
      </c>
      <c r="N1117" t="s">
        <v>1305</v>
      </c>
      <c r="O1117" t="s">
        <v>1305</v>
      </c>
      <c r="P1117" t="s">
        <v>1305</v>
      </c>
    </row>
    <row r="1118" spans="13:16" x14ac:dyDescent="0.25">
      <c r="M1118" t="s">
        <v>1306</v>
      </c>
      <c r="N1118" t="s">
        <v>1306</v>
      </c>
      <c r="O1118" t="s">
        <v>1306</v>
      </c>
      <c r="P1118" t="s">
        <v>1306</v>
      </c>
    </row>
    <row r="1119" spans="13:16" x14ac:dyDescent="0.25">
      <c r="M1119" t="s">
        <v>1307</v>
      </c>
      <c r="N1119" t="s">
        <v>1307</v>
      </c>
      <c r="O1119" t="s">
        <v>1307</v>
      </c>
      <c r="P1119" t="s">
        <v>1307</v>
      </c>
    </row>
    <row r="1120" spans="13:16" x14ac:dyDescent="0.25">
      <c r="M1120" t="s">
        <v>1308</v>
      </c>
      <c r="N1120" t="s">
        <v>1308</v>
      </c>
      <c r="O1120" t="s">
        <v>1308</v>
      </c>
      <c r="P1120" t="s">
        <v>1308</v>
      </c>
    </row>
    <row r="1121" spans="13:16" x14ac:dyDescent="0.25">
      <c r="M1121" t="s">
        <v>1309</v>
      </c>
      <c r="N1121" t="s">
        <v>1309</v>
      </c>
      <c r="O1121" t="s">
        <v>1309</v>
      </c>
      <c r="P1121" t="s">
        <v>1309</v>
      </c>
    </row>
    <row r="1122" spans="13:16" x14ac:dyDescent="0.25">
      <c r="M1122" t="s">
        <v>1310</v>
      </c>
      <c r="N1122" t="s">
        <v>1310</v>
      </c>
      <c r="O1122" t="s">
        <v>1310</v>
      </c>
      <c r="P1122" t="s">
        <v>1310</v>
      </c>
    </row>
    <row r="1123" spans="13:16" x14ac:dyDescent="0.25">
      <c r="M1123" t="s">
        <v>1311</v>
      </c>
      <c r="N1123" t="s">
        <v>1311</v>
      </c>
      <c r="O1123" t="s">
        <v>1311</v>
      </c>
      <c r="P1123" t="s">
        <v>1311</v>
      </c>
    </row>
    <row r="1124" spans="13:16" x14ac:dyDescent="0.25">
      <c r="M1124" t="s">
        <v>1312</v>
      </c>
      <c r="N1124" t="s">
        <v>1312</v>
      </c>
      <c r="O1124" t="s">
        <v>1312</v>
      </c>
      <c r="P1124" t="s">
        <v>1312</v>
      </c>
    </row>
    <row r="1125" spans="13:16" x14ac:dyDescent="0.25">
      <c r="M1125" t="s">
        <v>1313</v>
      </c>
      <c r="N1125" t="s">
        <v>1313</v>
      </c>
      <c r="O1125" t="s">
        <v>1313</v>
      </c>
      <c r="P1125" t="s">
        <v>1313</v>
      </c>
    </row>
    <row r="1126" spans="13:16" x14ac:dyDescent="0.25">
      <c r="M1126" t="s">
        <v>1314</v>
      </c>
      <c r="N1126" t="s">
        <v>1314</v>
      </c>
      <c r="O1126" t="s">
        <v>1314</v>
      </c>
      <c r="P1126" t="s">
        <v>1314</v>
      </c>
    </row>
    <row r="1127" spans="13:16" x14ac:dyDescent="0.25">
      <c r="M1127" t="s">
        <v>1315</v>
      </c>
      <c r="N1127" t="s">
        <v>1315</v>
      </c>
      <c r="O1127" t="s">
        <v>1315</v>
      </c>
      <c r="P1127" t="s">
        <v>1315</v>
      </c>
    </row>
    <row r="1128" spans="13:16" x14ac:dyDescent="0.25">
      <c r="M1128" t="s">
        <v>1316</v>
      </c>
      <c r="N1128" t="s">
        <v>1316</v>
      </c>
      <c r="O1128" t="s">
        <v>1316</v>
      </c>
      <c r="P1128" t="s">
        <v>1316</v>
      </c>
    </row>
    <row r="1129" spans="13:16" x14ac:dyDescent="0.25">
      <c r="M1129" t="s">
        <v>1317</v>
      </c>
      <c r="N1129" t="s">
        <v>1317</v>
      </c>
      <c r="O1129" t="s">
        <v>1317</v>
      </c>
      <c r="P1129" t="s">
        <v>1317</v>
      </c>
    </row>
    <row r="1130" spans="13:16" x14ac:dyDescent="0.25">
      <c r="M1130" t="s">
        <v>1318</v>
      </c>
      <c r="N1130" t="s">
        <v>1318</v>
      </c>
      <c r="O1130" t="s">
        <v>1318</v>
      </c>
      <c r="P1130" t="s">
        <v>1318</v>
      </c>
    </row>
    <row r="1131" spans="13:16" x14ac:dyDescent="0.25">
      <c r="M1131" t="s">
        <v>1319</v>
      </c>
      <c r="N1131" t="s">
        <v>1319</v>
      </c>
      <c r="O1131" t="s">
        <v>1319</v>
      </c>
      <c r="P1131" t="s">
        <v>1319</v>
      </c>
    </row>
    <row r="1132" spans="13:16" x14ac:dyDescent="0.25">
      <c r="M1132" t="s">
        <v>1320</v>
      </c>
      <c r="N1132" t="s">
        <v>1320</v>
      </c>
      <c r="O1132" t="s">
        <v>1320</v>
      </c>
      <c r="P1132" t="s">
        <v>1320</v>
      </c>
    </row>
    <row r="1133" spans="13:16" x14ac:dyDescent="0.25">
      <c r="M1133" t="s">
        <v>1321</v>
      </c>
      <c r="N1133" t="s">
        <v>1321</v>
      </c>
      <c r="O1133" t="s">
        <v>1321</v>
      </c>
      <c r="P1133" t="s">
        <v>1321</v>
      </c>
    </row>
    <row r="1134" spans="13:16" x14ac:dyDescent="0.25">
      <c r="M1134" t="s">
        <v>1322</v>
      </c>
      <c r="N1134" t="s">
        <v>1322</v>
      </c>
      <c r="O1134" t="s">
        <v>1322</v>
      </c>
      <c r="P1134" t="s">
        <v>1322</v>
      </c>
    </row>
    <row r="1135" spans="13:16" x14ac:dyDescent="0.25">
      <c r="M1135" t="s">
        <v>1323</v>
      </c>
      <c r="N1135" t="s">
        <v>1323</v>
      </c>
      <c r="O1135" t="s">
        <v>1323</v>
      </c>
      <c r="P1135" t="s">
        <v>1323</v>
      </c>
    </row>
    <row r="1136" spans="13:16" x14ac:dyDescent="0.25">
      <c r="M1136" t="s">
        <v>1324</v>
      </c>
      <c r="N1136" t="s">
        <v>1324</v>
      </c>
      <c r="O1136" t="s">
        <v>1324</v>
      </c>
      <c r="P1136" t="s">
        <v>1324</v>
      </c>
    </row>
    <row r="1137" spans="13:16" x14ac:dyDescent="0.25">
      <c r="M1137" t="s">
        <v>1325</v>
      </c>
      <c r="N1137" t="s">
        <v>1325</v>
      </c>
      <c r="O1137" t="s">
        <v>1325</v>
      </c>
      <c r="P1137" t="s">
        <v>1325</v>
      </c>
    </row>
    <row r="1138" spans="13:16" x14ac:dyDescent="0.25">
      <c r="M1138" t="s">
        <v>1326</v>
      </c>
      <c r="N1138" t="s">
        <v>1326</v>
      </c>
      <c r="O1138" t="s">
        <v>1326</v>
      </c>
      <c r="P1138" t="s">
        <v>1326</v>
      </c>
    </row>
    <row r="1139" spans="13:16" x14ac:dyDescent="0.25">
      <c r="M1139" t="s">
        <v>1327</v>
      </c>
      <c r="N1139" t="s">
        <v>1327</v>
      </c>
      <c r="O1139" t="s">
        <v>1327</v>
      </c>
      <c r="P1139" t="s">
        <v>1327</v>
      </c>
    </row>
    <row r="1140" spans="13:16" x14ac:dyDescent="0.25">
      <c r="M1140" t="s">
        <v>1328</v>
      </c>
      <c r="N1140" t="s">
        <v>1328</v>
      </c>
      <c r="O1140" t="s">
        <v>1328</v>
      </c>
      <c r="P1140" t="s">
        <v>1328</v>
      </c>
    </row>
    <row r="1141" spans="13:16" x14ac:dyDescent="0.25">
      <c r="M1141" t="s">
        <v>1329</v>
      </c>
      <c r="N1141" t="s">
        <v>1329</v>
      </c>
      <c r="O1141" t="s">
        <v>1329</v>
      </c>
      <c r="P1141" t="s">
        <v>1329</v>
      </c>
    </row>
    <row r="1142" spans="13:16" x14ac:dyDescent="0.25">
      <c r="M1142" t="s">
        <v>1330</v>
      </c>
      <c r="N1142" t="s">
        <v>1330</v>
      </c>
      <c r="O1142" t="s">
        <v>1330</v>
      </c>
      <c r="P1142" t="s">
        <v>1330</v>
      </c>
    </row>
    <row r="1143" spans="13:16" x14ac:dyDescent="0.25">
      <c r="M1143" t="s">
        <v>1331</v>
      </c>
      <c r="N1143" t="s">
        <v>1331</v>
      </c>
      <c r="O1143" t="s">
        <v>1331</v>
      </c>
      <c r="P1143" t="s">
        <v>1331</v>
      </c>
    </row>
    <row r="1144" spans="13:16" x14ac:dyDescent="0.25">
      <c r="M1144" t="s">
        <v>1332</v>
      </c>
      <c r="N1144" t="s">
        <v>1332</v>
      </c>
      <c r="O1144" t="s">
        <v>1332</v>
      </c>
      <c r="P1144" t="s">
        <v>1332</v>
      </c>
    </row>
    <row r="1145" spans="13:16" x14ac:dyDescent="0.25">
      <c r="M1145" t="s">
        <v>1333</v>
      </c>
      <c r="N1145" t="s">
        <v>1333</v>
      </c>
      <c r="O1145" t="s">
        <v>1333</v>
      </c>
      <c r="P1145" t="s">
        <v>1333</v>
      </c>
    </row>
    <row r="1146" spans="13:16" x14ac:dyDescent="0.25">
      <c r="M1146" t="s">
        <v>1334</v>
      </c>
      <c r="N1146" t="s">
        <v>1334</v>
      </c>
      <c r="O1146" t="s">
        <v>1334</v>
      </c>
      <c r="P1146" t="s">
        <v>1334</v>
      </c>
    </row>
    <row r="1147" spans="13:16" x14ac:dyDescent="0.25">
      <c r="M1147" t="s">
        <v>1335</v>
      </c>
      <c r="N1147" t="s">
        <v>1335</v>
      </c>
      <c r="O1147" t="s">
        <v>1335</v>
      </c>
      <c r="P1147" t="s">
        <v>1335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CurveConfigurationCapFloorVolatilities>
    <execOnSave>True</execOnSave>
    <askBeforeExecute>True</askBeforeExecute>
    <env/>
    <database>ORE</database>
    <tableName>CurveConfigurationCapFloorVolatilities</tableName>
    <primKeysStr>1</primKeysStr>
    <insertIfMissing>True</insertIfMissing>
    <executeAdditionalProc/>
    <ignoreColumns>VolatilityTypeLU,ExtrapolationLU,IncludeAtmLU,DayCounterLU,CalendarLU,BusinessDayConventionLU,IborIndexLU,DiscountCurveLU</ignoreColumns>
    <CUDFlags>True</CUDFlags>
    <IgnoreDataErrors>False</IgnoreDataErrors>
  </DBMapperCurveConfigurationCapFloorVolatilities>
  <DBMapperCurveConfigurationDefaultCurves>
    <execOnSave>True</execOnSave>
    <askBeforeExecute>True</askBeforeExecute>
    <env/>
    <database>ORE</database>
    <tableName>CurveConfigurationDefaultCurves</tableName>
    <primKeysStr>1</primKeysStr>
    <insertIfMissing>True</insertIfMissing>
    <executeAdditionalProc/>
    <ignoreColumns>CurrencyLU,TypeLU,DiscountCurveLU,DayCounterLU,ConventionsLU,BenchmarkCurveLU,SourceCurveLU,CalendarLU,ExtrapolationLU</ignoreColumns>
    <CUDFlags>True</CUDFlags>
    <IgnoreDataErrors>False</IgnoreDataErrors>
  </DBMapperCurveConfigurationDefaultCurves>
  <DBMapperCurveConfigurationFXVolatilities>
    <execOnSave>True</execOnSave>
    <askBeforeExecute>True</askBeforeExecute>
    <env/>
    <database>ORE</database>
    <tableName>CurveConfigurationFXVolatilities</tableName>
    <primKeysStr>1</primKeysStr>
    <insertIfMissing>True</insertIfMissing>
    <executeAdditionalProc/>
    <ignoreColumns>DimensionLU,FXSpotIDLU,FXForeignCurveIDLU,FXDomesticCurveIDLU</ignoreColumns>
    <CUDFlags>True</CUDFlags>
    <IgnoreDataErrors>False</IgnoreDataErrors>
  </DBMapperCurveConfigurationFXVolatilities>
  <DBMapperCurveConfigurationQuotes>
    <execOnSave>True</execOnSave>
    <askBeforeExecute>True</askBeforeExecute>
    <env/>
    <database>ORE</database>
    <tableName>CurveConfigurationQuotes</tableName>
    <primKeysStr>3</primKeysStr>
    <insertIfMissing>True</insertIfMissing>
    <executeAdditionalProc/>
    <ignoreColumns>QuoteLU</ignoreColumns>
    <CUDFlags>True</CUDFlags>
    <IgnoreDataErrors>False</IgnoreDataErrors>
  </DBMapperCurveConfigurationQuotes>
  <DBMapperCurveConfigurationSwaptionVolatilities>
    <execOnSave>True</execOnSave>
    <askBeforeExecute>True</askBeforeExecute>
    <env/>
    <database>ORE</database>
    <tableName>CurveConfigurationSwaptionVolatilities</tableName>
    <primKeysStr>1</primKeysStr>
    <insertIfMissing>True</insertIfMissing>
    <executeAdditionalProc/>
    <ignoreColumns>VolatilityTypeLU,ExtrapolationLU,DayCounterLU,DimensionLU,CalendarLU,BusinessDayConventionLU,ShortSwapIndexBaseLU,SwapIndexBaseLU</ignoreColumns>
    <CUDFlags>True</CUDFlags>
    <IgnoreDataErrors>False</IgnoreDataErrors>
  </DBMapperCurveConfigurationSwaptionVolatilities>
  <DBMapperCurveConfigurationYieldCurves>
    <execOnSave>True</execOnSave>
    <askBeforeExecute>True</askBeforeExecute>
    <env/>
    <database>ORE</database>
    <tableName>CurveConfigurationYieldCurves</tableName>
    <primKeysStr>1</primKeysStr>
    <insertIfMissing>True</insertIfMissing>
    <executeAdditionalProc/>
    <ignoreColumns>CurrencyLU,DiscountCurveLU,InterpolationVariableLU,InterpolationMethodLU,YieldCurveDayCounterLU,ExtrapolationLU</ignoreColumns>
    <CUDFlags>True</CUDFlags>
    <IgnoreDataErrors>False</IgnoreDataErrors>
  </DBMapperCurveConfigurationYieldCurves>
  <DBMapperCurveConfigurationYieldCurveSegments>
    <execOnSave>True</execOnSave>
    <askBeforeExecute>True</askBeforeExecute>
    <env/>
    <database>ORE</database>
    <tableName>CurveConfigurationYieldCurveSegments</tableName>
    <primKeysStr>2</primKeysStr>
    <insertIfMissing>True</insertIfMissing>
    <executeAdditionalProc/>
    <ignoreColumns>CurveIdLU,SegmentsTypeLU,TypeLU,ConventionsLU,ProjectionCurveLU,ProjectionCurveLongLU,ProjectionCurveShortLU,DiscountCurveLU,SpotRateLU,ProjectionCurveDomesticLU,ProjectionCurveForeignLU,ReferenceCurveLU</ignoreColumns>
    <CUDFlags>True</CUDFlags>
    <IgnoreDataErrors>False</IgnoreDataErrors>
  </DBMapperCurveConfigurationYieldCurveSegments>
</root>
</file>

<file path=customXml/itemProps1.xml><?xml version="1.0" encoding="utf-8"?>
<ds:datastoreItem xmlns:ds="http://schemas.openxmlformats.org/officeDocument/2006/customXml" ds:itemID="{FEB6D2C0-39BA-467B-869F-B397C08A6169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39</vt:i4>
      </vt:variant>
    </vt:vector>
  </HeadingPairs>
  <TitlesOfParts>
    <vt:vector size="53" baseType="lpstr">
      <vt:lpstr>LSCurveConfigurationCapFloorVol</vt:lpstr>
      <vt:lpstr>CurveConfigurationCapFloorVolat</vt:lpstr>
      <vt:lpstr>LSCurveConfigurationDefaultCurv</vt:lpstr>
      <vt:lpstr>CurveConfigurationDefaultCurves</vt:lpstr>
      <vt:lpstr>LSCurveConfigurationFXVolatilit</vt:lpstr>
      <vt:lpstr>CurveConfigurationFXVolatilitie</vt:lpstr>
      <vt:lpstr>LSCurveConfigurationQuotes</vt:lpstr>
      <vt:lpstr>CurveConfigurationQuotes</vt:lpstr>
      <vt:lpstr>LSCurveConfigurationSwaptionVol</vt:lpstr>
      <vt:lpstr>CurveConfigurationSwaptionVolat</vt:lpstr>
      <vt:lpstr>LSCurveConfigurationYieldCurves</vt:lpstr>
      <vt:lpstr>CurveConfigurationYieldCurves</vt:lpstr>
      <vt:lpstr>d288d9cda88a4085904b387d4d481d3</vt:lpstr>
      <vt:lpstr>CurveConfigurationYieldCurveSeg</vt:lpstr>
      <vt:lpstr>BenchmarkCurveLookup</vt:lpstr>
      <vt:lpstr>BusinessDayConventionLookup</vt:lpstr>
      <vt:lpstr>CalendarLookup</vt:lpstr>
      <vt:lpstr>ConventionsLookup</vt:lpstr>
      <vt:lpstr>CurrencyLookup</vt:lpstr>
      <vt:lpstr>CurveIdLookup</vt:lpstr>
      <vt:lpstr>DayCounterLookup</vt:lpstr>
      <vt:lpstr>DBMapperCurveConfigurationCapFloorVolatilities</vt:lpstr>
      <vt:lpstr>DBMapperCurveConfigurationDefaultCurves</vt:lpstr>
      <vt:lpstr>DBMapperCurveConfigurationFXVolatilities</vt:lpstr>
      <vt:lpstr>DBMapperCurveConfigurationQuotes</vt:lpstr>
      <vt:lpstr>DBMapperCurveConfigurationSwaptionVolatilities</vt:lpstr>
      <vt:lpstr>DBMapperCurveConfigurationYieldCurves</vt:lpstr>
      <vt:lpstr>DBMapperCurveConfigurationYieldCurveSegments</vt:lpstr>
      <vt:lpstr>DimensionLookup</vt:lpstr>
      <vt:lpstr>DiscountCurveLookup</vt:lpstr>
      <vt:lpstr>ExtrapolationLookup</vt:lpstr>
      <vt:lpstr>FXDomesticCurveIDLookup</vt:lpstr>
      <vt:lpstr>FXForeignCurveIDLookup</vt:lpstr>
      <vt:lpstr>FXSpotIDLookup</vt:lpstr>
      <vt:lpstr>IborIndexLookup</vt:lpstr>
      <vt:lpstr>IncludeAtmLookup</vt:lpstr>
      <vt:lpstr>InterpolationMethodLookup</vt:lpstr>
      <vt:lpstr>InterpolationVariableLookup</vt:lpstr>
      <vt:lpstr>ProjectionCurveDomesticLookup</vt:lpstr>
      <vt:lpstr>ProjectionCurveForeignLookup</vt:lpstr>
      <vt:lpstr>ProjectionCurveLongLookup</vt:lpstr>
      <vt:lpstr>ProjectionCurveLookup</vt:lpstr>
      <vt:lpstr>ProjectionCurveShortLookup</vt:lpstr>
      <vt:lpstr>QuoteLookup</vt:lpstr>
      <vt:lpstr>ReferenceCurveLookup</vt:lpstr>
      <vt:lpstr>SegmentsTypeLookup</vt:lpstr>
      <vt:lpstr>ShortSwapIndexBaseLookup</vt:lpstr>
      <vt:lpstr>SourceCurveLookup</vt:lpstr>
      <vt:lpstr>SpotRateLookup</vt:lpstr>
      <vt:lpstr>SwapIndexBaseLookup</vt:lpstr>
      <vt:lpstr>TypeLookup</vt:lpstr>
      <vt:lpstr>VolatilityTypeLookup</vt:lpstr>
      <vt:lpstr>YieldCurveDayCounterLookup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2020-03-24T18:58:28Z</dcterms:modified>
</cp:coreProperties>
</file>