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KristianEjvind\Downloads\"/>
    </mc:Choice>
  </mc:AlternateContent>
  <xr:revisionPtr revIDLastSave="0" documentId="13_ncr:1_{99B2A5AD-6599-4894-8F86-F383DF3D2F31}" xr6:coauthVersionLast="47" xr6:coauthVersionMax="47" xr10:uidLastSave="{00000000-0000-0000-0000-000000000000}"/>
  <bookViews>
    <workbookView xWindow="28680" yWindow="-2730" windowWidth="29040" windowHeight="17520" xr2:uid="{10372D46-A24B-4853-B5C1-48F6A063C1CE}"/>
  </bookViews>
  <sheets>
    <sheet name="Sizing" sheetId="1" r:id="rId1"/>
    <sheet name="Reference data" sheetId="2"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1" l="1"/>
  <c r="J5" i="1"/>
  <c r="J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Kristian Ejvind</author>
  </authors>
  <commentList>
    <comment ref="I7" authorId="0" shapeId="0" xr:uid="{9B3B6CAA-204A-4C35-A2DD-CE3E26B871F0}">
      <text>
        <r>
          <rPr>
            <sz val="9"/>
            <color indexed="81"/>
            <rFont val="Tahoma"/>
            <family val="2"/>
          </rPr>
          <t>Shows the minimum amount of disk space on the /var folder to hold Modelon Impact and user data for basic users. 
Advanced users will require (sometimes substantially) more disk space. 
Note that this figure does not include the required space for backups stored in /var/impactbackups</t>
        </r>
      </text>
    </comment>
  </commentList>
</comments>
</file>

<file path=xl/sharedStrings.xml><?xml version="1.0" encoding="utf-8"?>
<sst xmlns="http://schemas.openxmlformats.org/spreadsheetml/2006/main" count="45" uniqueCount="31">
  <si>
    <t>Modelon Impact 1</t>
  </si>
  <si>
    <t>Modelon Impact 4</t>
  </si>
  <si>
    <t>Modelon Impact 16</t>
  </si>
  <si>
    <t>CPU per user</t>
  </si>
  <si>
    <t>Memory per user</t>
  </si>
  <si>
    <t>3-8 GB</t>
  </si>
  <si>
    <t>4-10 GB</t>
  </si>
  <si>
    <t>10-24 GB</t>
  </si>
  <si>
    <t>Productivity Level</t>
  </si>
  <si>
    <t>1-5</t>
  </si>
  <si>
    <t>1-16</t>
  </si>
  <si>
    <t>Light users</t>
  </si>
  <si>
    <t>Medium users</t>
  </si>
  <si>
    <t>Heavy users</t>
  </si>
  <si>
    <t>Memory</t>
  </si>
  <si>
    <t>Min disk size</t>
  </si>
  <si>
    <t>CPU</t>
  </si>
  <si>
    <t>1</t>
  </si>
  <si>
    <t>4</t>
  </si>
  <si>
    <t>16</t>
  </si>
  <si>
    <t>GB</t>
  </si>
  <si>
    <t>Productivity Levels</t>
  </si>
  <si>
    <t>cores</t>
  </si>
  <si>
    <t>Customer Hosted Modelon Impact - Sizing Calculator</t>
  </si>
  <si>
    <t>Resource</t>
  </si>
  <si>
    <t>Recommended server size</t>
  </si>
  <si>
    <t>Total number of users</t>
  </si>
  <si>
    <t>Simultaneously logged on users</t>
  </si>
  <si>
    <t>Base resources</t>
  </si>
  <si>
    <t>Disk</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</si>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</sst>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0"/>
      <color theme="1"/>
      <name val="Segoe UI"/>
      <family val="2"/>
    </font>
    <font>
      <sz val="26"/>
      <color theme="1"/>
      <name val="Segoe UI"/>
      <family val="2"/>
    </font>
    <font>
      <sz val="11"/>
      <color theme="1"/>
      <name val="Segoe UI"/>
      <family val="2"/>
    </font>
    <font>
      <b/>
      <sz val="10"/>
      <color theme="1"/>
      <name val="Segoe UI"/>
      <family val="2"/>
    </font>
    <font>
      <sz val="14"/>
      <color theme="1"/>
      <name val="Segoe UI"/>
      <family val="2"/>
    </font>
    <font>
      <sz val="9"/>
      <color indexed="81"/>
      <name val="Tahoma"/>
      <family val="2"/>
    </font>
    <font>
      <sz val="22"/>
      <color theme="1"/>
      <name val="Segoe UI Semibold"/>
      <family val="2"/>
    </font>
  </fonts>
  <fills count="6">
    <fill>
      <patternFill patternType="none"/>
    </fill>
    <fill>
      <patternFill patternType="gray125"/>
    </fill>
    <fill>
      <patternFill patternType="solid">
        <fgColor rgb="FFFF9900"/>
        <bgColor indexed="64"/>
      </patternFill>
    </fill>
    <fill>
      <patternFill patternType="solid">
        <fgColor theme="7" tint="0.79998168889431442"/>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9">
    <xf numFmtId="0" fontId="0" fillId="0" borderId="0" xfId="0"/>
    <xf numFmtId="0" fontId="2" fillId="2" borderId="0" xfId="0" applyFont="1" applyFill="1" applyAlignment="1">
      <alignment vertical="center"/>
    </xf>
    <xf numFmtId="0" fontId="3" fillId="2" borderId="0" xfId="0" applyFont="1" applyFill="1"/>
    <xf numFmtId="0" fontId="3" fillId="0" borderId="0" xfId="0" applyFont="1"/>
    <xf numFmtId="0" fontId="1" fillId="0" borderId="0" xfId="0" applyFont="1"/>
    <xf numFmtId="0" fontId="4" fillId="0" borderId="0" xfId="0" applyFont="1" applyAlignment="1">
      <alignment horizontal="left" vertical="top" wrapText="1" indent="1"/>
    </xf>
    <xf numFmtId="0" fontId="1" fillId="0" borderId="0" xfId="0" applyFont="1" applyAlignment="1">
      <alignment horizontal="left" vertical="top" wrapText="1" indent="1"/>
    </xf>
    <xf numFmtId="0" fontId="1" fillId="0" borderId="0" xfId="0" applyFont="1" applyAlignment="1">
      <alignment horizontal="center" vertical="top" wrapText="1"/>
    </xf>
    <xf numFmtId="16" fontId="1" fillId="0" borderId="0" xfId="0" quotePrefix="1" applyNumberFormat="1" applyFont="1" applyAlignment="1">
      <alignment horizontal="center" vertical="top" wrapText="1"/>
    </xf>
    <xf numFmtId="0" fontId="1" fillId="0" borderId="0" xfId="0" applyFont="1" applyAlignment="1">
      <alignment horizontal="center"/>
    </xf>
    <xf numFmtId="0" fontId="1" fillId="3" borderId="0" xfId="0" applyFont="1" applyFill="1"/>
    <xf numFmtId="0" fontId="1" fillId="0" borderId="0" xfId="0" applyFont="1" applyProtection="1">
      <protection locked="0"/>
    </xf>
    <xf numFmtId="0" fontId="1" fillId="4" borderId="0" xfId="0" applyFont="1" applyFill="1" applyProtection="1">
      <protection locked="0"/>
    </xf>
    <xf numFmtId="0" fontId="1" fillId="5" borderId="0" xfId="0" applyFont="1" applyFill="1"/>
    <xf numFmtId="0" fontId="1" fillId="5" borderId="0" xfId="0" applyFont="1" applyFill="1" applyAlignment="1">
      <alignment horizontal="right"/>
    </xf>
    <xf numFmtId="0" fontId="5" fillId="3" borderId="0" xfId="0" applyFont="1" applyFill="1"/>
    <xf numFmtId="0" fontId="4" fillId="0" borderId="0" xfId="0" applyFont="1" applyAlignment="1">
      <alignment horizontal="left" vertical="top" wrapText="1"/>
    </xf>
    <xf numFmtId="0" fontId="7" fillId="2" borderId="0" xfId="0" applyFont="1" applyFill="1" applyAlignment="1">
      <alignment vertical="center"/>
    </xf>
    <xf numFmtId="0" fontId="1" fillId="5" borderId="0" xfId="0" applyFont="1" applyFill="1" applyAlignment="1">
      <alignment horizontal="center" vertical="center" wrapText="1"/>
    </xf>
  </cellXfs>
  <cellStyles count="1">
    <cellStyle name="Normal" xfId="0" builtinId="0"/>
  </cellStyles>
  <dxfs count="15">
    <dxf>
      <font>
        <b val="0"/>
        <i val="0"/>
        <strike val="0"/>
        <condense val="0"/>
        <extend val="0"/>
        <outline val="0"/>
        <shadow val="0"/>
        <u val="none"/>
        <vertAlign val="baseline"/>
        <sz val="10"/>
        <color theme="1"/>
        <name val="Segoe UI"/>
        <family val="2"/>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1" indent="1" justifyLastLine="0" shrinkToFit="0" readingOrder="0"/>
    </dxf>
    <dxf>
      <font>
        <b/>
        <i val="0"/>
        <strike val="0"/>
        <condense val="0"/>
        <extend val="0"/>
        <outline val="0"/>
        <shadow val="0"/>
        <u val="none"/>
        <vertAlign val="baseline"/>
        <sz val="10"/>
        <color theme="1"/>
        <name val="Segoe UI"/>
        <family val="2"/>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Segoe UI"/>
        <family val="2"/>
        <scheme val="none"/>
      </font>
    </dxf>
    <dxf>
      <font>
        <b val="0"/>
        <i val="0"/>
        <strike val="0"/>
        <condense val="0"/>
        <extend val="0"/>
        <outline val="0"/>
        <shadow val="0"/>
        <u val="none"/>
        <vertAlign val="baseline"/>
        <sz val="10"/>
        <color theme="1"/>
        <name val="Segoe UI"/>
        <family val="2"/>
        <scheme val="none"/>
      </font>
    </dxf>
    <dxf>
      <font>
        <b val="0"/>
        <i val="0"/>
        <strike val="0"/>
        <condense val="0"/>
        <extend val="0"/>
        <outline val="0"/>
        <shadow val="0"/>
        <u val="none"/>
        <vertAlign val="baseline"/>
        <sz val="10"/>
        <color theme="1"/>
        <name val="Segoe UI"/>
        <family val="2"/>
        <scheme val="none"/>
      </font>
    </dxf>
    <dxf>
      <font>
        <b val="0"/>
        <i val="0"/>
        <strike val="0"/>
        <condense val="0"/>
        <extend val="0"/>
        <outline val="0"/>
        <shadow val="0"/>
        <u val="none"/>
        <vertAlign val="baseline"/>
        <sz val="10"/>
        <color theme="1"/>
        <name val="Segoe U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theme="1"/>
        <name val="Segoe UI"/>
        <family val="2"/>
        <scheme val="none"/>
      </font>
    </dxf>
    <dxf>
      <font>
        <b val="0"/>
        <i val="0"/>
        <strike val="0"/>
        <condense val="0"/>
        <extend val="0"/>
        <outline val="0"/>
        <shadow val="0"/>
        <u val="none"/>
        <vertAlign val="baseline"/>
        <sz val="10"/>
        <color theme="1"/>
        <name val="Segoe UI"/>
        <family val="2"/>
        <scheme val="none"/>
      </font>
    </dxf>
    <dxf>
      <font>
        <b val="0"/>
        <i val="0"/>
        <strike val="0"/>
        <condense val="0"/>
        <extend val="0"/>
        <outline val="0"/>
        <shadow val="0"/>
        <u val="none"/>
        <vertAlign val="baseline"/>
        <sz val="10"/>
        <color theme="1"/>
        <name val="Segoe UI"/>
        <family val="2"/>
        <scheme val="none"/>
      </font>
    </dxf>
  </dxfs>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101599</xdr:colOff>
      <xdr:row>0</xdr:row>
      <xdr:rowOff>21590</xdr:rowOff>
    </xdr:from>
    <xdr:to>
      <xdr:col>1</xdr:col>
      <xdr:colOff>479386</xdr:colOff>
      <xdr:row>0</xdr:row>
      <xdr:rowOff>551180</xdr:rowOff>
    </xdr:to>
    <xdr:pic>
      <xdr:nvPicPr>
        <xdr:cNvPr id="3" name="Picture 2">
          <a:extLst>
            <a:ext uri="{FF2B5EF4-FFF2-40B4-BE49-F238E27FC236}">
              <a16:creationId xmlns:a16="http://schemas.microsoft.com/office/drawing/2014/main" id="{51CF4BB3-7E61-86E6-9575-04D24C93302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599" y="21590"/>
          <a:ext cx="517487" cy="5270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105CBA-53CE-466B-B786-6277042EFC9B}" name="Table1" displayName="Table1" ref="A1:A4" totalsRowShown="0">
  <autoFilter ref="A1:A4" xr:uid="{7E105CBA-53CE-466B-B786-6277042EFC9B}"/>
  <tableColumns count="1">
    <tableColumn id="1" xr3:uid="{4993F51A-A64B-448A-8FC0-E5602BC629F9}" name="Productivity Levels"/>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805F67-0980-416D-B3AD-E275A35D8411}" name="Table3" displayName="Table3" ref="C1:F4" totalsRowShown="0" headerRowDxfId="14" dataDxfId="13">
  <autoFilter ref="C1:F4" xr:uid="{DE805F67-0980-416D-B3AD-E275A35D8411}"/>
  <tableColumns count="4">
    <tableColumn id="1" xr3:uid="{F58EE107-3EED-443F-8669-5AD2E3DB8795}" name="CPU" dataDxfId="12"/>
    <tableColumn id="2" xr3:uid="{E57CB28B-EB7B-43F0-BAA7-9A586B0DE42F}" name="1" dataDxfId="11"/>
    <tableColumn id="3" xr3:uid="{07D427AD-72C2-464E-8057-715AFCFE89C9}" name="4" dataDxfId="10"/>
    <tableColumn id="4" xr3:uid="{A9526690-1DCA-43E3-A994-6422C90EF584}" name="16"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168B54-62B6-42CA-A68E-97817FB3F6E4}" name="Table4" displayName="Table4" ref="H1:K4" totalsRowShown="0" headerRowDxfId="8" dataDxfId="7">
  <autoFilter ref="H1:K4" xr:uid="{3A168B54-62B6-42CA-A68E-97817FB3F6E4}"/>
  <tableColumns count="4">
    <tableColumn id="1" xr3:uid="{9EF475AC-5DBA-4570-9FC3-90427019E290}" name="Memory" dataDxfId="6"/>
    <tableColumn id="2" xr3:uid="{9EF732C7-BA4D-4BA6-AD97-9366C9983D7E}" name="1" dataDxfId="5"/>
    <tableColumn id="3" xr3:uid="{92083B5B-FDB4-4A41-89D3-3440A6C841DE}" name="4" dataDxfId="4"/>
    <tableColumn id="4" xr3:uid="{06ED2FB1-713E-46B5-B843-D28B11168EA5}" name="16"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BC4EB31-7BFA-4729-ACF3-F6FA44E414DF}" name="Table5" displayName="Table5" ref="M1:P3" totalsRowShown="0" headerRowDxfId="2">
  <autoFilter ref="M1:P3" xr:uid="{CBC4EB31-7BFA-4729-ACF3-F6FA44E414DF}"/>
  <tableColumns count="4">
    <tableColumn id="1" xr3:uid="{F6A90B30-2D0C-4E6E-9CD1-0690457BA09E}" name="Resource" dataDxfId="1"/>
    <tableColumn id="2" xr3:uid="{72DC4161-6CDE-4E31-863A-0EC7A161ADB8}" name="Modelon Impact 1" dataDxfId="0"/>
    <tableColumn id="3" xr3:uid="{3DD421AC-3B6B-4AFE-B71C-8612C1110E5C}" name="Modelon Impact 4"/>
    <tableColumn id="4" xr3:uid="{8074063F-82A5-4399-B878-16653529CFD3}" name="Modelon Impact 1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1ED8AD3-1504-4578-8664-37DF389FE4C4}" name="Table6" displayName="Table6" ref="A9:B12" totalsRowShown="0">
  <autoFilter ref="A9:B12" xr:uid="{31ED8AD3-1504-4578-8664-37DF389FE4C4}"/>
  <tableColumns count="2">
    <tableColumn id="1" xr3:uid="{60928B56-D8C5-4492-AF48-0C515E1CEF41}" name="Base resources"/>
    <tableColumn id="2" xr3:uid="{822FCA37-8C33-42A1-8710-1364EA4980F4}" name="#"/>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9F3AF-524E-422F-9734-0AF62F580E71}">
  <dimension ref="A1:M18"/>
  <sheetViews>
    <sheetView tabSelected="1" zoomScaleNormal="100" workbookViewId="0">
      <selection activeCell="G3" sqref="G3"/>
    </sheetView>
  </sheetViews>
  <sheetFormatPr defaultColWidth="8.7265625" defaultRowHeight="16.5" x14ac:dyDescent="0.45"/>
  <cols>
    <col min="1" max="1" width="2" style="3" customWidth="1"/>
    <col min="2" max="2" width="8.7265625" style="3"/>
    <col min="3" max="3" width="10.81640625" style="3" customWidth="1"/>
    <col min="4" max="4" width="6.54296875" style="3" customWidth="1"/>
    <col min="5" max="5" width="6.81640625" style="3" customWidth="1"/>
    <col min="6" max="6" width="9.1796875" style="3" customWidth="1"/>
    <col min="7" max="7" width="13.453125" style="3" customWidth="1"/>
    <col min="8" max="8" width="10.453125" style="3" customWidth="1"/>
    <col min="9" max="9" width="11.81640625" style="3" customWidth="1"/>
    <col min="10" max="10" width="10.453125" style="3" customWidth="1"/>
    <col min="11" max="16384" width="8.7265625" style="3"/>
  </cols>
  <sheetData>
    <row r="1" spans="1:13" ht="45.65" customHeight="1" x14ac:dyDescent="0.45">
      <c r="A1" s="1"/>
      <c r="B1" s="1"/>
      <c r="C1" s="17" t="s">
        <v>23</v>
      </c>
      <c r="D1" s="2"/>
      <c r="E1" s="2"/>
      <c r="F1" s="2"/>
      <c r="G1" s="2"/>
      <c r="H1" s="2"/>
      <c r="I1" s="2"/>
      <c r="J1" s="2"/>
      <c r="K1" s="2"/>
      <c r="L1" s="2"/>
      <c r="M1" s="2"/>
    </row>
    <row r="2" spans="1:13" s="4" customFormat="1" ht="16" x14ac:dyDescent="0.45">
      <c r="A2" s="10"/>
      <c r="B2" s="10"/>
      <c r="C2" s="10"/>
      <c r="D2" s="10"/>
      <c r="E2" s="10"/>
      <c r="F2" s="10"/>
      <c r="G2" s="10"/>
      <c r="H2" s="10"/>
      <c r="I2" s="10"/>
      <c r="J2" s="10"/>
      <c r="K2" s="10"/>
      <c r="L2" s="10"/>
      <c r="M2" s="10"/>
    </row>
    <row r="3" spans="1:13" s="4" customFormat="1" ht="21" x14ac:dyDescent="0.55000000000000004">
      <c r="A3" s="10"/>
      <c r="B3" s="13"/>
      <c r="C3" s="13"/>
      <c r="D3" s="13"/>
      <c r="E3" s="14" t="s">
        <v>8</v>
      </c>
      <c r="F3" s="12">
        <v>1</v>
      </c>
      <c r="G3" s="10"/>
      <c r="H3" s="10"/>
      <c r="I3" s="15" t="s">
        <v>25</v>
      </c>
      <c r="J3" s="15"/>
      <c r="K3" s="15"/>
      <c r="L3" s="10"/>
      <c r="M3" s="10"/>
    </row>
    <row r="4" spans="1:13" s="4" customFormat="1" ht="16" x14ac:dyDescent="0.45">
      <c r="A4" s="10"/>
      <c r="B4" s="10"/>
      <c r="C4" s="10"/>
      <c r="D4" s="10"/>
      <c r="E4" s="10"/>
      <c r="F4" s="10"/>
      <c r="G4" s="10"/>
      <c r="H4" s="10"/>
      <c r="I4" s="10"/>
      <c r="J4" s="10"/>
      <c r="K4" s="10"/>
      <c r="L4" s="10"/>
      <c r="M4" s="10"/>
    </row>
    <row r="5" spans="1:13" s="4" customFormat="1" ht="16" customHeight="1" x14ac:dyDescent="0.45">
      <c r="A5" s="10"/>
      <c r="B5" s="18" t="s">
        <v>27</v>
      </c>
      <c r="C5" s="18"/>
      <c r="D5" s="13"/>
      <c r="E5" s="14" t="s">
        <v>11</v>
      </c>
      <c r="F5" s="11">
        <v>3</v>
      </c>
      <c r="G5" s="10"/>
      <c r="H5" s="10"/>
      <c r="I5" s="10" t="s">
        <v>16</v>
      </c>
      <c r="J5" s="10">
        <f>MAX(4, VLOOKUP("CPU",Table6[],2,FALSE) +F5*VLOOKUP(E5,Table3[#All], MATCH($F$3,Table1[Productivity Levels],0)+1,FALSE) + F6*VLOOKUP(E6,Table3[#All], MATCH($F$3,Table1[Productivity Levels],0)+1,FALSE) + F7*VLOOKUP(E7,Table3[#All], MATCH($F$3,Table1[Productivity Levels],0)+1,FALSE))</f>
        <v>6</v>
      </c>
      <c r="K5" s="10" t="s">
        <v>22</v>
      </c>
      <c r="L5" s="10"/>
      <c r="M5" s="10"/>
    </row>
    <row r="6" spans="1:13" s="4" customFormat="1" ht="16" x14ac:dyDescent="0.45">
      <c r="A6" s="10"/>
      <c r="B6" s="18"/>
      <c r="C6" s="18"/>
      <c r="D6" s="13"/>
      <c r="E6" s="14" t="s">
        <v>12</v>
      </c>
      <c r="F6" s="11">
        <v>0</v>
      </c>
      <c r="G6" s="10"/>
      <c r="H6" s="10"/>
      <c r="I6" s="10" t="s">
        <v>14</v>
      </c>
      <c r="J6" s="10">
        <f>MAX(8, VLOOKUP("Memory",Table6[],2,FALSE) +F5*VLOOKUP(E5,Table4[#All], MATCH($F$3,Table1[Productivity Levels],0)+1,FALSE) + F6*VLOOKUP(E6,Table4[#All], MATCH($F$3,Table1[Productivity Levels],0)+1,FALSE) + F7*VLOOKUP(E7,Table4[#All], MATCH($F$3,Table1[Productivity Levels],0)+1,FALSE))</f>
        <v>20</v>
      </c>
      <c r="K6" s="10" t="s">
        <v>20</v>
      </c>
      <c r="L6" s="10"/>
      <c r="M6" s="10"/>
    </row>
    <row r="7" spans="1:13" s="4" customFormat="1" ht="16" x14ac:dyDescent="0.45">
      <c r="A7" s="10"/>
      <c r="B7" s="18"/>
      <c r="C7" s="18"/>
      <c r="D7" s="13"/>
      <c r="E7" s="14" t="s">
        <v>13</v>
      </c>
      <c r="F7" s="11">
        <v>1</v>
      </c>
      <c r="G7" s="10"/>
      <c r="H7" s="10"/>
      <c r="I7" s="10" t="s">
        <v>15</v>
      </c>
      <c r="J7" s="10">
        <f>VLOOKUP("Disk",Table6[],2,FALSE) + F9*20</f>
        <v>170</v>
      </c>
      <c r="K7" s="10" t="s">
        <v>20</v>
      </c>
      <c r="L7" s="10"/>
      <c r="M7" s="10"/>
    </row>
    <row r="8" spans="1:13" s="4" customFormat="1" ht="16" x14ac:dyDescent="0.45">
      <c r="A8" s="10"/>
      <c r="B8" s="10"/>
      <c r="C8" s="10"/>
      <c r="D8" s="10"/>
      <c r="E8" s="10"/>
      <c r="F8" s="10"/>
      <c r="G8" s="10"/>
      <c r="H8" s="10"/>
      <c r="I8" s="10"/>
      <c r="J8" s="10"/>
      <c r="K8" s="10"/>
      <c r="L8" s="10"/>
      <c r="M8" s="10"/>
    </row>
    <row r="9" spans="1:13" s="4" customFormat="1" ht="16" x14ac:dyDescent="0.45">
      <c r="A9" s="10"/>
      <c r="B9" s="13"/>
      <c r="C9" s="13"/>
      <c r="D9" s="13"/>
      <c r="E9" s="14" t="s">
        <v>26</v>
      </c>
      <c r="F9" s="12">
        <v>6</v>
      </c>
      <c r="G9" s="10"/>
      <c r="H9" s="10"/>
      <c r="I9" s="10"/>
      <c r="J9" s="10"/>
      <c r="K9" s="10"/>
      <c r="L9" s="10"/>
      <c r="M9" s="10"/>
    </row>
    <row r="10" spans="1:13" s="4" customFormat="1" ht="16" x14ac:dyDescent="0.45">
      <c r="A10" s="10"/>
      <c r="B10" s="10"/>
      <c r="C10" s="10"/>
      <c r="D10" s="10"/>
      <c r="E10" s="10"/>
      <c r="F10" s="10"/>
      <c r="G10" s="10"/>
      <c r="H10" s="10"/>
      <c r="I10" s="10"/>
      <c r="J10" s="10"/>
      <c r="K10" s="10"/>
      <c r="L10" s="10"/>
      <c r="M10" s="10"/>
    </row>
    <row r="11" spans="1:13" s="4" customFormat="1" ht="16" x14ac:dyDescent="0.45">
      <c r="A11" s="10"/>
      <c r="B11" s="10"/>
      <c r="C11" s="10"/>
      <c r="D11" s="10"/>
      <c r="E11" s="10"/>
      <c r="F11" s="10"/>
      <c r="G11" s="10"/>
      <c r="H11" s="10"/>
      <c r="I11" s="10"/>
      <c r="J11" s="10"/>
      <c r="K11" s="10"/>
      <c r="L11" s="10"/>
      <c r="M11" s="10"/>
    </row>
    <row r="12" spans="1:13" s="4" customFormat="1" ht="16" x14ac:dyDescent="0.45"/>
    <row r="13" spans="1:13" s="4" customFormat="1" ht="16" x14ac:dyDescent="0.45"/>
    <row r="14" spans="1:13" s="4" customFormat="1" ht="16" x14ac:dyDescent="0.45"/>
    <row r="15" spans="1:13" s="4" customFormat="1" ht="16" x14ac:dyDescent="0.45"/>
    <row r="16" spans="1:13" s="4" customFormat="1" ht="16" x14ac:dyDescent="0.45"/>
    <row r="17" s="4" customFormat="1" ht="16" x14ac:dyDescent="0.45"/>
    <row r="18" s="4" customFormat="1" ht="16" x14ac:dyDescent="0.45"/>
  </sheetData>
  <sheetProtection algorithmName="SHA-512" hashValue="CehqWEBJqnp5Otu6vxDzGU1jWWG9UKXLBypo/AW+NPx/PiV1bqWhpjOTlsrXZyVUQ+wHmHpYhqzmr4gWDouVHQ==" saltValue="WfibrlLmZc0gvEq3WQFlUQ==" spinCount="100000" sheet="1" objects="1" scenarios="1"/>
  <mergeCells count="1">
    <mergeCell ref="B5:C7"/>
  </mergeCells>
  <dataValidations count="4">
    <dataValidation type="whole" operator="greaterThanOrEqual" showInputMessage="1" showErrorMessage="1" promptTitle="Light users" prompt="The number of simultaneously logged on users that perform light duties. For example editing a model in the graphical user interface or manipulating code in VScode or JupyterLab." sqref="F5" xr:uid="{C6A0162B-2A29-4971-BCC2-F09C2CFB5E81}">
      <formula1>0</formula1>
    </dataValidation>
    <dataValidation type="whole" operator="greaterThanOrEqual" showInputMessage="1" showErrorMessage="1" promptTitle="Medium users" prompt="The number of simultaneously logged on users that perform medium duties, which would be a mix of the workloads from Light and Heavy users. " sqref="F6" xr:uid="{59AE3CC5-F958-42A1-A34B-3560B12B0055}">
      <formula1>0</formula1>
    </dataValidation>
    <dataValidation type="whole" operator="greaterThanOrEqual" showInputMessage="1" showErrorMessage="1" promptTitle="Heavy users" prompt="The number of simultaneously logged on users that perform heavy duties, such as frequent compilations and simulations, especially long-running or using multi-execution. " sqref="F7" xr:uid="{9BB3CF18-E8B6-43ED-B705-579E6DEAF101}">
      <formula1>0</formula1>
    </dataValidation>
    <dataValidation type="custom" allowBlank="1" showInputMessage="1" showErrorMessage="1" prompt="Total number of users with an account in Modelon Impact. _x000a__x000a_Must be a number larger than or equal to the sum of the above users." sqref="F9" xr:uid="{A4B25D81-9B89-4864-89DD-C5931BF26C62}">
      <formula1>IF(AND(ISNUMBER(F9), F9 &gt;= SUM(F5:F7)), TRUE, FALSE)</formula1>
    </dataValidation>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D2D87FE-CF89-4295-AA6F-0B2440A21F3E}">
          <x14:formula1>
            <xm:f>'Reference data'!$A$2:$A$4</xm:f>
          </x14:formula1>
          <xm:sqref>F3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5CAF2-FB28-4770-8240-7F46705C0D95}">
  <dimension ref="A1:P12"/>
  <sheetViews>
    <sheetView workbookViewId="0">
      <selection activeCell="C3" sqref="C3"/>
    </sheetView>
  </sheetViews>
  <sheetFormatPr defaultRowHeight="14.5" x14ac:dyDescent="0.35"/>
  <cols>
    <col min="1" max="1" width="19" customWidth="1"/>
    <col min="2" max="2" width="4.26953125" bestFit="1" customWidth="1"/>
    <col min="3" max="3" width="12.54296875" bestFit="1" customWidth="1"/>
    <col min="7" max="7" width="3.1796875" customWidth="1"/>
    <col min="8" max="8" width="13.54296875" customWidth="1"/>
    <col min="13" max="13" width="17" bestFit="1" customWidth="1"/>
    <col min="14" max="14" width="19.54296875" bestFit="1" customWidth="1"/>
    <col min="15" max="15" width="18.81640625" customWidth="1"/>
    <col min="16" max="16" width="20" customWidth="1"/>
  </cols>
  <sheetData>
    <row r="1" spans="1:16" ht="16" x14ac:dyDescent="0.45">
      <c r="A1" t="s">
        <v>21</v>
      </c>
      <c r="C1" s="4" t="s">
        <v>16</v>
      </c>
      <c r="D1" s="9" t="s">
        <v>17</v>
      </c>
      <c r="E1" s="9" t="s">
        <v>18</v>
      </c>
      <c r="F1" s="9" t="s">
        <v>19</v>
      </c>
      <c r="H1" s="4" t="s">
        <v>14</v>
      </c>
      <c r="I1" s="9" t="s">
        <v>17</v>
      </c>
      <c r="J1" s="9" t="s">
        <v>18</v>
      </c>
      <c r="K1" s="9" t="s">
        <v>19</v>
      </c>
      <c r="M1" s="5" t="s">
        <v>24</v>
      </c>
      <c r="N1" s="16" t="s">
        <v>0</v>
      </c>
      <c r="O1" s="16" t="s">
        <v>1</v>
      </c>
      <c r="P1" s="16" t="s">
        <v>2</v>
      </c>
    </row>
    <row r="2" spans="1:16" ht="16" x14ac:dyDescent="0.45">
      <c r="A2">
        <v>1</v>
      </c>
      <c r="C2" s="4" t="s">
        <v>13</v>
      </c>
      <c r="D2" s="9">
        <v>1</v>
      </c>
      <c r="E2" s="9">
        <v>4</v>
      </c>
      <c r="F2" s="9">
        <v>14</v>
      </c>
      <c r="H2" s="4" t="s">
        <v>13</v>
      </c>
      <c r="I2" s="9">
        <v>8</v>
      </c>
      <c r="J2" s="9">
        <v>10</v>
      </c>
      <c r="K2" s="9">
        <v>24</v>
      </c>
      <c r="M2" s="6" t="s">
        <v>3</v>
      </c>
      <c r="N2" s="7">
        <v>1</v>
      </c>
      <c r="O2" s="8" t="s">
        <v>9</v>
      </c>
      <c r="P2" s="8" t="s">
        <v>10</v>
      </c>
    </row>
    <row r="3" spans="1:16" ht="16" x14ac:dyDescent="0.45">
      <c r="A3">
        <v>4</v>
      </c>
      <c r="C3" s="4" t="s">
        <v>11</v>
      </c>
      <c r="D3" s="9">
        <v>1</v>
      </c>
      <c r="E3" s="9">
        <v>1</v>
      </c>
      <c r="F3" s="9">
        <v>1</v>
      </c>
      <c r="H3" s="4" t="s">
        <v>11</v>
      </c>
      <c r="I3" s="9">
        <v>3</v>
      </c>
      <c r="J3" s="9">
        <v>4</v>
      </c>
      <c r="K3" s="9">
        <v>10</v>
      </c>
      <c r="M3" s="6" t="s">
        <v>4</v>
      </c>
      <c r="N3" s="7" t="s">
        <v>5</v>
      </c>
      <c r="O3" s="7" t="s">
        <v>6</v>
      </c>
      <c r="P3" s="7" t="s">
        <v>7</v>
      </c>
    </row>
    <row r="4" spans="1:16" ht="16" x14ac:dyDescent="0.45">
      <c r="A4">
        <v>16</v>
      </c>
      <c r="C4" s="4" t="s">
        <v>12</v>
      </c>
      <c r="D4" s="9">
        <v>1</v>
      </c>
      <c r="E4" s="9">
        <v>2</v>
      </c>
      <c r="F4" s="9">
        <v>5</v>
      </c>
      <c r="H4" s="4" t="s">
        <v>12</v>
      </c>
      <c r="I4" s="9">
        <v>6</v>
      </c>
      <c r="J4" s="9">
        <v>6</v>
      </c>
      <c r="K4" s="9">
        <v>16</v>
      </c>
    </row>
    <row r="5" spans="1:16" ht="16" x14ac:dyDescent="0.45">
      <c r="C5" s="4"/>
      <c r="D5" s="4"/>
      <c r="E5" s="4"/>
      <c r="F5" s="4"/>
    </row>
    <row r="9" spans="1:16" x14ac:dyDescent="0.35">
      <c r="A9" t="s">
        <v>28</v>
      </c>
      <c r="B9" t="s">
        <v>30</v>
      </c>
    </row>
    <row r="10" spans="1:16" ht="16" x14ac:dyDescent="0.45">
      <c r="A10" t="s">
        <v>16</v>
      </c>
      <c r="B10">
        <v>2</v>
      </c>
      <c r="C10" s="4"/>
      <c r="D10" s="4"/>
      <c r="E10" s="4"/>
      <c r="F10" s="4"/>
    </row>
    <row r="11" spans="1:16" x14ac:dyDescent="0.35">
      <c r="A11" t="s">
        <v>14</v>
      </c>
      <c r="B11">
        <v>3</v>
      </c>
    </row>
    <row r="12" spans="1:16" x14ac:dyDescent="0.35">
      <c r="A12" t="s">
        <v>29</v>
      </c>
      <c r="B12">
        <v>50</v>
      </c>
    </row>
  </sheetData>
  <sheetProtection algorithmName="SHA-512" hashValue="M3Lo+CIEHXjL+CYfG1zhFytqnCcxrUhbCUN/i1XHUtYhnDtgUFmTDb684Z4oYVyrdJcG5A+3vzsd9EslU4e/Og==" saltValue="BOxDSNql/deOIJYABN3URA==" spinCount="100000" sheet="1" objects="1" scenarios="1"/>
  <pageMargins left="0.7" right="0.7" top="0.75" bottom="0.75" header="0.3" footer="0.3"/>
  <tableParts count="5">
    <tablePart r:id="rId1"/>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3F45D239C30C4BB58FB411DB013156" ma:contentTypeVersion="15" ma:contentTypeDescription="Create a new document." ma:contentTypeScope="" ma:versionID="d2063be953c0a4f080be226265168793">
  <xsd:schema xmlns:xsd="http://www.w3.org/2001/XMLSchema" xmlns:xs="http://www.w3.org/2001/XMLSchema" xmlns:p="http://schemas.microsoft.com/office/2006/metadata/properties" xmlns:ns2="9e2e35cd-af39-4a0b-a884-94d08f6468f8" xmlns:ns3="9c3160e5-0fdd-4a24-bec3-06469d6a26d0" targetNamespace="http://schemas.microsoft.com/office/2006/metadata/properties" ma:root="true" ma:fieldsID="baddd4a01622ea686af5652c231dc3c2" ns2:_="" ns3:_="">
    <xsd:import namespace="9e2e35cd-af39-4a0b-a884-94d08f6468f8"/>
    <xsd:import namespace="9c3160e5-0fdd-4a24-bec3-06469d6a26d0"/>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2e35cd-af39-4a0b-a884-94d08f6468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1e31265e-f590-433c-8004-63a437de957d" ma:termSetId="09814cd3-568e-fe90-9814-8d621ff8fb84" ma:anchorId="fba54fb3-c3e1-fe81-a776-ca4b69148c4d" ma:open="true" ma:isKeyword="false">
      <xsd:complexType>
        <xsd:sequence>
          <xsd:element ref="pc:Terms" minOccurs="0" maxOccurs="1"/>
        </xsd:sequence>
      </xsd:complex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c3160e5-0fdd-4a24-bec3-06469d6a26d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ce0b0d41-85c8-4955-8c2e-cbb9e2984db1}" ma:internalName="TaxCatchAll" ma:showField="CatchAllData" ma:web="9c3160e5-0fdd-4a24-bec3-06469d6a26d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e2e35cd-af39-4a0b-a884-94d08f6468f8">
      <Terms xmlns="http://schemas.microsoft.com/office/infopath/2007/PartnerControls"/>
    </lcf76f155ced4ddcb4097134ff3c332f>
    <TaxCatchAll xmlns="9c3160e5-0fdd-4a24-bec3-06469d6a26d0" xsi:nil="true"/>
  </documentManagement>
</p:properties>
</file>

<file path=customXml/itemProps1.xml><?xml version="1.0" encoding="utf-8"?>
<ds:datastoreItem xmlns:ds="http://schemas.openxmlformats.org/officeDocument/2006/customXml" ds:itemID="{76888925-AE5C-4071-9E84-928A957E3A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2e35cd-af39-4a0b-a884-94d08f6468f8"/>
    <ds:schemaRef ds:uri="9c3160e5-0fdd-4a24-bec3-06469d6a26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A69F16E-04D1-47AF-9D6C-C471CDD3D605}">
  <ds:schemaRefs>
    <ds:schemaRef ds:uri="http://schemas.microsoft.com/sharepoint/v3/contenttype/forms"/>
  </ds:schemaRefs>
</ds:datastoreItem>
</file>

<file path=customXml/itemProps3.xml><?xml version="1.0" encoding="utf-8"?>
<ds:datastoreItem xmlns:ds="http://schemas.openxmlformats.org/officeDocument/2006/customXml" ds:itemID="{FE6CC690-7F3B-4D3A-BEC2-76CCA659D5F7}">
  <ds:schemaRefs>
    <ds:schemaRef ds:uri="9e2e35cd-af39-4a0b-a884-94d08f6468f8"/>
    <ds:schemaRef ds:uri="http://purl.org/dc/elements/1.1/"/>
    <ds:schemaRef ds:uri="http://purl.org/dc/terms/"/>
    <ds:schemaRef ds:uri="http://www.w3.org/XML/1998/namespace"/>
    <ds:schemaRef ds:uri="9c3160e5-0fdd-4a24-bec3-06469d6a26d0"/>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Sizing</vt:lpstr>
      <vt:lpstr>Reference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Kristian Ejvind</dc:creator>
  <cp:lastModifiedBy>Kristian Ejvind</cp:lastModifiedBy>
  <dcterms:created xsi:type="dcterms:W3CDTF">2023-10-24T11:51:25Z</dcterms:created>
  <dcterms:modified xsi:type="dcterms:W3CDTF">2023-12-05T08:26:58Z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0x010100693F45D239C30C4BB58FB411DB013156</vt:lpwstr>
  </property>
  <property fmtid="{D5CDD505-2E9C-101B-9397-08002B2CF9AE}" pid="3" name="MediaServiceImageTags">
    <vt:lpwstr/>
  </property>
</Properties>
</file>