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MATLAB\femoral_anteversion_paper\2_make_knee_weaker\"/>
    </mc:Choice>
  </mc:AlternateContent>
  <xr:revisionPtr revIDLastSave="0" documentId="13_ncr:1_{68D92273-7719-41D3-BF00-3C24CE903F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D15" i="1"/>
  <c r="D14" i="1"/>
  <c r="D13" i="1"/>
  <c r="D12" i="1"/>
  <c r="D10" i="1"/>
  <c r="D8" i="1"/>
  <c r="D7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<sst xmlns="http://schemas.openxmlformats.org/spreadsheetml/2006/main" count="21" uniqueCount="20">
  <si>
    <t>bflh_l</t>
  </si>
  <si>
    <t>bfsh_l</t>
  </si>
  <si>
    <t>gaslat_l</t>
  </si>
  <si>
    <t>gasmed_l</t>
  </si>
  <si>
    <t>grac_l</t>
  </si>
  <si>
    <t>recfem_l</t>
  </si>
  <si>
    <t>sart_l</t>
  </si>
  <si>
    <t>semimem_l</t>
  </si>
  <si>
    <t>semiten_l</t>
  </si>
  <si>
    <t>tfl_l</t>
  </si>
  <si>
    <t>vasint_l</t>
  </si>
  <si>
    <t>vaslat_l</t>
  </si>
  <si>
    <t>vasmed_l</t>
  </si>
  <si>
    <t>PCSA [cm2]</t>
  </si>
  <si>
    <t>Fiso</t>
  </si>
  <si>
    <t>mean ratio</t>
  </si>
  <si>
    <t>PCSA Ratio</t>
  </si>
  <si>
    <t>Carbone/Rajagopal</t>
  </si>
  <si>
    <t>Rajagopal2016</t>
  </si>
  <si>
    <t>Carbone2015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</si>
</sst>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2" sqref="D2"/>
    </sheetView>
  </sheetViews>
  <sheetFormatPr defaultRowHeight="15" x14ac:dyDescent="0.25"/>
  <cols>
    <col min="1" max="1" width="11.42578125" bestFit="1" customWidth="1"/>
    <col min="2" max="2" width="9.5703125" bestFit="1" customWidth="1"/>
    <col min="3" max="3" width="12" bestFit="1" customWidth="1"/>
    <col min="5" max="5" width="10.5703125" bestFit="1" customWidth="1"/>
    <col min="6" max="6" width="18.140625" bestFit="1" customWidth="1"/>
    <col min="8" max="8" width="11.5703125" customWidth="1"/>
  </cols>
  <sheetData>
    <row r="1" spans="1:6" x14ac:dyDescent="0.25">
      <c r="A1" s="1"/>
      <c r="B1" s="3" t="s">
        <v>18</v>
      </c>
      <c r="C1" s="4"/>
      <c r="D1" s="3" t="s">
        <v>19</v>
      </c>
      <c r="E1" s="4"/>
      <c r="F1" s="8" t="s">
        <v>17</v>
      </c>
    </row>
    <row r="2" spans="1:6" x14ac:dyDescent="0.25">
      <c r="A2" s="2"/>
      <c r="B2" s="5" t="s">
        <v>14</v>
      </c>
      <c r="C2" s="2" t="s">
        <v>13</v>
      </c>
      <c r="D2" s="5" t="s">
        <v>13</v>
      </c>
      <c r="E2" s="2"/>
      <c r="F2" s="7" t="s">
        <v>16</v>
      </c>
    </row>
    <row r="3" spans="1:6" x14ac:dyDescent="0.25">
      <c r="A3" s="1" t="s">
        <v>0</v>
      </c>
      <c r="B3" s="6">
        <v>1313.18</v>
      </c>
      <c r="C3" s="1">
        <f>B3/60</f>
        <v>21.886333333333333</v>
      </c>
      <c r="D3" s="6">
        <v>13.38</v>
      </c>
      <c r="E3" s="1"/>
      <c r="F3" s="8">
        <f>D3/C3</f>
        <v>0.61134041030171038</v>
      </c>
    </row>
    <row r="4" spans="1:6" x14ac:dyDescent="0.25">
      <c r="A4" s="1" t="s">
        <v>1</v>
      </c>
      <c r="B4" s="6">
        <v>557.1</v>
      </c>
      <c r="C4" s="1">
        <f t="shared" ref="C4:C15" si="0">B4/60</f>
        <v>9.2850000000000001</v>
      </c>
      <c r="D4" s="6">
        <f>2.04*3</f>
        <v>6.12</v>
      </c>
      <c r="E4" s="1"/>
      <c r="F4" s="8">
        <f t="shared" ref="F4:F15" si="1">D4/C4</f>
        <v>0.65912762520193857</v>
      </c>
    </row>
    <row r="5" spans="1:6" x14ac:dyDescent="0.25">
      <c r="A5" s="1" t="s">
        <v>2</v>
      </c>
      <c r="B5" s="6">
        <v>1575</v>
      </c>
      <c r="C5" s="1">
        <f t="shared" si="0"/>
        <v>26.25</v>
      </c>
      <c r="D5" s="6">
        <v>10.93</v>
      </c>
      <c r="E5" s="1"/>
      <c r="F5" s="8">
        <f t="shared" si="1"/>
        <v>0.41638095238095235</v>
      </c>
    </row>
    <row r="6" spans="1:6" x14ac:dyDescent="0.25">
      <c r="A6" s="1" t="s">
        <v>3</v>
      </c>
      <c r="B6" s="6">
        <v>3115.51</v>
      </c>
      <c r="C6" s="1">
        <f t="shared" si="0"/>
        <v>51.925166666666669</v>
      </c>
      <c r="D6" s="6">
        <v>20.14</v>
      </c>
      <c r="E6" s="1"/>
      <c r="F6" s="8">
        <f t="shared" si="1"/>
        <v>0.38786587107728748</v>
      </c>
    </row>
    <row r="7" spans="1:6" x14ac:dyDescent="0.25">
      <c r="A7" s="1" t="s">
        <v>4</v>
      </c>
      <c r="B7" s="6">
        <v>281.31</v>
      </c>
      <c r="C7" s="1">
        <f t="shared" si="0"/>
        <v>4.6885000000000003</v>
      </c>
      <c r="D7" s="6">
        <f>1.91*2</f>
        <v>3.82</v>
      </c>
      <c r="E7" s="1"/>
      <c r="F7" s="8">
        <f t="shared" si="1"/>
        <v>0.81475951796949975</v>
      </c>
    </row>
    <row r="8" spans="1:6" x14ac:dyDescent="0.25">
      <c r="A8" s="1" t="s">
        <v>5</v>
      </c>
      <c r="B8" s="6">
        <v>2191.7399999999998</v>
      </c>
      <c r="C8" s="1">
        <f t="shared" si="0"/>
        <v>36.528999999999996</v>
      </c>
      <c r="D8" s="6">
        <f>7.8*2</f>
        <v>15.6</v>
      </c>
      <c r="E8" s="1"/>
      <c r="F8" s="8">
        <f t="shared" si="1"/>
        <v>0.42705795395439244</v>
      </c>
    </row>
    <row r="9" spans="1:6" x14ac:dyDescent="0.25">
      <c r="A9" s="1" t="s">
        <v>6</v>
      </c>
      <c r="B9" s="6">
        <v>249.41</v>
      </c>
      <c r="C9" s="1">
        <f t="shared" si="0"/>
        <v>4.1568333333333332</v>
      </c>
      <c r="D9" s="6">
        <v>2.99</v>
      </c>
      <c r="E9" s="1"/>
      <c r="F9" s="8">
        <f t="shared" si="1"/>
        <v>0.71929754219959108</v>
      </c>
    </row>
    <row r="10" spans="1:6" x14ac:dyDescent="0.25">
      <c r="A10" s="1" t="s">
        <v>7</v>
      </c>
      <c r="B10" s="6">
        <v>2200.98</v>
      </c>
      <c r="C10" s="1">
        <f t="shared" si="0"/>
        <v>36.683</v>
      </c>
      <c r="D10" s="6">
        <f>4.94*3</f>
        <v>14.82</v>
      </c>
      <c r="E10" s="1"/>
      <c r="F10" s="8">
        <f t="shared" si="1"/>
        <v>0.40400185371970671</v>
      </c>
    </row>
    <row r="11" spans="1:6" x14ac:dyDescent="0.25">
      <c r="A11" s="1" t="s">
        <v>8</v>
      </c>
      <c r="B11" s="6">
        <v>591.29</v>
      </c>
      <c r="C11" s="1">
        <f t="shared" si="0"/>
        <v>9.8548333333333336</v>
      </c>
      <c r="D11" s="6">
        <v>8.2100000000000009</v>
      </c>
      <c r="E11" s="1"/>
      <c r="F11" s="8">
        <f t="shared" si="1"/>
        <v>0.83309374418643989</v>
      </c>
    </row>
    <row r="12" spans="1:6" x14ac:dyDescent="0.25">
      <c r="A12" s="1" t="s">
        <v>9</v>
      </c>
      <c r="B12" s="6">
        <v>411.2</v>
      </c>
      <c r="C12" s="1">
        <f t="shared" si="0"/>
        <v>6.8533333333333335</v>
      </c>
      <c r="D12" s="6">
        <f>1.97*2</f>
        <v>3.94</v>
      </c>
      <c r="E12" s="1"/>
      <c r="F12" s="8">
        <f t="shared" si="1"/>
        <v>0.57490272373540852</v>
      </c>
    </row>
    <row r="13" spans="1:6" x14ac:dyDescent="0.25">
      <c r="A13" s="1" t="s">
        <v>10</v>
      </c>
      <c r="B13" s="6">
        <v>1697.36</v>
      </c>
      <c r="C13" s="1">
        <f t="shared" si="0"/>
        <v>28.289333333333332</v>
      </c>
      <c r="D13" s="6">
        <f>2.43*6</f>
        <v>14.580000000000002</v>
      </c>
      <c r="E13" s="1"/>
      <c r="F13" s="8">
        <f t="shared" si="1"/>
        <v>0.51538860347834292</v>
      </c>
    </row>
    <row r="14" spans="1:6" x14ac:dyDescent="0.25">
      <c r="A14" s="1" t="s">
        <v>11</v>
      </c>
      <c r="B14" s="6">
        <v>5148.76</v>
      </c>
      <c r="C14" s="1">
        <f t="shared" si="0"/>
        <v>85.812666666666672</v>
      </c>
      <c r="D14" s="6">
        <f>4.24*6+21.22*2</f>
        <v>67.88</v>
      </c>
      <c r="E14" s="1"/>
      <c r="F14" s="8">
        <f t="shared" si="1"/>
        <v>0.79102541194384657</v>
      </c>
    </row>
    <row r="15" spans="1:6" x14ac:dyDescent="0.25">
      <c r="A15" s="1" t="s">
        <v>12</v>
      </c>
      <c r="B15" s="6">
        <v>2747.82</v>
      </c>
      <c r="C15" s="1">
        <f t="shared" si="0"/>
        <v>45.797000000000004</v>
      </c>
      <c r="D15" s="6">
        <f>2.69*2+5.52*2+2.87*4</f>
        <v>27.9</v>
      </c>
      <c r="E15" s="1"/>
      <c r="F15" s="8">
        <f t="shared" si="1"/>
        <v>0.60921021027578215</v>
      </c>
    </row>
    <row r="16" spans="1:6" x14ac:dyDescent="0.25">
      <c r="A16" s="9"/>
      <c r="B16" s="9"/>
      <c r="C16" s="9"/>
      <c r="D16" s="9"/>
      <c r="E16" s="10" t="s">
        <v>15</v>
      </c>
      <c r="F16" s="11">
        <f>AVERAGE(F3:F15)</f>
        <v>0.59718864772499214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Modenese</dc:creator>
  <cp:lastModifiedBy>Luca Modenese</cp:lastModifiedBy>
  <dcterms:created xsi:type="dcterms:W3CDTF">2015-06-05T18:17:20Z</dcterms:created>
  <dcterms:modified xsi:type="dcterms:W3CDTF">2021-02-10T20:08:23Z</dcterms:modified>
</cp:coreProperties>
</file>