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T_Country/"/>
    </mc:Choice>
  </mc:AlternateContent>
  <xr:revisionPtr revIDLastSave="7" documentId="8_{BD91FA74-A7A5-4AEB-A8C2-E075D5CCD978}" xr6:coauthVersionLast="47" xr6:coauthVersionMax="47" xr10:uidLastSave="{3836CEE0-953E-A043-8F92-6FE00A2A6418}"/>
  <bookViews>
    <workbookView xWindow="14220" yWindow="-21100" windowWidth="37360" windowHeight="19060" xr2:uid="{FBDC2569-CC98-4709-8B82-5B691D845EEC}"/>
  </bookViews>
  <sheets>
    <sheet name="T_Turkey" sheetId="2" r:id="rId1"/>
  </sheets>
  <definedNames>
    <definedName name="\I">#REF!</definedName>
    <definedName name="\P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3" i="2" l="1"/>
  <c r="AN3" i="2" s="1"/>
  <c r="AO3" i="2" s="1"/>
  <c r="AP3" i="2" s="1"/>
  <c r="AQ3" i="2" s="1"/>
  <c r="AR3" i="2" s="1"/>
  <c r="AS3" i="2" s="1"/>
  <c r="AT3" i="2" s="1"/>
  <c r="AU3" i="2" s="1"/>
  <c r="AV3" i="2" s="1"/>
  <c r="AM4" i="2"/>
  <c r="AM6" i="2"/>
  <c r="AN6" i="2" s="1"/>
  <c r="AO6" i="2" s="1"/>
  <c r="AP6" i="2" s="1"/>
  <c r="AQ6" i="2" s="1"/>
  <c r="AR6" i="2" s="1"/>
  <c r="AS6" i="2" s="1"/>
  <c r="AT6" i="2" s="1"/>
  <c r="AU6" i="2" s="1"/>
  <c r="AV6" i="2" s="1"/>
  <c r="AM7" i="2"/>
  <c r="AM8" i="2"/>
  <c r="AN8" i="2" s="1"/>
  <c r="AO8" i="2" s="1"/>
  <c r="AP8" i="2" s="1"/>
  <c r="AQ8" i="2" s="1"/>
  <c r="AR8" i="2" s="1"/>
  <c r="AS8" i="2" s="1"/>
  <c r="AT8" i="2" s="1"/>
  <c r="AU8" i="2" s="1"/>
  <c r="AV8" i="2" s="1"/>
  <c r="AM9" i="2"/>
  <c r="AM10" i="2"/>
  <c r="AM11" i="2"/>
  <c r="AM12" i="2"/>
  <c r="AM13" i="2"/>
  <c r="AM14" i="2"/>
  <c r="AM15" i="2"/>
  <c r="AM16" i="2"/>
  <c r="AM17" i="2"/>
  <c r="AN17" i="2" s="1"/>
  <c r="AO17" i="2" s="1"/>
  <c r="AM18" i="2"/>
  <c r="AM19" i="2"/>
  <c r="AN19" i="2" s="1"/>
  <c r="AO19" i="2" s="1"/>
  <c r="AP19" i="2" s="1"/>
  <c r="AQ19" i="2" s="1"/>
  <c r="AR19" i="2" s="1"/>
  <c r="AS19" i="2" s="1"/>
  <c r="AT19" i="2" s="1"/>
  <c r="AU19" i="2" s="1"/>
  <c r="AV19" i="2" s="1"/>
  <c r="E21" i="2"/>
  <c r="AM23" i="2"/>
  <c r="AN23" i="2" s="1"/>
  <c r="AO23" i="2" s="1"/>
  <c r="AP23" i="2" s="1"/>
  <c r="AQ23" i="2" s="1"/>
  <c r="AR23" i="2" s="1"/>
  <c r="AS23" i="2" s="1"/>
  <c r="AT23" i="2" s="1"/>
  <c r="AU23" i="2" s="1"/>
  <c r="AV23" i="2" s="1"/>
  <c r="AM24" i="2"/>
  <c r="AM25" i="2"/>
  <c r="N26" i="2"/>
  <c r="O26" i="2" s="1"/>
  <c r="P26" i="2" s="1"/>
  <c r="Q26" i="2" s="1"/>
  <c r="S27" i="2"/>
  <c r="AC27" i="2"/>
  <c r="AD27" i="2" s="1"/>
  <c r="AE27" i="2" s="1"/>
  <c r="AF27" i="2" s="1"/>
  <c r="AM27" i="2"/>
  <c r="S28" i="2"/>
  <c r="AM28" i="2"/>
  <c r="AN28" i="2" s="1"/>
  <c r="E30" i="2"/>
  <c r="N27" i="2" l="1"/>
  <c r="O27" i="2" s="1"/>
  <c r="P27" i="2" s="1"/>
  <c r="Q27" i="2" s="1"/>
  <c r="X26" i="2"/>
  <c r="Y26" i="2" s="1"/>
  <c r="Z26" i="2" s="1"/>
  <c r="AA26" i="2" s="1"/>
  <c r="AH27" i="2"/>
  <c r="AI27" i="2" s="1"/>
  <c r="AJ27" i="2" s="1"/>
  <c r="AK27" i="2" s="1"/>
  <c r="AH25" i="2"/>
  <c r="AI25" i="2" s="1"/>
  <c r="AI21" i="2"/>
  <c r="AC25" i="2"/>
  <c r="AD25" i="2" s="1"/>
  <c r="AW10" i="2"/>
  <c r="AW18" i="2"/>
  <c r="AW24" i="2"/>
  <c r="AP17" i="2"/>
  <c r="AQ17" i="2" s="1"/>
  <c r="AR17" i="2" s="1"/>
  <c r="AS17" i="2" s="1"/>
  <c r="AT17" i="2" s="1"/>
  <c r="AU17" i="2" s="1"/>
  <c r="AV17" i="2" s="1"/>
  <c r="AX11" i="2"/>
  <c r="N28" i="2"/>
  <c r="O28" i="2" s="1"/>
  <c r="P28" i="2" s="1"/>
  <c r="Q28" i="2" s="1"/>
  <c r="AY8" i="2"/>
  <c r="AX18" i="2"/>
  <c r="AX7" i="2"/>
  <c r="X21" i="2"/>
  <c r="H21" i="2"/>
  <c r="H29" i="2" s="1"/>
  <c r="AW17" i="2"/>
  <c r="Y21" i="2"/>
  <c r="I21" i="2"/>
  <c r="I29" i="2" s="1"/>
  <c r="I30" i="2" s="1"/>
  <c r="AX13" i="2"/>
  <c r="AW15" i="2"/>
  <c r="AX5" i="2"/>
  <c r="AD21" i="2"/>
  <c r="N21" i="2"/>
  <c r="AW19" i="2"/>
  <c r="AC21" i="2"/>
  <c r="AW6" i="2"/>
  <c r="AH28" i="2"/>
  <c r="AI28" i="2" s="1"/>
  <c r="AJ28" i="2" s="1"/>
  <c r="AK28" i="2" s="1"/>
  <c r="AC28" i="2"/>
  <c r="AD28" i="2" s="1"/>
  <c r="AE28" i="2" s="1"/>
  <c r="AF28" i="2" s="1"/>
  <c r="S26" i="2"/>
  <c r="T26" i="2" s="1"/>
  <c r="U26" i="2" s="1"/>
  <c r="V26" i="2" s="1"/>
  <c r="AX17" i="2"/>
  <c r="AW12" i="2"/>
  <c r="AC26" i="2"/>
  <c r="AD26" i="2" s="1"/>
  <c r="AE26" i="2" s="1"/>
  <c r="AF26" i="2" s="1"/>
  <c r="AN25" i="2"/>
  <c r="AN13" i="2"/>
  <c r="AO13" i="2" s="1"/>
  <c r="AP13" i="2" s="1"/>
  <c r="AQ13" i="2" s="1"/>
  <c r="AR13" i="2" s="1"/>
  <c r="AS13" i="2" s="1"/>
  <c r="AT13" i="2" s="1"/>
  <c r="AU13" i="2" s="1"/>
  <c r="AV13" i="2" s="1"/>
  <c r="AH21" i="2"/>
  <c r="R21" i="2"/>
  <c r="R29" i="2" s="1"/>
  <c r="R30" i="2" s="1"/>
  <c r="AW16" i="2"/>
  <c r="S21" i="2"/>
  <c r="AX8" i="2"/>
  <c r="AN7" i="2"/>
  <c r="AO7" i="2" s="1"/>
  <c r="AP7" i="2" s="1"/>
  <c r="AQ7" i="2" s="1"/>
  <c r="AR7" i="2" s="1"/>
  <c r="AS7" i="2" s="1"/>
  <c r="AT7" i="2" s="1"/>
  <c r="AU7" i="2" s="1"/>
  <c r="AV7" i="2" s="1"/>
  <c r="AN12" i="2"/>
  <c r="AO12" i="2" s="1"/>
  <c r="AP12" i="2" s="1"/>
  <c r="AQ12" i="2" s="1"/>
  <c r="AR12" i="2" s="1"/>
  <c r="AS12" i="2" s="1"/>
  <c r="AT12" i="2" s="1"/>
  <c r="AU12" i="2" s="1"/>
  <c r="AV12" i="2" s="1"/>
  <c r="AO28" i="2"/>
  <c r="AP28" i="2" s="1"/>
  <c r="AQ28" i="2" s="1"/>
  <c r="AR28" i="2" s="1"/>
  <c r="AS28" i="2" s="1"/>
  <c r="AT28" i="2" s="1"/>
  <c r="AU28" i="2" s="1"/>
  <c r="AV28" i="2" s="1"/>
  <c r="AW27" i="2"/>
  <c r="AA21" i="2"/>
  <c r="AJ21" i="2"/>
  <c r="AX12" i="2"/>
  <c r="AW26" i="2"/>
  <c r="X25" i="2"/>
  <c r="AN24" i="2"/>
  <c r="AO24" i="2" s="1"/>
  <c r="AP24" i="2" s="1"/>
  <c r="AQ24" i="2" s="1"/>
  <c r="AR24" i="2" s="1"/>
  <c r="AS24" i="2" s="1"/>
  <c r="AT24" i="2" s="1"/>
  <c r="AU24" i="2" s="1"/>
  <c r="AV24" i="2" s="1"/>
  <c r="AN16" i="2"/>
  <c r="AO16" i="2" s="1"/>
  <c r="AP16" i="2" s="1"/>
  <c r="AQ16" i="2" s="1"/>
  <c r="AR16" i="2" s="1"/>
  <c r="AS16" i="2" s="1"/>
  <c r="AT16" i="2" s="1"/>
  <c r="AU16" i="2" s="1"/>
  <c r="AV16" i="2" s="1"/>
  <c r="AN11" i="2"/>
  <c r="AO11" i="2" s="1"/>
  <c r="AP11" i="2" s="1"/>
  <c r="AQ11" i="2" s="1"/>
  <c r="AR11" i="2" s="1"/>
  <c r="AS11" i="2" s="1"/>
  <c r="AT11" i="2" s="1"/>
  <c r="AU11" i="2" s="1"/>
  <c r="AV11" i="2" s="1"/>
  <c r="L21" i="2"/>
  <c r="L29" i="2" s="1"/>
  <c r="L30" i="2" s="1"/>
  <c r="S25" i="2"/>
  <c r="AX16" i="2"/>
  <c r="AW14" i="2"/>
  <c r="AK21" i="2"/>
  <c r="U21" i="2"/>
  <c r="AX24" i="2"/>
  <c r="M21" i="2"/>
  <c r="M29" i="2" s="1"/>
  <c r="M30" i="2" s="1"/>
  <c r="AM20" i="2"/>
  <c r="AM5" i="2"/>
  <c r="V21" i="2"/>
  <c r="F21" i="2"/>
  <c r="F29" i="2" s="1"/>
  <c r="F30" i="2" s="1"/>
  <c r="AN27" i="2"/>
  <c r="AO27" i="2" s="1"/>
  <c r="AP27" i="2" s="1"/>
  <c r="AQ27" i="2" s="1"/>
  <c r="AR27" i="2" s="1"/>
  <c r="AS27" i="2" s="1"/>
  <c r="AT27" i="2" s="1"/>
  <c r="AU27" i="2" s="1"/>
  <c r="AV27" i="2" s="1"/>
  <c r="N25" i="2"/>
  <c r="AX19" i="2"/>
  <c r="AN15" i="2"/>
  <c r="AO15" i="2" s="1"/>
  <c r="AP15" i="2" s="1"/>
  <c r="AQ15" i="2" s="1"/>
  <c r="AR15" i="2" s="1"/>
  <c r="AS15" i="2" s="1"/>
  <c r="AT15" i="2" s="1"/>
  <c r="AU15" i="2" s="1"/>
  <c r="AV15" i="2" s="1"/>
  <c r="AN10" i="2"/>
  <c r="AO10" i="2" s="1"/>
  <c r="AP10" i="2" s="1"/>
  <c r="AQ10" i="2" s="1"/>
  <c r="AR10" i="2" s="1"/>
  <c r="AS10" i="2" s="1"/>
  <c r="AT10" i="2" s="1"/>
  <c r="AU10" i="2" s="1"/>
  <c r="AV10" i="2" s="1"/>
  <c r="AX6" i="2"/>
  <c r="AN18" i="2"/>
  <c r="AO18" i="2" s="1"/>
  <c r="AP18" i="2" s="1"/>
  <c r="AQ18" i="2" s="1"/>
  <c r="AR18" i="2" s="1"/>
  <c r="AS18" i="2" s="1"/>
  <c r="AT18" i="2" s="1"/>
  <c r="AU18" i="2" s="1"/>
  <c r="AV18" i="2" s="1"/>
  <c r="AN4" i="2"/>
  <c r="W21" i="2"/>
  <c r="W29" i="2" s="1"/>
  <c r="W30" i="2" s="1"/>
  <c r="G21" i="2"/>
  <c r="G29" i="2" s="1"/>
  <c r="G30" i="2" s="1"/>
  <c r="T28" i="2"/>
  <c r="U28" i="2" s="1"/>
  <c r="V28" i="2" s="1"/>
  <c r="AX9" i="2"/>
  <c r="AX15" i="2"/>
  <c r="AX14" i="2"/>
  <c r="AX10" i="2"/>
  <c r="AN9" i="2"/>
  <c r="AO9" i="2" s="1"/>
  <c r="AP9" i="2" s="1"/>
  <c r="AQ9" i="2" s="1"/>
  <c r="AR9" i="2" s="1"/>
  <c r="AS9" i="2" s="1"/>
  <c r="AT9" i="2" s="1"/>
  <c r="AU9" i="2" s="1"/>
  <c r="AV9" i="2" s="1"/>
  <c r="AX4" i="2"/>
  <c r="AM26" i="2"/>
  <c r="AE21" i="2"/>
  <c r="AH26" i="2"/>
  <c r="AI26" i="2" s="1"/>
  <c r="AJ26" i="2" s="1"/>
  <c r="AK26" i="2" s="1"/>
  <c r="AW13" i="2"/>
  <c r="AF21" i="2"/>
  <c r="P21" i="2"/>
  <c r="T27" i="2"/>
  <c r="U27" i="2" s="1"/>
  <c r="V27" i="2" s="1"/>
  <c r="AW11" i="2"/>
  <c r="AW9" i="2"/>
  <c r="X28" i="2"/>
  <c r="Y28" i="2" s="1"/>
  <c r="Z28" i="2" s="1"/>
  <c r="AA28" i="2" s="1"/>
  <c r="AG21" i="2"/>
  <c r="AG29" i="2" s="1"/>
  <c r="AG30" i="2" s="1"/>
  <c r="Q21" i="2"/>
  <c r="AY19" i="2"/>
  <c r="AW8" i="2"/>
  <c r="AY6" i="2"/>
  <c r="X27" i="2"/>
  <c r="Y27" i="2" s="1"/>
  <c r="Z27" i="2" s="1"/>
  <c r="AA27" i="2" s="1"/>
  <c r="AW7" i="2"/>
  <c r="O21" i="2"/>
  <c r="AB21" i="2"/>
  <c r="AB29" i="2" s="1"/>
  <c r="AB30" i="2" s="1"/>
  <c r="AN14" i="2"/>
  <c r="AO14" i="2" s="1"/>
  <c r="AP14" i="2" s="1"/>
  <c r="AQ14" i="2" s="1"/>
  <c r="AR14" i="2" s="1"/>
  <c r="AS14" i="2" s="1"/>
  <c r="AT14" i="2" s="1"/>
  <c r="AU14" i="2" s="1"/>
  <c r="AV14" i="2" s="1"/>
  <c r="AW5" i="2"/>
  <c r="AW4" i="2"/>
  <c r="Z21" i="2"/>
  <c r="J21" i="2"/>
  <c r="J29" i="2" s="1"/>
  <c r="J30" i="2" s="1"/>
  <c r="AC29" i="2" l="1"/>
  <c r="AC30" i="2" s="1"/>
  <c r="AY18" i="2"/>
  <c r="AZ18" i="2" s="1"/>
  <c r="AW28" i="2"/>
  <c r="N29" i="2"/>
  <c r="N30" i="2" s="1"/>
  <c r="AD29" i="2"/>
  <c r="AD30" i="2" s="1"/>
  <c r="X29" i="2"/>
  <c r="X30" i="2" s="1"/>
  <c r="AL21" i="2"/>
  <c r="AL29" i="2" s="1"/>
  <c r="AL30" i="2" s="1"/>
  <c r="AY17" i="2"/>
  <c r="AZ17" i="2" s="1"/>
  <c r="AY16" i="2"/>
  <c r="AZ16" i="2" s="1"/>
  <c r="AZ19" i="2"/>
  <c r="AY15" i="2"/>
  <c r="AZ15" i="2" s="1"/>
  <c r="AZ8" i="2"/>
  <c r="AX20" i="2"/>
  <c r="AX21" i="2" s="1"/>
  <c r="AW20" i="2"/>
  <c r="AW21" i="2" s="1"/>
  <c r="AZ6" i="2"/>
  <c r="AN20" i="2"/>
  <c r="AO20" i="2" s="1"/>
  <c r="AP20" i="2" s="1"/>
  <c r="AQ20" i="2" s="1"/>
  <c r="AR20" i="2" s="1"/>
  <c r="AS20" i="2" s="1"/>
  <c r="AT20" i="2" s="1"/>
  <c r="AU20" i="2" s="1"/>
  <c r="AV20" i="2" s="1"/>
  <c r="AY24" i="2"/>
  <c r="AZ24" i="2" s="1"/>
  <c r="AY12" i="2"/>
  <c r="AZ12" i="2" s="1"/>
  <c r="AX27" i="2"/>
  <c r="AM21" i="2"/>
  <c r="AM29" i="2" s="1"/>
  <c r="AM30" i="2" s="1"/>
  <c r="AY10" i="2"/>
  <c r="AZ10" i="2" s="1"/>
  <c r="Y25" i="2"/>
  <c r="Y29" i="2" s="1"/>
  <c r="AH29" i="2"/>
  <c r="AH30" i="2" s="1"/>
  <c r="AY7" i="2"/>
  <c r="AZ7" i="2" s="1"/>
  <c r="AX28" i="2"/>
  <c r="AY9" i="2"/>
  <c r="AZ9" i="2" s="1"/>
  <c r="O25" i="2"/>
  <c r="O29" i="2" s="1"/>
  <c r="T21" i="2"/>
  <c r="AY13" i="2"/>
  <c r="AZ13" i="2" s="1"/>
  <c r="AO4" i="2"/>
  <c r="AX26" i="2"/>
  <c r="S29" i="2"/>
  <c r="K21" i="2"/>
  <c r="K29" i="2" s="1"/>
  <c r="K30" i="2" s="1"/>
  <c r="AO25" i="2"/>
  <c r="AI29" i="2"/>
  <c r="AJ25" i="2"/>
  <c r="AJ29" i="2" s="1"/>
  <c r="AI30" i="2"/>
  <c r="AY14" i="2"/>
  <c r="AZ14" i="2" s="1"/>
  <c r="AY27" i="2"/>
  <c r="AY28" i="2"/>
  <c r="H30" i="2"/>
  <c r="AN26" i="2"/>
  <c r="AO26" i="2" s="1"/>
  <c r="AP26" i="2" s="1"/>
  <c r="AQ26" i="2" s="1"/>
  <c r="AR26" i="2" s="1"/>
  <c r="AS26" i="2" s="1"/>
  <c r="AT26" i="2" s="1"/>
  <c r="AU26" i="2" s="1"/>
  <c r="AV26" i="2" s="1"/>
  <c r="AN5" i="2"/>
  <c r="AO5" i="2" s="1"/>
  <c r="AP5" i="2" s="1"/>
  <c r="AQ5" i="2" s="1"/>
  <c r="AR5" i="2" s="1"/>
  <c r="AS5" i="2" s="1"/>
  <c r="AT5" i="2" s="1"/>
  <c r="AU5" i="2" s="1"/>
  <c r="AV5" i="2" s="1"/>
  <c r="T25" i="2"/>
  <c r="S30" i="2"/>
  <c r="AY11" i="2"/>
  <c r="AZ11" i="2" s="1"/>
  <c r="AE25" i="2"/>
  <c r="AE29" i="2" s="1"/>
  <c r="AZ28" i="2" l="1"/>
  <c r="AZ27" i="2"/>
  <c r="AF25" i="2"/>
  <c r="AE30" i="2"/>
  <c r="P25" i="2"/>
  <c r="O30" i="2"/>
  <c r="Z25" i="2"/>
  <c r="Y30" i="2"/>
  <c r="AY20" i="2"/>
  <c r="AZ20" i="2" s="1"/>
  <c r="AN21" i="2"/>
  <c r="AN29" i="2" s="1"/>
  <c r="AN30" i="2" s="1"/>
  <c r="AP4" i="2"/>
  <c r="AO21" i="2"/>
  <c r="AO29" i="2" s="1"/>
  <c r="AO30" i="2" s="1"/>
  <c r="AK25" i="2"/>
  <c r="AJ30" i="2"/>
  <c r="U25" i="2"/>
  <c r="AY5" i="2"/>
  <c r="AZ5" i="2" s="1"/>
  <c r="AY26" i="2"/>
  <c r="AZ26" i="2" s="1"/>
  <c r="AP25" i="2"/>
  <c r="T29" i="2"/>
  <c r="T30" i="2" s="1"/>
  <c r="AF29" i="2" l="1"/>
  <c r="AF30" i="2" s="1"/>
  <c r="AK29" i="2"/>
  <c r="AK30" i="2" s="1"/>
  <c r="AA25" i="2"/>
  <c r="Z29" i="2"/>
  <c r="Z30" i="2" s="1"/>
  <c r="Q25" i="2"/>
  <c r="P29" i="2"/>
  <c r="P30" i="2" s="1"/>
  <c r="AW25" i="2"/>
  <c r="AQ25" i="2"/>
  <c r="V25" i="2"/>
  <c r="U29" i="2"/>
  <c r="U30" i="2" s="1"/>
  <c r="AQ4" i="2"/>
  <c r="AP21" i="2"/>
  <c r="AP29" i="2" s="1"/>
  <c r="AP30" i="2" s="1"/>
  <c r="AR25" i="2" l="1"/>
  <c r="Q29" i="2"/>
  <c r="AW29" i="2" s="1"/>
  <c r="AA29" i="2"/>
  <c r="AA30" i="2" s="1"/>
  <c r="V29" i="2"/>
  <c r="V30" i="2" s="1"/>
  <c r="AX25" i="2"/>
  <c r="AR4" i="2"/>
  <c r="AQ21" i="2"/>
  <c r="AQ29" i="2" s="1"/>
  <c r="AQ30" i="2" s="1"/>
  <c r="AW30" i="2" l="1"/>
  <c r="Q30" i="2"/>
  <c r="AS25" i="2"/>
  <c r="AS4" i="2"/>
  <c r="AR21" i="2"/>
  <c r="AR29" i="2" s="1"/>
  <c r="AR30" i="2" s="1"/>
  <c r="AX29" i="2"/>
  <c r="AX30" i="2" s="1"/>
  <c r="AT25" i="2" l="1"/>
  <c r="AT4" i="2"/>
  <c r="AS21" i="2"/>
  <c r="AS29" i="2" s="1"/>
  <c r="AS30" i="2" s="1"/>
  <c r="AU25" i="2" l="1"/>
  <c r="AU4" i="2"/>
  <c r="AT21" i="2"/>
  <c r="AT29" i="2" s="1"/>
  <c r="AT30" i="2" s="1"/>
  <c r="AV4" i="2" l="1"/>
  <c r="AU21" i="2"/>
  <c r="AU29" i="2" s="1"/>
  <c r="AU30" i="2" s="1"/>
  <c r="AV25" i="2"/>
  <c r="AY25" i="2"/>
  <c r="AV21" i="2" l="1"/>
  <c r="AV29" i="2" s="1"/>
  <c r="AY29" i="2" s="1"/>
  <c r="AZ29" i="2" s="1"/>
  <c r="AY4" i="2"/>
  <c r="AZ25" i="2"/>
  <c r="AZ30" i="2" l="1"/>
  <c r="AY30" i="2"/>
  <c r="AV30" i="2"/>
  <c r="AY21" i="2"/>
  <c r="AZ4" i="2"/>
  <c r="AZ21" i="2" l="1"/>
  <c r="BA4" i="2" s="1"/>
  <c r="BA30" i="2" l="1"/>
  <c r="BA21" i="2"/>
  <c r="BA6" i="2"/>
  <c r="BA17" i="2"/>
  <c r="BA8" i="2"/>
  <c r="BA15" i="2"/>
  <c r="BA18" i="2"/>
  <c r="BA19" i="2"/>
  <c r="BA28" i="2"/>
  <c r="BA14" i="2"/>
  <c r="BA11" i="2"/>
  <c r="BA13" i="2"/>
  <c r="BA27" i="2"/>
  <c r="BA10" i="2"/>
  <c r="BA12" i="2"/>
  <c r="BA7" i="2"/>
  <c r="BA9" i="2"/>
  <c r="BA24" i="2"/>
  <c r="BA16" i="2"/>
  <c r="BA20" i="2"/>
  <c r="BA26" i="2"/>
  <c r="BA5" i="2"/>
  <c r="BA29" i="2"/>
  <c r="BA25" i="2"/>
</calcChain>
</file>

<file path=xl/sharedStrings.xml><?xml version="1.0" encoding="utf-8"?>
<sst xmlns="http://schemas.openxmlformats.org/spreadsheetml/2006/main" count="114" uniqueCount="45">
  <si>
    <r>
      <t>[MtCO</t>
    </r>
    <r>
      <rPr>
        <vertAlign val="subscript"/>
        <sz val="10"/>
        <color theme="1"/>
        <rFont val="Calibri Light"/>
        <family val="2"/>
      </rPr>
      <t>2</t>
    </r>
    <r>
      <rPr>
        <sz val="10"/>
        <color theme="1"/>
        <rFont val="Calibri Light"/>
        <family val="2"/>
      </rPr>
      <t>/a]</t>
    </r>
  </si>
  <si>
    <t>Primary</t>
  </si>
  <si>
    <t>[MtCO2/a]</t>
  </si>
  <si>
    <t>Other conversions &amp; losses (fossil fuel production)</t>
  </si>
  <si>
    <t>Secondary</t>
  </si>
  <si>
    <t>Power Generation (total)</t>
  </si>
  <si>
    <t>Share of Global Carbon Budget</t>
  </si>
  <si>
    <t>2020-2050</t>
  </si>
  <si>
    <t>2051-2060</t>
  </si>
  <si>
    <t>2031-2050</t>
  </si>
  <si>
    <t>2020-2030</t>
  </si>
  <si>
    <r>
      <t>[MtCO</t>
    </r>
    <r>
      <rPr>
        <vertAlign val="subscript"/>
        <sz val="10"/>
        <rFont val="Calibri Light"/>
        <family val="2"/>
      </rPr>
      <t>2</t>
    </r>
    <r>
      <rPr>
        <sz val="10"/>
        <rFont val="Calibri Light"/>
        <family val="2"/>
      </rPr>
      <t>/a]</t>
    </r>
  </si>
  <si>
    <t>Other</t>
  </si>
  <si>
    <t>All other sectors</t>
  </si>
  <si>
    <t>Transport</t>
  </si>
  <si>
    <t>Services</t>
  </si>
  <si>
    <t>Industry</t>
  </si>
  <si>
    <t>Sector</t>
  </si>
  <si>
    <r>
      <t>Cumulative energy related CO</t>
    </r>
    <r>
      <rPr>
        <vertAlign val="subscript"/>
        <sz val="10"/>
        <color theme="1"/>
        <rFont val="Calibri Light"/>
        <family val="2"/>
      </rPr>
      <t>2</t>
    </r>
    <r>
      <rPr>
        <sz val="10"/>
        <color theme="1"/>
        <rFont val="Calibri Light"/>
        <family val="2"/>
      </rPr>
      <t xml:space="preserve"> emissions in [MtCO</t>
    </r>
    <r>
      <rPr>
        <vertAlign val="subscript"/>
        <sz val="10"/>
        <color theme="1"/>
        <rFont val="Calibri Light"/>
        <family val="2"/>
      </rPr>
      <t>2</t>
    </r>
    <r>
      <rPr>
        <sz val="10"/>
        <color theme="1"/>
        <rFont val="Calibri Light"/>
        <family val="2"/>
      </rPr>
      <t>]</t>
    </r>
  </si>
  <si>
    <t>Sum (Primary)</t>
  </si>
  <si>
    <t>no delay</t>
  </si>
  <si>
    <t>Energy services / Fossil Fuels - no delay</t>
  </si>
  <si>
    <t>Sum (based on CO2-sheet)</t>
  </si>
  <si>
    <t>Stresstest - No implementation delay</t>
  </si>
  <si>
    <t>Turkey</t>
  </si>
  <si>
    <t>Cement (process heat, fuels &amp; electricity )</t>
  </si>
  <si>
    <t>Steel (process heat, fuels &amp; electricity)</t>
  </si>
  <si>
    <t>Chemical Industry (process heat, fuels &amp; electricity)</t>
  </si>
  <si>
    <t>Textile &amp; Leather (process heat, fuels &amp; electricity)</t>
  </si>
  <si>
    <t>Aluminium (process heat, fuels &amp; electricity)</t>
  </si>
  <si>
    <t>Buildings -commercial, residential &amp; construction- (heat,fuels &amp; electricity)</t>
  </si>
  <si>
    <t>Fisheries (fuels &amp; electricity)</t>
  </si>
  <si>
    <t>Agriculture &amp; Food processing (heat,fuels &amp; electricity)</t>
  </si>
  <si>
    <t>Forestry &amp; Wood (heat,fuels &amp; electricity)</t>
  </si>
  <si>
    <t>Water Utilities (heat,fuels &amp; electricity)</t>
  </si>
  <si>
    <t>Aviation - Transport Services</t>
  </si>
  <si>
    <t>Aviation Industry direct (fuels &amp;  electricity)</t>
  </si>
  <si>
    <t>Navigation Transport Services</t>
  </si>
  <si>
    <t>Navigation Industry direct (fuels &amp;  electricity)</t>
  </si>
  <si>
    <t>Road Transport - Transport Services</t>
  </si>
  <si>
    <t>Road Transport Industry direct(fuels &amp;  electricity)</t>
  </si>
  <si>
    <t xml:space="preserve">    - Hard coal</t>
  </si>
  <si>
    <t xml:space="preserve">    - Lignite</t>
  </si>
  <si>
    <t xml:space="preserve">    - Natural gas</t>
  </si>
  <si>
    <t xml:space="preserve">    - 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</si>
</sst>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sz val="10"/>
      <name val="Calibri Light"/>
      <family val="2"/>
    </font>
    <font>
      <vertAlign val="subscript"/>
      <sz val="10"/>
      <color theme="1"/>
      <name val="Calibri Light"/>
      <family val="2"/>
    </font>
    <font>
      <vertAlign val="subscript"/>
      <sz val="10"/>
      <name val="Calibri Light"/>
      <family val="2"/>
    </font>
    <font>
      <b/>
      <sz val="14"/>
      <color theme="1"/>
      <name val="Calibri Light"/>
      <family val="2"/>
    </font>
    <font>
      <i/>
      <sz val="10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5" fillId="3" borderId="20" xfId="0" applyFont="1" applyFill="1" applyBorder="1" applyAlignment="1">
      <alignment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right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CA74-4CE9-4DCB-8A39-03C0240C84BC}">
  <sheetPr>
    <tabColor rgb="FFFF0000"/>
  </sheetPr>
  <dimension ref="B1:BH31"/>
  <sheetViews>
    <sheetView tabSelected="1" zoomScale="88" zoomScaleNormal="88" workbookViewId="0">
      <pane xSplit="8" topLeftCell="AT1" activePane="topRight" state="frozen"/>
      <selection pane="topRight" activeCell="AZ13" sqref="AZ13"/>
    </sheetView>
  </sheetViews>
  <sheetFormatPr baseColWidth="10" defaultColWidth="9.33203125" defaultRowHeight="14" x14ac:dyDescent="0.2"/>
  <cols>
    <col min="1" max="1" width="9.33203125" style="1"/>
    <col min="2" max="2" width="49.5" style="1" customWidth="1"/>
    <col min="3" max="4" width="10.6640625" style="21" customWidth="1"/>
    <col min="5" max="5" width="13.5" style="21" customWidth="1"/>
    <col min="6" max="48" width="9.33203125" style="21"/>
    <col min="49" max="51" width="13.33203125" style="21" customWidth="1"/>
    <col min="52" max="52" width="13.33203125" style="1" customWidth="1"/>
    <col min="53" max="53" width="27.6640625" style="1" customWidth="1"/>
    <col min="54" max="16384" width="9.33203125" style="1"/>
  </cols>
  <sheetData>
    <row r="1" spans="2:53" ht="15" x14ac:dyDescent="0.2">
      <c r="B1" s="2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2:53" ht="25.25" customHeight="1" x14ac:dyDescent="0.2">
      <c r="B2" s="4" t="s">
        <v>23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5"/>
      <c r="AO2" s="5"/>
      <c r="AP2" s="5"/>
      <c r="AQ2" s="5"/>
      <c r="AR2" s="5"/>
      <c r="AS2" s="5"/>
      <c r="AT2" s="5"/>
      <c r="AU2" s="5"/>
      <c r="AV2" s="7"/>
      <c r="AW2" s="8" t="s">
        <v>18</v>
      </c>
      <c r="AX2" s="9"/>
      <c r="AY2" s="9"/>
      <c r="AZ2" s="10"/>
      <c r="BA2" s="11" t="s">
        <v>6</v>
      </c>
    </row>
    <row r="3" spans="2:53" ht="17" x14ac:dyDescent="0.2">
      <c r="B3" s="12" t="s">
        <v>17</v>
      </c>
      <c r="C3" s="13" t="s">
        <v>16</v>
      </c>
      <c r="D3" s="13" t="s">
        <v>0</v>
      </c>
      <c r="E3" s="13"/>
      <c r="F3" s="13">
        <v>2018</v>
      </c>
      <c r="G3" s="13">
        <v>2019</v>
      </c>
      <c r="H3" s="13">
        <v>2020</v>
      </c>
      <c r="I3" s="14">
        <v>2021</v>
      </c>
      <c r="J3" s="13">
        <v>2022</v>
      </c>
      <c r="K3" s="13">
        <v>2023</v>
      </c>
      <c r="L3" s="13">
        <v>2024</v>
      </c>
      <c r="M3" s="13">
        <v>2025</v>
      </c>
      <c r="N3" s="13">
        <v>2026</v>
      </c>
      <c r="O3" s="13">
        <v>2027</v>
      </c>
      <c r="P3" s="13">
        <v>2028</v>
      </c>
      <c r="Q3" s="13">
        <v>2029</v>
      </c>
      <c r="R3" s="13">
        <v>2030</v>
      </c>
      <c r="S3" s="13">
        <v>2031</v>
      </c>
      <c r="T3" s="13">
        <v>2032</v>
      </c>
      <c r="U3" s="13">
        <v>2033</v>
      </c>
      <c r="V3" s="13">
        <v>2034</v>
      </c>
      <c r="W3" s="13">
        <v>2035</v>
      </c>
      <c r="X3" s="13">
        <v>2036</v>
      </c>
      <c r="Y3" s="13">
        <v>2037</v>
      </c>
      <c r="Z3" s="13">
        <v>2038</v>
      </c>
      <c r="AA3" s="13">
        <v>2039</v>
      </c>
      <c r="AB3" s="13">
        <v>2040</v>
      </c>
      <c r="AC3" s="13">
        <v>2041</v>
      </c>
      <c r="AD3" s="13">
        <v>2042</v>
      </c>
      <c r="AE3" s="13">
        <v>2043</v>
      </c>
      <c r="AF3" s="13">
        <v>2044</v>
      </c>
      <c r="AG3" s="13">
        <v>2045</v>
      </c>
      <c r="AH3" s="13">
        <v>2046</v>
      </c>
      <c r="AI3" s="13">
        <v>2047</v>
      </c>
      <c r="AJ3" s="13">
        <v>2048</v>
      </c>
      <c r="AK3" s="13">
        <v>2049</v>
      </c>
      <c r="AL3" s="13">
        <v>2050</v>
      </c>
      <c r="AM3" s="15">
        <f t="shared" ref="AM3:AV3" si="0">AL3+1</f>
        <v>2051</v>
      </c>
      <c r="AN3" s="13">
        <f t="shared" si="0"/>
        <v>2052</v>
      </c>
      <c r="AO3" s="13">
        <f t="shared" si="0"/>
        <v>2053</v>
      </c>
      <c r="AP3" s="13">
        <f t="shared" si="0"/>
        <v>2054</v>
      </c>
      <c r="AQ3" s="13">
        <f t="shared" si="0"/>
        <v>2055</v>
      </c>
      <c r="AR3" s="13">
        <f t="shared" si="0"/>
        <v>2056</v>
      </c>
      <c r="AS3" s="13">
        <f t="shared" si="0"/>
        <v>2057</v>
      </c>
      <c r="AT3" s="13">
        <f t="shared" si="0"/>
        <v>2058</v>
      </c>
      <c r="AU3" s="13">
        <f t="shared" si="0"/>
        <v>2059</v>
      </c>
      <c r="AV3" s="16">
        <f t="shared" si="0"/>
        <v>2060</v>
      </c>
      <c r="AW3" s="15" t="s">
        <v>10</v>
      </c>
      <c r="AX3" s="17" t="s">
        <v>9</v>
      </c>
      <c r="AY3" s="13" t="s">
        <v>8</v>
      </c>
      <c r="AZ3" s="18" t="s">
        <v>7</v>
      </c>
      <c r="BA3" s="19"/>
    </row>
    <row r="4" spans="2:53" ht="17" x14ac:dyDescent="0.2">
      <c r="B4" s="20" t="s">
        <v>25</v>
      </c>
      <c r="C4" s="21" t="s">
        <v>16</v>
      </c>
      <c r="D4" s="21" t="s">
        <v>0</v>
      </c>
      <c r="E4" s="21" t="s">
        <v>20</v>
      </c>
      <c r="F4" s="21">
        <v>23.153481348852562</v>
      </c>
      <c r="G4" s="21">
        <v>20.127655399489441</v>
      </c>
      <c r="H4" s="21">
        <v>23.447442594210425</v>
      </c>
      <c r="I4" s="22">
        <v>21.872477228959944</v>
      </c>
      <c r="J4" s="21">
        <v>20.297511863709463</v>
      </c>
      <c r="K4" s="21">
        <v>18.722546498458982</v>
      </c>
      <c r="L4" s="21">
        <v>17.147581133208501</v>
      </c>
      <c r="M4" s="21">
        <v>15.572615767958021</v>
      </c>
      <c r="N4" s="21">
        <v>14.191163307600071</v>
      </c>
      <c r="O4" s="21">
        <v>12.809710847242121</v>
      </c>
      <c r="P4" s="21">
        <v>11.428258386884171</v>
      </c>
      <c r="Q4" s="21">
        <v>10.04680592652622</v>
      </c>
      <c r="R4" s="21">
        <v>8.6653534661682734</v>
      </c>
      <c r="S4" s="21">
        <v>7.7019729693686028</v>
      </c>
      <c r="T4" s="21">
        <v>6.7385924725689321</v>
      </c>
      <c r="U4" s="21">
        <v>5.7752119757692615</v>
      </c>
      <c r="V4" s="21">
        <v>4.8118314789695908</v>
      </c>
      <c r="W4" s="21">
        <v>3.848450982169922</v>
      </c>
      <c r="X4" s="21">
        <v>3.3026929420837616</v>
      </c>
      <c r="Y4" s="21">
        <v>2.7569349019976013</v>
      </c>
      <c r="Z4" s="21">
        <v>2.2111768619114409</v>
      </c>
      <c r="AA4" s="21">
        <v>1.6654188218252806</v>
      </c>
      <c r="AB4" s="21">
        <v>1.1196607817391206</v>
      </c>
      <c r="AC4" s="21">
        <v>0.98823366064223517</v>
      </c>
      <c r="AD4" s="21">
        <v>0.85680653954534969</v>
      </c>
      <c r="AE4" s="21">
        <v>0.72537941844846421</v>
      </c>
      <c r="AF4" s="21">
        <v>0.59395229735157873</v>
      </c>
      <c r="AG4" s="21">
        <v>0.46252517625469325</v>
      </c>
      <c r="AH4" s="21">
        <v>0.37172325262491801</v>
      </c>
      <c r="AI4" s="21">
        <v>0.28092132899514277</v>
      </c>
      <c r="AJ4" s="21">
        <v>0.19011940536536751</v>
      </c>
      <c r="AK4" s="21">
        <v>9.9317481735592239E-2</v>
      </c>
      <c r="AL4" s="21">
        <v>8.5155581058169727E-3</v>
      </c>
      <c r="AM4" s="23">
        <f t="shared" ref="AM4:AV4" si="1">AL4</f>
        <v>8.5155581058169727E-3</v>
      </c>
      <c r="AN4" s="21">
        <f t="shared" si="1"/>
        <v>8.5155581058169727E-3</v>
      </c>
      <c r="AO4" s="21">
        <f t="shared" si="1"/>
        <v>8.5155581058169727E-3</v>
      </c>
      <c r="AP4" s="21">
        <f t="shared" si="1"/>
        <v>8.5155581058169727E-3</v>
      </c>
      <c r="AQ4" s="21">
        <f t="shared" si="1"/>
        <v>8.5155581058169727E-3</v>
      </c>
      <c r="AR4" s="21">
        <f t="shared" si="1"/>
        <v>8.5155581058169727E-3</v>
      </c>
      <c r="AS4" s="21">
        <f t="shared" si="1"/>
        <v>8.5155581058169727E-3</v>
      </c>
      <c r="AT4" s="21">
        <f t="shared" si="1"/>
        <v>8.5155581058169727E-3</v>
      </c>
      <c r="AU4" s="21">
        <f t="shared" si="1"/>
        <v>8.5155581058169727E-3</v>
      </c>
      <c r="AV4" s="24">
        <f t="shared" si="1"/>
        <v>8.5155581058169727E-3</v>
      </c>
      <c r="AW4" s="21">
        <f t="shared" ref="AW4:AW20" si="2">SUM(H4:R4)</f>
        <v>174.2014670209262</v>
      </c>
      <c r="AX4" s="25">
        <f t="shared" ref="AX4:AX20" si="3">SUM(S4:AL4)</f>
        <v>44.509438307472671</v>
      </c>
      <c r="AY4" s="21">
        <f t="shared" ref="AY4:AY20" si="4">SUM(AM4:AV4)</f>
        <v>8.5155581058169727E-2</v>
      </c>
      <c r="AZ4" s="22">
        <f t="shared" ref="AZ4:AZ20" si="5">AW4+AX4+AY4</f>
        <v>218.79606090945703</v>
      </c>
      <c r="BA4" s="26">
        <f>AZ4/AZ21</f>
        <v>4.6210024223454715E-2</v>
      </c>
    </row>
    <row r="5" spans="2:53" ht="17" x14ac:dyDescent="0.2">
      <c r="B5" s="20" t="s">
        <v>26</v>
      </c>
      <c r="C5" s="21" t="s">
        <v>16</v>
      </c>
      <c r="D5" s="21" t="s">
        <v>0</v>
      </c>
      <c r="E5" s="21" t="s">
        <v>20</v>
      </c>
      <c r="F5" s="21">
        <v>11.38318039472713</v>
      </c>
      <c r="G5" s="21">
        <v>9.0437103115780459</v>
      </c>
      <c r="H5" s="21">
        <v>9.9265733211595197</v>
      </c>
      <c r="I5" s="22">
        <v>10.120395374360696</v>
      </c>
      <c r="J5" s="21">
        <v>10.314217427561871</v>
      </c>
      <c r="K5" s="21">
        <v>10.508039480763047</v>
      </c>
      <c r="L5" s="21">
        <v>10.701861533964223</v>
      </c>
      <c r="M5" s="21">
        <v>10.895683587165397</v>
      </c>
      <c r="N5" s="21">
        <v>9.9794700992624996</v>
      </c>
      <c r="O5" s="21">
        <v>9.063256611359602</v>
      </c>
      <c r="P5" s="21">
        <v>8.1470431234567044</v>
      </c>
      <c r="Q5" s="21">
        <v>7.2308296355538069</v>
      </c>
      <c r="R5" s="21">
        <v>6.3146161476509111</v>
      </c>
      <c r="S5" s="21">
        <v>5.4631242975438417</v>
      </c>
      <c r="T5" s="21">
        <v>4.6116324474367723</v>
      </c>
      <c r="U5" s="21">
        <v>3.7601405973297028</v>
      </c>
      <c r="V5" s="21">
        <v>2.9086487472226334</v>
      </c>
      <c r="W5" s="21">
        <v>2.0571568971155632</v>
      </c>
      <c r="X5" s="21">
        <v>1.7807615269968928</v>
      </c>
      <c r="Y5" s="21">
        <v>1.5043661568782225</v>
      </c>
      <c r="Z5" s="21">
        <v>1.2279707867595522</v>
      </c>
      <c r="AA5" s="21">
        <v>0.95157541664088185</v>
      </c>
      <c r="AB5" s="21">
        <v>0.67518004652221175</v>
      </c>
      <c r="AC5" s="21">
        <v>0.58145322380186559</v>
      </c>
      <c r="AD5" s="21">
        <v>0.48772640108151943</v>
      </c>
      <c r="AE5" s="21">
        <v>0.39399957836117327</v>
      </c>
      <c r="AF5" s="21">
        <v>0.30027275564082712</v>
      </c>
      <c r="AG5" s="21">
        <v>0.20654593292048079</v>
      </c>
      <c r="AH5" s="21">
        <v>0.16523674633638463</v>
      </c>
      <c r="AI5" s="21">
        <v>0.12392755975228847</v>
      </c>
      <c r="AJ5" s="21">
        <v>8.2618373168192316E-2</v>
      </c>
      <c r="AK5" s="21">
        <v>4.1309186584096158E-2</v>
      </c>
      <c r="AL5" s="21">
        <v>0</v>
      </c>
      <c r="AM5" s="23">
        <f t="shared" ref="AM5:AV5" si="6">AL5</f>
        <v>0</v>
      </c>
      <c r="AN5" s="21">
        <f t="shared" si="6"/>
        <v>0</v>
      </c>
      <c r="AO5" s="21">
        <f t="shared" si="6"/>
        <v>0</v>
      </c>
      <c r="AP5" s="21">
        <f t="shared" si="6"/>
        <v>0</v>
      </c>
      <c r="AQ5" s="21">
        <f t="shared" si="6"/>
        <v>0</v>
      </c>
      <c r="AR5" s="21">
        <f t="shared" si="6"/>
        <v>0</v>
      </c>
      <c r="AS5" s="21">
        <f t="shared" si="6"/>
        <v>0</v>
      </c>
      <c r="AT5" s="21">
        <f t="shared" si="6"/>
        <v>0</v>
      </c>
      <c r="AU5" s="21">
        <f t="shared" si="6"/>
        <v>0</v>
      </c>
      <c r="AV5" s="24">
        <f t="shared" si="6"/>
        <v>0</v>
      </c>
      <c r="AW5" s="21">
        <f t="shared" si="2"/>
        <v>103.20198634225827</v>
      </c>
      <c r="AX5" s="25">
        <f t="shared" si="3"/>
        <v>27.323646678093102</v>
      </c>
      <c r="AY5" s="21">
        <f t="shared" si="4"/>
        <v>0</v>
      </c>
      <c r="AZ5" s="22">
        <f t="shared" si="5"/>
        <v>130.52563302035136</v>
      </c>
      <c r="BA5" s="22">
        <f>AZ5/AZ21</f>
        <v>2.756719037162288E-2</v>
      </c>
    </row>
    <row r="6" spans="2:53" ht="17" x14ac:dyDescent="0.2">
      <c r="B6" s="20" t="s">
        <v>27</v>
      </c>
      <c r="C6" s="21" t="s">
        <v>16</v>
      </c>
      <c r="D6" s="21" t="s">
        <v>0</v>
      </c>
      <c r="E6" s="21" t="s">
        <v>20</v>
      </c>
      <c r="F6" s="21">
        <v>8.2263383021732004</v>
      </c>
      <c r="G6" s="21">
        <v>7.8921183594843098</v>
      </c>
      <c r="H6" s="21">
        <v>8.8576804961424696</v>
      </c>
      <c r="I6" s="22">
        <v>8.2742034950528485</v>
      </c>
      <c r="J6" s="21">
        <v>7.6907264939632265</v>
      </c>
      <c r="K6" s="21">
        <v>7.1072494928736045</v>
      </c>
      <c r="L6" s="21">
        <v>6.5237724917839826</v>
      </c>
      <c r="M6" s="21">
        <v>5.9402954906943597</v>
      </c>
      <c r="N6" s="21">
        <v>5.6361820483745939</v>
      </c>
      <c r="O6" s="21">
        <v>5.3320686060548281</v>
      </c>
      <c r="P6" s="21">
        <v>5.0279551637350623</v>
      </c>
      <c r="Q6" s="21">
        <v>4.7238417214152966</v>
      </c>
      <c r="R6" s="21">
        <v>4.4197282790955299</v>
      </c>
      <c r="S6" s="21">
        <v>4.0345773011038055</v>
      </c>
      <c r="T6" s="21">
        <v>3.6494263231120811</v>
      </c>
      <c r="U6" s="21">
        <v>3.2642753451203568</v>
      </c>
      <c r="V6" s="21">
        <v>2.8791243671286324</v>
      </c>
      <c r="W6" s="21">
        <v>2.493973389136908</v>
      </c>
      <c r="X6" s="21">
        <v>2.1748239132014437</v>
      </c>
      <c r="Y6" s="21">
        <v>1.8556744372659795</v>
      </c>
      <c r="Z6" s="21">
        <v>1.5365249613305152</v>
      </c>
      <c r="AA6" s="21">
        <v>1.2173754853950509</v>
      </c>
      <c r="AB6" s="21">
        <v>0.89822600945958597</v>
      </c>
      <c r="AC6" s="21">
        <v>0.78821615757990027</v>
      </c>
      <c r="AD6" s="21">
        <v>0.67820630570021456</v>
      </c>
      <c r="AE6" s="21">
        <v>0.56819645382052886</v>
      </c>
      <c r="AF6" s="21">
        <v>0.45818660194084321</v>
      </c>
      <c r="AG6" s="21">
        <v>0.34817675006115761</v>
      </c>
      <c r="AH6" s="21">
        <v>0.27854140004892608</v>
      </c>
      <c r="AI6" s="21">
        <v>0.20890605003669455</v>
      </c>
      <c r="AJ6" s="21">
        <v>0.13927070002446301</v>
      </c>
      <c r="AK6" s="21">
        <v>6.9635350012231492E-2</v>
      </c>
      <c r="AL6" s="21">
        <v>0</v>
      </c>
      <c r="AM6" s="23">
        <f t="shared" ref="AM6:AV6" si="7">AL6</f>
        <v>0</v>
      </c>
      <c r="AN6" s="21">
        <f t="shared" si="7"/>
        <v>0</v>
      </c>
      <c r="AO6" s="21">
        <f t="shared" si="7"/>
        <v>0</v>
      </c>
      <c r="AP6" s="21">
        <f t="shared" si="7"/>
        <v>0</v>
      </c>
      <c r="AQ6" s="21">
        <f t="shared" si="7"/>
        <v>0</v>
      </c>
      <c r="AR6" s="21">
        <f t="shared" si="7"/>
        <v>0</v>
      </c>
      <c r="AS6" s="21">
        <f t="shared" si="7"/>
        <v>0</v>
      </c>
      <c r="AT6" s="21">
        <f t="shared" si="7"/>
        <v>0</v>
      </c>
      <c r="AU6" s="21">
        <f t="shared" si="7"/>
        <v>0</v>
      </c>
      <c r="AV6" s="24">
        <f t="shared" si="7"/>
        <v>0</v>
      </c>
      <c r="AW6" s="21">
        <f t="shared" si="2"/>
        <v>69.533703779185799</v>
      </c>
      <c r="AX6" s="25">
        <f t="shared" si="3"/>
        <v>27.541337301479313</v>
      </c>
      <c r="AY6" s="21">
        <f t="shared" si="4"/>
        <v>0</v>
      </c>
      <c r="AZ6" s="22">
        <f t="shared" si="5"/>
        <v>97.075041080665116</v>
      </c>
      <c r="BA6" s="22">
        <f>AZ6/AZ21</f>
        <v>2.0502380075694063E-2</v>
      </c>
    </row>
    <row r="7" spans="2:53" ht="17" x14ac:dyDescent="0.2">
      <c r="B7" s="20" t="s">
        <v>28</v>
      </c>
      <c r="C7" s="21" t="s">
        <v>16</v>
      </c>
      <c r="D7" s="21" t="s">
        <v>0</v>
      </c>
      <c r="E7" s="21" t="s">
        <v>20</v>
      </c>
      <c r="F7" s="21">
        <v>18.93381219558934</v>
      </c>
      <c r="G7" s="21">
        <v>18.14449098720798</v>
      </c>
      <c r="H7" s="21">
        <v>17.74917121079465</v>
      </c>
      <c r="I7" s="22">
        <v>16.552399467506671</v>
      </c>
      <c r="J7" s="21">
        <v>15.355627724218692</v>
      </c>
      <c r="K7" s="21">
        <v>14.158855980930714</v>
      </c>
      <c r="L7" s="21">
        <v>12.962084237642735</v>
      </c>
      <c r="M7" s="21">
        <v>11.765312494354758</v>
      </c>
      <c r="N7" s="21">
        <v>11.011910042634371</v>
      </c>
      <c r="O7" s="21">
        <v>10.258507590913984</v>
      </c>
      <c r="P7" s="21">
        <v>9.5051051391935975</v>
      </c>
      <c r="Q7" s="21">
        <v>8.7517026874732107</v>
      </c>
      <c r="R7" s="21">
        <v>7.9983002357528203</v>
      </c>
      <c r="S7" s="21">
        <v>7.1583362637899892</v>
      </c>
      <c r="T7" s="21">
        <v>6.3183722918271581</v>
      </c>
      <c r="U7" s="21">
        <v>5.478408319864327</v>
      </c>
      <c r="V7" s="21">
        <v>4.6384443479014958</v>
      </c>
      <c r="W7" s="21">
        <v>3.7984803759386638</v>
      </c>
      <c r="X7" s="21">
        <v>3.2673818912389709</v>
      </c>
      <c r="Y7" s="21">
        <v>2.736283406539278</v>
      </c>
      <c r="Z7" s="21">
        <v>2.2051849218395851</v>
      </c>
      <c r="AA7" s="21">
        <v>1.674086437139892</v>
      </c>
      <c r="AB7" s="21">
        <v>1.1429879524401985</v>
      </c>
      <c r="AC7" s="21">
        <v>0.98997372221346047</v>
      </c>
      <c r="AD7" s="21">
        <v>0.83695949198672248</v>
      </c>
      <c r="AE7" s="21">
        <v>0.68394526175998449</v>
      </c>
      <c r="AF7" s="21">
        <v>0.5309310315332465</v>
      </c>
      <c r="AG7" s="21">
        <v>0.37791680130650862</v>
      </c>
      <c r="AH7" s="21">
        <v>0.30233344104520687</v>
      </c>
      <c r="AI7" s="21">
        <v>0.22675008078390516</v>
      </c>
      <c r="AJ7" s="21">
        <v>0.15116672052260344</v>
      </c>
      <c r="AK7" s="21">
        <v>7.5583360261301719E-2</v>
      </c>
      <c r="AL7" s="21">
        <v>0</v>
      </c>
      <c r="AM7" s="23">
        <f t="shared" ref="AM7:AV7" si="8">AL7</f>
        <v>0</v>
      </c>
      <c r="AN7" s="21">
        <f t="shared" si="8"/>
        <v>0</v>
      </c>
      <c r="AO7" s="21">
        <f t="shared" si="8"/>
        <v>0</v>
      </c>
      <c r="AP7" s="21">
        <f t="shared" si="8"/>
        <v>0</v>
      </c>
      <c r="AQ7" s="21">
        <f t="shared" si="8"/>
        <v>0</v>
      </c>
      <c r="AR7" s="21">
        <f t="shared" si="8"/>
        <v>0</v>
      </c>
      <c r="AS7" s="21">
        <f t="shared" si="8"/>
        <v>0</v>
      </c>
      <c r="AT7" s="21">
        <f t="shared" si="8"/>
        <v>0</v>
      </c>
      <c r="AU7" s="21">
        <f t="shared" si="8"/>
        <v>0</v>
      </c>
      <c r="AV7" s="24">
        <f t="shared" si="8"/>
        <v>0</v>
      </c>
      <c r="AW7" s="21">
        <f t="shared" si="2"/>
        <v>136.06897681141621</v>
      </c>
      <c r="AX7" s="25">
        <f t="shared" si="3"/>
        <v>42.593526119932527</v>
      </c>
      <c r="AY7" s="21">
        <f t="shared" si="4"/>
        <v>0</v>
      </c>
      <c r="AZ7" s="22">
        <f t="shared" si="5"/>
        <v>178.66250293134874</v>
      </c>
      <c r="BA7" s="22">
        <f>AZ7/AZ21</f>
        <v>3.7733762454239067E-2</v>
      </c>
    </row>
    <row r="8" spans="2:53" ht="17" x14ac:dyDescent="0.2">
      <c r="B8" s="20" t="s">
        <v>29</v>
      </c>
      <c r="C8" s="21" t="s">
        <v>16</v>
      </c>
      <c r="D8" s="21" t="s">
        <v>0</v>
      </c>
      <c r="E8" s="21" t="s">
        <v>20</v>
      </c>
      <c r="F8" s="21">
        <v>1.4178468803884434</v>
      </c>
      <c r="G8" s="21">
        <v>1.3676636095702128</v>
      </c>
      <c r="H8" s="21">
        <v>1.3428678841448001</v>
      </c>
      <c r="I8" s="22">
        <v>1.3710513282874068</v>
      </c>
      <c r="J8" s="21">
        <v>1.3992347724300136</v>
      </c>
      <c r="K8" s="21">
        <v>1.4274182165726204</v>
      </c>
      <c r="L8" s="21">
        <v>1.4556016607152271</v>
      </c>
      <c r="M8" s="21">
        <v>1.4837851048578339</v>
      </c>
      <c r="N8" s="21">
        <v>1.3618823080650646</v>
      </c>
      <c r="O8" s="21">
        <v>1.2399795112722953</v>
      </c>
      <c r="P8" s="21">
        <v>1.1180767144795261</v>
      </c>
      <c r="Q8" s="21">
        <v>0.99617391768675667</v>
      </c>
      <c r="R8" s="21">
        <v>0.87427112089398717</v>
      </c>
      <c r="S8" s="21">
        <v>0.77348978642568478</v>
      </c>
      <c r="T8" s="21">
        <v>0.67270845195738238</v>
      </c>
      <c r="U8" s="21">
        <v>0.57192711748907998</v>
      </c>
      <c r="V8" s="21">
        <v>0.47114578302077759</v>
      </c>
      <c r="W8" s="21">
        <v>0.3703644485524753</v>
      </c>
      <c r="X8" s="21">
        <v>0.3107819038224276</v>
      </c>
      <c r="Y8" s="21">
        <v>0.25119935909237989</v>
      </c>
      <c r="Z8" s="21">
        <v>0.19161681436233219</v>
      </c>
      <c r="AA8" s="21">
        <v>0.13203426963228448</v>
      </c>
      <c r="AB8" s="21">
        <v>7.2451724902236739E-2</v>
      </c>
      <c r="AC8" s="21">
        <v>6.0812433262655924E-2</v>
      </c>
      <c r="AD8" s="21">
        <v>4.9173141623075109E-2</v>
      </c>
      <c r="AE8" s="21">
        <v>3.7533849983494294E-2</v>
      </c>
      <c r="AF8" s="21">
        <v>2.5894558343913479E-2</v>
      </c>
      <c r="AG8" s="21">
        <v>1.4255266704332673E-2</v>
      </c>
      <c r="AH8" s="21">
        <v>1.1404213363466139E-2</v>
      </c>
      <c r="AI8" s="21">
        <v>8.5531600225996034E-3</v>
      </c>
      <c r="AJ8" s="21">
        <v>5.7021066817330686E-3</v>
      </c>
      <c r="AK8" s="21">
        <v>2.8510533408665339E-3</v>
      </c>
      <c r="AL8" s="21">
        <v>0</v>
      </c>
      <c r="AM8" s="23">
        <f t="shared" ref="AM8:AV8" si="9">AL8</f>
        <v>0</v>
      </c>
      <c r="AN8" s="21">
        <f t="shared" si="9"/>
        <v>0</v>
      </c>
      <c r="AO8" s="21">
        <f t="shared" si="9"/>
        <v>0</v>
      </c>
      <c r="AP8" s="21">
        <f t="shared" si="9"/>
        <v>0</v>
      </c>
      <c r="AQ8" s="21">
        <f t="shared" si="9"/>
        <v>0</v>
      </c>
      <c r="AR8" s="21">
        <f t="shared" si="9"/>
        <v>0</v>
      </c>
      <c r="AS8" s="21">
        <f t="shared" si="9"/>
        <v>0</v>
      </c>
      <c r="AT8" s="21">
        <f t="shared" si="9"/>
        <v>0</v>
      </c>
      <c r="AU8" s="21">
        <f t="shared" si="9"/>
        <v>0</v>
      </c>
      <c r="AV8" s="24">
        <f t="shared" si="9"/>
        <v>0</v>
      </c>
      <c r="AW8" s="21">
        <f t="shared" si="2"/>
        <v>14.070342539405534</v>
      </c>
      <c r="AX8" s="25">
        <f t="shared" si="3"/>
        <v>4.0338994425831975</v>
      </c>
      <c r="AY8" s="21">
        <f t="shared" si="4"/>
        <v>0</v>
      </c>
      <c r="AZ8" s="22">
        <f t="shared" si="5"/>
        <v>18.104241981988732</v>
      </c>
      <c r="BA8" s="22">
        <f>AZ8/AZ21</f>
        <v>3.8236404122521605E-3</v>
      </c>
    </row>
    <row r="9" spans="2:53" ht="30" x14ac:dyDescent="0.2">
      <c r="B9" s="20" t="s">
        <v>30</v>
      </c>
      <c r="C9" s="21" t="s">
        <v>15</v>
      </c>
      <c r="D9" s="21" t="s">
        <v>0</v>
      </c>
      <c r="E9" s="21" t="s">
        <v>20</v>
      </c>
      <c r="F9" s="21">
        <v>61.89452602300193</v>
      </c>
      <c r="G9" s="21">
        <v>62.10860494463175</v>
      </c>
      <c r="H9" s="21">
        <v>61.041636150602237</v>
      </c>
      <c r="I9" s="22">
        <v>55.939248450674611</v>
      </c>
      <c r="J9" s="21">
        <v>50.836860750746986</v>
      </c>
      <c r="K9" s="21">
        <v>45.734473050819361</v>
      </c>
      <c r="L9" s="21">
        <v>40.632085350891735</v>
      </c>
      <c r="M9" s="21">
        <v>35.529697650964103</v>
      </c>
      <c r="N9" s="21">
        <v>33.085814972033795</v>
      </c>
      <c r="O9" s="21">
        <v>30.641932293103487</v>
      </c>
      <c r="P9" s="21">
        <v>28.198049614173179</v>
      </c>
      <c r="Q9" s="21">
        <v>25.754166935242871</v>
      </c>
      <c r="R9" s="21">
        <v>23.310284256312567</v>
      </c>
      <c r="S9" s="21">
        <v>21.620990189223036</v>
      </c>
      <c r="T9" s="21">
        <v>19.931696122133506</v>
      </c>
      <c r="U9" s="21">
        <v>18.242402055043975</v>
      </c>
      <c r="V9" s="21">
        <v>16.553107987954444</v>
      </c>
      <c r="W9" s="21">
        <v>14.863813920864912</v>
      </c>
      <c r="X9" s="21">
        <v>13.070945206564334</v>
      </c>
      <c r="Y9" s="21">
        <v>11.278076492263756</v>
      </c>
      <c r="Z9" s="21">
        <v>9.4852077779631774</v>
      </c>
      <c r="AA9" s="21">
        <v>7.6923390636625992</v>
      </c>
      <c r="AB9" s="21">
        <v>5.8994703493620193</v>
      </c>
      <c r="AC9" s="21">
        <v>4.9942990778478222</v>
      </c>
      <c r="AD9" s="21">
        <v>4.0891278063336252</v>
      </c>
      <c r="AE9" s="21">
        <v>3.1839565348194281</v>
      </c>
      <c r="AF9" s="21">
        <v>2.278785263305231</v>
      </c>
      <c r="AG9" s="21">
        <v>1.3736139917910335</v>
      </c>
      <c r="AH9" s="21">
        <v>1.0988911934328267</v>
      </c>
      <c r="AI9" s="21">
        <v>0.82416839507462003</v>
      </c>
      <c r="AJ9" s="21">
        <v>0.54944559671641335</v>
      </c>
      <c r="AK9" s="21">
        <v>0.27472279835820668</v>
      </c>
      <c r="AL9" s="21">
        <v>0</v>
      </c>
      <c r="AM9" s="23">
        <f t="shared" ref="AM9:AV9" si="10">AL9</f>
        <v>0</v>
      </c>
      <c r="AN9" s="21">
        <f t="shared" si="10"/>
        <v>0</v>
      </c>
      <c r="AO9" s="21">
        <f t="shared" si="10"/>
        <v>0</v>
      </c>
      <c r="AP9" s="21">
        <f t="shared" si="10"/>
        <v>0</v>
      </c>
      <c r="AQ9" s="21">
        <f t="shared" si="10"/>
        <v>0</v>
      </c>
      <c r="AR9" s="21">
        <f t="shared" si="10"/>
        <v>0</v>
      </c>
      <c r="AS9" s="21">
        <f t="shared" si="10"/>
        <v>0</v>
      </c>
      <c r="AT9" s="21">
        <f t="shared" si="10"/>
        <v>0</v>
      </c>
      <c r="AU9" s="21">
        <f t="shared" si="10"/>
        <v>0</v>
      </c>
      <c r="AV9" s="24">
        <f t="shared" si="10"/>
        <v>0</v>
      </c>
      <c r="AW9" s="21">
        <f t="shared" si="2"/>
        <v>430.70424947556495</v>
      </c>
      <c r="AX9" s="25">
        <f t="shared" si="3"/>
        <v>157.30505982271495</v>
      </c>
      <c r="AY9" s="21">
        <f t="shared" si="4"/>
        <v>0</v>
      </c>
      <c r="AZ9" s="22">
        <f t="shared" si="5"/>
        <v>588.00930929827996</v>
      </c>
      <c r="BA9" s="22">
        <f>AZ9/AZ21</f>
        <v>0.12418836204521422</v>
      </c>
    </row>
    <row r="10" spans="2:53" ht="17" x14ac:dyDescent="0.2">
      <c r="B10" s="20" t="s">
        <v>31</v>
      </c>
      <c r="C10" s="21" t="s">
        <v>15</v>
      </c>
      <c r="D10" s="21" t="s">
        <v>0</v>
      </c>
      <c r="E10" s="21" t="s">
        <v>20</v>
      </c>
      <c r="F10" s="21">
        <v>0.69354367690455543</v>
      </c>
      <c r="G10" s="21">
        <v>0.65156381773098171</v>
      </c>
      <c r="H10" s="21">
        <v>0.57708788953937884</v>
      </c>
      <c r="I10" s="22">
        <v>0.57087671192017608</v>
      </c>
      <c r="J10" s="21">
        <v>0.56466553430097333</v>
      </c>
      <c r="K10" s="21">
        <v>0.55845435668177057</v>
      </c>
      <c r="L10" s="21">
        <v>0.55224317906256781</v>
      </c>
      <c r="M10" s="21">
        <v>0.54603200144336483</v>
      </c>
      <c r="N10" s="21">
        <v>0.53323624531013747</v>
      </c>
      <c r="O10" s="21">
        <v>0.5204404891769101</v>
      </c>
      <c r="P10" s="21">
        <v>0.50764473304368274</v>
      </c>
      <c r="Q10" s="21">
        <v>0.49484897691045543</v>
      </c>
      <c r="R10" s="21">
        <v>0.48205322077722823</v>
      </c>
      <c r="S10" s="21">
        <v>0.4659308411433557</v>
      </c>
      <c r="T10" s="21">
        <v>0.44980846150948317</v>
      </c>
      <c r="U10" s="21">
        <v>0.43368608187561064</v>
      </c>
      <c r="V10" s="21">
        <v>0.41756370224173811</v>
      </c>
      <c r="W10" s="21">
        <v>0.40144132260786553</v>
      </c>
      <c r="X10" s="21">
        <v>0.38024307552887493</v>
      </c>
      <c r="Y10" s="21">
        <v>0.35904482844988433</v>
      </c>
      <c r="Z10" s="21">
        <v>0.33784658137089374</v>
      </c>
      <c r="AA10" s="21">
        <v>0.31664833429190314</v>
      </c>
      <c r="AB10" s="21">
        <v>0.29545008721291255</v>
      </c>
      <c r="AC10" s="21">
        <v>0.27565767088527465</v>
      </c>
      <c r="AD10" s="21">
        <v>0.25586525455763676</v>
      </c>
      <c r="AE10" s="21">
        <v>0.23607283822999886</v>
      </c>
      <c r="AF10" s="21">
        <v>0.21628042190236096</v>
      </c>
      <c r="AG10" s="21">
        <v>0.19648800557472301</v>
      </c>
      <c r="AH10" s="21">
        <v>0.15719040445977842</v>
      </c>
      <c r="AI10" s="21">
        <v>0.11789280334483382</v>
      </c>
      <c r="AJ10" s="21">
        <v>7.8595202229889222E-2</v>
      </c>
      <c r="AK10" s="21">
        <v>3.9297601114944618E-2</v>
      </c>
      <c r="AL10" s="21">
        <v>0</v>
      </c>
      <c r="AM10" s="23">
        <f t="shared" ref="AM10:AV10" si="11">AL10</f>
        <v>0</v>
      </c>
      <c r="AN10" s="21">
        <f t="shared" si="11"/>
        <v>0</v>
      </c>
      <c r="AO10" s="21">
        <f t="shared" si="11"/>
        <v>0</v>
      </c>
      <c r="AP10" s="21">
        <f t="shared" si="11"/>
        <v>0</v>
      </c>
      <c r="AQ10" s="21">
        <f t="shared" si="11"/>
        <v>0</v>
      </c>
      <c r="AR10" s="21">
        <f t="shared" si="11"/>
        <v>0</v>
      </c>
      <c r="AS10" s="21">
        <f t="shared" si="11"/>
        <v>0</v>
      </c>
      <c r="AT10" s="21">
        <f t="shared" si="11"/>
        <v>0</v>
      </c>
      <c r="AU10" s="21">
        <f t="shared" si="11"/>
        <v>0</v>
      </c>
      <c r="AV10" s="24">
        <f t="shared" si="11"/>
        <v>0</v>
      </c>
      <c r="AW10" s="21">
        <f t="shared" si="2"/>
        <v>5.9075833381666456</v>
      </c>
      <c r="AX10" s="25">
        <f t="shared" si="3"/>
        <v>5.4310035185319636</v>
      </c>
      <c r="AY10" s="21">
        <f t="shared" si="4"/>
        <v>0</v>
      </c>
      <c r="AZ10" s="22">
        <f t="shared" si="5"/>
        <v>11.338586856698608</v>
      </c>
      <c r="BA10" s="22">
        <f>AZ10/AZ21</f>
        <v>2.3947248918919683E-3</v>
      </c>
    </row>
    <row r="11" spans="2:53" ht="17" x14ac:dyDescent="0.2">
      <c r="B11" s="20" t="s">
        <v>32</v>
      </c>
      <c r="C11" s="21" t="s">
        <v>15</v>
      </c>
      <c r="D11" s="21" t="s">
        <v>0</v>
      </c>
      <c r="E11" s="21" t="s">
        <v>20</v>
      </c>
      <c r="F11" s="21">
        <v>18.685673656605829</v>
      </c>
      <c r="G11" s="21">
        <v>19.327866219528016</v>
      </c>
      <c r="H11" s="21">
        <v>21.740754825470862</v>
      </c>
      <c r="I11" s="22">
        <v>20.382613150569842</v>
      </c>
      <c r="J11" s="21">
        <v>19.024471475668822</v>
      </c>
      <c r="K11" s="21">
        <v>17.666329800767802</v>
      </c>
      <c r="L11" s="21">
        <v>16.308188125866781</v>
      </c>
      <c r="M11" s="21">
        <v>14.950046450965759</v>
      </c>
      <c r="N11" s="21">
        <v>14.410712233229056</v>
      </c>
      <c r="O11" s="21">
        <v>13.871378015492352</v>
      </c>
      <c r="P11" s="21">
        <v>13.332043797755649</v>
      </c>
      <c r="Q11" s="21">
        <v>12.792709580018945</v>
      </c>
      <c r="R11" s="21">
        <v>12.253375362282238</v>
      </c>
      <c r="S11" s="21">
        <v>11.629474122069958</v>
      </c>
      <c r="T11" s="21">
        <v>11.005572881857677</v>
      </c>
      <c r="U11" s="21">
        <v>10.381671641645397</v>
      </c>
      <c r="V11" s="21">
        <v>9.7577704014331168</v>
      </c>
      <c r="W11" s="21">
        <v>9.13386916122084</v>
      </c>
      <c r="X11" s="21">
        <v>8.2830271085134726</v>
      </c>
      <c r="Y11" s="21">
        <v>7.4321850558061042</v>
      </c>
      <c r="Z11" s="21">
        <v>6.5813430030987359</v>
      </c>
      <c r="AA11" s="21">
        <v>5.7305009503913675</v>
      </c>
      <c r="AB11" s="21">
        <v>4.8796588976840001</v>
      </c>
      <c r="AC11" s="21">
        <v>4.1746568330155602</v>
      </c>
      <c r="AD11" s="21">
        <v>3.4696547683471204</v>
      </c>
      <c r="AE11" s="21">
        <v>2.7646527036786805</v>
      </c>
      <c r="AF11" s="21">
        <v>2.0596506390102407</v>
      </c>
      <c r="AG11" s="21">
        <v>1.3546485743418004</v>
      </c>
      <c r="AH11" s="21">
        <v>1.0837188594734404</v>
      </c>
      <c r="AI11" s="21">
        <v>0.81278914460508034</v>
      </c>
      <c r="AJ11" s="21">
        <v>0.5418594297367203</v>
      </c>
      <c r="AK11" s="21">
        <v>0.27092971486836021</v>
      </c>
      <c r="AL11" s="21">
        <v>0</v>
      </c>
      <c r="AM11" s="23">
        <f t="shared" ref="AM11:AV11" si="12">AL11</f>
        <v>0</v>
      </c>
      <c r="AN11" s="21">
        <f t="shared" si="12"/>
        <v>0</v>
      </c>
      <c r="AO11" s="21">
        <f t="shared" si="12"/>
        <v>0</v>
      </c>
      <c r="AP11" s="21">
        <f t="shared" si="12"/>
        <v>0</v>
      </c>
      <c r="AQ11" s="21">
        <f t="shared" si="12"/>
        <v>0</v>
      </c>
      <c r="AR11" s="21">
        <f t="shared" si="12"/>
        <v>0</v>
      </c>
      <c r="AS11" s="21">
        <f t="shared" si="12"/>
        <v>0</v>
      </c>
      <c r="AT11" s="21">
        <f t="shared" si="12"/>
        <v>0</v>
      </c>
      <c r="AU11" s="21">
        <f t="shared" si="12"/>
        <v>0</v>
      </c>
      <c r="AV11" s="24">
        <f t="shared" si="12"/>
        <v>0</v>
      </c>
      <c r="AW11" s="21">
        <f t="shared" si="2"/>
        <v>176.73262281808812</v>
      </c>
      <c r="AX11" s="25">
        <f t="shared" si="3"/>
        <v>101.34763389079768</v>
      </c>
      <c r="AY11" s="21">
        <f t="shared" si="4"/>
        <v>0</v>
      </c>
      <c r="AZ11" s="22">
        <f t="shared" si="5"/>
        <v>278.08025670888583</v>
      </c>
      <c r="BA11" s="22">
        <f>AZ11/AZ21</f>
        <v>5.873092662257659E-2</v>
      </c>
    </row>
    <row r="12" spans="2:53" ht="17" x14ac:dyDescent="0.2">
      <c r="B12" s="20" t="s">
        <v>33</v>
      </c>
      <c r="C12" s="21" t="s">
        <v>15</v>
      </c>
      <c r="D12" s="21" t="s">
        <v>0</v>
      </c>
      <c r="E12" s="21" t="s">
        <v>20</v>
      </c>
      <c r="F12" s="21">
        <v>9.4919561327008424</v>
      </c>
      <c r="G12" s="21">
        <v>9.6699609244417744</v>
      </c>
      <c r="H12" s="21">
        <v>9.8223422617985392</v>
      </c>
      <c r="I12" s="22">
        <v>9.2875438031844819</v>
      </c>
      <c r="J12" s="21">
        <v>8.7527453445704246</v>
      </c>
      <c r="K12" s="21">
        <v>8.2179468859563674</v>
      </c>
      <c r="L12" s="21">
        <v>7.6831484273423101</v>
      </c>
      <c r="M12" s="21">
        <v>7.1483499687282528</v>
      </c>
      <c r="N12" s="21">
        <v>6.8480942136915495</v>
      </c>
      <c r="O12" s="21">
        <v>6.5478384586548461</v>
      </c>
      <c r="P12" s="21">
        <v>6.2475827036181428</v>
      </c>
      <c r="Q12" s="21">
        <v>5.9473269485814395</v>
      </c>
      <c r="R12" s="21">
        <v>5.6470711935447344</v>
      </c>
      <c r="S12" s="21">
        <v>5.2992983473510868</v>
      </c>
      <c r="T12" s="21">
        <v>4.9515255011574393</v>
      </c>
      <c r="U12" s="21">
        <v>4.6037526549637917</v>
      </c>
      <c r="V12" s="21">
        <v>4.2559798087701441</v>
      </c>
      <c r="W12" s="21">
        <v>3.9082069625764952</v>
      </c>
      <c r="X12" s="21">
        <v>3.4938149833237486</v>
      </c>
      <c r="Y12" s="21">
        <v>3.079423004071002</v>
      </c>
      <c r="Z12" s="21">
        <v>2.6650310248182554</v>
      </c>
      <c r="AA12" s="21">
        <v>2.2506390455655088</v>
      </c>
      <c r="AB12" s="21">
        <v>1.836247066312761</v>
      </c>
      <c r="AC12" s="21">
        <v>1.5650495047234696</v>
      </c>
      <c r="AD12" s="21">
        <v>1.2938519431341782</v>
      </c>
      <c r="AE12" s="21">
        <v>1.0226543815448867</v>
      </c>
      <c r="AF12" s="21">
        <v>0.75145681995559532</v>
      </c>
      <c r="AG12" s="21">
        <v>0.48025925836630401</v>
      </c>
      <c r="AH12" s="21">
        <v>0.38420740669304321</v>
      </c>
      <c r="AI12" s="21">
        <v>0.28815555501978241</v>
      </c>
      <c r="AJ12" s="21">
        <v>0.1921037033465216</v>
      </c>
      <c r="AK12" s="21">
        <v>9.6051851673260802E-2</v>
      </c>
      <c r="AL12" s="21">
        <v>0</v>
      </c>
      <c r="AM12" s="23">
        <f t="shared" ref="AM12:AV12" si="13">AL12</f>
        <v>0</v>
      </c>
      <c r="AN12" s="21">
        <f t="shared" si="13"/>
        <v>0</v>
      </c>
      <c r="AO12" s="21">
        <f t="shared" si="13"/>
        <v>0</v>
      </c>
      <c r="AP12" s="21">
        <f t="shared" si="13"/>
        <v>0</v>
      </c>
      <c r="AQ12" s="21">
        <f t="shared" si="13"/>
        <v>0</v>
      </c>
      <c r="AR12" s="21">
        <f t="shared" si="13"/>
        <v>0</v>
      </c>
      <c r="AS12" s="21">
        <f t="shared" si="13"/>
        <v>0</v>
      </c>
      <c r="AT12" s="21">
        <f t="shared" si="13"/>
        <v>0</v>
      </c>
      <c r="AU12" s="21">
        <f t="shared" si="13"/>
        <v>0</v>
      </c>
      <c r="AV12" s="24">
        <f t="shared" si="13"/>
        <v>0</v>
      </c>
      <c r="AW12" s="21">
        <f t="shared" si="2"/>
        <v>82.149990209671088</v>
      </c>
      <c r="AX12" s="25">
        <f t="shared" si="3"/>
        <v>42.417708823367271</v>
      </c>
      <c r="AY12" s="21">
        <f t="shared" si="4"/>
        <v>0</v>
      </c>
      <c r="AZ12" s="22">
        <f t="shared" si="5"/>
        <v>124.56769903303837</v>
      </c>
      <c r="BA12" s="22">
        <f>AZ12/AZ21</f>
        <v>2.6308866648923821E-2</v>
      </c>
    </row>
    <row r="13" spans="2:53" ht="12.75" customHeight="1" x14ac:dyDescent="0.2">
      <c r="B13" s="20" t="s">
        <v>34</v>
      </c>
      <c r="C13" s="21" t="s">
        <v>15</v>
      </c>
      <c r="D13" s="21" t="s">
        <v>0</v>
      </c>
      <c r="E13" s="21" t="s">
        <v>20</v>
      </c>
      <c r="F13" s="21">
        <v>0.20820914730100568</v>
      </c>
      <c r="G13" s="21">
        <v>0.19503049106363743</v>
      </c>
      <c r="H13" s="21">
        <v>0.18966330270418569</v>
      </c>
      <c r="I13" s="22">
        <v>0.17050329211395815</v>
      </c>
      <c r="J13" s="21">
        <v>0.15134328152373061</v>
      </c>
      <c r="K13" s="21">
        <v>0.13218327093350307</v>
      </c>
      <c r="L13" s="21">
        <v>0.11302326034327553</v>
      </c>
      <c r="M13" s="21">
        <v>9.3863249753047995E-2</v>
      </c>
      <c r="N13" s="21">
        <v>8.5865671889728962E-2</v>
      </c>
      <c r="O13" s="21">
        <v>7.7868094026409929E-2</v>
      </c>
      <c r="P13" s="21">
        <v>6.9870516163090896E-2</v>
      </c>
      <c r="Q13" s="21">
        <v>6.1872938299771862E-2</v>
      </c>
      <c r="R13" s="21">
        <v>5.387536043645285E-2</v>
      </c>
      <c r="S13" s="21">
        <v>4.7417940854313827E-2</v>
      </c>
      <c r="T13" s="21">
        <v>4.0960521272174803E-2</v>
      </c>
      <c r="U13" s="21">
        <v>3.450310169003578E-2</v>
      </c>
      <c r="V13" s="21">
        <v>2.8045682107896753E-2</v>
      </c>
      <c r="W13" s="21">
        <v>2.1588262525757719E-2</v>
      </c>
      <c r="X13" s="21">
        <v>1.7871353369384606E-2</v>
      </c>
      <c r="Y13" s="21">
        <v>1.4154444213011493E-2</v>
      </c>
      <c r="Z13" s="21">
        <v>1.0437535056638379E-2</v>
      </c>
      <c r="AA13" s="21">
        <v>6.720625900265266E-3</v>
      </c>
      <c r="AB13" s="21">
        <v>3.0037167438921536E-3</v>
      </c>
      <c r="AC13" s="21">
        <v>2.4266395193884064E-3</v>
      </c>
      <c r="AD13" s="21">
        <v>1.8495622948846591E-3</v>
      </c>
      <c r="AE13" s="21">
        <v>1.2724850703809119E-3</v>
      </c>
      <c r="AF13" s="21">
        <v>6.9540784587716474E-4</v>
      </c>
      <c r="AG13" s="21">
        <v>1.1833062137341796E-4</v>
      </c>
      <c r="AH13" s="21">
        <v>9.4664497098734368E-5</v>
      </c>
      <c r="AI13" s="21">
        <v>7.099837282405078E-5</v>
      </c>
      <c r="AJ13" s="21">
        <v>4.7332248549367191E-5</v>
      </c>
      <c r="AK13" s="21">
        <v>2.3666124274683599E-5</v>
      </c>
      <c r="AL13" s="21">
        <v>0</v>
      </c>
      <c r="AM13" s="23">
        <f t="shared" ref="AM13:AV13" si="14">AL13</f>
        <v>0</v>
      </c>
      <c r="AN13" s="21">
        <f t="shared" si="14"/>
        <v>0</v>
      </c>
      <c r="AO13" s="21">
        <f t="shared" si="14"/>
        <v>0</v>
      </c>
      <c r="AP13" s="21">
        <f t="shared" si="14"/>
        <v>0</v>
      </c>
      <c r="AQ13" s="21">
        <f t="shared" si="14"/>
        <v>0</v>
      </c>
      <c r="AR13" s="21">
        <f t="shared" si="14"/>
        <v>0</v>
      </c>
      <c r="AS13" s="21">
        <f t="shared" si="14"/>
        <v>0</v>
      </c>
      <c r="AT13" s="21">
        <f t="shared" si="14"/>
        <v>0</v>
      </c>
      <c r="AU13" s="21">
        <f t="shared" si="14"/>
        <v>0</v>
      </c>
      <c r="AV13" s="24">
        <f t="shared" si="14"/>
        <v>0</v>
      </c>
      <c r="AW13" s="21">
        <f t="shared" si="2"/>
        <v>1.1999322381871553</v>
      </c>
      <c r="AX13" s="25">
        <f t="shared" si="3"/>
        <v>0.23130227032802217</v>
      </c>
      <c r="AY13" s="21">
        <f t="shared" si="4"/>
        <v>0</v>
      </c>
      <c r="AZ13" s="22">
        <f t="shared" si="5"/>
        <v>1.4312345085151774</v>
      </c>
      <c r="BA13" s="22">
        <f>AZ13/AZ21</f>
        <v>3.0227866549800394E-4</v>
      </c>
    </row>
    <row r="14" spans="2:53" ht="17" x14ac:dyDescent="0.2">
      <c r="B14" s="20" t="s">
        <v>35</v>
      </c>
      <c r="C14" s="21" t="s">
        <v>14</v>
      </c>
      <c r="D14" s="21" t="s">
        <v>0</v>
      </c>
      <c r="E14" s="21" t="s">
        <v>20</v>
      </c>
      <c r="F14" s="21">
        <v>4.5467761688241932</v>
      </c>
      <c r="G14" s="21">
        <v>3.8870645127388896</v>
      </c>
      <c r="H14" s="21">
        <v>2.5716576309710453</v>
      </c>
      <c r="I14" s="22">
        <v>2.6164992859829033</v>
      </c>
      <c r="J14" s="21">
        <v>2.6613409409947613</v>
      </c>
      <c r="K14" s="21">
        <v>2.7061825960066193</v>
      </c>
      <c r="L14" s="21">
        <v>2.7510242510184773</v>
      </c>
      <c r="M14" s="21">
        <v>2.7958659060303352</v>
      </c>
      <c r="N14" s="21">
        <v>2.6676839072374392</v>
      </c>
      <c r="O14" s="21">
        <v>2.5395019084445432</v>
      </c>
      <c r="P14" s="21">
        <v>2.4113199096516471</v>
      </c>
      <c r="Q14" s="21">
        <v>2.2831379108587511</v>
      </c>
      <c r="R14" s="21">
        <v>2.154955912065855</v>
      </c>
      <c r="S14" s="21">
        <v>2.0022034982070762</v>
      </c>
      <c r="T14" s="21">
        <v>1.8494510843482976</v>
      </c>
      <c r="U14" s="21">
        <v>1.6966986704895191</v>
      </c>
      <c r="V14" s="21">
        <v>1.5439462566307405</v>
      </c>
      <c r="W14" s="21">
        <v>1.3911938427719617</v>
      </c>
      <c r="X14" s="21">
        <v>1.2648688897550195</v>
      </c>
      <c r="Y14" s="21">
        <v>1.1385439367380774</v>
      </c>
      <c r="Z14" s="21">
        <v>1.0122189837211353</v>
      </c>
      <c r="AA14" s="21">
        <v>0.88589403070419304</v>
      </c>
      <c r="AB14" s="21">
        <v>0.75956907768725057</v>
      </c>
      <c r="AC14" s="21">
        <v>0.67238726404383264</v>
      </c>
      <c r="AD14" s="21">
        <v>0.58520545040041472</v>
      </c>
      <c r="AE14" s="21">
        <v>0.49802363675699679</v>
      </c>
      <c r="AF14" s="21">
        <v>0.41084182311357886</v>
      </c>
      <c r="AG14" s="21">
        <v>0.32366000947016105</v>
      </c>
      <c r="AH14" s="21">
        <v>0.25892800757612883</v>
      </c>
      <c r="AI14" s="21">
        <v>0.19419600568209661</v>
      </c>
      <c r="AJ14" s="21">
        <v>0.12946400378806439</v>
      </c>
      <c r="AK14" s="21">
        <v>6.4732001894032179E-2</v>
      </c>
      <c r="AL14" s="21">
        <v>0</v>
      </c>
      <c r="AM14" s="23">
        <f t="shared" ref="AM14:AV14" si="15">AL14</f>
        <v>0</v>
      </c>
      <c r="AN14" s="21">
        <f t="shared" si="15"/>
        <v>0</v>
      </c>
      <c r="AO14" s="21">
        <f t="shared" si="15"/>
        <v>0</v>
      </c>
      <c r="AP14" s="21">
        <f t="shared" si="15"/>
        <v>0</v>
      </c>
      <c r="AQ14" s="21">
        <f t="shared" si="15"/>
        <v>0</v>
      </c>
      <c r="AR14" s="21">
        <f t="shared" si="15"/>
        <v>0</v>
      </c>
      <c r="AS14" s="21">
        <f t="shared" si="15"/>
        <v>0</v>
      </c>
      <c r="AT14" s="21">
        <f t="shared" si="15"/>
        <v>0</v>
      </c>
      <c r="AU14" s="21">
        <f t="shared" si="15"/>
        <v>0</v>
      </c>
      <c r="AV14" s="24">
        <f t="shared" si="15"/>
        <v>0</v>
      </c>
      <c r="AW14" s="21">
        <f t="shared" si="2"/>
        <v>28.159170159262381</v>
      </c>
      <c r="AX14" s="25">
        <f t="shared" si="3"/>
        <v>16.682026473778578</v>
      </c>
      <c r="AY14" s="21">
        <f t="shared" si="4"/>
        <v>0</v>
      </c>
      <c r="AZ14" s="22">
        <f t="shared" si="5"/>
        <v>44.841196633040958</v>
      </c>
      <c r="BA14" s="22">
        <f>AZ14/AZ21</f>
        <v>9.4705214253331914E-3</v>
      </c>
    </row>
    <row r="15" spans="2:53" ht="15" customHeight="1" x14ac:dyDescent="0.2">
      <c r="B15" s="20" t="s">
        <v>36</v>
      </c>
      <c r="C15" s="21" t="s">
        <v>14</v>
      </c>
      <c r="D15" s="21" t="s">
        <v>0</v>
      </c>
      <c r="E15" s="21" t="s">
        <v>20</v>
      </c>
      <c r="F15" s="21">
        <v>0.13946875117580676</v>
      </c>
      <c r="G15" s="21">
        <v>0.54954992726110996</v>
      </c>
      <c r="H15" s="21">
        <v>0.16342919196068501</v>
      </c>
      <c r="I15" s="22">
        <v>0.15926145537223646</v>
      </c>
      <c r="J15" s="21">
        <v>0.15509371878378791</v>
      </c>
      <c r="K15" s="21">
        <v>0.15092598219533937</v>
      </c>
      <c r="L15" s="21">
        <v>0.14675824560689082</v>
      </c>
      <c r="M15" s="21">
        <v>0.14259050901844222</v>
      </c>
      <c r="N15" s="21">
        <v>0</v>
      </c>
      <c r="O15" s="21">
        <v>0</v>
      </c>
      <c r="P15" s="21">
        <v>0</v>
      </c>
      <c r="Q15" s="21">
        <v>0</v>
      </c>
      <c r="R15" s="21">
        <v>0.246797444467133</v>
      </c>
      <c r="S15" s="21">
        <v>0</v>
      </c>
      <c r="T15" s="21">
        <v>0</v>
      </c>
      <c r="U15" s="21">
        <v>0</v>
      </c>
      <c r="V15" s="21">
        <v>0</v>
      </c>
      <c r="W15" s="21">
        <v>0.19765363503848948</v>
      </c>
      <c r="X15" s="21">
        <v>0</v>
      </c>
      <c r="Y15" s="21">
        <v>0</v>
      </c>
      <c r="Z15" s="21">
        <v>0</v>
      </c>
      <c r="AA15" s="21">
        <v>0</v>
      </c>
      <c r="AB15" s="21">
        <v>4.0587576409805759E-2</v>
      </c>
      <c r="AC15" s="21">
        <v>0</v>
      </c>
      <c r="AD15" s="21">
        <v>0</v>
      </c>
      <c r="AE15" s="21">
        <v>0</v>
      </c>
      <c r="AF15" s="21">
        <v>0</v>
      </c>
      <c r="AG15" s="21">
        <v>5.0228619896814436E-3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3">
        <f t="shared" ref="AM15:AV15" si="16">AL15</f>
        <v>0</v>
      </c>
      <c r="AN15" s="21">
        <f t="shared" si="16"/>
        <v>0</v>
      </c>
      <c r="AO15" s="21">
        <f t="shared" si="16"/>
        <v>0</v>
      </c>
      <c r="AP15" s="21">
        <f t="shared" si="16"/>
        <v>0</v>
      </c>
      <c r="AQ15" s="21">
        <f t="shared" si="16"/>
        <v>0</v>
      </c>
      <c r="AR15" s="21">
        <f t="shared" si="16"/>
        <v>0</v>
      </c>
      <c r="AS15" s="21">
        <f t="shared" si="16"/>
        <v>0</v>
      </c>
      <c r="AT15" s="21">
        <f t="shared" si="16"/>
        <v>0</v>
      </c>
      <c r="AU15" s="21">
        <f t="shared" si="16"/>
        <v>0</v>
      </c>
      <c r="AV15" s="24">
        <f t="shared" si="16"/>
        <v>0</v>
      </c>
      <c r="AW15" s="21">
        <f t="shared" si="2"/>
        <v>1.1648565474045149</v>
      </c>
      <c r="AX15" s="25">
        <f t="shared" si="3"/>
        <v>0.24326407343797668</v>
      </c>
      <c r="AY15" s="21">
        <f t="shared" si="4"/>
        <v>0</v>
      </c>
      <c r="AZ15" s="22">
        <f t="shared" si="5"/>
        <v>1.4081206208424917</v>
      </c>
      <c r="BA15" s="22">
        <f>AZ15/AZ21</f>
        <v>2.9739698113488813E-4</v>
      </c>
    </row>
    <row r="16" spans="2:53" ht="14.25" customHeight="1" x14ac:dyDescent="0.2">
      <c r="B16" s="20" t="s">
        <v>37</v>
      </c>
      <c r="C16" s="21" t="s">
        <v>14</v>
      </c>
      <c r="D16" s="21" t="s">
        <v>0</v>
      </c>
      <c r="E16" s="21" t="s">
        <v>20</v>
      </c>
      <c r="F16" s="21">
        <v>1.1943366399999997</v>
      </c>
      <c r="G16" s="21">
        <v>0.9805025267698424</v>
      </c>
      <c r="H16" s="21">
        <v>1.0522051839204811</v>
      </c>
      <c r="I16" s="22">
        <v>1.061429838196265</v>
      </c>
      <c r="J16" s="21">
        <v>1.0706544924720489</v>
      </c>
      <c r="K16" s="21">
        <v>1.0798791467478328</v>
      </c>
      <c r="L16" s="21">
        <v>1.0891038010236167</v>
      </c>
      <c r="M16" s="21">
        <v>1.0983284552994008</v>
      </c>
      <c r="N16" s="21">
        <v>1.0351152605863458</v>
      </c>
      <c r="O16" s="21">
        <v>0.97190206587329087</v>
      </c>
      <c r="P16" s="21">
        <v>0.90868887116023589</v>
      </c>
      <c r="Q16" s="21">
        <v>0.84547567644718091</v>
      </c>
      <c r="R16" s="21">
        <v>0.78226248173412571</v>
      </c>
      <c r="S16" s="21">
        <v>0.77863387363194325</v>
      </c>
      <c r="T16" s="21">
        <v>0.77500526552976079</v>
      </c>
      <c r="U16" s="21">
        <v>0.77137665742757833</v>
      </c>
      <c r="V16" s="21">
        <v>0.76774804932539586</v>
      </c>
      <c r="W16" s="21">
        <v>0.76411944122321329</v>
      </c>
      <c r="X16" s="21">
        <v>0.64229478106708737</v>
      </c>
      <c r="Y16" s="21">
        <v>0.52047012091096145</v>
      </c>
      <c r="Z16" s="21">
        <v>0.39864546075483559</v>
      </c>
      <c r="AA16" s="21">
        <v>0.27682080059870973</v>
      </c>
      <c r="AB16" s="21">
        <v>0.15499614044258389</v>
      </c>
      <c r="AC16" s="21">
        <v>0.13228782698758174</v>
      </c>
      <c r="AD16" s="21">
        <v>0.10957951353257957</v>
      </c>
      <c r="AE16" s="21">
        <v>8.6871200077577398E-2</v>
      </c>
      <c r="AF16" s="21">
        <v>6.416288662257523E-2</v>
      </c>
      <c r="AG16" s="21">
        <v>4.1454573167573068E-2</v>
      </c>
      <c r="AH16" s="21">
        <v>3.3163658534058456E-2</v>
      </c>
      <c r="AI16" s="21">
        <v>2.4872743900543844E-2</v>
      </c>
      <c r="AJ16" s="21">
        <v>1.6581829267029231E-2</v>
      </c>
      <c r="AK16" s="21">
        <v>8.2909146335146174E-3</v>
      </c>
      <c r="AL16" s="21">
        <v>0</v>
      </c>
      <c r="AM16" s="23">
        <f t="shared" ref="AM16:AV16" si="17">AL16</f>
        <v>0</v>
      </c>
      <c r="AN16" s="21">
        <f t="shared" si="17"/>
        <v>0</v>
      </c>
      <c r="AO16" s="21">
        <f t="shared" si="17"/>
        <v>0</v>
      </c>
      <c r="AP16" s="21">
        <f t="shared" si="17"/>
        <v>0</v>
      </c>
      <c r="AQ16" s="21">
        <f t="shared" si="17"/>
        <v>0</v>
      </c>
      <c r="AR16" s="21">
        <f t="shared" si="17"/>
        <v>0</v>
      </c>
      <c r="AS16" s="21">
        <f t="shared" si="17"/>
        <v>0</v>
      </c>
      <c r="AT16" s="21">
        <f t="shared" si="17"/>
        <v>0</v>
      </c>
      <c r="AU16" s="21">
        <f t="shared" si="17"/>
        <v>0</v>
      </c>
      <c r="AV16" s="24">
        <f t="shared" si="17"/>
        <v>0</v>
      </c>
      <c r="AW16" s="21">
        <f t="shared" si="2"/>
        <v>10.995045273460825</v>
      </c>
      <c r="AX16" s="25">
        <f t="shared" si="3"/>
        <v>6.3673757376351006</v>
      </c>
      <c r="AY16" s="21">
        <f t="shared" si="4"/>
        <v>0</v>
      </c>
      <c r="AZ16" s="22">
        <f t="shared" si="5"/>
        <v>17.362421011095925</v>
      </c>
      <c r="BA16" s="22">
        <f>AZ16/AZ21</f>
        <v>3.6669668190808056E-3</v>
      </c>
    </row>
    <row r="17" spans="2:53" ht="14.25" customHeight="1" x14ac:dyDescent="0.2">
      <c r="B17" s="20" t="s">
        <v>38</v>
      </c>
      <c r="C17" s="21" t="s">
        <v>14</v>
      </c>
      <c r="D17" s="21" t="s">
        <v>0</v>
      </c>
      <c r="E17" s="21" t="s">
        <v>20</v>
      </c>
      <c r="F17" s="21">
        <v>0.19924107310829556</v>
      </c>
      <c r="G17" s="21">
        <v>0.21364275323015719</v>
      </c>
      <c r="H17" s="21">
        <v>0.21828028851918457</v>
      </c>
      <c r="I17" s="22">
        <v>0.20780541561519966</v>
      </c>
      <c r="J17" s="21">
        <v>0.19733054271121475</v>
      </c>
      <c r="K17" s="21">
        <v>0.18685566980722984</v>
      </c>
      <c r="L17" s="21">
        <v>0.17638079690324493</v>
      </c>
      <c r="M17" s="21">
        <v>0.16590592399925996</v>
      </c>
      <c r="N17" s="21">
        <v>0</v>
      </c>
      <c r="O17" s="21">
        <v>0</v>
      </c>
      <c r="P17" s="21">
        <v>0</v>
      </c>
      <c r="Q17" s="21">
        <v>0</v>
      </c>
      <c r="R17" s="21">
        <v>0.26334780475287439</v>
      </c>
      <c r="S17" s="21">
        <v>0</v>
      </c>
      <c r="T17" s="21">
        <v>0</v>
      </c>
      <c r="U17" s="21">
        <v>0</v>
      </c>
      <c r="V17" s="21">
        <v>0</v>
      </c>
      <c r="W17" s="21">
        <v>0.15151430130363996</v>
      </c>
      <c r="X17" s="21">
        <v>0</v>
      </c>
      <c r="Y17" s="21">
        <v>0</v>
      </c>
      <c r="Z17" s="21">
        <v>0</v>
      </c>
      <c r="AA17" s="21">
        <v>0</v>
      </c>
      <c r="AB17" s="21">
        <v>5.1395616503824369E-2</v>
      </c>
      <c r="AC17" s="21">
        <v>0</v>
      </c>
      <c r="AD17" s="21">
        <v>0</v>
      </c>
      <c r="AE17" s="21">
        <v>0</v>
      </c>
      <c r="AF17" s="21">
        <v>0</v>
      </c>
      <c r="AG17" s="21">
        <v>7.0216466725944553E-3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3">
        <f t="shared" ref="AM17:AV17" si="18">AL17</f>
        <v>0</v>
      </c>
      <c r="AN17" s="21">
        <f t="shared" si="18"/>
        <v>0</v>
      </c>
      <c r="AO17" s="21">
        <f t="shared" si="18"/>
        <v>0</v>
      </c>
      <c r="AP17" s="21">
        <f t="shared" si="18"/>
        <v>0</v>
      </c>
      <c r="AQ17" s="21">
        <f t="shared" si="18"/>
        <v>0</v>
      </c>
      <c r="AR17" s="21">
        <f t="shared" si="18"/>
        <v>0</v>
      </c>
      <c r="AS17" s="21">
        <f t="shared" si="18"/>
        <v>0</v>
      </c>
      <c r="AT17" s="21">
        <f t="shared" si="18"/>
        <v>0</v>
      </c>
      <c r="AU17" s="21">
        <f t="shared" si="18"/>
        <v>0</v>
      </c>
      <c r="AV17" s="24">
        <f t="shared" si="18"/>
        <v>0</v>
      </c>
      <c r="AW17" s="21">
        <f t="shared" si="2"/>
        <v>1.4159064423082082</v>
      </c>
      <c r="AX17" s="25">
        <f t="shared" si="3"/>
        <v>0.20993156448005879</v>
      </c>
      <c r="AY17" s="21">
        <f t="shared" si="4"/>
        <v>0</v>
      </c>
      <c r="AZ17" s="22">
        <f t="shared" si="5"/>
        <v>1.625838006788267</v>
      </c>
      <c r="BA17" s="22">
        <f>AZ17/AZ21</f>
        <v>3.4337918774593348E-4</v>
      </c>
    </row>
    <row r="18" spans="2:53" ht="14.25" customHeight="1" x14ac:dyDescent="0.2">
      <c r="B18" s="20" t="s">
        <v>39</v>
      </c>
      <c r="C18" s="21" t="s">
        <v>14</v>
      </c>
      <c r="D18" s="21" t="s">
        <v>0</v>
      </c>
      <c r="E18" s="21" t="s">
        <v>20</v>
      </c>
      <c r="F18" s="21">
        <v>72.226327949755287</v>
      </c>
      <c r="G18" s="21">
        <v>72.804319834804758</v>
      </c>
      <c r="H18" s="21">
        <v>69.462362894049491</v>
      </c>
      <c r="I18" s="22">
        <v>66.064198164888978</v>
      </c>
      <c r="J18" s="21">
        <v>62.666033435728473</v>
      </c>
      <c r="K18" s="21">
        <v>59.267868706567967</v>
      </c>
      <c r="L18" s="21">
        <v>55.869703977407461</v>
      </c>
      <c r="M18" s="21">
        <v>52.471539248246955</v>
      </c>
      <c r="N18" s="21">
        <v>50.498844089456973</v>
      </c>
      <c r="O18" s="21">
        <v>48.526148930666992</v>
      </c>
      <c r="P18" s="21">
        <v>46.55345377187701</v>
      </c>
      <c r="Q18" s="21">
        <v>44.580758613087028</v>
      </c>
      <c r="R18" s="21">
        <v>42.608063454297039</v>
      </c>
      <c r="S18" s="21">
        <v>38.075590321969976</v>
      </c>
      <c r="T18" s="21">
        <v>33.543117189642913</v>
      </c>
      <c r="U18" s="21">
        <v>29.010644057315854</v>
      </c>
      <c r="V18" s="21">
        <v>24.478170924988795</v>
      </c>
      <c r="W18" s="21">
        <v>19.94569779266174</v>
      </c>
      <c r="X18" s="21">
        <v>18.02969751948709</v>
      </c>
      <c r="Y18" s="21">
        <v>16.113697246312441</v>
      </c>
      <c r="Z18" s="21">
        <v>14.19769697313779</v>
      </c>
      <c r="AA18" s="21">
        <v>12.281696699963138</v>
      </c>
      <c r="AB18" s="21">
        <v>10.365696426788485</v>
      </c>
      <c r="AC18" s="21">
        <v>9.1553656655498763</v>
      </c>
      <c r="AD18" s="21">
        <v>7.9450349043112682</v>
      </c>
      <c r="AE18" s="21">
        <v>6.7347041430726602</v>
      </c>
      <c r="AF18" s="21">
        <v>5.5243733818340521</v>
      </c>
      <c r="AG18" s="21">
        <v>4.3140426205954441</v>
      </c>
      <c r="AH18" s="21">
        <v>3.4512340964763553</v>
      </c>
      <c r="AI18" s="21">
        <v>2.5884255723572664</v>
      </c>
      <c r="AJ18" s="21">
        <v>1.7256170482381779</v>
      </c>
      <c r="AK18" s="21">
        <v>0.86280852411908926</v>
      </c>
      <c r="AL18" s="21">
        <v>1.1328573277855471E-15</v>
      </c>
      <c r="AM18" s="23">
        <f t="shared" ref="AM18:AV18" si="19">AL18</f>
        <v>1.1328573277855471E-15</v>
      </c>
      <c r="AN18" s="21">
        <f t="shared" si="19"/>
        <v>1.1328573277855471E-15</v>
      </c>
      <c r="AO18" s="21">
        <f t="shared" si="19"/>
        <v>1.1328573277855471E-15</v>
      </c>
      <c r="AP18" s="21">
        <f t="shared" si="19"/>
        <v>1.1328573277855471E-15</v>
      </c>
      <c r="AQ18" s="21">
        <f t="shared" si="19"/>
        <v>1.1328573277855471E-15</v>
      </c>
      <c r="AR18" s="21">
        <f t="shared" si="19"/>
        <v>1.1328573277855471E-15</v>
      </c>
      <c r="AS18" s="21">
        <f t="shared" si="19"/>
        <v>1.1328573277855471E-15</v>
      </c>
      <c r="AT18" s="21">
        <f t="shared" si="19"/>
        <v>1.1328573277855471E-15</v>
      </c>
      <c r="AU18" s="21">
        <f t="shared" si="19"/>
        <v>1.1328573277855471E-15</v>
      </c>
      <c r="AV18" s="24">
        <f t="shared" si="19"/>
        <v>1.1328573277855471E-15</v>
      </c>
      <c r="AW18" s="21">
        <f t="shared" si="2"/>
        <v>598.56897528627439</v>
      </c>
      <c r="AX18" s="25">
        <f t="shared" si="3"/>
        <v>258.34331110882243</v>
      </c>
      <c r="AY18" s="21">
        <f t="shared" si="4"/>
        <v>1.1328573277855469E-14</v>
      </c>
      <c r="AZ18" s="22">
        <f t="shared" si="5"/>
        <v>856.91228639509677</v>
      </c>
      <c r="BA18" s="22">
        <f>AZ18/AZ21</f>
        <v>0.18098103479148075</v>
      </c>
    </row>
    <row r="19" spans="2:53" ht="17" x14ac:dyDescent="0.2">
      <c r="B19" s="20" t="s">
        <v>40</v>
      </c>
      <c r="C19" s="21" t="s">
        <v>14</v>
      </c>
      <c r="D19" s="21" t="s">
        <v>0</v>
      </c>
      <c r="E19" s="21" t="s">
        <v>20</v>
      </c>
      <c r="F19" s="21">
        <v>1.5540803702447052</v>
      </c>
      <c r="G19" s="21">
        <v>1.6664134751952262</v>
      </c>
      <c r="H19" s="21">
        <v>1.9466134950374661</v>
      </c>
      <c r="I19" s="22">
        <v>1.9634333859721216</v>
      </c>
      <c r="J19" s="21">
        <v>1.9802532769067771</v>
      </c>
      <c r="K19" s="21">
        <v>1.9970731678414326</v>
      </c>
      <c r="L19" s="21">
        <v>2.0138930587760879</v>
      </c>
      <c r="M19" s="21">
        <v>2.0307129497107432</v>
      </c>
      <c r="N19" s="21">
        <v>0</v>
      </c>
      <c r="O19" s="21">
        <v>0</v>
      </c>
      <c r="P19" s="21">
        <v>0</v>
      </c>
      <c r="Q19" s="21">
        <v>0</v>
      </c>
      <c r="R19" s="21">
        <v>1.536460122020612</v>
      </c>
      <c r="S19" s="21">
        <v>0</v>
      </c>
      <c r="T19" s="21">
        <v>0</v>
      </c>
      <c r="U19" s="21">
        <v>0</v>
      </c>
      <c r="V19" s="21">
        <v>0</v>
      </c>
      <c r="W19" s="21">
        <v>2.0161204325218507</v>
      </c>
      <c r="X19" s="21">
        <v>0</v>
      </c>
      <c r="Y19" s="21">
        <v>0</v>
      </c>
      <c r="Z19" s="21">
        <v>0</v>
      </c>
      <c r="AA19" s="21">
        <v>0</v>
      </c>
      <c r="AB19" s="21">
        <v>0.44057846177430138</v>
      </c>
      <c r="AC19" s="21">
        <v>0</v>
      </c>
      <c r="AD19" s="21">
        <v>0</v>
      </c>
      <c r="AE19" s="21">
        <v>0</v>
      </c>
      <c r="AF19" s="21">
        <v>0</v>
      </c>
      <c r="AG19" s="21">
        <v>5.5465932494938711E-2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3">
        <f t="shared" ref="AM19:AV19" si="20">AL19</f>
        <v>0</v>
      </c>
      <c r="AN19" s="21">
        <f t="shared" si="20"/>
        <v>0</v>
      </c>
      <c r="AO19" s="21">
        <f t="shared" si="20"/>
        <v>0</v>
      </c>
      <c r="AP19" s="21">
        <f t="shared" si="20"/>
        <v>0</v>
      </c>
      <c r="AQ19" s="21">
        <f t="shared" si="20"/>
        <v>0</v>
      </c>
      <c r="AR19" s="21">
        <f t="shared" si="20"/>
        <v>0</v>
      </c>
      <c r="AS19" s="21">
        <f t="shared" si="20"/>
        <v>0</v>
      </c>
      <c r="AT19" s="21">
        <f t="shared" si="20"/>
        <v>0</v>
      </c>
      <c r="AU19" s="21">
        <f t="shared" si="20"/>
        <v>0</v>
      </c>
      <c r="AV19" s="24">
        <f t="shared" si="20"/>
        <v>0</v>
      </c>
      <c r="AW19" s="21">
        <f t="shared" si="2"/>
        <v>13.468439456265241</v>
      </c>
      <c r="AX19" s="25">
        <f t="shared" si="3"/>
        <v>2.512164826791091</v>
      </c>
      <c r="AY19" s="21">
        <f t="shared" si="4"/>
        <v>0</v>
      </c>
      <c r="AZ19" s="22">
        <f t="shared" si="5"/>
        <v>15.980604283056332</v>
      </c>
      <c r="BA19" s="22">
        <f>AZ19/AZ21</f>
        <v>3.3751252557104815E-3</v>
      </c>
    </row>
    <row r="20" spans="2:53" ht="17" x14ac:dyDescent="0.2">
      <c r="B20" s="27" t="s">
        <v>13</v>
      </c>
      <c r="C20" s="28" t="s">
        <v>12</v>
      </c>
      <c r="D20" s="28" t="s">
        <v>11</v>
      </c>
      <c r="E20" s="28" t="s">
        <v>20</v>
      </c>
      <c r="F20" s="28">
        <v>167.86775915780436</v>
      </c>
      <c r="G20" s="28">
        <v>166.46171472830213</v>
      </c>
      <c r="H20" s="28">
        <v>164.38577197266318</v>
      </c>
      <c r="I20" s="29">
        <v>190.95060149939931</v>
      </c>
      <c r="J20" s="28">
        <v>198.82317839210756</v>
      </c>
      <c r="K20" s="28">
        <v>199.11627499461528</v>
      </c>
      <c r="L20" s="28">
        <v>187.36818050773775</v>
      </c>
      <c r="M20" s="28">
        <v>101.40105042088032</v>
      </c>
      <c r="N20" s="28">
        <v>101.06192905374365</v>
      </c>
      <c r="O20" s="28">
        <v>98.3835983038785</v>
      </c>
      <c r="P20" s="28">
        <v>95.705267554013403</v>
      </c>
      <c r="Q20" s="28">
        <v>93.026936804148278</v>
      </c>
      <c r="R20" s="28">
        <v>88.302000683042493</v>
      </c>
      <c r="S20" s="28">
        <v>83.944803195313369</v>
      </c>
      <c r="T20" s="28">
        <v>77.541000336343615</v>
      </c>
      <c r="U20" s="28">
        <v>71.137197477373874</v>
      </c>
      <c r="V20" s="28">
        <v>64.733394618404134</v>
      </c>
      <c r="W20" s="28">
        <v>55.964303390570421</v>
      </c>
      <c r="X20" s="28">
        <v>51.310924867602481</v>
      </c>
      <c r="Y20" s="28">
        <v>44.292257975770553</v>
      </c>
      <c r="Z20" s="28">
        <v>37.273591083938641</v>
      </c>
      <c r="AA20" s="28">
        <v>30.254924192106706</v>
      </c>
      <c r="AB20" s="28">
        <v>22.703695645586873</v>
      </c>
      <c r="AC20" s="28">
        <v>20.433882685042654</v>
      </c>
      <c r="AD20" s="28">
        <v>17.631508069810508</v>
      </c>
      <c r="AE20" s="28">
        <v>14.829133454578358</v>
      </c>
      <c r="AF20" s="28">
        <v>12.026758839346211</v>
      </c>
      <c r="AG20" s="28">
        <v>9.1568737829568487</v>
      </c>
      <c r="AH20" s="28">
        <v>7.3778042676700872</v>
      </c>
      <c r="AI20" s="28">
        <v>5.5312243112261115</v>
      </c>
      <c r="AJ20" s="28">
        <v>3.6846443547821357</v>
      </c>
      <c r="AK20" s="28">
        <v>1.8380643983381595</v>
      </c>
      <c r="AL20" s="28">
        <v>-8.5155581058168738E-3</v>
      </c>
      <c r="AM20" s="30">
        <f t="shared" ref="AM20:AV20" si="21">AL20</f>
        <v>-8.5155581058168738E-3</v>
      </c>
      <c r="AN20" s="28">
        <f t="shared" si="21"/>
        <v>-8.5155581058168738E-3</v>
      </c>
      <c r="AO20" s="28">
        <f t="shared" si="21"/>
        <v>-8.5155581058168738E-3</v>
      </c>
      <c r="AP20" s="28">
        <f t="shared" si="21"/>
        <v>-8.5155581058168738E-3</v>
      </c>
      <c r="AQ20" s="28">
        <f t="shared" si="21"/>
        <v>-8.5155581058168738E-3</v>
      </c>
      <c r="AR20" s="28">
        <f t="shared" si="21"/>
        <v>-8.5155581058168738E-3</v>
      </c>
      <c r="AS20" s="28">
        <f t="shared" si="21"/>
        <v>-8.5155581058168738E-3</v>
      </c>
      <c r="AT20" s="28">
        <f t="shared" si="21"/>
        <v>-8.5155581058168738E-3</v>
      </c>
      <c r="AU20" s="28">
        <f t="shared" si="21"/>
        <v>-8.5155581058168738E-3</v>
      </c>
      <c r="AV20" s="31">
        <f t="shared" si="21"/>
        <v>-8.5155581058168738E-3</v>
      </c>
      <c r="AW20" s="21">
        <f t="shared" si="2"/>
        <v>1518.5247901862297</v>
      </c>
      <c r="AX20" s="25">
        <f t="shared" si="3"/>
        <v>631.65747138865584</v>
      </c>
      <c r="AY20" s="21">
        <f t="shared" si="4"/>
        <v>-8.5155581058168742E-2</v>
      </c>
      <c r="AZ20" s="22">
        <f t="shared" si="5"/>
        <v>2150.0971059938274</v>
      </c>
      <c r="BA20" s="32">
        <f>AZ20/AZ21</f>
        <v>0.45410341912814656</v>
      </c>
    </row>
    <row r="21" spans="2:53" ht="17" x14ac:dyDescent="0.2">
      <c r="B21" s="33" t="s">
        <v>22</v>
      </c>
      <c r="C21" s="34"/>
      <c r="D21" s="34" t="s">
        <v>0</v>
      </c>
      <c r="E21" s="34" t="str">
        <f>E20</f>
        <v>no delay</v>
      </c>
      <c r="F21" s="34">
        <f t="shared" ref="F21:AZ21" si="22">F4+F5+F6+F7+F8+F9+F10+F11+F12+F13+F14+F15+F16+F17+F18+F19+F20</f>
        <v>401.81655786915746</v>
      </c>
      <c r="G21" s="34">
        <f t="shared" si="22"/>
        <v>395.09187282302821</v>
      </c>
      <c r="H21" s="34">
        <f t="shared" si="22"/>
        <v>394.49554059368865</v>
      </c>
      <c r="I21" s="34">
        <f t="shared" si="22"/>
        <v>407.56454134805767</v>
      </c>
      <c r="J21" s="34">
        <f t="shared" si="22"/>
        <v>401.94128946839885</v>
      </c>
      <c r="K21" s="34">
        <f t="shared" si="22"/>
        <v>388.73855729853949</v>
      </c>
      <c r="L21" s="34">
        <f t="shared" si="22"/>
        <v>363.49463403929485</v>
      </c>
      <c r="M21" s="34">
        <f t="shared" si="22"/>
        <v>264.03167518007035</v>
      </c>
      <c r="N21" s="34">
        <f t="shared" si="22"/>
        <v>252.40790345311527</v>
      </c>
      <c r="O21" s="34">
        <f t="shared" si="22"/>
        <v>240.78413172616018</v>
      </c>
      <c r="P21" s="34">
        <f t="shared" si="22"/>
        <v>229.1603599992051</v>
      </c>
      <c r="Q21" s="34">
        <f t="shared" si="22"/>
        <v>217.53658827225001</v>
      </c>
      <c r="R21" s="34">
        <f t="shared" si="22"/>
        <v>205.91281654529487</v>
      </c>
      <c r="S21" s="34">
        <f t="shared" si="22"/>
        <v>188.99584294799604</v>
      </c>
      <c r="T21" s="34">
        <f t="shared" si="22"/>
        <v>172.0788693506972</v>
      </c>
      <c r="U21" s="34">
        <f t="shared" si="22"/>
        <v>155.16189575339837</v>
      </c>
      <c r="V21" s="34">
        <f t="shared" si="22"/>
        <v>138.24492215609953</v>
      </c>
      <c r="W21" s="34">
        <f t="shared" si="22"/>
        <v>121.32794855880073</v>
      </c>
      <c r="X21" s="34">
        <f t="shared" si="22"/>
        <v>107.33012996255499</v>
      </c>
      <c r="Y21" s="34">
        <f t="shared" si="22"/>
        <v>93.332311366309256</v>
      </c>
      <c r="Z21" s="34">
        <f t="shared" si="22"/>
        <v>79.33449277006352</v>
      </c>
      <c r="AA21" s="34">
        <f t="shared" si="22"/>
        <v>65.336674173817784</v>
      </c>
      <c r="AB21" s="34">
        <f t="shared" si="22"/>
        <v>51.338855577572062</v>
      </c>
      <c r="AC21" s="34">
        <f t="shared" si="22"/>
        <v>44.814702365115579</v>
      </c>
      <c r="AD21" s="34">
        <f t="shared" si="22"/>
        <v>38.290549152659096</v>
      </c>
      <c r="AE21" s="34">
        <f t="shared" si="22"/>
        <v>31.766395940202614</v>
      </c>
      <c r="AF21" s="34">
        <f t="shared" si="22"/>
        <v>25.242242727746131</v>
      </c>
      <c r="AG21" s="34">
        <f t="shared" si="22"/>
        <v>18.718089515289648</v>
      </c>
      <c r="AH21" s="34">
        <f t="shared" si="22"/>
        <v>14.974471612231719</v>
      </c>
      <c r="AI21" s="34">
        <f t="shared" si="22"/>
        <v>11.23085370917379</v>
      </c>
      <c r="AJ21" s="34">
        <f t="shared" si="22"/>
        <v>7.4872358061158604</v>
      </c>
      <c r="AK21" s="34">
        <f t="shared" si="22"/>
        <v>3.7436179030579306</v>
      </c>
      <c r="AL21" s="34">
        <f t="shared" si="22"/>
        <v>1.231653667943533E-15</v>
      </c>
      <c r="AM21" s="35">
        <f t="shared" si="22"/>
        <v>1.231653667943533E-15</v>
      </c>
      <c r="AN21" s="34">
        <f t="shared" si="22"/>
        <v>1.231653667943533E-15</v>
      </c>
      <c r="AO21" s="34">
        <f t="shared" si="22"/>
        <v>1.231653667943533E-15</v>
      </c>
      <c r="AP21" s="34">
        <f t="shared" si="22"/>
        <v>1.231653667943533E-15</v>
      </c>
      <c r="AQ21" s="34">
        <f t="shared" si="22"/>
        <v>1.231653667943533E-15</v>
      </c>
      <c r="AR21" s="34">
        <f t="shared" si="22"/>
        <v>1.231653667943533E-15</v>
      </c>
      <c r="AS21" s="34">
        <f t="shared" si="22"/>
        <v>1.231653667943533E-15</v>
      </c>
      <c r="AT21" s="34">
        <f t="shared" si="22"/>
        <v>1.231653667943533E-15</v>
      </c>
      <c r="AU21" s="34">
        <f t="shared" si="22"/>
        <v>1.231653667943533E-15</v>
      </c>
      <c r="AV21" s="34">
        <f t="shared" si="22"/>
        <v>1.231653667943533E-15</v>
      </c>
      <c r="AW21" s="34">
        <f t="shared" si="22"/>
        <v>3366.0680379240753</v>
      </c>
      <c r="AX21" s="36">
        <f t="shared" si="22"/>
        <v>1368.7501013489018</v>
      </c>
      <c r="AY21" s="34">
        <f t="shared" si="22"/>
        <v>1.2309597785531423E-14</v>
      </c>
      <c r="AZ21" s="37">
        <f t="shared" si="22"/>
        <v>4734.8181392729766</v>
      </c>
      <c r="BA21" s="37">
        <f>AZ21/AZ21</f>
        <v>1</v>
      </c>
    </row>
    <row r="22" spans="2:53" x14ac:dyDescent="0.2">
      <c r="B22" s="38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40"/>
    </row>
    <row r="23" spans="2:53" ht="15" x14ac:dyDescent="0.2">
      <c r="B23" s="41" t="s">
        <v>21</v>
      </c>
      <c r="C23" s="5"/>
      <c r="D23" s="5"/>
      <c r="E23" s="5"/>
      <c r="F23" s="5">
        <v>2018</v>
      </c>
      <c r="G23" s="5">
        <v>2019</v>
      </c>
      <c r="H23" s="5">
        <v>2020</v>
      </c>
      <c r="I23" s="42">
        <v>2021</v>
      </c>
      <c r="J23" s="5">
        <v>2022</v>
      </c>
      <c r="K23" s="5">
        <v>2023</v>
      </c>
      <c r="L23" s="5">
        <v>2024</v>
      </c>
      <c r="M23" s="5">
        <v>2025</v>
      </c>
      <c r="N23" s="5">
        <v>2026</v>
      </c>
      <c r="O23" s="5">
        <v>2027</v>
      </c>
      <c r="P23" s="5">
        <v>2028</v>
      </c>
      <c r="Q23" s="5">
        <v>2029</v>
      </c>
      <c r="R23" s="5">
        <v>2030</v>
      </c>
      <c r="S23" s="5">
        <v>2031</v>
      </c>
      <c r="T23" s="5">
        <v>2032</v>
      </c>
      <c r="U23" s="5">
        <v>2033</v>
      </c>
      <c r="V23" s="5">
        <v>2034</v>
      </c>
      <c r="W23" s="5">
        <v>2035</v>
      </c>
      <c r="X23" s="5">
        <v>2036</v>
      </c>
      <c r="Y23" s="5">
        <v>2037</v>
      </c>
      <c r="Z23" s="5">
        <v>2038</v>
      </c>
      <c r="AA23" s="5">
        <v>2039</v>
      </c>
      <c r="AB23" s="5">
        <v>2040</v>
      </c>
      <c r="AC23" s="5">
        <v>2041</v>
      </c>
      <c r="AD23" s="5">
        <v>2042</v>
      </c>
      <c r="AE23" s="5">
        <v>2043</v>
      </c>
      <c r="AF23" s="5">
        <v>2044</v>
      </c>
      <c r="AG23" s="5">
        <v>2045</v>
      </c>
      <c r="AH23" s="5">
        <v>2046</v>
      </c>
      <c r="AI23" s="5">
        <v>2047</v>
      </c>
      <c r="AJ23" s="5">
        <v>2048</v>
      </c>
      <c r="AK23" s="5">
        <v>2049</v>
      </c>
      <c r="AL23" s="5">
        <v>2050</v>
      </c>
      <c r="AM23" s="6">
        <f t="shared" ref="AM23:AV23" si="23">AL23+1</f>
        <v>2051</v>
      </c>
      <c r="AN23" s="5">
        <f t="shared" si="23"/>
        <v>2052</v>
      </c>
      <c r="AO23" s="5">
        <f t="shared" si="23"/>
        <v>2053</v>
      </c>
      <c r="AP23" s="5">
        <f t="shared" si="23"/>
        <v>2054</v>
      </c>
      <c r="AQ23" s="5">
        <f t="shared" si="23"/>
        <v>2055</v>
      </c>
      <c r="AR23" s="5">
        <f t="shared" si="23"/>
        <v>2056</v>
      </c>
      <c r="AS23" s="5">
        <f t="shared" si="23"/>
        <v>2057</v>
      </c>
      <c r="AT23" s="5">
        <f t="shared" si="23"/>
        <v>2058</v>
      </c>
      <c r="AU23" s="5">
        <f t="shared" si="23"/>
        <v>2059</v>
      </c>
      <c r="AV23" s="5">
        <f t="shared" si="23"/>
        <v>2060</v>
      </c>
      <c r="AW23" s="6" t="s">
        <v>10</v>
      </c>
      <c r="AX23" s="43" t="s">
        <v>9</v>
      </c>
      <c r="AY23" s="5" t="s">
        <v>8</v>
      </c>
      <c r="AZ23" s="42" t="s">
        <v>7</v>
      </c>
      <c r="BA23" s="42" t="s">
        <v>6</v>
      </c>
    </row>
    <row r="24" spans="2:53" ht="14.25" customHeight="1" x14ac:dyDescent="0.2">
      <c r="B24" s="44" t="s">
        <v>5</v>
      </c>
      <c r="C24" s="45" t="s">
        <v>4</v>
      </c>
      <c r="D24" s="45" t="s">
        <v>0</v>
      </c>
      <c r="E24" s="45" t="s">
        <v>20</v>
      </c>
      <c r="F24" s="45">
        <v>144.30206559310002</v>
      </c>
      <c r="G24" s="45">
        <v>133.65022820711749</v>
      </c>
      <c r="H24" s="45">
        <v>128.1008777847872</v>
      </c>
      <c r="I24" s="32">
        <v>146.23405527848297</v>
      </c>
      <c r="J24" s="45">
        <v>144.33530191843826</v>
      </c>
      <c r="K24" s="45">
        <v>139.94884045731604</v>
      </c>
      <c r="L24" s="45">
        <v>137.59388416698471</v>
      </c>
      <c r="M24" s="45">
        <v>94.172571387898742</v>
      </c>
      <c r="N24" s="45">
        <v>90.818516379135232</v>
      </c>
      <c r="O24" s="45">
        <v>87.464461370371723</v>
      </c>
      <c r="P24" s="45">
        <v>84.110406361608213</v>
      </c>
      <c r="Q24" s="45">
        <v>80.756351352844703</v>
      </c>
      <c r="R24" s="45">
        <v>77.402296344081208</v>
      </c>
      <c r="S24" s="45">
        <v>70.682485580832861</v>
      </c>
      <c r="T24" s="45">
        <v>63.962674817584521</v>
      </c>
      <c r="U24" s="45">
        <v>57.242864054336181</v>
      </c>
      <c r="V24" s="45">
        <v>50.523053291087841</v>
      </c>
      <c r="W24" s="45">
        <v>43.803242527839501</v>
      </c>
      <c r="X24" s="45">
        <v>36.507746744029482</v>
      </c>
      <c r="Y24" s="45">
        <v>29.212250960219464</v>
      </c>
      <c r="Z24" s="45">
        <v>21.916755176409445</v>
      </c>
      <c r="AA24" s="45">
        <v>14.621259392599425</v>
      </c>
      <c r="AB24" s="45">
        <v>7.3257636087894014</v>
      </c>
      <c r="AC24" s="45">
        <v>5.8698343926438383</v>
      </c>
      <c r="AD24" s="45">
        <v>4.4139051764982753</v>
      </c>
      <c r="AE24" s="45">
        <v>2.9579759603527123</v>
      </c>
      <c r="AF24" s="45">
        <v>1.5020467442071495</v>
      </c>
      <c r="AG24" s="45">
        <v>4.6117528061587094E-2</v>
      </c>
      <c r="AH24" s="45">
        <v>3.6894022449269676E-2</v>
      </c>
      <c r="AI24" s="45">
        <v>2.7670516836952257E-2</v>
      </c>
      <c r="AJ24" s="45">
        <v>1.8447011224634838E-2</v>
      </c>
      <c r="AK24" s="45">
        <v>9.2235056123174189E-3</v>
      </c>
      <c r="AL24" s="45">
        <v>0</v>
      </c>
      <c r="AM24" s="46">
        <f t="shared" ref="AM24:AV24" si="24">AL24</f>
        <v>0</v>
      </c>
      <c r="AN24" s="45">
        <f t="shared" si="24"/>
        <v>0</v>
      </c>
      <c r="AO24" s="45">
        <f t="shared" si="24"/>
        <v>0</v>
      </c>
      <c r="AP24" s="45">
        <f t="shared" si="24"/>
        <v>0</v>
      </c>
      <c r="AQ24" s="45">
        <f t="shared" si="24"/>
        <v>0</v>
      </c>
      <c r="AR24" s="45">
        <f t="shared" si="24"/>
        <v>0</v>
      </c>
      <c r="AS24" s="45">
        <f t="shared" si="24"/>
        <v>0</v>
      </c>
      <c r="AT24" s="45">
        <f t="shared" si="24"/>
        <v>0</v>
      </c>
      <c r="AU24" s="45">
        <f t="shared" si="24"/>
        <v>0</v>
      </c>
      <c r="AV24" s="45">
        <f t="shared" si="24"/>
        <v>0</v>
      </c>
      <c r="AW24" s="46">
        <f t="shared" ref="AW24:AW29" si="25">SUM(H24:R24)</f>
        <v>1210.9375628019488</v>
      </c>
      <c r="AX24" s="47">
        <f t="shared" ref="AX24:AX29" si="26">SUM(S24:AL24)</f>
        <v>410.68021101161486</v>
      </c>
      <c r="AY24" s="45">
        <f t="shared" ref="AY24:AY29" si="27">SUM(AM24:AV24)</f>
        <v>0</v>
      </c>
      <c r="AZ24" s="32">
        <f t="shared" ref="AZ24:AZ29" si="28">AW24+AX24+AY24</f>
        <v>1621.6177738135636</v>
      </c>
      <c r="BA24" s="48">
        <f>AZ24/AZ21</f>
        <v>0.34248786882922611</v>
      </c>
    </row>
    <row r="25" spans="2:53" ht="17" x14ac:dyDescent="0.2">
      <c r="B25" s="20" t="s">
        <v>41</v>
      </c>
      <c r="C25" s="21" t="s">
        <v>1</v>
      </c>
      <c r="D25" s="21" t="s">
        <v>0</v>
      </c>
      <c r="E25" s="21" t="s">
        <v>20</v>
      </c>
      <c r="F25" s="21">
        <v>108.59805297759914</v>
      </c>
      <c r="G25" s="21">
        <v>109.39952782856263</v>
      </c>
      <c r="H25" s="21">
        <v>113.24934027321369</v>
      </c>
      <c r="I25" s="22">
        <v>117.25537362147161</v>
      </c>
      <c r="J25" s="21">
        <v>116.40791961261506</v>
      </c>
      <c r="K25" s="21">
        <v>115.69382733106956</v>
      </c>
      <c r="L25" s="21">
        <v>111.35190015896318</v>
      </c>
      <c r="M25" s="21">
        <v>80.871512156801373</v>
      </c>
      <c r="N25" s="21">
        <f>M25+((R25-M25)/5)</f>
        <v>79.615159419865279</v>
      </c>
      <c r="O25" s="21">
        <f>N25+((R25-M25)/5)</f>
        <v>78.358806682929185</v>
      </c>
      <c r="P25" s="21">
        <f>O25+((R25-M25)/5)</f>
        <v>77.102453945993091</v>
      </c>
      <c r="Q25" s="21">
        <f>P25+((R25-M25)/5)</f>
        <v>75.846101209056997</v>
      </c>
      <c r="R25" s="21">
        <v>74.589748472120874</v>
      </c>
      <c r="S25" s="21">
        <f>R25+((W25-R25)/5)</f>
        <v>70.024186611214176</v>
      </c>
      <c r="T25" s="21">
        <f>S25+((W25-R25)/5)</f>
        <v>65.458624750307479</v>
      </c>
      <c r="U25" s="21">
        <f>T25+((W25-R25)/5)</f>
        <v>60.893062889400774</v>
      </c>
      <c r="V25" s="21">
        <f>U25+((W25-R25)/5)</f>
        <v>56.327501028494069</v>
      </c>
      <c r="W25" s="21">
        <v>51.761939167587364</v>
      </c>
      <c r="X25" s="21">
        <f>W25+((AB25-W25)/5)</f>
        <v>45.042720438928647</v>
      </c>
      <c r="Y25" s="21">
        <f>X25+((AB25-W25)/5)</f>
        <v>38.32350171026993</v>
      </c>
      <c r="Z25" s="21">
        <f>Y25+((AB25-W25)/5)</f>
        <v>31.60428298161121</v>
      </c>
      <c r="AA25" s="21">
        <f>Z25+((AB25-W25)/5)</f>
        <v>24.885064252952489</v>
      </c>
      <c r="AB25" s="21">
        <v>18.165845524293761</v>
      </c>
      <c r="AC25" s="21">
        <f>AB25+((AG25-AB25)/5)</f>
        <v>15.789235339311594</v>
      </c>
      <c r="AD25" s="21">
        <f>AC25+((AG25-AB25)/5)</f>
        <v>13.412625154329426</v>
      </c>
      <c r="AE25" s="21">
        <f>AD25+((AG25-AB25)/5)</f>
        <v>11.036014969347258</v>
      </c>
      <c r="AF25" s="21">
        <f>AE25+((AG25-AB25)/5)</f>
        <v>8.6594047843650905</v>
      </c>
      <c r="AG25" s="21">
        <v>6.2827945993829228</v>
      </c>
      <c r="AH25" s="21">
        <f>AG25+((AL25-AG25)/5)</f>
        <v>5.0262356795063381</v>
      </c>
      <c r="AI25" s="21">
        <f>AH25+((AL25-AG25)/5)</f>
        <v>3.7696767596297533</v>
      </c>
      <c r="AJ25" s="21">
        <f>AI25+((AL25-AG25)/5)</f>
        <v>2.5131178397531686</v>
      </c>
      <c r="AK25" s="21">
        <f>AJ25+((AL25-AG25)/5)</f>
        <v>1.2565589198765841</v>
      </c>
      <c r="AL25" s="21">
        <v>0</v>
      </c>
      <c r="AM25" s="23">
        <f t="shared" ref="AM25:AV25" si="29">AL25</f>
        <v>0</v>
      </c>
      <c r="AN25" s="21">
        <f t="shared" si="29"/>
        <v>0</v>
      </c>
      <c r="AO25" s="21">
        <f t="shared" si="29"/>
        <v>0</v>
      </c>
      <c r="AP25" s="21">
        <f t="shared" si="29"/>
        <v>0</v>
      </c>
      <c r="AQ25" s="21">
        <f t="shared" si="29"/>
        <v>0</v>
      </c>
      <c r="AR25" s="21">
        <f t="shared" si="29"/>
        <v>0</v>
      </c>
      <c r="AS25" s="21">
        <f t="shared" si="29"/>
        <v>0</v>
      </c>
      <c r="AT25" s="21">
        <f t="shared" si="29"/>
        <v>0</v>
      </c>
      <c r="AU25" s="21">
        <f t="shared" si="29"/>
        <v>0</v>
      </c>
      <c r="AV25" s="21">
        <f t="shared" si="29"/>
        <v>0</v>
      </c>
      <c r="AW25" s="23">
        <f t="shared" si="25"/>
        <v>1040.3421428840998</v>
      </c>
      <c r="AX25" s="25">
        <f t="shared" si="26"/>
        <v>530.23239340056205</v>
      </c>
      <c r="AY25" s="21">
        <f t="shared" si="27"/>
        <v>0</v>
      </c>
      <c r="AZ25" s="22">
        <f t="shared" si="28"/>
        <v>1570.5745362846619</v>
      </c>
      <c r="BA25" s="49">
        <f>AZ25/AZ21</f>
        <v>0.33170746797168876</v>
      </c>
    </row>
    <row r="26" spans="2:53" ht="17" x14ac:dyDescent="0.2">
      <c r="B26" s="20" t="s">
        <v>42</v>
      </c>
      <c r="C26" s="21" t="s">
        <v>1</v>
      </c>
      <c r="D26" s="21" t="s">
        <v>0</v>
      </c>
      <c r="E26" s="21" t="s">
        <v>20</v>
      </c>
      <c r="F26" s="21">
        <v>73.134384405900008</v>
      </c>
      <c r="G26" s="21">
        <v>75.40475836600001</v>
      </c>
      <c r="H26" s="21">
        <v>68.3425806443</v>
      </c>
      <c r="I26" s="22">
        <v>82.847197781243821</v>
      </c>
      <c r="J26" s="21">
        <v>82.995817373440502</v>
      </c>
      <c r="K26" s="21">
        <v>79.507428093126848</v>
      </c>
      <c r="L26" s="21">
        <v>75.109351409229689</v>
      </c>
      <c r="M26" s="21">
        <v>41.142694562797928</v>
      </c>
      <c r="N26" s="21">
        <f>M26+((R26-M26)/5)</f>
        <v>38.276698874729107</v>
      </c>
      <c r="O26" s="21">
        <f>N26+((R26-M26)/5)</f>
        <v>35.410703186660285</v>
      </c>
      <c r="P26" s="21">
        <f>O26+((R26-M26)/5)</f>
        <v>32.544707498591464</v>
      </c>
      <c r="Q26" s="21">
        <f>P26+((R26-M26)/5)</f>
        <v>29.678711810522646</v>
      </c>
      <c r="R26" s="21">
        <v>26.812716122453836</v>
      </c>
      <c r="S26" s="21">
        <f>R26+((W26-R26)/5)</f>
        <v>21.938071762138218</v>
      </c>
      <c r="T26" s="21">
        <f>S26+((W26-R26)/5)</f>
        <v>17.063427401822601</v>
      </c>
      <c r="U26" s="21">
        <f>T26+((W26-R26)/5)</f>
        <v>12.188783041506984</v>
      </c>
      <c r="V26" s="21">
        <f>U26+((W26-R26)/5)</f>
        <v>7.3141386811913653</v>
      </c>
      <c r="W26" s="21">
        <v>2.4394943208757467</v>
      </c>
      <c r="X26" s="21">
        <f>W26+((AB26-W26)/5)</f>
        <v>2.3054499262939321</v>
      </c>
      <c r="Y26" s="21">
        <f>X26+((AB26-W26)/5)</f>
        <v>2.1714055317121175</v>
      </c>
      <c r="Z26" s="21">
        <f>Y26+((AB26-W26)/5)</f>
        <v>2.0373611371303029</v>
      </c>
      <c r="AA26" s="21">
        <f>Z26+((AB26-W26)/5)</f>
        <v>1.903316742548488</v>
      </c>
      <c r="AB26" s="21">
        <v>1.769272347966673</v>
      </c>
      <c r="AC26" s="21">
        <f>AB26+((AG26-AB26)/5)</f>
        <v>1.6148352334007889</v>
      </c>
      <c r="AD26" s="21">
        <f>AC26+((AG26-AB26)/5)</f>
        <v>1.4603981188349049</v>
      </c>
      <c r="AE26" s="21">
        <f>AD26+((AG26-AB26)/5)</f>
        <v>1.3059610042690208</v>
      </c>
      <c r="AF26" s="21">
        <f>AE26+((AG26-AB26)/5)</f>
        <v>1.1515238897031368</v>
      </c>
      <c r="AG26" s="21">
        <v>0.99708677513725252</v>
      </c>
      <c r="AH26" s="21">
        <f>AG26+((AL26-AG26)/5)</f>
        <v>0.79766942010980202</v>
      </c>
      <c r="AI26" s="21">
        <f>AH26+((AL26-AG26)/5)</f>
        <v>0.59825206508235151</v>
      </c>
      <c r="AJ26" s="21">
        <f>AI26+((AL26-AG26)/5)</f>
        <v>0.39883471005490101</v>
      </c>
      <c r="AK26" s="21">
        <f>AJ26+((AL26-AG26)/5)</f>
        <v>0.1994173550274505</v>
      </c>
      <c r="AL26" s="21">
        <v>0</v>
      </c>
      <c r="AM26" s="23">
        <f t="shared" ref="AM26:AV26" si="30">AL26</f>
        <v>0</v>
      </c>
      <c r="AN26" s="21">
        <f t="shared" si="30"/>
        <v>0</v>
      </c>
      <c r="AO26" s="21">
        <f t="shared" si="30"/>
        <v>0</v>
      </c>
      <c r="AP26" s="21">
        <f t="shared" si="30"/>
        <v>0</v>
      </c>
      <c r="AQ26" s="21">
        <f t="shared" si="30"/>
        <v>0</v>
      </c>
      <c r="AR26" s="21">
        <f t="shared" si="30"/>
        <v>0</v>
      </c>
      <c r="AS26" s="21">
        <f t="shared" si="30"/>
        <v>0</v>
      </c>
      <c r="AT26" s="21">
        <f t="shared" si="30"/>
        <v>0</v>
      </c>
      <c r="AU26" s="21">
        <f t="shared" si="30"/>
        <v>0</v>
      </c>
      <c r="AV26" s="21">
        <f t="shared" si="30"/>
        <v>0</v>
      </c>
      <c r="AW26" s="23">
        <f t="shared" si="25"/>
        <v>592.66860735709611</v>
      </c>
      <c r="AX26" s="25">
        <f t="shared" si="26"/>
        <v>79.654699464806015</v>
      </c>
      <c r="AY26" s="21">
        <f t="shared" si="27"/>
        <v>0</v>
      </c>
      <c r="AZ26" s="22">
        <f t="shared" si="28"/>
        <v>672.32330682190218</v>
      </c>
      <c r="BA26" s="50">
        <f>AZ26/AZ21</f>
        <v>0.14199559244848553</v>
      </c>
    </row>
    <row r="27" spans="2:53" ht="17" x14ac:dyDescent="0.2">
      <c r="B27" s="20" t="s">
        <v>43</v>
      </c>
      <c r="C27" s="21" t="s">
        <v>1</v>
      </c>
      <c r="D27" s="21" t="s">
        <v>0</v>
      </c>
      <c r="E27" s="21" t="s">
        <v>20</v>
      </c>
      <c r="F27" s="21">
        <v>91.448646223235656</v>
      </c>
      <c r="G27" s="21">
        <v>83.237106752468591</v>
      </c>
      <c r="H27" s="21">
        <v>90.006936903788699</v>
      </c>
      <c r="I27" s="22">
        <v>90.715958828795436</v>
      </c>
      <c r="J27" s="21">
        <v>88.669570522884896</v>
      </c>
      <c r="K27" s="21">
        <v>81.939242435799684</v>
      </c>
      <c r="L27" s="21">
        <v>83.850900755288279</v>
      </c>
      <c r="M27" s="21">
        <v>72.309986439705938</v>
      </c>
      <c r="N27" s="21">
        <f>M27+((R27-M27)/5)</f>
        <v>68.386314784481527</v>
      </c>
      <c r="O27" s="21">
        <f>N27+((R27-M27)/5)</f>
        <v>64.462643129257117</v>
      </c>
      <c r="P27" s="21">
        <f>O27+((R27-M27)/5)</f>
        <v>60.538971474032707</v>
      </c>
      <c r="Q27" s="21">
        <f>P27+((R27-M27)/5)</f>
        <v>56.615299818808296</v>
      </c>
      <c r="R27" s="21">
        <v>52.691628163583893</v>
      </c>
      <c r="S27" s="21">
        <f>R27+((W27-R27)/5)</f>
        <v>51.080444518819007</v>
      </c>
      <c r="T27" s="21">
        <f>S27+((W27-R27)/5)</f>
        <v>49.469260874054122</v>
      </c>
      <c r="U27" s="21">
        <f>T27+((W27-R27)/5)</f>
        <v>47.858077229289236</v>
      </c>
      <c r="V27" s="21">
        <f>U27+((W27-R27)/5)</f>
        <v>46.246893584524351</v>
      </c>
      <c r="W27" s="21">
        <v>44.635709939759479</v>
      </c>
      <c r="X27" s="21">
        <f>W27+((AB27-W27)/5)</f>
        <v>39.735927099808151</v>
      </c>
      <c r="Y27" s="21">
        <f>X27+((AB27-W27)/5)</f>
        <v>34.836144259856823</v>
      </c>
      <c r="Z27" s="21">
        <f>Y27+((AB27-W27)/5)</f>
        <v>29.936361419905495</v>
      </c>
      <c r="AA27" s="21">
        <f>Z27+((AB27-W27)/5)</f>
        <v>25.036578579954167</v>
      </c>
      <c r="AB27" s="21">
        <v>20.136795740002828</v>
      </c>
      <c r="AC27" s="21">
        <f>AB27+((AG27-AB27)/5)</f>
        <v>17.497675877013087</v>
      </c>
      <c r="AD27" s="21">
        <f>AC27+((AG27-AB27)/5)</f>
        <v>14.858556014023344</v>
      </c>
      <c r="AE27" s="21">
        <f>AD27+((AG27-AB27)/5)</f>
        <v>12.219436151033602</v>
      </c>
      <c r="AF27" s="21">
        <f>AE27+((AG27-AB27)/5)</f>
        <v>9.5803162880438588</v>
      </c>
      <c r="AG27" s="21">
        <v>6.9411964250541169</v>
      </c>
      <c r="AH27" s="21">
        <f>AG27+((AL27-AG27)/5)</f>
        <v>5.5529571400432935</v>
      </c>
      <c r="AI27" s="21">
        <f>AH27+((AL27-AG27)/5)</f>
        <v>4.1647178550324702</v>
      </c>
      <c r="AJ27" s="21">
        <f>AI27+((AL27-AG27)/5)</f>
        <v>2.7764785700216468</v>
      </c>
      <c r="AK27" s="21">
        <f>AJ27+((AL27-AG27)/5)</f>
        <v>1.3882392850108234</v>
      </c>
      <c r="AL27" s="21">
        <v>0</v>
      </c>
      <c r="AM27" s="23">
        <f t="shared" ref="AM27:AV27" si="31">AL27</f>
        <v>0</v>
      </c>
      <c r="AN27" s="21">
        <f t="shared" si="31"/>
        <v>0</v>
      </c>
      <c r="AO27" s="21">
        <f t="shared" si="31"/>
        <v>0</v>
      </c>
      <c r="AP27" s="21">
        <f t="shared" si="31"/>
        <v>0</v>
      </c>
      <c r="AQ27" s="21">
        <f t="shared" si="31"/>
        <v>0</v>
      </c>
      <c r="AR27" s="21">
        <f t="shared" si="31"/>
        <v>0</v>
      </c>
      <c r="AS27" s="21">
        <f t="shared" si="31"/>
        <v>0</v>
      </c>
      <c r="AT27" s="21">
        <f t="shared" si="31"/>
        <v>0</v>
      </c>
      <c r="AU27" s="21">
        <f t="shared" si="31"/>
        <v>0</v>
      </c>
      <c r="AV27" s="21">
        <f t="shared" si="31"/>
        <v>0</v>
      </c>
      <c r="AW27" s="23">
        <f t="shared" si="25"/>
        <v>810.18745325642647</v>
      </c>
      <c r="AX27" s="25">
        <f t="shared" si="26"/>
        <v>463.95176685124977</v>
      </c>
      <c r="AY27" s="21">
        <f t="shared" si="27"/>
        <v>0</v>
      </c>
      <c r="AZ27" s="22">
        <f t="shared" si="28"/>
        <v>1274.1392201076762</v>
      </c>
      <c r="BA27" s="50">
        <f>AZ27/AZ21</f>
        <v>0.26909992794429022</v>
      </c>
    </row>
    <row r="28" spans="2:53" ht="12.75" customHeight="1" x14ac:dyDescent="0.2">
      <c r="B28" s="20" t="s">
        <v>44</v>
      </c>
      <c r="C28" s="21" t="s">
        <v>1</v>
      </c>
      <c r="D28" s="21" t="s">
        <v>0</v>
      </c>
      <c r="E28" s="21" t="s">
        <v>20</v>
      </c>
      <c r="F28" s="21">
        <v>122.13790512928172</v>
      </c>
      <c r="G28" s="21">
        <v>120.29421709549861</v>
      </c>
      <c r="H28" s="21">
        <v>117.78186662705107</v>
      </c>
      <c r="I28" s="22">
        <v>117.03322705031137</v>
      </c>
      <c r="J28" s="21">
        <v>114.18951831480288</v>
      </c>
      <c r="K28" s="21">
        <v>111.99392396491264</v>
      </c>
      <c r="L28" s="21">
        <v>94.627070988514419</v>
      </c>
      <c r="M28" s="21">
        <v>74.84273795059363</v>
      </c>
      <c r="N28" s="21">
        <f>M28+((R28-M28)/5)</f>
        <v>71.374554762301301</v>
      </c>
      <c r="O28" s="21">
        <f>N28+((R28-M28)/5)</f>
        <v>67.906371574008972</v>
      </c>
      <c r="P28" s="21">
        <f>O28+((R28-M28)/5)</f>
        <v>64.438188385716643</v>
      </c>
      <c r="Q28" s="21">
        <f>P28+((R28-M28)/5)</f>
        <v>60.970005197424314</v>
      </c>
      <c r="R28" s="21">
        <v>57.501822009131992</v>
      </c>
      <c r="S28" s="21">
        <f>R28+((W28-R28)/5)</f>
        <v>51.457240084143862</v>
      </c>
      <c r="T28" s="21">
        <f>S28+((W28-R28)/5)</f>
        <v>45.412658159155733</v>
      </c>
      <c r="U28" s="21">
        <f>T28+((W28-R28)/5)</f>
        <v>39.368076234167603</v>
      </c>
      <c r="V28" s="21">
        <f>U28+((W28-R28)/5)</f>
        <v>33.323494309179473</v>
      </c>
      <c r="W28" s="21">
        <v>27.278912384191351</v>
      </c>
      <c r="X28" s="21">
        <f>W28+((AB28-W28)/5)</f>
        <v>24.394429873599393</v>
      </c>
      <c r="Y28" s="21">
        <f>X28+((AB28-W28)/5)</f>
        <v>21.509947363007434</v>
      </c>
      <c r="Z28" s="21">
        <f>Y28+((AB28-W28)/5)</f>
        <v>18.625464852415476</v>
      </c>
      <c r="AA28" s="21">
        <f>Z28+((AB28-W28)/5)</f>
        <v>15.740982341823518</v>
      </c>
      <c r="AB28" s="21">
        <v>12.856499831231565</v>
      </c>
      <c r="AC28" s="21">
        <f>AB28+((AG28-AB28)/5)</f>
        <v>11.304156255584934</v>
      </c>
      <c r="AD28" s="21">
        <f>AC28+((AG28-AB28)/5)</f>
        <v>9.7518126799383023</v>
      </c>
      <c r="AE28" s="21">
        <f>AD28+((AG28-AB28)/5)</f>
        <v>8.199469104291671</v>
      </c>
      <c r="AF28" s="21">
        <f>AE28+((AG28-AB28)/5)</f>
        <v>6.6471255286450397</v>
      </c>
      <c r="AG28" s="21">
        <v>5.0947819529984093</v>
      </c>
      <c r="AH28" s="21">
        <f>AG28+((AL28-AG28)/5)</f>
        <v>4.0758255623987276</v>
      </c>
      <c r="AI28" s="21">
        <f>AH28+((AL28-AG28)/5)</f>
        <v>3.0568691717990459</v>
      </c>
      <c r="AJ28" s="21">
        <f>AI28+((AL28-AG28)/5)</f>
        <v>2.0379127811993643</v>
      </c>
      <c r="AK28" s="21">
        <f>AJ28+((AL28-AG28)/5)</f>
        <v>1.0189563905996823</v>
      </c>
      <c r="AL28" s="21">
        <v>0</v>
      </c>
      <c r="AM28" s="23">
        <f t="shared" ref="AM28:AV28" si="32">AL28</f>
        <v>0</v>
      </c>
      <c r="AN28" s="21">
        <f t="shared" si="32"/>
        <v>0</v>
      </c>
      <c r="AO28" s="21">
        <f t="shared" si="32"/>
        <v>0</v>
      </c>
      <c r="AP28" s="21">
        <f t="shared" si="32"/>
        <v>0</v>
      </c>
      <c r="AQ28" s="21">
        <f t="shared" si="32"/>
        <v>0</v>
      </c>
      <c r="AR28" s="21">
        <f t="shared" si="32"/>
        <v>0</v>
      </c>
      <c r="AS28" s="21">
        <f t="shared" si="32"/>
        <v>0</v>
      </c>
      <c r="AT28" s="21">
        <f t="shared" si="32"/>
        <v>0</v>
      </c>
      <c r="AU28" s="21">
        <f t="shared" si="32"/>
        <v>0</v>
      </c>
      <c r="AV28" s="21">
        <f t="shared" si="32"/>
        <v>0</v>
      </c>
      <c r="AW28" s="23">
        <f t="shared" si="25"/>
        <v>952.6592868247692</v>
      </c>
      <c r="AX28" s="25">
        <f t="shared" si="26"/>
        <v>341.1546148603706</v>
      </c>
      <c r="AY28" s="21">
        <f t="shared" si="27"/>
        <v>0</v>
      </c>
      <c r="AZ28" s="22">
        <f t="shared" si="28"/>
        <v>1293.8139016851399</v>
      </c>
      <c r="BA28" s="50">
        <f>AZ28/AZ21</f>
        <v>0.27325524732483236</v>
      </c>
    </row>
    <row r="29" spans="2:53" ht="12.75" customHeight="1" x14ac:dyDescent="0.2">
      <c r="B29" s="51" t="s">
        <v>3</v>
      </c>
      <c r="C29" s="52" t="s">
        <v>1</v>
      </c>
      <c r="D29" s="52" t="s">
        <v>2</v>
      </c>
      <c r="E29" s="52" t="s">
        <v>20</v>
      </c>
      <c r="F29" s="52">
        <f>F21-(F25+F26+F27+F28)</f>
        <v>6.4975691331409848</v>
      </c>
      <c r="G29" s="52">
        <f>G21-(G25+G26+G27+G28)</f>
        <v>6.756262780498389</v>
      </c>
      <c r="H29" s="52">
        <f>H21-(H25+H26+H27+H28)</f>
        <v>5.114816145335169</v>
      </c>
      <c r="I29" s="53">
        <f>I21-(I25+I26+I27+I28)</f>
        <v>-0.28721593376457122</v>
      </c>
      <c r="J29" s="52">
        <f>J21-(J25+J26+J27+J28)</f>
        <v>-0.32153635534450586</v>
      </c>
      <c r="K29" s="52">
        <f>K21-(K25+K26+K27+K28)</f>
        <v>-0.39586452636928016</v>
      </c>
      <c r="L29" s="52">
        <f>L21-(L25+L26+L27+L28)</f>
        <v>-1.4445892727006822</v>
      </c>
      <c r="M29" s="52">
        <f>M21-(M25+M26+M27+M28)</f>
        <v>-5.1352559298285314</v>
      </c>
      <c r="N29" s="52">
        <f>N21-(N25+N26+N27+N28)</f>
        <v>-5.2448243882619465</v>
      </c>
      <c r="O29" s="52">
        <f>O21-(O25+O26+O27+O28)</f>
        <v>-5.3543928466953616</v>
      </c>
      <c r="P29" s="52">
        <f>P21-(P25+P26+P27+P28)</f>
        <v>-5.4639613051288052</v>
      </c>
      <c r="Q29" s="52">
        <f>Q21-(Q25+Q26+Q27+Q28)</f>
        <v>-5.5735297635622487</v>
      </c>
      <c r="R29" s="52">
        <f>R21-(R25+R26+R27+R28)</f>
        <v>-5.6830982219957207</v>
      </c>
      <c r="S29" s="52">
        <f>S21-(S25+S26+S27+S28)</f>
        <v>-5.5041000283192147</v>
      </c>
      <c r="T29" s="52">
        <f>T21-(T25+T26+T27+T28)</f>
        <v>-5.3251018346427372</v>
      </c>
      <c r="U29" s="52">
        <f>U21-(U25+U26+U27+U28)</f>
        <v>-5.1461036409662313</v>
      </c>
      <c r="V29" s="52">
        <f>V21-(V25+V26+V27+V28)</f>
        <v>-4.9671054472897254</v>
      </c>
      <c r="W29" s="52">
        <f>W21-(W25+W26+W27+W28)</f>
        <v>-4.7881072536132194</v>
      </c>
      <c r="X29" s="52">
        <f>X21-(X25+X26+X27+X28)</f>
        <v>-4.1483973760751383</v>
      </c>
      <c r="Y29" s="52">
        <f>Y21-(Y25+Y26+Y27+Y28)</f>
        <v>-3.5086874985370571</v>
      </c>
      <c r="Z29" s="52">
        <f>Z21-(Z25+Z26+Z27+Z28)</f>
        <v>-2.8689776209989617</v>
      </c>
      <c r="AA29" s="52">
        <f>AA21-(AA25+AA26+AA27+AA28)</f>
        <v>-2.2292677434608663</v>
      </c>
      <c r="AB29" s="52">
        <f>AB21-(AB25+AB26+AB27+AB28)</f>
        <v>-1.5895578659227638</v>
      </c>
      <c r="AC29" s="52">
        <f>AC21-(AC25+AC26+AC27+AC28)</f>
        <v>-1.3912003401948212</v>
      </c>
      <c r="AD29" s="52">
        <f>AD21-(AD25+AD26+AD27+AD28)</f>
        <v>-1.1928428144668786</v>
      </c>
      <c r="AE29" s="52">
        <f>AE21-(AE25+AE26+AE27+AE28)</f>
        <v>-0.99448528873893594</v>
      </c>
      <c r="AF29" s="52">
        <f>AF21-(AF25+AF26+AF27+AF28)</f>
        <v>-0.79612776301099331</v>
      </c>
      <c r="AG29" s="52">
        <f>AG21-(AG25+AG26+AG27+AG28)</f>
        <v>-0.59777023728305423</v>
      </c>
      <c r="AH29" s="52">
        <f>AH21-(AH25+AH26+AH27+AH28)</f>
        <v>-0.47821618982644232</v>
      </c>
      <c r="AI29" s="52">
        <f>AI21-(AI25+AI26+AI27+AI28)</f>
        <v>-0.35866214236983041</v>
      </c>
      <c r="AJ29" s="52">
        <f>AJ21-(AJ25+AJ26+AJ27+AJ28)</f>
        <v>-0.23910809491322027</v>
      </c>
      <c r="AK29" s="52">
        <f>AK21-(AK25+AK26+AK27+AK28)</f>
        <v>-0.11955404745660969</v>
      </c>
      <c r="AL29" s="52">
        <f>AL21-(AL25+AL26+AL27+AL28)</f>
        <v>1.231653667943533E-15</v>
      </c>
      <c r="AM29" s="54">
        <f>AM21-(AM25+AM26+AM27+AM28)</f>
        <v>1.231653667943533E-15</v>
      </c>
      <c r="AN29" s="52">
        <f>AN21-(AN25+AN26+AN27+AN28)</f>
        <v>1.231653667943533E-15</v>
      </c>
      <c r="AO29" s="52">
        <f>AO21-(AO25+AO26+AO27+AO28)</f>
        <v>1.231653667943533E-15</v>
      </c>
      <c r="AP29" s="52">
        <f>AP21-(AP25+AP26+AP27+AP28)</f>
        <v>1.231653667943533E-15</v>
      </c>
      <c r="AQ29" s="52">
        <f>AQ21-(AQ25+AQ26+AQ27+AQ28)</f>
        <v>1.231653667943533E-15</v>
      </c>
      <c r="AR29" s="52">
        <f>AR21-(AR25+AR26+AR27+AR28)</f>
        <v>1.231653667943533E-15</v>
      </c>
      <c r="AS29" s="52">
        <f>AS21-(AS25+AS26+AS27+AS28)</f>
        <v>1.231653667943533E-15</v>
      </c>
      <c r="AT29" s="52">
        <f>AT21-(AT25+AT26+AT27+AT28)</f>
        <v>1.231653667943533E-15</v>
      </c>
      <c r="AU29" s="52">
        <f>AU21-(AU25+AU26+AU27+AU28)</f>
        <v>1.231653667943533E-15</v>
      </c>
      <c r="AV29" s="52">
        <f>AV21-(AV25+AV26+AV27+AV28)</f>
        <v>1.231653667943533E-15</v>
      </c>
      <c r="AW29" s="54">
        <f t="shared" si="25"/>
        <v>-29.789452398316485</v>
      </c>
      <c r="AX29" s="55">
        <f t="shared" si="26"/>
        <v>-46.243373228086696</v>
      </c>
      <c r="AY29" s="52">
        <f t="shared" si="27"/>
        <v>1.231653667943533E-14</v>
      </c>
      <c r="AZ29" s="53">
        <f t="shared" si="28"/>
        <v>-76.032825626403167</v>
      </c>
      <c r="BA29" s="56">
        <f>AZ29/AZ21</f>
        <v>-1.6058235689296797E-2</v>
      </c>
    </row>
    <row r="30" spans="2:53" ht="12.75" customHeight="1" x14ac:dyDescent="0.2">
      <c r="B30" s="33" t="s">
        <v>19</v>
      </c>
      <c r="C30" s="34" t="s">
        <v>1</v>
      </c>
      <c r="D30" s="34" t="s">
        <v>0</v>
      </c>
      <c r="E30" s="34" t="str">
        <f>E28</f>
        <v>no delay</v>
      </c>
      <c r="F30" s="34">
        <f t="shared" ref="F30:AZ30" si="33">F25+F26+F27+F28+F29</f>
        <v>401.81655786915746</v>
      </c>
      <c r="G30" s="34">
        <f t="shared" si="33"/>
        <v>395.09187282302821</v>
      </c>
      <c r="H30" s="34">
        <f t="shared" si="33"/>
        <v>394.49554059368865</v>
      </c>
      <c r="I30" s="37">
        <f t="shared" si="33"/>
        <v>407.56454134805767</v>
      </c>
      <c r="J30" s="34">
        <f t="shared" si="33"/>
        <v>401.94128946839885</v>
      </c>
      <c r="K30" s="34">
        <f t="shared" si="33"/>
        <v>388.73855729853949</v>
      </c>
      <c r="L30" s="34">
        <f t="shared" si="33"/>
        <v>363.49463403929485</v>
      </c>
      <c r="M30" s="34">
        <f t="shared" si="33"/>
        <v>264.03167518007035</v>
      </c>
      <c r="N30" s="34">
        <f t="shared" si="33"/>
        <v>252.40790345311527</v>
      </c>
      <c r="O30" s="34">
        <f t="shared" si="33"/>
        <v>240.78413172616018</v>
      </c>
      <c r="P30" s="34">
        <f t="shared" si="33"/>
        <v>229.1603599992051</v>
      </c>
      <c r="Q30" s="34">
        <f t="shared" si="33"/>
        <v>217.53658827225001</v>
      </c>
      <c r="R30" s="34">
        <f t="shared" si="33"/>
        <v>205.91281654529487</v>
      </c>
      <c r="S30" s="34">
        <f t="shared" si="33"/>
        <v>188.99584294799604</v>
      </c>
      <c r="T30" s="34">
        <f t="shared" si="33"/>
        <v>172.0788693506972</v>
      </c>
      <c r="U30" s="34">
        <f t="shared" si="33"/>
        <v>155.16189575339837</v>
      </c>
      <c r="V30" s="34">
        <f t="shared" si="33"/>
        <v>138.24492215609953</v>
      </c>
      <c r="W30" s="34">
        <f t="shared" si="33"/>
        <v>121.32794855880073</v>
      </c>
      <c r="X30" s="34">
        <f t="shared" si="33"/>
        <v>107.33012996255499</v>
      </c>
      <c r="Y30" s="34">
        <f t="shared" si="33"/>
        <v>93.332311366309256</v>
      </c>
      <c r="Z30" s="34">
        <f t="shared" si="33"/>
        <v>79.33449277006352</v>
      </c>
      <c r="AA30" s="34">
        <f t="shared" si="33"/>
        <v>65.336674173817784</v>
      </c>
      <c r="AB30" s="34">
        <f t="shared" si="33"/>
        <v>51.338855577572062</v>
      </c>
      <c r="AC30" s="34">
        <f t="shared" si="33"/>
        <v>44.814702365115579</v>
      </c>
      <c r="AD30" s="34">
        <f t="shared" si="33"/>
        <v>38.290549152659096</v>
      </c>
      <c r="AE30" s="34">
        <f t="shared" si="33"/>
        <v>31.766395940202614</v>
      </c>
      <c r="AF30" s="34">
        <f t="shared" si="33"/>
        <v>25.242242727746131</v>
      </c>
      <c r="AG30" s="34">
        <f t="shared" si="33"/>
        <v>18.718089515289648</v>
      </c>
      <c r="AH30" s="34">
        <f t="shared" si="33"/>
        <v>14.974471612231719</v>
      </c>
      <c r="AI30" s="34">
        <f t="shared" si="33"/>
        <v>11.23085370917379</v>
      </c>
      <c r="AJ30" s="34">
        <f t="shared" si="33"/>
        <v>7.4872358061158604</v>
      </c>
      <c r="AK30" s="34">
        <f t="shared" si="33"/>
        <v>3.7436179030579306</v>
      </c>
      <c r="AL30" s="34">
        <f t="shared" si="33"/>
        <v>1.231653667943533E-15</v>
      </c>
      <c r="AM30" s="35">
        <f t="shared" si="33"/>
        <v>1.231653667943533E-15</v>
      </c>
      <c r="AN30" s="34">
        <f t="shared" si="33"/>
        <v>1.231653667943533E-15</v>
      </c>
      <c r="AO30" s="34">
        <f t="shared" si="33"/>
        <v>1.231653667943533E-15</v>
      </c>
      <c r="AP30" s="34">
        <f t="shared" si="33"/>
        <v>1.231653667943533E-15</v>
      </c>
      <c r="AQ30" s="34">
        <f t="shared" si="33"/>
        <v>1.231653667943533E-15</v>
      </c>
      <c r="AR30" s="34">
        <f t="shared" si="33"/>
        <v>1.231653667943533E-15</v>
      </c>
      <c r="AS30" s="34">
        <f t="shared" si="33"/>
        <v>1.231653667943533E-15</v>
      </c>
      <c r="AT30" s="34">
        <f t="shared" si="33"/>
        <v>1.231653667943533E-15</v>
      </c>
      <c r="AU30" s="34">
        <f t="shared" si="33"/>
        <v>1.231653667943533E-15</v>
      </c>
      <c r="AV30" s="34">
        <f t="shared" si="33"/>
        <v>1.231653667943533E-15</v>
      </c>
      <c r="AW30" s="57">
        <f t="shared" si="33"/>
        <v>3366.0680379240753</v>
      </c>
      <c r="AX30" s="36">
        <f t="shared" si="33"/>
        <v>1368.7501013489016</v>
      </c>
      <c r="AY30" s="34">
        <f t="shared" si="33"/>
        <v>1.231653667943533E-14</v>
      </c>
      <c r="AZ30" s="37">
        <f t="shared" si="33"/>
        <v>4734.8181392729775</v>
      </c>
      <c r="BA30" s="37">
        <f>AZ30/AZ21</f>
        <v>1.0000000000000002</v>
      </c>
    </row>
    <row r="31" spans="2:53" x14ac:dyDescent="0.2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</sheetData>
  <mergeCells count="2">
    <mergeCell ref="AW2:AZ2"/>
    <mergeCell ref="BA2:B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T_Turkey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2023-08-18T05:54:54Z</dcterms:created>
  <dcterms:modified xsi:type="dcterms:W3CDTF">2023-08-30T05:42:14Z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2023-08-18T05:54:55Z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a503d0b6-5376-4ac1-aef0-18f8e86a6392</vt:lpwstr>
  </property>
  <property fmtid="{D5CDD505-2E9C-101B-9397-08002B2CF9AE}" pid="8" name="MSIP_Label_51a6c3db-1667-4f49-995a-8b9973972958_ContentBits">
    <vt:lpwstr>0</vt:lpwstr>
  </property>
</Properties>
</file>