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0036fe396d96eb/Desktop/School/Duke Excel to MySQL for Business/5 Capstone Increasing Real Estate Management Profits/"/>
    </mc:Choice>
  </mc:AlternateContent>
  <xr:revisionPtr revIDLastSave="114" documentId="8_{63B21FEA-F159-4976-B5C2-EA6927DF4A66}" xr6:coauthVersionLast="47" xr6:coauthVersionMax="47" xr10:uidLastSave="{4E9C75C2-62E6-45DF-A166-CAFCDE6EB43F}"/>
  <bookViews>
    <workbookView xWindow="-120" yWindow="-120" windowWidth="29040" windowHeight="15720" xr2:uid="{F4DC9CA7-8E78-4CD9-BE2B-CF1F8534E806}"/>
  </bookViews>
  <sheets>
    <sheet name="Sheet1" sheetId="1" r:id="rId1"/>
  </sheets>
  <definedNames>
    <definedName name="_xlnm._FilterDatabase" localSheetId="0" hidden="1">Sheet1!$A$1:$AC$1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C3" i="1"/>
  <c r="C4" i="1"/>
  <c r="C5" i="1"/>
  <c r="C6" i="1"/>
  <c r="D6" i="1" s="1"/>
  <c r="C7" i="1"/>
  <c r="C8" i="1"/>
  <c r="C9" i="1"/>
  <c r="E9" i="1" s="1"/>
  <c r="C10" i="1"/>
  <c r="C11" i="1"/>
  <c r="C12" i="1"/>
  <c r="E12" i="1" s="1"/>
  <c r="C13" i="1"/>
  <c r="C14" i="1"/>
  <c r="C15" i="1"/>
  <c r="C16" i="1"/>
  <c r="C17" i="1"/>
  <c r="E17" i="1" s="1"/>
  <c r="C18" i="1"/>
  <c r="C19" i="1"/>
  <c r="C20" i="1"/>
  <c r="C21" i="1"/>
  <c r="C22" i="1"/>
  <c r="C23" i="1"/>
  <c r="C24" i="1"/>
  <c r="C25" i="1"/>
  <c r="C26" i="1"/>
  <c r="C27" i="1"/>
  <c r="C28" i="1"/>
  <c r="E28" i="1" s="1"/>
  <c r="C29" i="1"/>
  <c r="C30" i="1"/>
  <c r="C31" i="1"/>
  <c r="C32" i="1"/>
  <c r="C33" i="1"/>
  <c r="C34" i="1"/>
  <c r="C35" i="1"/>
  <c r="C36" i="1"/>
  <c r="D36" i="1" s="1"/>
  <c r="C37" i="1"/>
  <c r="E37" i="1" s="1"/>
  <c r="C38" i="1"/>
  <c r="C39" i="1"/>
  <c r="C40" i="1"/>
  <c r="C41" i="1"/>
  <c r="C42" i="1"/>
  <c r="C43" i="1"/>
  <c r="C44" i="1"/>
  <c r="C45" i="1"/>
  <c r="C46" i="1"/>
  <c r="C47" i="1"/>
  <c r="C48" i="1"/>
  <c r="E48" i="1" s="1"/>
  <c r="C49" i="1"/>
  <c r="E49" i="1" s="1"/>
  <c r="C50" i="1"/>
  <c r="C51" i="1"/>
  <c r="C52" i="1"/>
  <c r="C53" i="1"/>
  <c r="E53" i="1" s="1"/>
  <c r="C54" i="1"/>
  <c r="C55" i="1"/>
  <c r="C56" i="1"/>
  <c r="C57" i="1"/>
  <c r="C58" i="1"/>
  <c r="C59" i="1"/>
  <c r="C60" i="1"/>
  <c r="E60" i="1" s="1"/>
  <c r="C61" i="1"/>
  <c r="E61" i="1" s="1"/>
  <c r="C62" i="1"/>
  <c r="C63" i="1"/>
  <c r="C64" i="1"/>
  <c r="C65" i="1"/>
  <c r="E65" i="1" s="1"/>
  <c r="C66" i="1"/>
  <c r="C67" i="1"/>
  <c r="C68" i="1"/>
  <c r="C69" i="1"/>
  <c r="E69" i="1" s="1"/>
  <c r="C70" i="1"/>
  <c r="C71" i="1"/>
  <c r="C72" i="1"/>
  <c r="E72" i="1" s="1"/>
  <c r="C73" i="1"/>
  <c r="E73" i="1" s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E85" i="1" s="1"/>
  <c r="C86" i="1"/>
  <c r="C87" i="1"/>
  <c r="C88" i="1"/>
  <c r="C89" i="1"/>
  <c r="E89" i="1" s="1"/>
  <c r="C90" i="1"/>
  <c r="C91" i="1"/>
  <c r="C92" i="1"/>
  <c r="E92" i="1" s="1"/>
  <c r="C93" i="1"/>
  <c r="E93" i="1" s="1"/>
  <c r="C94" i="1"/>
  <c r="C95" i="1"/>
  <c r="C96" i="1"/>
  <c r="C97" i="1"/>
  <c r="E97" i="1" s="1"/>
  <c r="C98" i="1"/>
  <c r="C99" i="1"/>
  <c r="C100" i="1"/>
  <c r="C101" i="1"/>
  <c r="E101" i="1" s="1"/>
  <c r="C102" i="1"/>
  <c r="C103" i="1"/>
  <c r="C104" i="1"/>
  <c r="D104" i="1" s="1"/>
  <c r="C105" i="1"/>
  <c r="E105" i="1" s="1"/>
  <c r="C106" i="1"/>
  <c r="C107" i="1"/>
  <c r="C108" i="1"/>
  <c r="C109" i="1"/>
  <c r="C110" i="1"/>
  <c r="C111" i="1"/>
  <c r="C112" i="1"/>
  <c r="C113" i="1"/>
  <c r="C114" i="1"/>
  <c r="C115" i="1"/>
  <c r="C116" i="1"/>
  <c r="E116" i="1" s="1"/>
  <c r="C117" i="1"/>
  <c r="E117" i="1" s="1"/>
  <c r="C118" i="1"/>
  <c r="C119" i="1"/>
  <c r="C120" i="1"/>
  <c r="C121" i="1"/>
  <c r="E121" i="1" s="1"/>
  <c r="C122" i="1"/>
  <c r="C123" i="1"/>
  <c r="C124" i="1"/>
  <c r="E124" i="1" s="1"/>
  <c r="C125" i="1"/>
  <c r="E125" i="1" s="1"/>
  <c r="C126" i="1"/>
  <c r="C127" i="1"/>
  <c r="C128" i="1"/>
  <c r="C129" i="1"/>
  <c r="E129" i="1" s="1"/>
  <c r="C130" i="1"/>
  <c r="C131" i="1"/>
  <c r="C132" i="1"/>
  <c r="C133" i="1"/>
  <c r="E133" i="1" s="1"/>
  <c r="C134" i="1"/>
  <c r="C135" i="1"/>
  <c r="C136" i="1"/>
  <c r="E136" i="1" s="1"/>
  <c r="C137" i="1"/>
  <c r="E137" i="1" s="1"/>
  <c r="C138" i="1"/>
  <c r="C139" i="1"/>
  <c r="C140" i="1"/>
  <c r="C141" i="1"/>
  <c r="C142" i="1"/>
  <c r="C143" i="1"/>
  <c r="C144" i="1"/>
  <c r="C145" i="1"/>
  <c r="C146" i="1"/>
  <c r="C147" i="1"/>
  <c r="C148" i="1"/>
  <c r="E148" i="1" s="1"/>
  <c r="C149" i="1"/>
  <c r="E149" i="1" s="1"/>
  <c r="C150" i="1"/>
  <c r="C151" i="1"/>
  <c r="D151" i="1" s="1"/>
  <c r="C152" i="1"/>
  <c r="C153" i="1"/>
  <c r="C154" i="1"/>
  <c r="C155" i="1"/>
  <c r="D155" i="1" s="1"/>
  <c r="C156" i="1"/>
  <c r="C157" i="1"/>
  <c r="E157" i="1" s="1"/>
  <c r="C158" i="1"/>
  <c r="C159" i="1"/>
  <c r="C160" i="1"/>
  <c r="C161" i="1"/>
  <c r="E161" i="1" s="1"/>
  <c r="C162" i="1"/>
  <c r="C163" i="1"/>
  <c r="C164" i="1"/>
  <c r="C165" i="1"/>
  <c r="E165" i="1" s="1"/>
  <c r="C166" i="1"/>
  <c r="C167" i="1"/>
  <c r="C168" i="1"/>
  <c r="C169" i="1"/>
  <c r="C170" i="1"/>
  <c r="C171" i="1"/>
  <c r="C172" i="1"/>
  <c r="C173" i="1"/>
  <c r="E173" i="1" s="1"/>
  <c r="C174" i="1"/>
  <c r="C175" i="1"/>
  <c r="C176" i="1"/>
  <c r="C177" i="1"/>
  <c r="E177" i="1" s="1"/>
  <c r="C178" i="1"/>
  <c r="C179" i="1"/>
  <c r="C180" i="1"/>
  <c r="C181" i="1"/>
  <c r="C182" i="1"/>
  <c r="C183" i="1"/>
  <c r="C184" i="1"/>
  <c r="E184" i="1" s="1"/>
  <c r="C185" i="1"/>
  <c r="E185" i="1" s="1"/>
  <c r="C186" i="1"/>
  <c r="C187" i="1"/>
  <c r="C188" i="1"/>
  <c r="C189" i="1"/>
  <c r="E189" i="1" s="1"/>
  <c r="C190" i="1"/>
  <c r="C191" i="1"/>
  <c r="C192" i="1"/>
  <c r="C193" i="1"/>
  <c r="E193" i="1" s="1"/>
  <c r="C194" i="1"/>
  <c r="C195" i="1"/>
  <c r="C196" i="1"/>
  <c r="C197" i="1"/>
  <c r="E197" i="1" s="1"/>
  <c r="C198" i="1"/>
  <c r="C199" i="1"/>
  <c r="C200" i="1"/>
  <c r="C201" i="1"/>
  <c r="C202" i="1"/>
  <c r="C203" i="1"/>
  <c r="C204" i="1"/>
  <c r="C205" i="1"/>
  <c r="E205" i="1" s="1"/>
  <c r="C206" i="1"/>
  <c r="C207" i="1"/>
  <c r="C208" i="1"/>
  <c r="C209" i="1"/>
  <c r="E209" i="1" s="1"/>
  <c r="C210" i="1"/>
  <c r="C211" i="1"/>
  <c r="C212" i="1"/>
  <c r="C213" i="1"/>
  <c r="C214" i="1"/>
  <c r="C215" i="1"/>
  <c r="C216" i="1"/>
  <c r="E216" i="1" s="1"/>
  <c r="C217" i="1"/>
  <c r="E217" i="1" s="1"/>
  <c r="C218" i="1"/>
  <c r="C219" i="1"/>
  <c r="C220" i="1"/>
  <c r="C221" i="1"/>
  <c r="E221" i="1" s="1"/>
  <c r="C222" i="1"/>
  <c r="C223" i="1"/>
  <c r="C224" i="1"/>
  <c r="C225" i="1"/>
  <c r="E225" i="1" s="1"/>
  <c r="C226" i="1"/>
  <c r="C227" i="1"/>
  <c r="C228" i="1"/>
  <c r="C229" i="1"/>
  <c r="E229" i="1" s="1"/>
  <c r="C230" i="1"/>
  <c r="C231" i="1"/>
  <c r="D231" i="1" s="1"/>
  <c r="C232" i="1"/>
  <c r="C233" i="1"/>
  <c r="E233" i="1" s="1"/>
  <c r="C234" i="1"/>
  <c r="C235" i="1"/>
  <c r="D235" i="1" s="1"/>
  <c r="C236" i="1"/>
  <c r="C237" i="1"/>
  <c r="C238" i="1"/>
  <c r="C239" i="1"/>
  <c r="C240" i="1"/>
  <c r="C241" i="1"/>
  <c r="C242" i="1"/>
  <c r="C243" i="1"/>
  <c r="C244" i="1"/>
  <c r="E244" i="1" s="1"/>
  <c r="C245" i="1"/>
  <c r="E245" i="1" s="1"/>
  <c r="W234" i="1"/>
  <c r="C2" i="1"/>
  <c r="E4" i="1"/>
  <c r="D8" i="1"/>
  <c r="D11" i="1"/>
  <c r="D15" i="1"/>
  <c r="D19" i="1"/>
  <c r="E20" i="1"/>
  <c r="D23" i="1"/>
  <c r="D24" i="1"/>
  <c r="E25" i="1"/>
  <c r="D27" i="1"/>
  <c r="D31" i="1"/>
  <c r="E33" i="1"/>
  <c r="D35" i="1"/>
  <c r="D39" i="1"/>
  <c r="D40" i="1"/>
  <c r="E41" i="1"/>
  <c r="D43" i="1"/>
  <c r="E44" i="1"/>
  <c r="E45" i="1"/>
  <c r="D47" i="1"/>
  <c r="D51" i="1"/>
  <c r="E52" i="1"/>
  <c r="D55" i="1"/>
  <c r="E56" i="1"/>
  <c r="E57" i="1"/>
  <c r="D59" i="1"/>
  <c r="D63" i="1"/>
  <c r="E64" i="1"/>
  <c r="D67" i="1"/>
  <c r="D68" i="1"/>
  <c r="D71" i="1"/>
  <c r="D75" i="1"/>
  <c r="E76" i="1"/>
  <c r="E77" i="1"/>
  <c r="D79" i="1"/>
  <c r="E80" i="1"/>
  <c r="E81" i="1"/>
  <c r="D83" i="1"/>
  <c r="D87" i="1"/>
  <c r="E88" i="1"/>
  <c r="D91" i="1"/>
  <c r="D95" i="1"/>
  <c r="E96" i="1"/>
  <c r="D99" i="1"/>
  <c r="D100" i="1"/>
  <c r="D103" i="1"/>
  <c r="D107" i="1"/>
  <c r="E108" i="1"/>
  <c r="E109" i="1"/>
  <c r="D111" i="1"/>
  <c r="E112" i="1"/>
  <c r="E113" i="1"/>
  <c r="D115" i="1"/>
  <c r="D119" i="1"/>
  <c r="E120" i="1"/>
  <c r="D123" i="1"/>
  <c r="D127" i="1"/>
  <c r="E128" i="1"/>
  <c r="D131" i="1"/>
  <c r="D132" i="1"/>
  <c r="D135" i="1"/>
  <c r="D139" i="1"/>
  <c r="E140" i="1"/>
  <c r="E141" i="1"/>
  <c r="D143" i="1"/>
  <c r="E144" i="1"/>
  <c r="E145" i="1"/>
  <c r="D147" i="1"/>
  <c r="E152" i="1"/>
  <c r="E153" i="1"/>
  <c r="E156" i="1"/>
  <c r="D159" i="1"/>
  <c r="E160" i="1"/>
  <c r="D163" i="1"/>
  <c r="D164" i="1"/>
  <c r="D167" i="1"/>
  <c r="D168" i="1"/>
  <c r="E169" i="1"/>
  <c r="D171" i="1"/>
  <c r="E172" i="1"/>
  <c r="D175" i="1"/>
  <c r="E176" i="1"/>
  <c r="D179" i="1"/>
  <c r="E180" i="1"/>
  <c r="E181" i="1"/>
  <c r="D183" i="1"/>
  <c r="D187" i="1"/>
  <c r="E188" i="1"/>
  <c r="D191" i="1"/>
  <c r="E192" i="1"/>
  <c r="D195" i="1"/>
  <c r="D196" i="1"/>
  <c r="D199" i="1"/>
  <c r="E200" i="1"/>
  <c r="E201" i="1"/>
  <c r="D203" i="1"/>
  <c r="E204" i="1"/>
  <c r="D207" i="1"/>
  <c r="E208" i="1"/>
  <c r="D211" i="1"/>
  <c r="E212" i="1"/>
  <c r="E213" i="1"/>
  <c r="D215" i="1"/>
  <c r="D219" i="1"/>
  <c r="E220" i="1"/>
  <c r="D223" i="1"/>
  <c r="E224" i="1"/>
  <c r="D227" i="1"/>
  <c r="D228" i="1"/>
  <c r="D232" i="1"/>
  <c r="E236" i="1"/>
  <c r="E237" i="1"/>
  <c r="D239" i="1"/>
  <c r="E240" i="1"/>
  <c r="E241" i="1"/>
  <c r="D24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" i="1"/>
  <c r="R3" i="1"/>
  <c r="T3" i="1" s="1"/>
  <c r="V3" i="1" s="1"/>
  <c r="W3" i="1" s="1"/>
  <c r="R4" i="1"/>
  <c r="T4" i="1" s="1"/>
  <c r="V4" i="1" s="1"/>
  <c r="R5" i="1"/>
  <c r="R6" i="1"/>
  <c r="T6" i="1" s="1"/>
  <c r="V6" i="1" s="1"/>
  <c r="W6" i="1" s="1"/>
  <c r="R7" i="1"/>
  <c r="T7" i="1" s="1"/>
  <c r="V7" i="1" s="1"/>
  <c r="W7" i="1" s="1"/>
  <c r="R8" i="1"/>
  <c r="T8" i="1" s="1"/>
  <c r="V8" i="1" s="1"/>
  <c r="W8" i="1" s="1"/>
  <c r="R9" i="1"/>
  <c r="R10" i="1"/>
  <c r="T10" i="1" s="1"/>
  <c r="V10" i="1" s="1"/>
  <c r="W10" i="1" s="1"/>
  <c r="R11" i="1"/>
  <c r="T11" i="1" s="1"/>
  <c r="V11" i="1" s="1"/>
  <c r="W11" i="1" s="1"/>
  <c r="R12" i="1"/>
  <c r="T12" i="1" s="1"/>
  <c r="V12" i="1" s="1"/>
  <c r="W12" i="1" s="1"/>
  <c r="R13" i="1"/>
  <c r="T13" i="1" s="1"/>
  <c r="V13" i="1" s="1"/>
  <c r="W13" i="1" s="1"/>
  <c r="R14" i="1"/>
  <c r="T14" i="1" s="1"/>
  <c r="V14" i="1" s="1"/>
  <c r="W14" i="1" s="1"/>
  <c r="R15" i="1"/>
  <c r="T15" i="1" s="1"/>
  <c r="V15" i="1" s="1"/>
  <c r="W15" i="1" s="1"/>
  <c r="R16" i="1"/>
  <c r="T16" i="1" s="1"/>
  <c r="V16" i="1" s="1"/>
  <c r="W16" i="1" s="1"/>
  <c r="R17" i="1"/>
  <c r="R18" i="1"/>
  <c r="T18" i="1" s="1"/>
  <c r="V18" i="1" s="1"/>
  <c r="W18" i="1" s="1"/>
  <c r="R19" i="1"/>
  <c r="T19" i="1" s="1"/>
  <c r="V19" i="1" s="1"/>
  <c r="W19" i="1" s="1"/>
  <c r="R20" i="1"/>
  <c r="T20" i="1" s="1"/>
  <c r="V20" i="1" s="1"/>
  <c r="W20" i="1" s="1"/>
  <c r="R21" i="1"/>
  <c r="R22" i="1"/>
  <c r="T22" i="1" s="1"/>
  <c r="V22" i="1" s="1"/>
  <c r="W22" i="1" s="1"/>
  <c r="R23" i="1"/>
  <c r="T23" i="1" s="1"/>
  <c r="V23" i="1" s="1"/>
  <c r="W23" i="1" s="1"/>
  <c r="R24" i="1"/>
  <c r="T24" i="1" s="1"/>
  <c r="V24" i="1" s="1"/>
  <c r="W24" i="1" s="1"/>
  <c r="R25" i="1"/>
  <c r="T25" i="1" s="1"/>
  <c r="V25" i="1" s="1"/>
  <c r="W25" i="1" s="1"/>
  <c r="R26" i="1"/>
  <c r="T26" i="1" s="1"/>
  <c r="V26" i="1" s="1"/>
  <c r="W26" i="1" s="1"/>
  <c r="R27" i="1"/>
  <c r="T27" i="1" s="1"/>
  <c r="V27" i="1" s="1"/>
  <c r="W27" i="1" s="1"/>
  <c r="R28" i="1"/>
  <c r="T28" i="1" s="1"/>
  <c r="V28" i="1" s="1"/>
  <c r="W28" i="1" s="1"/>
  <c r="R29" i="1"/>
  <c r="R30" i="1"/>
  <c r="T30" i="1" s="1"/>
  <c r="V30" i="1" s="1"/>
  <c r="W30" i="1" s="1"/>
  <c r="R31" i="1"/>
  <c r="T31" i="1" s="1"/>
  <c r="V31" i="1" s="1"/>
  <c r="W31" i="1" s="1"/>
  <c r="R32" i="1"/>
  <c r="T32" i="1" s="1"/>
  <c r="V32" i="1" s="1"/>
  <c r="W32" i="1" s="1"/>
  <c r="R33" i="1"/>
  <c r="R34" i="1"/>
  <c r="T34" i="1" s="1"/>
  <c r="V34" i="1" s="1"/>
  <c r="W34" i="1" s="1"/>
  <c r="R35" i="1"/>
  <c r="T35" i="1" s="1"/>
  <c r="V35" i="1" s="1"/>
  <c r="W35" i="1" s="1"/>
  <c r="R36" i="1"/>
  <c r="T36" i="1" s="1"/>
  <c r="V36" i="1" s="1"/>
  <c r="W36" i="1" s="1"/>
  <c r="R37" i="1"/>
  <c r="R38" i="1"/>
  <c r="T38" i="1" s="1"/>
  <c r="V38" i="1" s="1"/>
  <c r="W38" i="1" s="1"/>
  <c r="R39" i="1"/>
  <c r="T39" i="1" s="1"/>
  <c r="V39" i="1" s="1"/>
  <c r="W39" i="1" s="1"/>
  <c r="R40" i="1"/>
  <c r="T40" i="1" s="1"/>
  <c r="V40" i="1" s="1"/>
  <c r="W40" i="1" s="1"/>
  <c r="R41" i="1"/>
  <c r="R42" i="1"/>
  <c r="T42" i="1" s="1"/>
  <c r="V42" i="1" s="1"/>
  <c r="W42" i="1" s="1"/>
  <c r="R43" i="1"/>
  <c r="T43" i="1" s="1"/>
  <c r="V43" i="1" s="1"/>
  <c r="W43" i="1" s="1"/>
  <c r="R44" i="1"/>
  <c r="T44" i="1" s="1"/>
  <c r="V44" i="1" s="1"/>
  <c r="W44" i="1" s="1"/>
  <c r="R45" i="1"/>
  <c r="T45" i="1" s="1"/>
  <c r="V45" i="1" s="1"/>
  <c r="W45" i="1" s="1"/>
  <c r="R46" i="1"/>
  <c r="T46" i="1" s="1"/>
  <c r="V46" i="1" s="1"/>
  <c r="W46" i="1" s="1"/>
  <c r="R47" i="1"/>
  <c r="T47" i="1" s="1"/>
  <c r="V47" i="1" s="1"/>
  <c r="W47" i="1" s="1"/>
  <c r="R48" i="1"/>
  <c r="T48" i="1" s="1"/>
  <c r="V48" i="1" s="1"/>
  <c r="W48" i="1" s="1"/>
  <c r="R49" i="1"/>
  <c r="R50" i="1"/>
  <c r="T50" i="1" s="1"/>
  <c r="V50" i="1" s="1"/>
  <c r="W50" i="1" s="1"/>
  <c r="R51" i="1"/>
  <c r="T51" i="1" s="1"/>
  <c r="V51" i="1" s="1"/>
  <c r="W51" i="1" s="1"/>
  <c r="R52" i="1"/>
  <c r="T52" i="1" s="1"/>
  <c r="V52" i="1" s="1"/>
  <c r="W52" i="1" s="1"/>
  <c r="R53" i="1"/>
  <c r="R54" i="1"/>
  <c r="T54" i="1" s="1"/>
  <c r="V54" i="1" s="1"/>
  <c r="W54" i="1" s="1"/>
  <c r="R55" i="1"/>
  <c r="T55" i="1" s="1"/>
  <c r="V55" i="1" s="1"/>
  <c r="W55" i="1" s="1"/>
  <c r="R56" i="1"/>
  <c r="T56" i="1" s="1"/>
  <c r="V56" i="1" s="1"/>
  <c r="W56" i="1" s="1"/>
  <c r="R57" i="1"/>
  <c r="R58" i="1"/>
  <c r="T58" i="1" s="1"/>
  <c r="V58" i="1" s="1"/>
  <c r="W58" i="1" s="1"/>
  <c r="R59" i="1"/>
  <c r="T59" i="1" s="1"/>
  <c r="V59" i="1" s="1"/>
  <c r="W59" i="1" s="1"/>
  <c r="R60" i="1"/>
  <c r="T60" i="1" s="1"/>
  <c r="V60" i="1" s="1"/>
  <c r="W60" i="1" s="1"/>
  <c r="R61" i="1"/>
  <c r="R62" i="1"/>
  <c r="T62" i="1" s="1"/>
  <c r="V62" i="1" s="1"/>
  <c r="W62" i="1" s="1"/>
  <c r="R63" i="1"/>
  <c r="T63" i="1" s="1"/>
  <c r="V63" i="1" s="1"/>
  <c r="W63" i="1" s="1"/>
  <c r="R64" i="1"/>
  <c r="T64" i="1" s="1"/>
  <c r="V64" i="1" s="1"/>
  <c r="W64" i="1" s="1"/>
  <c r="R65" i="1"/>
  <c r="R66" i="1"/>
  <c r="T66" i="1" s="1"/>
  <c r="V66" i="1" s="1"/>
  <c r="W66" i="1" s="1"/>
  <c r="R67" i="1"/>
  <c r="T67" i="1" s="1"/>
  <c r="V67" i="1" s="1"/>
  <c r="W67" i="1" s="1"/>
  <c r="R68" i="1"/>
  <c r="T68" i="1" s="1"/>
  <c r="V68" i="1" s="1"/>
  <c r="W68" i="1" s="1"/>
  <c r="R69" i="1"/>
  <c r="R70" i="1"/>
  <c r="T70" i="1" s="1"/>
  <c r="V70" i="1" s="1"/>
  <c r="W70" i="1" s="1"/>
  <c r="R71" i="1"/>
  <c r="T71" i="1" s="1"/>
  <c r="V71" i="1" s="1"/>
  <c r="W71" i="1" s="1"/>
  <c r="R72" i="1"/>
  <c r="T72" i="1" s="1"/>
  <c r="V72" i="1" s="1"/>
  <c r="W72" i="1" s="1"/>
  <c r="R73" i="1"/>
  <c r="R74" i="1"/>
  <c r="T74" i="1" s="1"/>
  <c r="V74" i="1" s="1"/>
  <c r="W74" i="1" s="1"/>
  <c r="R75" i="1"/>
  <c r="T75" i="1" s="1"/>
  <c r="V75" i="1" s="1"/>
  <c r="W75" i="1" s="1"/>
  <c r="R76" i="1"/>
  <c r="T76" i="1" s="1"/>
  <c r="V76" i="1" s="1"/>
  <c r="W76" i="1" s="1"/>
  <c r="R77" i="1"/>
  <c r="R78" i="1"/>
  <c r="T78" i="1" s="1"/>
  <c r="V78" i="1" s="1"/>
  <c r="W78" i="1" s="1"/>
  <c r="R79" i="1"/>
  <c r="T79" i="1" s="1"/>
  <c r="V79" i="1" s="1"/>
  <c r="W79" i="1" s="1"/>
  <c r="R80" i="1"/>
  <c r="T80" i="1" s="1"/>
  <c r="V80" i="1" s="1"/>
  <c r="W80" i="1" s="1"/>
  <c r="R81" i="1"/>
  <c r="R82" i="1"/>
  <c r="T82" i="1" s="1"/>
  <c r="V82" i="1" s="1"/>
  <c r="W82" i="1" s="1"/>
  <c r="R83" i="1"/>
  <c r="T83" i="1" s="1"/>
  <c r="V83" i="1" s="1"/>
  <c r="W83" i="1" s="1"/>
  <c r="R84" i="1"/>
  <c r="T84" i="1" s="1"/>
  <c r="V84" i="1" s="1"/>
  <c r="W84" i="1" s="1"/>
  <c r="R85" i="1"/>
  <c r="R86" i="1"/>
  <c r="T86" i="1" s="1"/>
  <c r="V86" i="1" s="1"/>
  <c r="W86" i="1" s="1"/>
  <c r="R87" i="1"/>
  <c r="T87" i="1" s="1"/>
  <c r="V87" i="1" s="1"/>
  <c r="W87" i="1" s="1"/>
  <c r="R88" i="1"/>
  <c r="T88" i="1" s="1"/>
  <c r="V88" i="1" s="1"/>
  <c r="W88" i="1" s="1"/>
  <c r="R89" i="1"/>
  <c r="R90" i="1"/>
  <c r="T90" i="1" s="1"/>
  <c r="V90" i="1" s="1"/>
  <c r="W90" i="1" s="1"/>
  <c r="R91" i="1"/>
  <c r="T91" i="1" s="1"/>
  <c r="V91" i="1" s="1"/>
  <c r="W91" i="1" s="1"/>
  <c r="R92" i="1"/>
  <c r="T92" i="1" s="1"/>
  <c r="V92" i="1" s="1"/>
  <c r="W92" i="1" s="1"/>
  <c r="R93" i="1"/>
  <c r="R94" i="1"/>
  <c r="T94" i="1" s="1"/>
  <c r="V94" i="1" s="1"/>
  <c r="W94" i="1" s="1"/>
  <c r="R95" i="1"/>
  <c r="T95" i="1" s="1"/>
  <c r="V95" i="1" s="1"/>
  <c r="W95" i="1" s="1"/>
  <c r="R96" i="1"/>
  <c r="T96" i="1" s="1"/>
  <c r="V96" i="1" s="1"/>
  <c r="W96" i="1" s="1"/>
  <c r="R97" i="1"/>
  <c r="R98" i="1"/>
  <c r="T98" i="1" s="1"/>
  <c r="V98" i="1" s="1"/>
  <c r="W98" i="1" s="1"/>
  <c r="R99" i="1"/>
  <c r="T99" i="1" s="1"/>
  <c r="V99" i="1" s="1"/>
  <c r="W99" i="1" s="1"/>
  <c r="R100" i="1"/>
  <c r="T100" i="1" s="1"/>
  <c r="V100" i="1" s="1"/>
  <c r="W100" i="1" s="1"/>
  <c r="R101" i="1"/>
  <c r="R102" i="1"/>
  <c r="T102" i="1" s="1"/>
  <c r="V102" i="1" s="1"/>
  <c r="W102" i="1" s="1"/>
  <c r="R103" i="1"/>
  <c r="T103" i="1" s="1"/>
  <c r="V103" i="1" s="1"/>
  <c r="W103" i="1" s="1"/>
  <c r="R104" i="1"/>
  <c r="T104" i="1" s="1"/>
  <c r="V104" i="1" s="1"/>
  <c r="W104" i="1" s="1"/>
  <c r="R105" i="1"/>
  <c r="R106" i="1"/>
  <c r="T106" i="1" s="1"/>
  <c r="V106" i="1" s="1"/>
  <c r="W106" i="1" s="1"/>
  <c r="R107" i="1"/>
  <c r="T107" i="1" s="1"/>
  <c r="V107" i="1" s="1"/>
  <c r="W107" i="1" s="1"/>
  <c r="R108" i="1"/>
  <c r="T108" i="1" s="1"/>
  <c r="V108" i="1" s="1"/>
  <c r="W108" i="1" s="1"/>
  <c r="R109" i="1"/>
  <c r="R110" i="1"/>
  <c r="T110" i="1" s="1"/>
  <c r="V110" i="1" s="1"/>
  <c r="W110" i="1" s="1"/>
  <c r="R111" i="1"/>
  <c r="T111" i="1" s="1"/>
  <c r="V111" i="1" s="1"/>
  <c r="W111" i="1" s="1"/>
  <c r="R112" i="1"/>
  <c r="T112" i="1" s="1"/>
  <c r="V112" i="1" s="1"/>
  <c r="W112" i="1" s="1"/>
  <c r="R113" i="1"/>
  <c r="R114" i="1"/>
  <c r="T114" i="1" s="1"/>
  <c r="V114" i="1" s="1"/>
  <c r="W114" i="1" s="1"/>
  <c r="R115" i="1"/>
  <c r="T115" i="1" s="1"/>
  <c r="V115" i="1" s="1"/>
  <c r="W115" i="1" s="1"/>
  <c r="R116" i="1"/>
  <c r="T116" i="1" s="1"/>
  <c r="V116" i="1" s="1"/>
  <c r="W116" i="1" s="1"/>
  <c r="R117" i="1"/>
  <c r="R118" i="1"/>
  <c r="T118" i="1" s="1"/>
  <c r="V118" i="1" s="1"/>
  <c r="W118" i="1" s="1"/>
  <c r="R119" i="1"/>
  <c r="T119" i="1" s="1"/>
  <c r="V119" i="1" s="1"/>
  <c r="W119" i="1" s="1"/>
  <c r="R120" i="1"/>
  <c r="T120" i="1" s="1"/>
  <c r="V120" i="1" s="1"/>
  <c r="W120" i="1" s="1"/>
  <c r="R121" i="1"/>
  <c r="R122" i="1"/>
  <c r="T122" i="1" s="1"/>
  <c r="V122" i="1" s="1"/>
  <c r="W122" i="1" s="1"/>
  <c r="R123" i="1"/>
  <c r="T123" i="1" s="1"/>
  <c r="V123" i="1" s="1"/>
  <c r="W123" i="1" s="1"/>
  <c r="R124" i="1"/>
  <c r="T124" i="1" s="1"/>
  <c r="V124" i="1" s="1"/>
  <c r="W124" i="1" s="1"/>
  <c r="R125" i="1"/>
  <c r="R126" i="1"/>
  <c r="T126" i="1" s="1"/>
  <c r="V126" i="1" s="1"/>
  <c r="W126" i="1" s="1"/>
  <c r="R127" i="1"/>
  <c r="T127" i="1" s="1"/>
  <c r="V127" i="1" s="1"/>
  <c r="W127" i="1" s="1"/>
  <c r="R128" i="1"/>
  <c r="T128" i="1" s="1"/>
  <c r="V128" i="1" s="1"/>
  <c r="W128" i="1" s="1"/>
  <c r="R129" i="1"/>
  <c r="R130" i="1"/>
  <c r="T130" i="1" s="1"/>
  <c r="V130" i="1" s="1"/>
  <c r="W130" i="1" s="1"/>
  <c r="R131" i="1"/>
  <c r="T131" i="1" s="1"/>
  <c r="V131" i="1" s="1"/>
  <c r="W131" i="1" s="1"/>
  <c r="R132" i="1"/>
  <c r="T132" i="1" s="1"/>
  <c r="V132" i="1" s="1"/>
  <c r="W132" i="1" s="1"/>
  <c r="R133" i="1"/>
  <c r="R134" i="1"/>
  <c r="T134" i="1" s="1"/>
  <c r="V134" i="1" s="1"/>
  <c r="W134" i="1" s="1"/>
  <c r="R135" i="1"/>
  <c r="T135" i="1" s="1"/>
  <c r="V135" i="1" s="1"/>
  <c r="W135" i="1" s="1"/>
  <c r="R136" i="1"/>
  <c r="T136" i="1" s="1"/>
  <c r="V136" i="1" s="1"/>
  <c r="W136" i="1" s="1"/>
  <c r="R137" i="1"/>
  <c r="R138" i="1"/>
  <c r="T138" i="1" s="1"/>
  <c r="V138" i="1" s="1"/>
  <c r="W138" i="1" s="1"/>
  <c r="R139" i="1"/>
  <c r="T139" i="1" s="1"/>
  <c r="V139" i="1" s="1"/>
  <c r="W139" i="1" s="1"/>
  <c r="R140" i="1"/>
  <c r="T140" i="1" s="1"/>
  <c r="V140" i="1" s="1"/>
  <c r="W140" i="1" s="1"/>
  <c r="R141" i="1"/>
  <c r="R142" i="1"/>
  <c r="T142" i="1" s="1"/>
  <c r="V142" i="1" s="1"/>
  <c r="W142" i="1" s="1"/>
  <c r="R143" i="1"/>
  <c r="T143" i="1" s="1"/>
  <c r="V143" i="1" s="1"/>
  <c r="W143" i="1" s="1"/>
  <c r="R144" i="1"/>
  <c r="T144" i="1" s="1"/>
  <c r="V144" i="1" s="1"/>
  <c r="W144" i="1" s="1"/>
  <c r="R145" i="1"/>
  <c r="R146" i="1"/>
  <c r="T146" i="1" s="1"/>
  <c r="V146" i="1" s="1"/>
  <c r="W146" i="1" s="1"/>
  <c r="R147" i="1"/>
  <c r="T147" i="1" s="1"/>
  <c r="V147" i="1" s="1"/>
  <c r="W147" i="1" s="1"/>
  <c r="R148" i="1"/>
  <c r="T148" i="1" s="1"/>
  <c r="V148" i="1" s="1"/>
  <c r="W148" i="1" s="1"/>
  <c r="R149" i="1"/>
  <c r="R150" i="1"/>
  <c r="T150" i="1" s="1"/>
  <c r="V150" i="1" s="1"/>
  <c r="W150" i="1" s="1"/>
  <c r="R151" i="1"/>
  <c r="T151" i="1" s="1"/>
  <c r="V151" i="1" s="1"/>
  <c r="W151" i="1" s="1"/>
  <c r="R152" i="1"/>
  <c r="T152" i="1" s="1"/>
  <c r="V152" i="1" s="1"/>
  <c r="W152" i="1" s="1"/>
  <c r="R153" i="1"/>
  <c r="R154" i="1"/>
  <c r="T154" i="1" s="1"/>
  <c r="V154" i="1" s="1"/>
  <c r="W154" i="1" s="1"/>
  <c r="R155" i="1"/>
  <c r="T155" i="1" s="1"/>
  <c r="V155" i="1" s="1"/>
  <c r="W155" i="1" s="1"/>
  <c r="R156" i="1"/>
  <c r="T156" i="1" s="1"/>
  <c r="V156" i="1" s="1"/>
  <c r="W156" i="1" s="1"/>
  <c r="R157" i="1"/>
  <c r="R158" i="1"/>
  <c r="T158" i="1" s="1"/>
  <c r="V158" i="1" s="1"/>
  <c r="W158" i="1" s="1"/>
  <c r="R159" i="1"/>
  <c r="T159" i="1" s="1"/>
  <c r="V159" i="1" s="1"/>
  <c r="W159" i="1" s="1"/>
  <c r="R160" i="1"/>
  <c r="T160" i="1" s="1"/>
  <c r="V160" i="1" s="1"/>
  <c r="W160" i="1" s="1"/>
  <c r="R161" i="1"/>
  <c r="R162" i="1"/>
  <c r="T162" i="1" s="1"/>
  <c r="V162" i="1" s="1"/>
  <c r="W162" i="1" s="1"/>
  <c r="R163" i="1"/>
  <c r="T163" i="1" s="1"/>
  <c r="V163" i="1" s="1"/>
  <c r="W163" i="1" s="1"/>
  <c r="R164" i="1"/>
  <c r="T164" i="1" s="1"/>
  <c r="V164" i="1" s="1"/>
  <c r="W164" i="1" s="1"/>
  <c r="R165" i="1"/>
  <c r="R166" i="1"/>
  <c r="T166" i="1" s="1"/>
  <c r="V166" i="1" s="1"/>
  <c r="W166" i="1" s="1"/>
  <c r="R167" i="1"/>
  <c r="T167" i="1" s="1"/>
  <c r="V167" i="1" s="1"/>
  <c r="W167" i="1" s="1"/>
  <c r="R168" i="1"/>
  <c r="T168" i="1" s="1"/>
  <c r="V168" i="1" s="1"/>
  <c r="W168" i="1" s="1"/>
  <c r="R169" i="1"/>
  <c r="R170" i="1"/>
  <c r="T170" i="1" s="1"/>
  <c r="V170" i="1" s="1"/>
  <c r="W170" i="1" s="1"/>
  <c r="R171" i="1"/>
  <c r="T171" i="1" s="1"/>
  <c r="V171" i="1" s="1"/>
  <c r="W171" i="1" s="1"/>
  <c r="R172" i="1"/>
  <c r="T172" i="1" s="1"/>
  <c r="V172" i="1" s="1"/>
  <c r="W172" i="1" s="1"/>
  <c r="R173" i="1"/>
  <c r="R174" i="1"/>
  <c r="T174" i="1" s="1"/>
  <c r="V174" i="1" s="1"/>
  <c r="W174" i="1" s="1"/>
  <c r="R175" i="1"/>
  <c r="T175" i="1" s="1"/>
  <c r="V175" i="1" s="1"/>
  <c r="W175" i="1" s="1"/>
  <c r="R176" i="1"/>
  <c r="T176" i="1" s="1"/>
  <c r="V176" i="1" s="1"/>
  <c r="W176" i="1" s="1"/>
  <c r="R177" i="1"/>
  <c r="R178" i="1"/>
  <c r="T178" i="1" s="1"/>
  <c r="V178" i="1" s="1"/>
  <c r="W178" i="1" s="1"/>
  <c r="R179" i="1"/>
  <c r="T179" i="1" s="1"/>
  <c r="V179" i="1" s="1"/>
  <c r="W179" i="1" s="1"/>
  <c r="R180" i="1"/>
  <c r="T180" i="1" s="1"/>
  <c r="V180" i="1" s="1"/>
  <c r="W180" i="1" s="1"/>
  <c r="R181" i="1"/>
  <c r="R182" i="1"/>
  <c r="T182" i="1" s="1"/>
  <c r="V182" i="1" s="1"/>
  <c r="W182" i="1" s="1"/>
  <c r="R183" i="1"/>
  <c r="T183" i="1" s="1"/>
  <c r="V183" i="1" s="1"/>
  <c r="W183" i="1" s="1"/>
  <c r="R184" i="1"/>
  <c r="T184" i="1" s="1"/>
  <c r="V184" i="1" s="1"/>
  <c r="W184" i="1" s="1"/>
  <c r="R185" i="1"/>
  <c r="R186" i="1"/>
  <c r="T186" i="1" s="1"/>
  <c r="V186" i="1" s="1"/>
  <c r="W186" i="1" s="1"/>
  <c r="R187" i="1"/>
  <c r="T187" i="1" s="1"/>
  <c r="V187" i="1" s="1"/>
  <c r="W187" i="1" s="1"/>
  <c r="R188" i="1"/>
  <c r="T188" i="1" s="1"/>
  <c r="V188" i="1" s="1"/>
  <c r="W188" i="1" s="1"/>
  <c r="R189" i="1"/>
  <c r="R190" i="1"/>
  <c r="T190" i="1" s="1"/>
  <c r="V190" i="1" s="1"/>
  <c r="W190" i="1" s="1"/>
  <c r="R191" i="1"/>
  <c r="T191" i="1" s="1"/>
  <c r="V191" i="1" s="1"/>
  <c r="W191" i="1" s="1"/>
  <c r="R192" i="1"/>
  <c r="T192" i="1" s="1"/>
  <c r="V192" i="1" s="1"/>
  <c r="W192" i="1" s="1"/>
  <c r="R193" i="1"/>
  <c r="R194" i="1"/>
  <c r="T194" i="1" s="1"/>
  <c r="V194" i="1" s="1"/>
  <c r="W194" i="1" s="1"/>
  <c r="R195" i="1"/>
  <c r="T195" i="1" s="1"/>
  <c r="V195" i="1" s="1"/>
  <c r="W195" i="1" s="1"/>
  <c r="R196" i="1"/>
  <c r="T196" i="1" s="1"/>
  <c r="V196" i="1" s="1"/>
  <c r="W196" i="1" s="1"/>
  <c r="R197" i="1"/>
  <c r="R198" i="1"/>
  <c r="T198" i="1" s="1"/>
  <c r="V198" i="1" s="1"/>
  <c r="W198" i="1" s="1"/>
  <c r="R199" i="1"/>
  <c r="T199" i="1" s="1"/>
  <c r="V199" i="1" s="1"/>
  <c r="W199" i="1" s="1"/>
  <c r="R200" i="1"/>
  <c r="T200" i="1" s="1"/>
  <c r="V200" i="1" s="1"/>
  <c r="W200" i="1" s="1"/>
  <c r="R201" i="1"/>
  <c r="R202" i="1"/>
  <c r="T202" i="1" s="1"/>
  <c r="V202" i="1" s="1"/>
  <c r="W202" i="1" s="1"/>
  <c r="R203" i="1"/>
  <c r="T203" i="1" s="1"/>
  <c r="V203" i="1" s="1"/>
  <c r="W203" i="1" s="1"/>
  <c r="R204" i="1"/>
  <c r="T204" i="1" s="1"/>
  <c r="V204" i="1" s="1"/>
  <c r="W204" i="1" s="1"/>
  <c r="R205" i="1"/>
  <c r="R206" i="1"/>
  <c r="T206" i="1" s="1"/>
  <c r="V206" i="1" s="1"/>
  <c r="W206" i="1" s="1"/>
  <c r="R207" i="1"/>
  <c r="T207" i="1" s="1"/>
  <c r="V207" i="1" s="1"/>
  <c r="W207" i="1" s="1"/>
  <c r="R208" i="1"/>
  <c r="T208" i="1" s="1"/>
  <c r="V208" i="1" s="1"/>
  <c r="W208" i="1" s="1"/>
  <c r="R209" i="1"/>
  <c r="R210" i="1"/>
  <c r="T210" i="1" s="1"/>
  <c r="V210" i="1" s="1"/>
  <c r="W210" i="1" s="1"/>
  <c r="R211" i="1"/>
  <c r="T211" i="1" s="1"/>
  <c r="V211" i="1" s="1"/>
  <c r="W211" i="1" s="1"/>
  <c r="R212" i="1"/>
  <c r="T212" i="1" s="1"/>
  <c r="V212" i="1" s="1"/>
  <c r="W212" i="1" s="1"/>
  <c r="R213" i="1"/>
  <c r="R214" i="1"/>
  <c r="T214" i="1" s="1"/>
  <c r="V214" i="1" s="1"/>
  <c r="W214" i="1" s="1"/>
  <c r="R215" i="1"/>
  <c r="T215" i="1" s="1"/>
  <c r="V215" i="1" s="1"/>
  <c r="W215" i="1" s="1"/>
  <c r="R216" i="1"/>
  <c r="T216" i="1" s="1"/>
  <c r="V216" i="1" s="1"/>
  <c r="W216" i="1" s="1"/>
  <c r="R217" i="1"/>
  <c r="R218" i="1"/>
  <c r="T218" i="1" s="1"/>
  <c r="V218" i="1" s="1"/>
  <c r="W218" i="1" s="1"/>
  <c r="R219" i="1"/>
  <c r="T219" i="1" s="1"/>
  <c r="V219" i="1" s="1"/>
  <c r="W219" i="1" s="1"/>
  <c r="R220" i="1"/>
  <c r="T220" i="1" s="1"/>
  <c r="V220" i="1" s="1"/>
  <c r="W220" i="1" s="1"/>
  <c r="R221" i="1"/>
  <c r="R222" i="1"/>
  <c r="T222" i="1" s="1"/>
  <c r="V222" i="1" s="1"/>
  <c r="W222" i="1" s="1"/>
  <c r="R223" i="1"/>
  <c r="T223" i="1" s="1"/>
  <c r="V223" i="1" s="1"/>
  <c r="W223" i="1" s="1"/>
  <c r="R224" i="1"/>
  <c r="T224" i="1" s="1"/>
  <c r="V224" i="1" s="1"/>
  <c r="W224" i="1" s="1"/>
  <c r="R225" i="1"/>
  <c r="R226" i="1"/>
  <c r="T226" i="1" s="1"/>
  <c r="V226" i="1" s="1"/>
  <c r="W226" i="1" s="1"/>
  <c r="R227" i="1"/>
  <c r="T227" i="1" s="1"/>
  <c r="V227" i="1" s="1"/>
  <c r="W227" i="1" s="1"/>
  <c r="R228" i="1"/>
  <c r="T228" i="1" s="1"/>
  <c r="V228" i="1" s="1"/>
  <c r="W228" i="1" s="1"/>
  <c r="R229" i="1"/>
  <c r="R230" i="1"/>
  <c r="T230" i="1" s="1"/>
  <c r="V230" i="1" s="1"/>
  <c r="W230" i="1" s="1"/>
  <c r="R231" i="1"/>
  <c r="T231" i="1" s="1"/>
  <c r="V231" i="1" s="1"/>
  <c r="W231" i="1" s="1"/>
  <c r="R232" i="1"/>
  <c r="T232" i="1" s="1"/>
  <c r="V232" i="1" s="1"/>
  <c r="W232" i="1" s="1"/>
  <c r="R233" i="1"/>
  <c r="R234" i="1"/>
  <c r="T234" i="1" s="1"/>
  <c r="V234" i="1" s="1"/>
  <c r="R235" i="1"/>
  <c r="T235" i="1" s="1"/>
  <c r="V235" i="1" s="1"/>
  <c r="W235" i="1" s="1"/>
  <c r="R236" i="1"/>
  <c r="T236" i="1" s="1"/>
  <c r="V236" i="1" s="1"/>
  <c r="W236" i="1" s="1"/>
  <c r="R237" i="1"/>
  <c r="R238" i="1"/>
  <c r="T238" i="1" s="1"/>
  <c r="V238" i="1" s="1"/>
  <c r="W238" i="1" s="1"/>
  <c r="R239" i="1"/>
  <c r="T239" i="1" s="1"/>
  <c r="V239" i="1" s="1"/>
  <c r="W239" i="1" s="1"/>
  <c r="R240" i="1"/>
  <c r="T240" i="1" s="1"/>
  <c r="V240" i="1" s="1"/>
  <c r="W240" i="1" s="1"/>
  <c r="R241" i="1"/>
  <c r="R242" i="1"/>
  <c r="T242" i="1" s="1"/>
  <c r="V242" i="1" s="1"/>
  <c r="W242" i="1" s="1"/>
  <c r="R243" i="1"/>
  <c r="T243" i="1" s="1"/>
  <c r="V243" i="1" s="1"/>
  <c r="W243" i="1" s="1"/>
  <c r="R244" i="1"/>
  <c r="T244" i="1" s="1"/>
  <c r="V244" i="1" s="1"/>
  <c r="W244" i="1" s="1"/>
  <c r="R245" i="1"/>
  <c r="R2" i="1"/>
  <c r="T2" i="1" s="1"/>
  <c r="V2" i="1" s="1"/>
  <c r="W2" i="1" s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D89" i="1" l="1"/>
  <c r="AE89" i="1" s="1"/>
  <c r="AF89" i="1" s="1"/>
  <c r="AD85" i="1"/>
  <c r="AE85" i="1" s="1"/>
  <c r="AF85" i="1" s="1"/>
  <c r="AD41" i="1"/>
  <c r="AE41" i="1" s="1"/>
  <c r="AF41" i="1" s="1"/>
  <c r="D120" i="1"/>
  <c r="E196" i="1"/>
  <c r="U210" i="1"/>
  <c r="D208" i="1"/>
  <c r="D80" i="1"/>
  <c r="E104" i="1"/>
  <c r="U114" i="1"/>
  <c r="AD73" i="1"/>
  <c r="AE73" i="1" s="1"/>
  <c r="AF73" i="1" s="1"/>
  <c r="AD57" i="1"/>
  <c r="AE57" i="1" s="1"/>
  <c r="AF57" i="1" s="1"/>
  <c r="AD53" i="1"/>
  <c r="AE53" i="1" s="1"/>
  <c r="AF53" i="1" s="1"/>
  <c r="AD21" i="1"/>
  <c r="AE21" i="1" s="1"/>
  <c r="AF21" i="1" s="1"/>
  <c r="AD5" i="1"/>
  <c r="AE5" i="1" s="1"/>
  <c r="AF5" i="1" s="1"/>
  <c r="D184" i="1"/>
  <c r="D56" i="1"/>
  <c r="E68" i="1"/>
  <c r="U82" i="1"/>
  <c r="D144" i="1"/>
  <c r="E232" i="1"/>
  <c r="U242" i="1"/>
  <c r="D240" i="1"/>
  <c r="D176" i="1"/>
  <c r="D112" i="1"/>
  <c r="D48" i="1"/>
  <c r="E168" i="1"/>
  <c r="E40" i="1"/>
  <c r="U178" i="1"/>
  <c r="U42" i="1"/>
  <c r="D216" i="1"/>
  <c r="D152" i="1"/>
  <c r="D88" i="1"/>
  <c r="D12" i="1"/>
  <c r="E132" i="1"/>
  <c r="T89" i="1"/>
  <c r="V89" i="1" s="1"/>
  <c r="W89" i="1" s="1"/>
  <c r="X89" i="1" s="1"/>
  <c r="Y89" i="1" s="1"/>
  <c r="U146" i="1"/>
  <c r="U234" i="1"/>
  <c r="U202" i="1"/>
  <c r="U170" i="1"/>
  <c r="U138" i="1"/>
  <c r="U106" i="1"/>
  <c r="U74" i="1"/>
  <c r="U34" i="1"/>
  <c r="D200" i="1"/>
  <c r="D136" i="1"/>
  <c r="D72" i="1"/>
  <c r="E228" i="1"/>
  <c r="E164" i="1"/>
  <c r="E100" i="1"/>
  <c r="E36" i="1"/>
  <c r="U226" i="1"/>
  <c r="U194" i="1"/>
  <c r="U162" i="1"/>
  <c r="U130" i="1"/>
  <c r="U98" i="1"/>
  <c r="U66" i="1"/>
  <c r="U18" i="1"/>
  <c r="D224" i="1"/>
  <c r="D192" i="1"/>
  <c r="D160" i="1"/>
  <c r="D128" i="1"/>
  <c r="D96" i="1"/>
  <c r="D64" i="1"/>
  <c r="D28" i="1"/>
  <c r="E8" i="1"/>
  <c r="U218" i="1"/>
  <c r="U186" i="1"/>
  <c r="U154" i="1"/>
  <c r="U122" i="1"/>
  <c r="U90" i="1"/>
  <c r="U50" i="1"/>
  <c r="U10" i="1"/>
  <c r="U58" i="1"/>
  <c r="X243" i="1"/>
  <c r="Y243" i="1" s="1"/>
  <c r="U243" i="1"/>
  <c r="X239" i="1"/>
  <c r="Y239" i="1" s="1"/>
  <c r="U239" i="1"/>
  <c r="X235" i="1"/>
  <c r="Y235" i="1" s="1"/>
  <c r="U235" i="1"/>
  <c r="X231" i="1"/>
  <c r="Y231" i="1" s="1"/>
  <c r="U231" i="1"/>
  <c r="X227" i="1"/>
  <c r="Y227" i="1" s="1"/>
  <c r="U227" i="1"/>
  <c r="U223" i="1"/>
  <c r="X219" i="1"/>
  <c r="Y219" i="1" s="1"/>
  <c r="U219" i="1"/>
  <c r="X215" i="1"/>
  <c r="Y215" i="1" s="1"/>
  <c r="U215" i="1"/>
  <c r="X211" i="1"/>
  <c r="Y211" i="1" s="1"/>
  <c r="U211" i="1"/>
  <c r="X207" i="1"/>
  <c r="Y207" i="1" s="1"/>
  <c r="U207" i="1"/>
  <c r="X203" i="1"/>
  <c r="Y203" i="1" s="1"/>
  <c r="U203" i="1"/>
  <c r="X199" i="1"/>
  <c r="Y199" i="1" s="1"/>
  <c r="U199" i="1"/>
  <c r="X195" i="1"/>
  <c r="Y195" i="1" s="1"/>
  <c r="U195" i="1"/>
  <c r="U191" i="1"/>
  <c r="X187" i="1"/>
  <c r="Y187" i="1" s="1"/>
  <c r="U187" i="1"/>
  <c r="X183" i="1"/>
  <c r="Y183" i="1" s="1"/>
  <c r="U183" i="1"/>
  <c r="X179" i="1"/>
  <c r="Y179" i="1" s="1"/>
  <c r="U179" i="1"/>
  <c r="X175" i="1"/>
  <c r="Y175" i="1" s="1"/>
  <c r="U175" i="1"/>
  <c r="X171" i="1"/>
  <c r="Y171" i="1" s="1"/>
  <c r="U171" i="1"/>
  <c r="X167" i="1"/>
  <c r="Y167" i="1" s="1"/>
  <c r="U167" i="1"/>
  <c r="X163" i="1"/>
  <c r="Y163" i="1" s="1"/>
  <c r="U163" i="1"/>
  <c r="U159" i="1"/>
  <c r="X155" i="1"/>
  <c r="Y155" i="1" s="1"/>
  <c r="U155" i="1"/>
  <c r="X151" i="1"/>
  <c r="Y151" i="1" s="1"/>
  <c r="U151" i="1"/>
  <c r="X147" i="1"/>
  <c r="Y147" i="1" s="1"/>
  <c r="U147" i="1"/>
  <c r="X143" i="1"/>
  <c r="Y143" i="1" s="1"/>
  <c r="U143" i="1"/>
  <c r="X139" i="1"/>
  <c r="Y139" i="1" s="1"/>
  <c r="U139" i="1"/>
  <c r="X135" i="1"/>
  <c r="Y135" i="1" s="1"/>
  <c r="U135" i="1"/>
  <c r="X131" i="1"/>
  <c r="Y131" i="1" s="1"/>
  <c r="U131" i="1"/>
  <c r="U127" i="1"/>
  <c r="X123" i="1"/>
  <c r="Y123" i="1" s="1"/>
  <c r="U123" i="1"/>
  <c r="X119" i="1"/>
  <c r="Y119" i="1" s="1"/>
  <c r="U119" i="1"/>
  <c r="X115" i="1"/>
  <c r="Y115" i="1" s="1"/>
  <c r="U115" i="1"/>
  <c r="X111" i="1"/>
  <c r="Y111" i="1" s="1"/>
  <c r="U111" i="1"/>
  <c r="X107" i="1"/>
  <c r="Y107" i="1" s="1"/>
  <c r="U107" i="1"/>
  <c r="X103" i="1"/>
  <c r="Y103" i="1" s="1"/>
  <c r="U103" i="1"/>
  <c r="U99" i="1"/>
  <c r="X95" i="1"/>
  <c r="Y95" i="1" s="1"/>
  <c r="U95" i="1"/>
  <c r="U91" i="1"/>
  <c r="X87" i="1"/>
  <c r="Y87" i="1" s="1"/>
  <c r="U87" i="1"/>
  <c r="X83" i="1"/>
  <c r="Y83" i="1" s="1"/>
  <c r="U83" i="1"/>
  <c r="U79" i="1"/>
  <c r="X75" i="1"/>
  <c r="Y75" i="1" s="1"/>
  <c r="U75" i="1"/>
  <c r="X71" i="1"/>
  <c r="Y71" i="1" s="1"/>
  <c r="U71" i="1"/>
  <c r="X67" i="1"/>
  <c r="Y67" i="1" s="1"/>
  <c r="U67" i="1"/>
  <c r="X63" i="1"/>
  <c r="Y63" i="1" s="1"/>
  <c r="U63" i="1"/>
  <c r="U59" i="1"/>
  <c r="X55" i="1"/>
  <c r="Y55" i="1" s="1"/>
  <c r="U55" i="1"/>
  <c r="X51" i="1"/>
  <c r="Y51" i="1" s="1"/>
  <c r="U51" i="1"/>
  <c r="X47" i="1"/>
  <c r="Y47" i="1" s="1"/>
  <c r="U47" i="1"/>
  <c r="U43" i="1"/>
  <c r="X39" i="1"/>
  <c r="Y39" i="1" s="1"/>
  <c r="U39" i="1"/>
  <c r="X35" i="1"/>
  <c r="Y35" i="1" s="1"/>
  <c r="U35" i="1"/>
  <c r="U31" i="1"/>
  <c r="U27" i="1"/>
  <c r="X23" i="1"/>
  <c r="Y23" i="1" s="1"/>
  <c r="U23" i="1"/>
  <c r="X19" i="1"/>
  <c r="Y19" i="1" s="1"/>
  <c r="U19" i="1"/>
  <c r="X15" i="1"/>
  <c r="Y15" i="1" s="1"/>
  <c r="U15" i="1"/>
  <c r="U11" i="1"/>
  <c r="U7" i="1"/>
  <c r="X3" i="1"/>
  <c r="Y3" i="1" s="1"/>
  <c r="U3" i="1"/>
  <c r="U26" i="1"/>
  <c r="E29" i="1"/>
  <c r="D29" i="1"/>
  <c r="E21" i="1"/>
  <c r="D21" i="1"/>
  <c r="E13" i="1"/>
  <c r="D13" i="1"/>
  <c r="E5" i="1"/>
  <c r="D5" i="1"/>
  <c r="D245" i="1"/>
  <c r="D237" i="1"/>
  <c r="D229" i="1"/>
  <c r="D221" i="1"/>
  <c r="D213" i="1"/>
  <c r="D205" i="1"/>
  <c r="D197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5" i="1"/>
  <c r="D9" i="1"/>
  <c r="U25" i="1"/>
  <c r="AD69" i="1"/>
  <c r="AE69" i="1" s="1"/>
  <c r="AF69" i="1" s="1"/>
  <c r="T69" i="1"/>
  <c r="V69" i="1" s="1"/>
  <c r="W69" i="1" s="1"/>
  <c r="AD37" i="1"/>
  <c r="AE37" i="1" s="1"/>
  <c r="AF37" i="1" s="1"/>
  <c r="T37" i="1"/>
  <c r="V37" i="1" s="1"/>
  <c r="W37" i="1" s="1"/>
  <c r="E32" i="1"/>
  <c r="D32" i="1"/>
  <c r="E16" i="1"/>
  <c r="D16" i="1"/>
  <c r="D244" i="1"/>
  <c r="D236" i="1"/>
  <c r="D220" i="1"/>
  <c r="D212" i="1"/>
  <c r="D204" i="1"/>
  <c r="D188" i="1"/>
  <c r="D180" i="1"/>
  <c r="D172" i="1"/>
  <c r="D156" i="1"/>
  <c r="D148" i="1"/>
  <c r="D140" i="1"/>
  <c r="D124" i="1"/>
  <c r="D116" i="1"/>
  <c r="D108" i="1"/>
  <c r="D92" i="1"/>
  <c r="D84" i="1"/>
  <c r="D76" i="1"/>
  <c r="D60" i="1"/>
  <c r="D52" i="1"/>
  <c r="D44" i="1"/>
  <c r="D20" i="1"/>
  <c r="D4" i="1"/>
  <c r="E24" i="1"/>
  <c r="U2" i="1"/>
  <c r="U238" i="1"/>
  <c r="U230" i="1"/>
  <c r="U222" i="1"/>
  <c r="U214" i="1"/>
  <c r="U206" i="1"/>
  <c r="U198" i="1"/>
  <c r="U190" i="1"/>
  <c r="U182" i="1"/>
  <c r="U174" i="1"/>
  <c r="U166" i="1"/>
  <c r="U158" i="1"/>
  <c r="U150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22" i="1"/>
  <c r="U14" i="1"/>
  <c r="U6" i="1"/>
  <c r="D189" i="1"/>
  <c r="X244" i="1"/>
  <c r="Y244" i="1" s="1"/>
  <c r="U244" i="1"/>
  <c r="X240" i="1"/>
  <c r="Y240" i="1" s="1"/>
  <c r="U240" i="1"/>
  <c r="X236" i="1"/>
  <c r="Y236" i="1" s="1"/>
  <c r="U236" i="1"/>
  <c r="U232" i="1"/>
  <c r="X228" i="1"/>
  <c r="Y228" i="1" s="1"/>
  <c r="U228" i="1"/>
  <c r="X224" i="1"/>
  <c r="Y224" i="1" s="1"/>
  <c r="U224" i="1"/>
  <c r="X220" i="1"/>
  <c r="Y220" i="1" s="1"/>
  <c r="U220" i="1"/>
  <c r="X216" i="1"/>
  <c r="Y216" i="1" s="1"/>
  <c r="U216" i="1"/>
  <c r="X212" i="1"/>
  <c r="Y212" i="1" s="1"/>
  <c r="U212" i="1"/>
  <c r="X208" i="1"/>
  <c r="Y208" i="1" s="1"/>
  <c r="U208" i="1"/>
  <c r="X204" i="1"/>
  <c r="Y204" i="1" s="1"/>
  <c r="U204" i="1"/>
  <c r="U200" i="1"/>
  <c r="X196" i="1"/>
  <c r="Y196" i="1" s="1"/>
  <c r="U196" i="1"/>
  <c r="X192" i="1"/>
  <c r="Y192" i="1" s="1"/>
  <c r="U192" i="1"/>
  <c r="X188" i="1"/>
  <c r="Y188" i="1" s="1"/>
  <c r="U188" i="1"/>
  <c r="X184" i="1"/>
  <c r="Y184" i="1" s="1"/>
  <c r="U184" i="1"/>
  <c r="X180" i="1"/>
  <c r="Y180" i="1" s="1"/>
  <c r="U180" i="1"/>
  <c r="X176" i="1"/>
  <c r="Y176" i="1" s="1"/>
  <c r="U176" i="1"/>
  <c r="X172" i="1"/>
  <c r="Y172" i="1" s="1"/>
  <c r="U172" i="1"/>
  <c r="U168" i="1"/>
  <c r="X164" i="1"/>
  <c r="Y164" i="1" s="1"/>
  <c r="U164" i="1"/>
  <c r="X160" i="1"/>
  <c r="Y160" i="1" s="1"/>
  <c r="U160" i="1"/>
  <c r="X156" i="1"/>
  <c r="Y156" i="1" s="1"/>
  <c r="U156" i="1"/>
  <c r="X152" i="1"/>
  <c r="Y152" i="1" s="1"/>
  <c r="U152" i="1"/>
  <c r="X148" i="1"/>
  <c r="Y148" i="1" s="1"/>
  <c r="U148" i="1"/>
  <c r="X144" i="1"/>
  <c r="Y144" i="1" s="1"/>
  <c r="U144" i="1"/>
  <c r="X140" i="1"/>
  <c r="Y140" i="1" s="1"/>
  <c r="U140" i="1"/>
  <c r="U136" i="1"/>
  <c r="X132" i="1"/>
  <c r="Y132" i="1" s="1"/>
  <c r="U132" i="1"/>
  <c r="X128" i="1"/>
  <c r="Y128" i="1" s="1"/>
  <c r="U128" i="1"/>
  <c r="X124" i="1"/>
  <c r="Y124" i="1" s="1"/>
  <c r="U124" i="1"/>
  <c r="X120" i="1"/>
  <c r="Y120" i="1" s="1"/>
  <c r="U120" i="1"/>
  <c r="X116" i="1"/>
  <c r="Y116" i="1" s="1"/>
  <c r="U116" i="1"/>
  <c r="X112" i="1"/>
  <c r="Y112" i="1" s="1"/>
  <c r="U112" i="1"/>
  <c r="X108" i="1"/>
  <c r="Y108" i="1" s="1"/>
  <c r="U108" i="1"/>
  <c r="U104" i="1"/>
  <c r="X100" i="1"/>
  <c r="Y100" i="1" s="1"/>
  <c r="U100" i="1"/>
  <c r="X96" i="1"/>
  <c r="Y96" i="1" s="1"/>
  <c r="U96" i="1"/>
  <c r="X92" i="1"/>
  <c r="Y92" i="1" s="1"/>
  <c r="U92" i="1"/>
  <c r="X88" i="1"/>
  <c r="Y88" i="1" s="1"/>
  <c r="U88" i="1"/>
  <c r="X84" i="1"/>
  <c r="Y84" i="1" s="1"/>
  <c r="U84" i="1"/>
  <c r="X80" i="1"/>
  <c r="Y80" i="1" s="1"/>
  <c r="U80" i="1"/>
  <c r="X76" i="1"/>
  <c r="Y76" i="1" s="1"/>
  <c r="U76" i="1"/>
  <c r="U72" i="1"/>
  <c r="X68" i="1"/>
  <c r="Y68" i="1" s="1"/>
  <c r="U68" i="1"/>
  <c r="X64" i="1"/>
  <c r="Y64" i="1" s="1"/>
  <c r="U64" i="1"/>
  <c r="X60" i="1"/>
  <c r="Y60" i="1" s="1"/>
  <c r="U60" i="1"/>
  <c r="X56" i="1"/>
  <c r="Y56" i="1" s="1"/>
  <c r="U56" i="1"/>
  <c r="X52" i="1"/>
  <c r="Y52" i="1" s="1"/>
  <c r="U52" i="1"/>
  <c r="X48" i="1"/>
  <c r="Y48" i="1" s="1"/>
  <c r="U48" i="1"/>
  <c r="X44" i="1"/>
  <c r="Y44" i="1" s="1"/>
  <c r="U44" i="1"/>
  <c r="U40" i="1"/>
  <c r="U36" i="1"/>
  <c r="X32" i="1"/>
  <c r="Y32" i="1" s="1"/>
  <c r="U32" i="1"/>
  <c r="U28" i="1"/>
  <c r="X24" i="1"/>
  <c r="Y24" i="1" s="1"/>
  <c r="U24" i="1"/>
  <c r="U20" i="1"/>
  <c r="X16" i="1"/>
  <c r="Y16" i="1" s="1"/>
  <c r="U16" i="1"/>
  <c r="X12" i="1"/>
  <c r="Y12" i="1" s="1"/>
  <c r="U12" i="1"/>
  <c r="X8" i="1"/>
  <c r="Y8" i="1" s="1"/>
  <c r="U8" i="1"/>
  <c r="X4" i="1"/>
  <c r="Y4" i="1" s="1"/>
  <c r="U4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17" i="1"/>
  <c r="T57" i="1"/>
  <c r="V57" i="1" s="1"/>
  <c r="W57" i="1" s="1"/>
  <c r="U45" i="1"/>
  <c r="U13" i="1"/>
  <c r="E7" i="1"/>
  <c r="D7" i="1"/>
  <c r="E3" i="1"/>
  <c r="D3" i="1"/>
  <c r="D242" i="1"/>
  <c r="E242" i="1"/>
  <c r="D238" i="1"/>
  <c r="E238" i="1"/>
  <c r="D234" i="1"/>
  <c r="E234" i="1"/>
  <c r="D230" i="1"/>
  <c r="E230" i="1"/>
  <c r="D226" i="1"/>
  <c r="E226" i="1"/>
  <c r="D222" i="1"/>
  <c r="E222" i="1"/>
  <c r="D218" i="1"/>
  <c r="E218" i="1"/>
  <c r="D214" i="1"/>
  <c r="E214" i="1"/>
  <c r="D210" i="1"/>
  <c r="E210" i="1"/>
  <c r="D206" i="1"/>
  <c r="E206" i="1"/>
  <c r="D202" i="1"/>
  <c r="E202" i="1"/>
  <c r="D198" i="1"/>
  <c r="E198" i="1"/>
  <c r="D194" i="1"/>
  <c r="E194" i="1"/>
  <c r="D190" i="1"/>
  <c r="E190" i="1"/>
  <c r="D186" i="1"/>
  <c r="E186" i="1"/>
  <c r="D182" i="1"/>
  <c r="E182" i="1"/>
  <c r="D178" i="1"/>
  <c r="E178" i="1"/>
  <c r="D174" i="1"/>
  <c r="E174" i="1"/>
  <c r="D170" i="1"/>
  <c r="E170" i="1"/>
  <c r="D166" i="1"/>
  <c r="E166" i="1"/>
  <c r="D162" i="1"/>
  <c r="E162" i="1"/>
  <c r="D158" i="1"/>
  <c r="E158" i="1"/>
  <c r="D154" i="1"/>
  <c r="E154" i="1"/>
  <c r="D150" i="1"/>
  <c r="E150" i="1"/>
  <c r="D146" i="1"/>
  <c r="E146" i="1"/>
  <c r="D142" i="1"/>
  <c r="E142" i="1"/>
  <c r="D138" i="1"/>
  <c r="E138" i="1"/>
  <c r="D134" i="1"/>
  <c r="E134" i="1"/>
  <c r="D130" i="1"/>
  <c r="E130" i="1"/>
  <c r="D126" i="1"/>
  <c r="E126" i="1"/>
  <c r="D122" i="1"/>
  <c r="E122" i="1"/>
  <c r="D118" i="1"/>
  <c r="E118" i="1"/>
  <c r="D114" i="1"/>
  <c r="E114" i="1"/>
  <c r="D110" i="1"/>
  <c r="E110" i="1"/>
  <c r="D106" i="1"/>
  <c r="E106" i="1"/>
  <c r="D102" i="1"/>
  <c r="E102" i="1"/>
  <c r="D98" i="1"/>
  <c r="E98" i="1"/>
  <c r="D94" i="1"/>
  <c r="E94" i="1"/>
  <c r="D90" i="1"/>
  <c r="E90" i="1"/>
  <c r="D86" i="1"/>
  <c r="E86" i="1"/>
  <c r="D82" i="1"/>
  <c r="E82" i="1"/>
  <c r="D78" i="1"/>
  <c r="E78" i="1"/>
  <c r="D74" i="1"/>
  <c r="E74" i="1"/>
  <c r="D70" i="1"/>
  <c r="E70" i="1"/>
  <c r="D66" i="1"/>
  <c r="E66" i="1"/>
  <c r="D62" i="1"/>
  <c r="E62" i="1"/>
  <c r="D58" i="1"/>
  <c r="E58" i="1"/>
  <c r="D54" i="1"/>
  <c r="E54" i="1"/>
  <c r="D50" i="1"/>
  <c r="E50" i="1"/>
  <c r="D46" i="1"/>
  <c r="E46" i="1"/>
  <c r="D42" i="1"/>
  <c r="E42" i="1"/>
  <c r="D38" i="1"/>
  <c r="E38" i="1"/>
  <c r="D34" i="1"/>
  <c r="E34" i="1"/>
  <c r="D30" i="1"/>
  <c r="E30" i="1"/>
  <c r="D26" i="1"/>
  <c r="E26" i="1"/>
  <c r="D22" i="1"/>
  <c r="E22" i="1"/>
  <c r="D18" i="1"/>
  <c r="E18" i="1"/>
  <c r="D14" i="1"/>
  <c r="E14" i="1"/>
  <c r="D10" i="1"/>
  <c r="E10" i="1"/>
  <c r="E2" i="1"/>
  <c r="D2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AD245" i="1"/>
  <c r="AE245" i="1" s="1"/>
  <c r="AF245" i="1" s="1"/>
  <c r="T245" i="1"/>
  <c r="V245" i="1" s="1"/>
  <c r="W245" i="1" s="1"/>
  <c r="AD241" i="1"/>
  <c r="AE241" i="1" s="1"/>
  <c r="AF241" i="1" s="1"/>
  <c r="T241" i="1"/>
  <c r="V241" i="1" s="1"/>
  <c r="W241" i="1" s="1"/>
  <c r="AD237" i="1"/>
  <c r="AE237" i="1" s="1"/>
  <c r="AF237" i="1" s="1"/>
  <c r="T237" i="1"/>
  <c r="V237" i="1" s="1"/>
  <c r="W237" i="1" s="1"/>
  <c r="AD233" i="1"/>
  <c r="AE233" i="1" s="1"/>
  <c r="AF233" i="1" s="1"/>
  <c r="T233" i="1"/>
  <c r="V233" i="1" s="1"/>
  <c r="W233" i="1" s="1"/>
  <c r="AD229" i="1"/>
  <c r="AE229" i="1" s="1"/>
  <c r="AF229" i="1" s="1"/>
  <c r="T229" i="1"/>
  <c r="V229" i="1" s="1"/>
  <c r="W229" i="1" s="1"/>
  <c r="AD225" i="1"/>
  <c r="AE225" i="1" s="1"/>
  <c r="AF225" i="1" s="1"/>
  <c r="T225" i="1"/>
  <c r="V225" i="1" s="1"/>
  <c r="W225" i="1" s="1"/>
  <c r="AD221" i="1"/>
  <c r="AE221" i="1" s="1"/>
  <c r="AF221" i="1" s="1"/>
  <c r="T221" i="1"/>
  <c r="V221" i="1" s="1"/>
  <c r="W221" i="1" s="1"/>
  <c r="AD217" i="1"/>
  <c r="AE217" i="1" s="1"/>
  <c r="AF217" i="1" s="1"/>
  <c r="T217" i="1"/>
  <c r="V217" i="1" s="1"/>
  <c r="W217" i="1" s="1"/>
  <c r="AD213" i="1"/>
  <c r="AE213" i="1" s="1"/>
  <c r="AF213" i="1" s="1"/>
  <c r="T213" i="1"/>
  <c r="V213" i="1" s="1"/>
  <c r="W213" i="1" s="1"/>
  <c r="AD209" i="1"/>
  <c r="AE209" i="1" s="1"/>
  <c r="AF209" i="1" s="1"/>
  <c r="T209" i="1"/>
  <c r="V209" i="1" s="1"/>
  <c r="W209" i="1" s="1"/>
  <c r="AD205" i="1"/>
  <c r="AE205" i="1" s="1"/>
  <c r="AF205" i="1" s="1"/>
  <c r="T205" i="1"/>
  <c r="V205" i="1" s="1"/>
  <c r="W205" i="1" s="1"/>
  <c r="AD201" i="1"/>
  <c r="AE201" i="1" s="1"/>
  <c r="AF201" i="1" s="1"/>
  <c r="T201" i="1"/>
  <c r="V201" i="1" s="1"/>
  <c r="W201" i="1" s="1"/>
  <c r="AD197" i="1"/>
  <c r="AE197" i="1" s="1"/>
  <c r="AF197" i="1" s="1"/>
  <c r="T197" i="1"/>
  <c r="V197" i="1" s="1"/>
  <c r="W197" i="1" s="1"/>
  <c r="AD193" i="1"/>
  <c r="AE193" i="1" s="1"/>
  <c r="AF193" i="1" s="1"/>
  <c r="T193" i="1"/>
  <c r="V193" i="1" s="1"/>
  <c r="W193" i="1" s="1"/>
  <c r="AD189" i="1"/>
  <c r="AE189" i="1" s="1"/>
  <c r="AF189" i="1" s="1"/>
  <c r="T189" i="1"/>
  <c r="V189" i="1" s="1"/>
  <c r="W189" i="1" s="1"/>
  <c r="AD185" i="1"/>
  <c r="AE185" i="1" s="1"/>
  <c r="AF185" i="1" s="1"/>
  <c r="T185" i="1"/>
  <c r="V185" i="1" s="1"/>
  <c r="W185" i="1" s="1"/>
  <c r="AD181" i="1"/>
  <c r="AE181" i="1" s="1"/>
  <c r="AF181" i="1" s="1"/>
  <c r="T181" i="1"/>
  <c r="V181" i="1" s="1"/>
  <c r="W181" i="1" s="1"/>
  <c r="AD177" i="1"/>
  <c r="AE177" i="1" s="1"/>
  <c r="AF177" i="1" s="1"/>
  <c r="T177" i="1"/>
  <c r="V177" i="1" s="1"/>
  <c r="W177" i="1" s="1"/>
  <c r="AD173" i="1"/>
  <c r="AE173" i="1" s="1"/>
  <c r="AF173" i="1" s="1"/>
  <c r="T173" i="1"/>
  <c r="V173" i="1" s="1"/>
  <c r="W173" i="1" s="1"/>
  <c r="AD169" i="1"/>
  <c r="AE169" i="1" s="1"/>
  <c r="AF169" i="1" s="1"/>
  <c r="T169" i="1"/>
  <c r="V169" i="1" s="1"/>
  <c r="W169" i="1" s="1"/>
  <c r="AD165" i="1"/>
  <c r="AE165" i="1" s="1"/>
  <c r="AF165" i="1" s="1"/>
  <c r="T165" i="1"/>
  <c r="V165" i="1" s="1"/>
  <c r="W165" i="1" s="1"/>
  <c r="AD161" i="1"/>
  <c r="AE161" i="1" s="1"/>
  <c r="AF161" i="1" s="1"/>
  <c r="T161" i="1"/>
  <c r="V161" i="1" s="1"/>
  <c r="W161" i="1" s="1"/>
  <c r="AD157" i="1"/>
  <c r="AE157" i="1" s="1"/>
  <c r="AF157" i="1" s="1"/>
  <c r="T157" i="1"/>
  <c r="V157" i="1" s="1"/>
  <c r="W157" i="1" s="1"/>
  <c r="AD153" i="1"/>
  <c r="AE153" i="1" s="1"/>
  <c r="AF153" i="1" s="1"/>
  <c r="T153" i="1"/>
  <c r="V153" i="1" s="1"/>
  <c r="W153" i="1" s="1"/>
  <c r="AD149" i="1"/>
  <c r="AE149" i="1" s="1"/>
  <c r="AF149" i="1" s="1"/>
  <c r="T149" i="1"/>
  <c r="V149" i="1" s="1"/>
  <c r="W149" i="1" s="1"/>
  <c r="AD145" i="1"/>
  <c r="AE145" i="1" s="1"/>
  <c r="AF145" i="1" s="1"/>
  <c r="T145" i="1"/>
  <c r="V145" i="1" s="1"/>
  <c r="W145" i="1" s="1"/>
  <c r="AD141" i="1"/>
  <c r="AE141" i="1" s="1"/>
  <c r="AF141" i="1" s="1"/>
  <c r="T141" i="1"/>
  <c r="V141" i="1" s="1"/>
  <c r="W141" i="1" s="1"/>
  <c r="AD137" i="1"/>
  <c r="AE137" i="1" s="1"/>
  <c r="AF137" i="1" s="1"/>
  <c r="T137" i="1"/>
  <c r="V137" i="1" s="1"/>
  <c r="W137" i="1" s="1"/>
  <c r="AD133" i="1"/>
  <c r="AE133" i="1" s="1"/>
  <c r="AF133" i="1" s="1"/>
  <c r="T133" i="1"/>
  <c r="V133" i="1" s="1"/>
  <c r="W133" i="1" s="1"/>
  <c r="AD129" i="1"/>
  <c r="AE129" i="1" s="1"/>
  <c r="AF129" i="1" s="1"/>
  <c r="T129" i="1"/>
  <c r="V129" i="1" s="1"/>
  <c r="W129" i="1" s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6" i="1"/>
  <c r="T85" i="1"/>
  <c r="V85" i="1" s="1"/>
  <c r="W85" i="1" s="1"/>
  <c r="T53" i="1"/>
  <c r="V53" i="1" s="1"/>
  <c r="W53" i="1" s="1"/>
  <c r="T21" i="1"/>
  <c r="V21" i="1" s="1"/>
  <c r="W21" i="1" s="1"/>
  <c r="T5" i="1"/>
  <c r="V5" i="1" s="1"/>
  <c r="W5" i="1" s="1"/>
  <c r="AD125" i="1"/>
  <c r="AE125" i="1" s="1"/>
  <c r="AF125" i="1" s="1"/>
  <c r="T125" i="1"/>
  <c r="V125" i="1" s="1"/>
  <c r="W125" i="1" s="1"/>
  <c r="AD121" i="1"/>
  <c r="AE121" i="1" s="1"/>
  <c r="AF121" i="1" s="1"/>
  <c r="T121" i="1"/>
  <c r="V121" i="1" s="1"/>
  <c r="W121" i="1" s="1"/>
  <c r="AD117" i="1"/>
  <c r="AE117" i="1" s="1"/>
  <c r="AF117" i="1" s="1"/>
  <c r="T117" i="1"/>
  <c r="V117" i="1" s="1"/>
  <c r="W117" i="1" s="1"/>
  <c r="AD113" i="1"/>
  <c r="AE113" i="1" s="1"/>
  <c r="AF113" i="1" s="1"/>
  <c r="T113" i="1"/>
  <c r="V113" i="1" s="1"/>
  <c r="W113" i="1" s="1"/>
  <c r="AD109" i="1"/>
  <c r="AE109" i="1" s="1"/>
  <c r="AF109" i="1" s="1"/>
  <c r="T109" i="1"/>
  <c r="V109" i="1" s="1"/>
  <c r="W109" i="1" s="1"/>
  <c r="AD105" i="1"/>
  <c r="AE105" i="1" s="1"/>
  <c r="AF105" i="1" s="1"/>
  <c r="T105" i="1"/>
  <c r="V105" i="1" s="1"/>
  <c r="W105" i="1" s="1"/>
  <c r="AD101" i="1"/>
  <c r="AE101" i="1" s="1"/>
  <c r="AF101" i="1" s="1"/>
  <c r="T101" i="1"/>
  <c r="V101" i="1" s="1"/>
  <c r="W101" i="1" s="1"/>
  <c r="AD97" i="1"/>
  <c r="AE97" i="1" s="1"/>
  <c r="AF97" i="1" s="1"/>
  <c r="T97" i="1"/>
  <c r="V97" i="1" s="1"/>
  <c r="W97" i="1" s="1"/>
  <c r="AD93" i="1"/>
  <c r="AE93" i="1" s="1"/>
  <c r="AF93" i="1" s="1"/>
  <c r="T93" i="1"/>
  <c r="V93" i="1" s="1"/>
  <c r="W93" i="1" s="1"/>
  <c r="AD81" i="1"/>
  <c r="AE81" i="1" s="1"/>
  <c r="AF81" i="1" s="1"/>
  <c r="T81" i="1"/>
  <c r="V81" i="1" s="1"/>
  <c r="W81" i="1" s="1"/>
  <c r="AD77" i="1"/>
  <c r="AE77" i="1" s="1"/>
  <c r="AF77" i="1" s="1"/>
  <c r="T77" i="1"/>
  <c r="V77" i="1" s="1"/>
  <c r="W77" i="1" s="1"/>
  <c r="AD65" i="1"/>
  <c r="AE65" i="1" s="1"/>
  <c r="AF65" i="1" s="1"/>
  <c r="T65" i="1"/>
  <c r="V65" i="1" s="1"/>
  <c r="W65" i="1" s="1"/>
  <c r="AD61" i="1"/>
  <c r="AE61" i="1" s="1"/>
  <c r="AF61" i="1" s="1"/>
  <c r="T61" i="1"/>
  <c r="V61" i="1" s="1"/>
  <c r="W61" i="1" s="1"/>
  <c r="AD49" i="1"/>
  <c r="AE49" i="1" s="1"/>
  <c r="AF49" i="1" s="1"/>
  <c r="T49" i="1"/>
  <c r="V49" i="1" s="1"/>
  <c r="W49" i="1" s="1"/>
  <c r="AD33" i="1"/>
  <c r="AE33" i="1" s="1"/>
  <c r="AF33" i="1" s="1"/>
  <c r="T33" i="1"/>
  <c r="V33" i="1" s="1"/>
  <c r="W33" i="1" s="1"/>
  <c r="AD29" i="1"/>
  <c r="AE29" i="1" s="1"/>
  <c r="AF29" i="1" s="1"/>
  <c r="T29" i="1"/>
  <c r="V29" i="1" s="1"/>
  <c r="W29" i="1" s="1"/>
  <c r="AD17" i="1"/>
  <c r="AE17" i="1" s="1"/>
  <c r="AF17" i="1" s="1"/>
  <c r="T17" i="1"/>
  <c r="V17" i="1" s="1"/>
  <c r="W17" i="1" s="1"/>
  <c r="AD9" i="1"/>
  <c r="AE9" i="1" s="1"/>
  <c r="AF9" i="1" s="1"/>
  <c r="T9" i="1"/>
  <c r="V9" i="1" s="1"/>
  <c r="W9" i="1" s="1"/>
  <c r="T73" i="1"/>
  <c r="V73" i="1" s="1"/>
  <c r="W73" i="1" s="1"/>
  <c r="T41" i="1"/>
  <c r="V41" i="1" s="1"/>
  <c r="W41" i="1" s="1"/>
  <c r="S8" i="1"/>
  <c r="AG2" i="1"/>
  <c r="X2" i="1"/>
  <c r="Y2" i="1" s="1"/>
  <c r="AD170" i="1"/>
  <c r="AE170" i="1" s="1"/>
  <c r="AF170" i="1" s="1"/>
  <c r="S114" i="1"/>
  <c r="X114" i="1"/>
  <c r="Y114" i="1" s="1"/>
  <c r="S82" i="1"/>
  <c r="AD234" i="1"/>
  <c r="AE234" i="1" s="1"/>
  <c r="AF234" i="1" s="1"/>
  <c r="X234" i="1"/>
  <c r="Y234" i="1" s="1"/>
  <c r="S91" i="1"/>
  <c r="X91" i="1"/>
  <c r="Y91" i="1" s="1"/>
  <c r="S75" i="1"/>
  <c r="X43" i="1"/>
  <c r="Y43" i="1" s="1"/>
  <c r="X31" i="1"/>
  <c r="Y31" i="1" s="1"/>
  <c r="X11" i="1"/>
  <c r="Y11" i="1" s="1"/>
  <c r="X7" i="1"/>
  <c r="Y7" i="1" s="1"/>
  <c r="X118" i="1"/>
  <c r="Y118" i="1" s="1"/>
  <c r="X110" i="1"/>
  <c r="Y110" i="1" s="1"/>
  <c r="X106" i="1"/>
  <c r="Y106" i="1" s="1"/>
  <c r="X98" i="1"/>
  <c r="Y98" i="1" s="1"/>
  <c r="X94" i="1"/>
  <c r="Y94" i="1" s="1"/>
  <c r="X90" i="1"/>
  <c r="Y90" i="1" s="1"/>
  <c r="X86" i="1"/>
  <c r="Y86" i="1" s="1"/>
  <c r="X78" i="1"/>
  <c r="Y78" i="1" s="1"/>
  <c r="X74" i="1"/>
  <c r="Y74" i="1" s="1"/>
  <c r="X66" i="1"/>
  <c r="Y66" i="1" s="1"/>
  <c r="X62" i="1"/>
  <c r="Y62" i="1" s="1"/>
  <c r="X58" i="1"/>
  <c r="Y58" i="1" s="1"/>
  <c r="X54" i="1"/>
  <c r="Y54" i="1" s="1"/>
  <c r="X42" i="1"/>
  <c r="Y42" i="1" s="1"/>
  <c r="X34" i="1"/>
  <c r="Y34" i="1" s="1"/>
  <c r="X26" i="1"/>
  <c r="Y26" i="1" s="1"/>
  <c r="X22" i="1"/>
  <c r="Y22" i="1" s="1"/>
  <c r="X10" i="1"/>
  <c r="Y10" i="1" s="1"/>
  <c r="S9" i="1"/>
  <c r="AD2" i="1"/>
  <c r="AE2" i="1" s="1"/>
  <c r="AF2" i="1" s="1"/>
  <c r="AD242" i="1"/>
  <c r="AE242" i="1" s="1"/>
  <c r="AF242" i="1" s="1"/>
  <c r="S242" i="1"/>
  <c r="AD238" i="1"/>
  <c r="AE238" i="1" s="1"/>
  <c r="AF238" i="1" s="1"/>
  <c r="X238" i="1"/>
  <c r="Y238" i="1" s="1"/>
  <c r="S230" i="1"/>
  <c r="X230" i="1"/>
  <c r="Y230" i="1" s="1"/>
  <c r="AD230" i="1"/>
  <c r="AE230" i="1" s="1"/>
  <c r="AF230" i="1" s="1"/>
  <c r="AD226" i="1"/>
  <c r="AE226" i="1" s="1"/>
  <c r="AF226" i="1" s="1"/>
  <c r="S226" i="1"/>
  <c r="AD222" i="1"/>
  <c r="AE222" i="1" s="1"/>
  <c r="AF222" i="1" s="1"/>
  <c r="X222" i="1"/>
  <c r="Y222" i="1" s="1"/>
  <c r="AD218" i="1"/>
  <c r="AE218" i="1" s="1"/>
  <c r="AF218" i="1" s="1"/>
  <c r="S218" i="1"/>
  <c r="AD214" i="1"/>
  <c r="AE214" i="1" s="1"/>
  <c r="AF214" i="1" s="1"/>
  <c r="X214" i="1"/>
  <c r="Y214" i="1" s="1"/>
  <c r="AD210" i="1"/>
  <c r="AE210" i="1" s="1"/>
  <c r="AF210" i="1" s="1"/>
  <c r="S210" i="1"/>
  <c r="AD206" i="1"/>
  <c r="AE206" i="1" s="1"/>
  <c r="AF206" i="1" s="1"/>
  <c r="X206" i="1"/>
  <c r="Y206" i="1" s="1"/>
  <c r="AD202" i="1"/>
  <c r="AE202" i="1" s="1"/>
  <c r="AF202" i="1" s="1"/>
  <c r="S202" i="1"/>
  <c r="AD198" i="1"/>
  <c r="AE198" i="1" s="1"/>
  <c r="AF198" i="1" s="1"/>
  <c r="X198" i="1"/>
  <c r="Y198" i="1" s="1"/>
  <c r="AD194" i="1"/>
  <c r="AE194" i="1" s="1"/>
  <c r="AF194" i="1" s="1"/>
  <c r="S194" i="1"/>
  <c r="AD190" i="1"/>
  <c r="AE190" i="1" s="1"/>
  <c r="AF190" i="1" s="1"/>
  <c r="X190" i="1"/>
  <c r="Y190" i="1" s="1"/>
  <c r="AD186" i="1"/>
  <c r="AE186" i="1" s="1"/>
  <c r="AF186" i="1" s="1"/>
  <c r="S186" i="1"/>
  <c r="AD182" i="1"/>
  <c r="AE182" i="1" s="1"/>
  <c r="AF182" i="1" s="1"/>
  <c r="X182" i="1"/>
  <c r="Y182" i="1" s="1"/>
  <c r="S178" i="1"/>
  <c r="AD178" i="1"/>
  <c r="AE178" i="1" s="1"/>
  <c r="AF178" i="1" s="1"/>
  <c r="AD174" i="1"/>
  <c r="AE174" i="1" s="1"/>
  <c r="AF174" i="1" s="1"/>
  <c r="X174" i="1"/>
  <c r="Y174" i="1" s="1"/>
  <c r="AD166" i="1"/>
  <c r="AE166" i="1" s="1"/>
  <c r="AF166" i="1" s="1"/>
  <c r="X166" i="1"/>
  <c r="Y166" i="1" s="1"/>
  <c r="AD162" i="1"/>
  <c r="AE162" i="1" s="1"/>
  <c r="AF162" i="1" s="1"/>
  <c r="S162" i="1"/>
  <c r="AD158" i="1"/>
  <c r="AE158" i="1" s="1"/>
  <c r="AF158" i="1" s="1"/>
  <c r="X158" i="1"/>
  <c r="Y158" i="1" s="1"/>
  <c r="AD154" i="1"/>
  <c r="AE154" i="1" s="1"/>
  <c r="AF154" i="1" s="1"/>
  <c r="S154" i="1"/>
  <c r="AD150" i="1"/>
  <c r="AE150" i="1" s="1"/>
  <c r="AF150" i="1" s="1"/>
  <c r="X150" i="1"/>
  <c r="Y150" i="1" s="1"/>
  <c r="AD146" i="1"/>
  <c r="AE146" i="1" s="1"/>
  <c r="AF146" i="1" s="1"/>
  <c r="S146" i="1"/>
  <c r="AD142" i="1"/>
  <c r="AE142" i="1" s="1"/>
  <c r="AF142" i="1" s="1"/>
  <c r="X142" i="1"/>
  <c r="Y142" i="1" s="1"/>
  <c r="AD138" i="1"/>
  <c r="AE138" i="1" s="1"/>
  <c r="AF138" i="1" s="1"/>
  <c r="S138" i="1"/>
  <c r="S134" i="1"/>
  <c r="X134" i="1"/>
  <c r="Y134" i="1" s="1"/>
  <c r="AD130" i="1"/>
  <c r="AE130" i="1" s="1"/>
  <c r="AF130" i="1" s="1"/>
  <c r="S130" i="1"/>
  <c r="AD126" i="1"/>
  <c r="AE126" i="1" s="1"/>
  <c r="AF126" i="1" s="1"/>
  <c r="X126" i="1"/>
  <c r="Y126" i="1" s="1"/>
  <c r="AD122" i="1"/>
  <c r="AE122" i="1" s="1"/>
  <c r="AF122" i="1" s="1"/>
  <c r="S122" i="1"/>
  <c r="S102" i="1"/>
  <c r="X102" i="1"/>
  <c r="Y102" i="1" s="1"/>
  <c r="AD102" i="1"/>
  <c r="AE102" i="1" s="1"/>
  <c r="AF102" i="1" s="1"/>
  <c r="S70" i="1"/>
  <c r="X70" i="1"/>
  <c r="Y70" i="1" s="1"/>
  <c r="S50" i="1"/>
  <c r="AD50" i="1"/>
  <c r="AE50" i="1" s="1"/>
  <c r="AF50" i="1" s="1"/>
  <c r="X50" i="1"/>
  <c r="Y50" i="1" s="1"/>
  <c r="AD46" i="1"/>
  <c r="AE46" i="1" s="1"/>
  <c r="AF46" i="1" s="1"/>
  <c r="X46" i="1"/>
  <c r="Y46" i="1" s="1"/>
  <c r="S38" i="1"/>
  <c r="X38" i="1"/>
  <c r="Y38" i="1" s="1"/>
  <c r="AD30" i="1"/>
  <c r="AE30" i="1" s="1"/>
  <c r="AF30" i="1" s="1"/>
  <c r="X30" i="1"/>
  <c r="Y30" i="1" s="1"/>
  <c r="S18" i="1"/>
  <c r="AD18" i="1"/>
  <c r="AE18" i="1" s="1"/>
  <c r="AF18" i="1" s="1"/>
  <c r="X18" i="1"/>
  <c r="Y18" i="1" s="1"/>
  <c r="AD14" i="1"/>
  <c r="AE14" i="1" s="1"/>
  <c r="AF14" i="1" s="1"/>
  <c r="X14" i="1"/>
  <c r="Y14" i="1" s="1"/>
  <c r="S6" i="1"/>
  <c r="AD6" i="1"/>
  <c r="AE6" i="1" s="1"/>
  <c r="AF6" i="1" s="1"/>
  <c r="X6" i="1"/>
  <c r="Y6" i="1" s="1"/>
  <c r="S234" i="1"/>
  <c r="S30" i="1"/>
  <c r="X242" i="1"/>
  <c r="Y242" i="1" s="1"/>
  <c r="X210" i="1"/>
  <c r="Y210" i="1" s="1"/>
  <c r="X178" i="1"/>
  <c r="Y178" i="1" s="1"/>
  <c r="X146" i="1"/>
  <c r="Y146" i="1" s="1"/>
  <c r="X82" i="1"/>
  <c r="Y82" i="1" s="1"/>
  <c r="S170" i="1"/>
  <c r="AD134" i="1"/>
  <c r="AE134" i="1" s="1"/>
  <c r="AF134" i="1" s="1"/>
  <c r="X202" i="1"/>
  <c r="Y202" i="1" s="1"/>
  <c r="X170" i="1"/>
  <c r="Y170" i="1" s="1"/>
  <c r="X138" i="1"/>
  <c r="Y138" i="1" s="1"/>
  <c r="X226" i="1"/>
  <c r="Y226" i="1" s="1"/>
  <c r="X194" i="1"/>
  <c r="Y194" i="1" s="1"/>
  <c r="X162" i="1"/>
  <c r="Y162" i="1" s="1"/>
  <c r="X130" i="1"/>
  <c r="Y130" i="1" s="1"/>
  <c r="X218" i="1"/>
  <c r="Y218" i="1" s="1"/>
  <c r="X186" i="1"/>
  <c r="Y186" i="1" s="1"/>
  <c r="X154" i="1"/>
  <c r="Y154" i="1" s="1"/>
  <c r="X122" i="1"/>
  <c r="Y122" i="1" s="1"/>
  <c r="AD45" i="1"/>
  <c r="AE45" i="1" s="1"/>
  <c r="AF45" i="1" s="1"/>
  <c r="S45" i="1"/>
  <c r="AD25" i="1"/>
  <c r="AE25" i="1" s="1"/>
  <c r="AF25" i="1" s="1"/>
  <c r="S25" i="1"/>
  <c r="AD13" i="1"/>
  <c r="AE13" i="1" s="1"/>
  <c r="AF13" i="1" s="1"/>
  <c r="S13" i="1"/>
  <c r="S29" i="1"/>
  <c r="X25" i="1"/>
  <c r="Y25" i="1" s="1"/>
  <c r="S244" i="1"/>
  <c r="AD240" i="1"/>
  <c r="AE240" i="1" s="1"/>
  <c r="AF240" i="1" s="1"/>
  <c r="AD236" i="1"/>
  <c r="AE236" i="1" s="1"/>
  <c r="AF236" i="1" s="1"/>
  <c r="AD232" i="1"/>
  <c r="AE232" i="1" s="1"/>
  <c r="AF232" i="1" s="1"/>
  <c r="X232" i="1"/>
  <c r="Y232" i="1" s="1"/>
  <c r="AD228" i="1"/>
  <c r="AE228" i="1" s="1"/>
  <c r="AF228" i="1" s="1"/>
  <c r="AD224" i="1"/>
  <c r="AE224" i="1" s="1"/>
  <c r="AF224" i="1" s="1"/>
  <c r="AD220" i="1"/>
  <c r="AE220" i="1" s="1"/>
  <c r="AF220" i="1" s="1"/>
  <c r="AD216" i="1"/>
  <c r="AE216" i="1" s="1"/>
  <c r="AF216" i="1" s="1"/>
  <c r="AD212" i="1"/>
  <c r="AE212" i="1" s="1"/>
  <c r="AF212" i="1" s="1"/>
  <c r="AD208" i="1"/>
  <c r="AE208" i="1" s="1"/>
  <c r="AF208" i="1" s="1"/>
  <c r="AD204" i="1"/>
  <c r="AE204" i="1" s="1"/>
  <c r="AF204" i="1" s="1"/>
  <c r="AD200" i="1"/>
  <c r="AE200" i="1" s="1"/>
  <c r="AF200" i="1" s="1"/>
  <c r="X200" i="1"/>
  <c r="Y200" i="1" s="1"/>
  <c r="AD196" i="1"/>
  <c r="AE196" i="1" s="1"/>
  <c r="AF196" i="1" s="1"/>
  <c r="AD192" i="1"/>
  <c r="AE192" i="1" s="1"/>
  <c r="AF192" i="1" s="1"/>
  <c r="AD188" i="1"/>
  <c r="AE188" i="1" s="1"/>
  <c r="AF188" i="1" s="1"/>
  <c r="AD184" i="1"/>
  <c r="AE184" i="1" s="1"/>
  <c r="AF184" i="1" s="1"/>
  <c r="AD180" i="1"/>
  <c r="AE180" i="1" s="1"/>
  <c r="AF180" i="1" s="1"/>
  <c r="AD176" i="1"/>
  <c r="AE176" i="1" s="1"/>
  <c r="AF176" i="1" s="1"/>
  <c r="AD172" i="1"/>
  <c r="AE172" i="1" s="1"/>
  <c r="AF172" i="1" s="1"/>
  <c r="AD168" i="1"/>
  <c r="AE168" i="1" s="1"/>
  <c r="AF168" i="1" s="1"/>
  <c r="X168" i="1"/>
  <c r="Y168" i="1" s="1"/>
  <c r="AD164" i="1"/>
  <c r="AE164" i="1" s="1"/>
  <c r="AF164" i="1" s="1"/>
  <c r="AD160" i="1"/>
  <c r="AE160" i="1" s="1"/>
  <c r="AF160" i="1" s="1"/>
  <c r="AD156" i="1"/>
  <c r="AE156" i="1" s="1"/>
  <c r="AF156" i="1" s="1"/>
  <c r="AD152" i="1"/>
  <c r="AE152" i="1" s="1"/>
  <c r="AF152" i="1" s="1"/>
  <c r="AD148" i="1"/>
  <c r="AE148" i="1" s="1"/>
  <c r="AF148" i="1" s="1"/>
  <c r="AD144" i="1"/>
  <c r="AE144" i="1" s="1"/>
  <c r="AF144" i="1" s="1"/>
  <c r="AD140" i="1"/>
  <c r="AE140" i="1" s="1"/>
  <c r="AF140" i="1" s="1"/>
  <c r="AD136" i="1"/>
  <c r="AE136" i="1" s="1"/>
  <c r="AF136" i="1" s="1"/>
  <c r="X136" i="1"/>
  <c r="Y136" i="1" s="1"/>
  <c r="AD132" i="1"/>
  <c r="AE132" i="1" s="1"/>
  <c r="AF132" i="1" s="1"/>
  <c r="AD128" i="1"/>
  <c r="AE128" i="1" s="1"/>
  <c r="AF128" i="1" s="1"/>
  <c r="AD124" i="1"/>
  <c r="AE124" i="1" s="1"/>
  <c r="AF124" i="1" s="1"/>
  <c r="AD120" i="1"/>
  <c r="AE120" i="1" s="1"/>
  <c r="AF120" i="1" s="1"/>
  <c r="AD116" i="1"/>
  <c r="AE116" i="1" s="1"/>
  <c r="AF116" i="1" s="1"/>
  <c r="AD112" i="1"/>
  <c r="AE112" i="1" s="1"/>
  <c r="AF112" i="1" s="1"/>
  <c r="AD108" i="1"/>
  <c r="AE108" i="1" s="1"/>
  <c r="AF108" i="1" s="1"/>
  <c r="AD104" i="1"/>
  <c r="AE104" i="1" s="1"/>
  <c r="AF104" i="1" s="1"/>
  <c r="X104" i="1"/>
  <c r="Y104" i="1" s="1"/>
  <c r="AD100" i="1"/>
  <c r="AE100" i="1" s="1"/>
  <c r="AF100" i="1" s="1"/>
  <c r="AD96" i="1"/>
  <c r="AE96" i="1" s="1"/>
  <c r="AF96" i="1" s="1"/>
  <c r="AD92" i="1"/>
  <c r="AE92" i="1" s="1"/>
  <c r="AF92" i="1" s="1"/>
  <c r="AD88" i="1"/>
  <c r="AE88" i="1" s="1"/>
  <c r="AF88" i="1" s="1"/>
  <c r="AD84" i="1"/>
  <c r="AE84" i="1" s="1"/>
  <c r="AF84" i="1" s="1"/>
  <c r="AD80" i="1"/>
  <c r="AE80" i="1" s="1"/>
  <c r="AF80" i="1" s="1"/>
  <c r="AD76" i="1"/>
  <c r="AE76" i="1" s="1"/>
  <c r="AF76" i="1" s="1"/>
  <c r="AD72" i="1"/>
  <c r="AE72" i="1" s="1"/>
  <c r="AF72" i="1" s="1"/>
  <c r="X72" i="1"/>
  <c r="Y72" i="1" s="1"/>
  <c r="AD68" i="1"/>
  <c r="AE68" i="1" s="1"/>
  <c r="AF68" i="1" s="1"/>
  <c r="AD64" i="1"/>
  <c r="AE64" i="1" s="1"/>
  <c r="AF64" i="1" s="1"/>
  <c r="AD60" i="1"/>
  <c r="AE60" i="1" s="1"/>
  <c r="AF60" i="1" s="1"/>
  <c r="AD56" i="1"/>
  <c r="AE56" i="1" s="1"/>
  <c r="AF56" i="1" s="1"/>
  <c r="AD52" i="1"/>
  <c r="AE52" i="1" s="1"/>
  <c r="AF52" i="1" s="1"/>
  <c r="AD48" i="1"/>
  <c r="AE48" i="1" s="1"/>
  <c r="AF48" i="1" s="1"/>
  <c r="AD44" i="1"/>
  <c r="AE44" i="1" s="1"/>
  <c r="AF44" i="1" s="1"/>
  <c r="AD40" i="1"/>
  <c r="AE40" i="1" s="1"/>
  <c r="AF40" i="1" s="1"/>
  <c r="X40" i="1"/>
  <c r="Y40" i="1" s="1"/>
  <c r="S40" i="1"/>
  <c r="AD36" i="1"/>
  <c r="AE36" i="1" s="1"/>
  <c r="AF36" i="1" s="1"/>
  <c r="S36" i="1"/>
  <c r="X36" i="1"/>
  <c r="Y36" i="1" s="1"/>
  <c r="AD32" i="1"/>
  <c r="AE32" i="1" s="1"/>
  <c r="AF32" i="1" s="1"/>
  <c r="AD28" i="1"/>
  <c r="AE28" i="1" s="1"/>
  <c r="AF28" i="1" s="1"/>
  <c r="X28" i="1"/>
  <c r="Y28" i="1" s="1"/>
  <c r="S28" i="1"/>
  <c r="AD24" i="1"/>
  <c r="AE24" i="1" s="1"/>
  <c r="AF24" i="1" s="1"/>
  <c r="AD20" i="1"/>
  <c r="AE20" i="1" s="1"/>
  <c r="AF20" i="1" s="1"/>
  <c r="X20" i="1"/>
  <c r="Y20" i="1" s="1"/>
  <c r="AD16" i="1"/>
  <c r="AE16" i="1" s="1"/>
  <c r="AF16" i="1" s="1"/>
  <c r="AD12" i="1"/>
  <c r="AE12" i="1" s="1"/>
  <c r="AF12" i="1" s="1"/>
  <c r="S12" i="1"/>
  <c r="AD8" i="1"/>
  <c r="AE8" i="1" s="1"/>
  <c r="AF8" i="1" s="1"/>
  <c r="AD4" i="1"/>
  <c r="AE4" i="1" s="1"/>
  <c r="AF4" i="1" s="1"/>
  <c r="S4" i="1"/>
  <c r="S44" i="1"/>
  <c r="S24" i="1"/>
  <c r="AD243" i="1"/>
  <c r="AE243" i="1" s="1"/>
  <c r="AF243" i="1" s="1"/>
  <c r="AD239" i="1"/>
  <c r="AE239" i="1" s="1"/>
  <c r="AF239" i="1" s="1"/>
  <c r="AD235" i="1"/>
  <c r="AE235" i="1" s="1"/>
  <c r="AF235" i="1" s="1"/>
  <c r="AD231" i="1"/>
  <c r="AE231" i="1" s="1"/>
  <c r="AF231" i="1" s="1"/>
  <c r="AD227" i="1"/>
  <c r="AE227" i="1" s="1"/>
  <c r="AF227" i="1" s="1"/>
  <c r="AD223" i="1"/>
  <c r="AE223" i="1" s="1"/>
  <c r="AF223" i="1" s="1"/>
  <c r="X223" i="1"/>
  <c r="Y223" i="1" s="1"/>
  <c r="S219" i="1"/>
  <c r="AD215" i="1"/>
  <c r="AE215" i="1" s="1"/>
  <c r="AF215" i="1" s="1"/>
  <c r="AD211" i="1"/>
  <c r="AE211" i="1" s="1"/>
  <c r="AF211" i="1" s="1"/>
  <c r="AD207" i="1"/>
  <c r="AE207" i="1" s="1"/>
  <c r="AF207" i="1" s="1"/>
  <c r="AD203" i="1"/>
  <c r="AE203" i="1" s="1"/>
  <c r="AF203" i="1" s="1"/>
  <c r="AD199" i="1"/>
  <c r="AE199" i="1" s="1"/>
  <c r="AF199" i="1" s="1"/>
  <c r="AD195" i="1"/>
  <c r="AE195" i="1" s="1"/>
  <c r="AF195" i="1" s="1"/>
  <c r="AD191" i="1"/>
  <c r="AE191" i="1" s="1"/>
  <c r="AF191" i="1" s="1"/>
  <c r="X191" i="1"/>
  <c r="Y191" i="1" s="1"/>
  <c r="S187" i="1"/>
  <c r="AD183" i="1"/>
  <c r="AE183" i="1" s="1"/>
  <c r="AF183" i="1" s="1"/>
  <c r="AD179" i="1"/>
  <c r="AE179" i="1" s="1"/>
  <c r="AF179" i="1" s="1"/>
  <c r="AD175" i="1"/>
  <c r="AE175" i="1" s="1"/>
  <c r="AF175" i="1" s="1"/>
  <c r="AD171" i="1"/>
  <c r="AE171" i="1" s="1"/>
  <c r="AF171" i="1" s="1"/>
  <c r="AD167" i="1"/>
  <c r="AE167" i="1" s="1"/>
  <c r="AF167" i="1" s="1"/>
  <c r="AD163" i="1"/>
  <c r="AE163" i="1" s="1"/>
  <c r="AF163" i="1" s="1"/>
  <c r="AD159" i="1"/>
  <c r="AE159" i="1" s="1"/>
  <c r="AF159" i="1" s="1"/>
  <c r="X159" i="1"/>
  <c r="Y159" i="1" s="1"/>
  <c r="AD155" i="1"/>
  <c r="AE155" i="1" s="1"/>
  <c r="AF155" i="1" s="1"/>
  <c r="AD151" i="1"/>
  <c r="AE151" i="1" s="1"/>
  <c r="AF151" i="1" s="1"/>
  <c r="AD147" i="1"/>
  <c r="AE147" i="1" s="1"/>
  <c r="AF147" i="1" s="1"/>
  <c r="AD143" i="1"/>
  <c r="AE143" i="1" s="1"/>
  <c r="AF143" i="1" s="1"/>
  <c r="AD139" i="1"/>
  <c r="AE139" i="1" s="1"/>
  <c r="AF139" i="1" s="1"/>
  <c r="AD135" i="1"/>
  <c r="AE135" i="1" s="1"/>
  <c r="AF135" i="1" s="1"/>
  <c r="AD131" i="1"/>
  <c r="AE131" i="1" s="1"/>
  <c r="AF131" i="1" s="1"/>
  <c r="AD127" i="1"/>
  <c r="AE127" i="1" s="1"/>
  <c r="AF127" i="1" s="1"/>
  <c r="X127" i="1"/>
  <c r="Y127" i="1" s="1"/>
  <c r="S123" i="1"/>
  <c r="AD119" i="1"/>
  <c r="AE119" i="1" s="1"/>
  <c r="AF119" i="1" s="1"/>
  <c r="AD115" i="1"/>
  <c r="AE115" i="1" s="1"/>
  <c r="AF115" i="1" s="1"/>
  <c r="AD111" i="1"/>
  <c r="AE111" i="1" s="1"/>
  <c r="AF111" i="1" s="1"/>
  <c r="AD107" i="1"/>
  <c r="AE107" i="1" s="1"/>
  <c r="AF107" i="1" s="1"/>
  <c r="S107" i="1"/>
  <c r="AD103" i="1"/>
  <c r="AE103" i="1" s="1"/>
  <c r="AF103" i="1" s="1"/>
  <c r="AD99" i="1"/>
  <c r="AE99" i="1" s="1"/>
  <c r="AF99" i="1" s="1"/>
  <c r="X99" i="1"/>
  <c r="Y99" i="1" s="1"/>
  <c r="AD95" i="1"/>
  <c r="AE95" i="1" s="1"/>
  <c r="AF95" i="1" s="1"/>
  <c r="AD91" i="1"/>
  <c r="AE91" i="1" s="1"/>
  <c r="AF91" i="1" s="1"/>
  <c r="AD87" i="1"/>
  <c r="AE87" i="1" s="1"/>
  <c r="AF87" i="1" s="1"/>
  <c r="AD83" i="1"/>
  <c r="AE83" i="1" s="1"/>
  <c r="AF83" i="1" s="1"/>
  <c r="AD79" i="1"/>
  <c r="AE79" i="1" s="1"/>
  <c r="AF79" i="1" s="1"/>
  <c r="X79" i="1"/>
  <c r="Y79" i="1" s="1"/>
  <c r="AD75" i="1"/>
  <c r="AE75" i="1" s="1"/>
  <c r="AF75" i="1" s="1"/>
  <c r="AD71" i="1"/>
  <c r="AE71" i="1" s="1"/>
  <c r="AF71" i="1" s="1"/>
  <c r="AD67" i="1"/>
  <c r="AE67" i="1" s="1"/>
  <c r="AF67" i="1" s="1"/>
  <c r="AD63" i="1"/>
  <c r="AE63" i="1" s="1"/>
  <c r="AF63" i="1" s="1"/>
  <c r="X59" i="1"/>
  <c r="Y59" i="1" s="1"/>
  <c r="AD59" i="1"/>
  <c r="AE59" i="1" s="1"/>
  <c r="AF59" i="1" s="1"/>
  <c r="S59" i="1"/>
  <c r="AD55" i="1"/>
  <c r="AE55" i="1" s="1"/>
  <c r="AF55" i="1" s="1"/>
  <c r="AD51" i="1"/>
  <c r="AE51" i="1" s="1"/>
  <c r="AF51" i="1" s="1"/>
  <c r="S27" i="1"/>
  <c r="X27" i="1"/>
  <c r="Y27" i="1" s="1"/>
  <c r="S41" i="1"/>
  <c r="S20" i="1"/>
  <c r="AD187" i="1"/>
  <c r="AE187" i="1" s="1"/>
  <c r="AF187" i="1" s="1"/>
  <c r="X45" i="1"/>
  <c r="Y45" i="1" s="1"/>
  <c r="X13" i="1"/>
  <c r="Y13" i="1" s="1"/>
  <c r="AD47" i="1"/>
  <c r="AE47" i="1" s="1"/>
  <c r="AF47" i="1" s="1"/>
  <c r="S47" i="1"/>
  <c r="S43" i="1"/>
  <c r="AD43" i="1"/>
  <c r="AE43" i="1" s="1"/>
  <c r="AF43" i="1" s="1"/>
  <c r="AD39" i="1"/>
  <c r="AE39" i="1" s="1"/>
  <c r="AF39" i="1" s="1"/>
  <c r="S39" i="1"/>
  <c r="S35" i="1"/>
  <c r="AD35" i="1"/>
  <c r="AE35" i="1" s="1"/>
  <c r="AF35" i="1" s="1"/>
  <c r="AD31" i="1"/>
  <c r="AE31" i="1" s="1"/>
  <c r="AF31" i="1" s="1"/>
  <c r="S31" i="1"/>
  <c r="AD23" i="1"/>
  <c r="AE23" i="1" s="1"/>
  <c r="AF23" i="1" s="1"/>
  <c r="S23" i="1"/>
  <c r="S19" i="1"/>
  <c r="AD19" i="1"/>
  <c r="AE19" i="1" s="1"/>
  <c r="AF19" i="1" s="1"/>
  <c r="AD15" i="1"/>
  <c r="AE15" i="1" s="1"/>
  <c r="AF15" i="1" s="1"/>
  <c r="S15" i="1"/>
  <c r="S11" i="1"/>
  <c r="AD11" i="1"/>
  <c r="AE11" i="1" s="1"/>
  <c r="AF11" i="1" s="1"/>
  <c r="AD7" i="1"/>
  <c r="AE7" i="1" s="1"/>
  <c r="AF7" i="1" s="1"/>
  <c r="S7" i="1"/>
  <c r="S3" i="1"/>
  <c r="AD3" i="1"/>
  <c r="AE3" i="1" s="1"/>
  <c r="AF3" i="1" s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03" i="1"/>
  <c r="S87" i="1"/>
  <c r="S71" i="1"/>
  <c r="S55" i="1"/>
  <c r="AD219" i="1"/>
  <c r="AE219" i="1" s="1"/>
  <c r="AF219" i="1" s="1"/>
  <c r="S118" i="1"/>
  <c r="AD118" i="1"/>
  <c r="AE118" i="1" s="1"/>
  <c r="AF118" i="1" s="1"/>
  <c r="AD110" i="1"/>
  <c r="AE110" i="1" s="1"/>
  <c r="AF110" i="1" s="1"/>
  <c r="S110" i="1"/>
  <c r="AD90" i="1"/>
  <c r="AE90" i="1" s="1"/>
  <c r="AF90" i="1" s="1"/>
  <c r="S90" i="1"/>
  <c r="AD78" i="1"/>
  <c r="AE78" i="1" s="1"/>
  <c r="AF78" i="1" s="1"/>
  <c r="S78" i="1"/>
  <c r="AD74" i="1"/>
  <c r="AE74" i="1" s="1"/>
  <c r="AF74" i="1" s="1"/>
  <c r="S74" i="1"/>
  <c r="AD62" i="1"/>
  <c r="AE62" i="1" s="1"/>
  <c r="AF62" i="1" s="1"/>
  <c r="S62" i="1"/>
  <c r="AD58" i="1"/>
  <c r="AE58" i="1" s="1"/>
  <c r="AF58" i="1" s="1"/>
  <c r="S58" i="1"/>
  <c r="S54" i="1"/>
  <c r="AD54" i="1"/>
  <c r="AE54" i="1" s="1"/>
  <c r="AF54" i="1" s="1"/>
  <c r="AD42" i="1"/>
  <c r="AE42" i="1" s="1"/>
  <c r="AF42" i="1" s="1"/>
  <c r="S42" i="1"/>
  <c r="S34" i="1"/>
  <c r="AD34" i="1"/>
  <c r="AE34" i="1" s="1"/>
  <c r="AF34" i="1" s="1"/>
  <c r="S26" i="1"/>
  <c r="AD26" i="1"/>
  <c r="AE26" i="1" s="1"/>
  <c r="AF26" i="1" s="1"/>
  <c r="AD22" i="1"/>
  <c r="AE22" i="1" s="1"/>
  <c r="AF22" i="1" s="1"/>
  <c r="S22" i="1"/>
  <c r="AD10" i="1"/>
  <c r="AE10" i="1" s="1"/>
  <c r="AF10" i="1" s="1"/>
  <c r="S10" i="1"/>
  <c r="S2" i="1"/>
  <c r="S238" i="1"/>
  <c r="S222" i="1"/>
  <c r="S214" i="1"/>
  <c r="S206" i="1"/>
  <c r="S198" i="1"/>
  <c r="S190" i="1"/>
  <c r="S182" i="1"/>
  <c r="S174" i="1"/>
  <c r="S166" i="1"/>
  <c r="S158" i="1"/>
  <c r="S150" i="1"/>
  <c r="S142" i="1"/>
  <c r="S126" i="1"/>
  <c r="S115" i="1"/>
  <c r="S99" i="1"/>
  <c r="S83" i="1"/>
  <c r="S67" i="1"/>
  <c r="S51" i="1"/>
  <c r="AD123" i="1"/>
  <c r="AE123" i="1" s="1"/>
  <c r="AF123" i="1" s="1"/>
  <c r="AD82" i="1"/>
  <c r="AE82" i="1" s="1"/>
  <c r="AF82" i="1" s="1"/>
  <c r="AD38" i="1"/>
  <c r="AE38" i="1" s="1"/>
  <c r="AF38" i="1" s="1"/>
  <c r="AD106" i="1"/>
  <c r="AE106" i="1" s="1"/>
  <c r="AF106" i="1" s="1"/>
  <c r="S106" i="1"/>
  <c r="S98" i="1"/>
  <c r="AD98" i="1"/>
  <c r="AE98" i="1" s="1"/>
  <c r="AF98" i="1" s="1"/>
  <c r="AD94" i="1"/>
  <c r="AE94" i="1" s="1"/>
  <c r="AF94" i="1" s="1"/>
  <c r="S94" i="1"/>
  <c r="S86" i="1"/>
  <c r="AD86" i="1"/>
  <c r="AE86" i="1" s="1"/>
  <c r="AF86" i="1" s="1"/>
  <c r="S66" i="1"/>
  <c r="AD66" i="1"/>
  <c r="AE66" i="1" s="1"/>
  <c r="AF66" i="1" s="1"/>
  <c r="S243" i="1"/>
  <c r="S235" i="1"/>
  <c r="S227" i="1"/>
  <c r="S211" i="1"/>
  <c r="S203" i="1"/>
  <c r="S195" i="1"/>
  <c r="S179" i="1"/>
  <c r="S171" i="1"/>
  <c r="S163" i="1"/>
  <c r="S155" i="1"/>
  <c r="S147" i="1"/>
  <c r="S139" i="1"/>
  <c r="S131" i="1"/>
  <c r="S111" i="1"/>
  <c r="S95" i="1"/>
  <c r="S79" i="1"/>
  <c r="S63" i="1"/>
  <c r="S46" i="1"/>
  <c r="S14" i="1"/>
  <c r="AD114" i="1"/>
  <c r="AE114" i="1" s="1"/>
  <c r="AF114" i="1" s="1"/>
  <c r="AD70" i="1"/>
  <c r="AE70" i="1" s="1"/>
  <c r="AF70" i="1" s="1"/>
  <c r="AD27" i="1"/>
  <c r="AE27" i="1" s="1"/>
  <c r="AF27" i="1" s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33" i="1"/>
  <c r="S17" i="1"/>
  <c r="AD244" i="1"/>
  <c r="AE244" i="1" s="1"/>
  <c r="AF244" i="1" s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37" i="1"/>
  <c r="S32" i="1"/>
  <c r="S21" i="1"/>
  <c r="S16" i="1"/>
  <c r="S5" i="1"/>
  <c r="U89" i="1" l="1"/>
  <c r="X85" i="1"/>
  <c r="Y85" i="1" s="1"/>
  <c r="U85" i="1"/>
  <c r="X29" i="1"/>
  <c r="Y29" i="1" s="1"/>
  <c r="U29" i="1"/>
  <c r="X65" i="1"/>
  <c r="Y65" i="1" s="1"/>
  <c r="U65" i="1"/>
  <c r="X81" i="1"/>
  <c r="Y81" i="1" s="1"/>
  <c r="U81" i="1"/>
  <c r="X97" i="1"/>
  <c r="Y97" i="1" s="1"/>
  <c r="U97" i="1"/>
  <c r="X113" i="1"/>
  <c r="Y113" i="1" s="1"/>
  <c r="U113" i="1"/>
  <c r="X5" i="1"/>
  <c r="Y5" i="1" s="1"/>
  <c r="U5" i="1"/>
  <c r="X141" i="1"/>
  <c r="Y141" i="1" s="1"/>
  <c r="U141" i="1"/>
  <c r="X157" i="1"/>
  <c r="Y157" i="1" s="1"/>
  <c r="U157" i="1"/>
  <c r="X173" i="1"/>
  <c r="Y173" i="1" s="1"/>
  <c r="U173" i="1"/>
  <c r="X189" i="1"/>
  <c r="Y189" i="1" s="1"/>
  <c r="U189" i="1"/>
  <c r="X205" i="1"/>
  <c r="Y205" i="1" s="1"/>
  <c r="U205" i="1"/>
  <c r="X213" i="1"/>
  <c r="Y213" i="1" s="1"/>
  <c r="U213" i="1"/>
  <c r="X229" i="1"/>
  <c r="Y229" i="1" s="1"/>
  <c r="U229" i="1"/>
  <c r="X245" i="1"/>
  <c r="Y245" i="1" s="1"/>
  <c r="U245" i="1"/>
  <c r="X37" i="1"/>
  <c r="Y37" i="1" s="1"/>
  <c r="U37" i="1"/>
  <c r="X21" i="1"/>
  <c r="Y21" i="1" s="1"/>
  <c r="U21" i="1"/>
  <c r="X73" i="1"/>
  <c r="Y73" i="1" s="1"/>
  <c r="U73" i="1"/>
  <c r="X9" i="1"/>
  <c r="Y9" i="1" s="1"/>
  <c r="U9" i="1"/>
  <c r="X49" i="1"/>
  <c r="Y49" i="1" s="1"/>
  <c r="U49" i="1"/>
  <c r="X105" i="1"/>
  <c r="Y105" i="1" s="1"/>
  <c r="U105" i="1"/>
  <c r="X121" i="1"/>
  <c r="Y121" i="1" s="1"/>
  <c r="U121" i="1"/>
  <c r="X133" i="1"/>
  <c r="Y133" i="1" s="1"/>
  <c r="U133" i="1"/>
  <c r="X149" i="1"/>
  <c r="Y149" i="1" s="1"/>
  <c r="U149" i="1"/>
  <c r="X165" i="1"/>
  <c r="Y165" i="1" s="1"/>
  <c r="U165" i="1"/>
  <c r="X181" i="1"/>
  <c r="Y181" i="1" s="1"/>
  <c r="U181" i="1"/>
  <c r="X197" i="1"/>
  <c r="Y197" i="1" s="1"/>
  <c r="U197" i="1"/>
  <c r="X221" i="1"/>
  <c r="Y221" i="1" s="1"/>
  <c r="U221" i="1"/>
  <c r="X237" i="1"/>
  <c r="Y237" i="1" s="1"/>
  <c r="U237" i="1"/>
  <c r="X41" i="1"/>
  <c r="Y41" i="1" s="1"/>
  <c r="U41" i="1"/>
  <c r="X17" i="1"/>
  <c r="Y17" i="1" s="1"/>
  <c r="U17" i="1"/>
  <c r="X33" i="1"/>
  <c r="Y33" i="1" s="1"/>
  <c r="U33" i="1"/>
  <c r="X61" i="1"/>
  <c r="Y61" i="1" s="1"/>
  <c r="U61" i="1"/>
  <c r="X77" i="1"/>
  <c r="Y77" i="1" s="1"/>
  <c r="U77" i="1"/>
  <c r="X93" i="1"/>
  <c r="Y93" i="1" s="1"/>
  <c r="U93" i="1"/>
  <c r="X101" i="1"/>
  <c r="Y101" i="1" s="1"/>
  <c r="U101" i="1"/>
  <c r="X109" i="1"/>
  <c r="Y109" i="1" s="1"/>
  <c r="U109" i="1"/>
  <c r="X117" i="1"/>
  <c r="Y117" i="1" s="1"/>
  <c r="U117" i="1"/>
  <c r="X125" i="1"/>
  <c r="Y125" i="1" s="1"/>
  <c r="U125" i="1"/>
  <c r="X53" i="1"/>
  <c r="Y53" i="1" s="1"/>
  <c r="U53" i="1"/>
  <c r="X129" i="1"/>
  <c r="Y129" i="1" s="1"/>
  <c r="U129" i="1"/>
  <c r="X137" i="1"/>
  <c r="Y137" i="1" s="1"/>
  <c r="U137" i="1"/>
  <c r="X145" i="1"/>
  <c r="Y145" i="1" s="1"/>
  <c r="U145" i="1"/>
  <c r="X153" i="1"/>
  <c r="Y153" i="1" s="1"/>
  <c r="U153" i="1"/>
  <c r="X161" i="1"/>
  <c r="Y161" i="1" s="1"/>
  <c r="U161" i="1"/>
  <c r="X169" i="1"/>
  <c r="Y169" i="1" s="1"/>
  <c r="U169" i="1"/>
  <c r="X177" i="1"/>
  <c r="Y177" i="1" s="1"/>
  <c r="U177" i="1"/>
  <c r="X185" i="1"/>
  <c r="Y185" i="1" s="1"/>
  <c r="U185" i="1"/>
  <c r="X193" i="1"/>
  <c r="Y193" i="1" s="1"/>
  <c r="U193" i="1"/>
  <c r="X201" i="1"/>
  <c r="Y201" i="1" s="1"/>
  <c r="U201" i="1"/>
  <c r="X209" i="1"/>
  <c r="Y209" i="1" s="1"/>
  <c r="U209" i="1"/>
  <c r="X217" i="1"/>
  <c r="Y217" i="1" s="1"/>
  <c r="U217" i="1"/>
  <c r="X225" i="1"/>
  <c r="Y225" i="1" s="1"/>
  <c r="U225" i="1"/>
  <c r="X233" i="1"/>
  <c r="Y233" i="1" s="1"/>
  <c r="U233" i="1"/>
  <c r="X241" i="1"/>
  <c r="Y241" i="1" s="1"/>
  <c r="U241" i="1"/>
  <c r="X57" i="1"/>
  <c r="Y57" i="1" s="1"/>
  <c r="U57" i="1"/>
  <c r="X69" i="1"/>
  <c r="Y69" i="1" s="1"/>
  <c r="U69" i="1"/>
</calcChain>
</file>

<file path=xl/sharedStrings.xml><?xml version="1.0" encoding="utf-8"?>
<sst xmlns="http://schemas.openxmlformats.org/spreadsheetml/2006/main" count="1496" uniqueCount="370">
  <si>
    <t>ws_property_id</t>
  </si>
  <si>
    <t>current_monthly_rent</t>
  </si>
  <si>
    <t>numDays</t>
  </si>
  <si>
    <t>occupancy_rate</t>
  </si>
  <si>
    <t>location</t>
  </si>
  <si>
    <t>property_type</t>
  </si>
  <si>
    <t>state</t>
  </si>
  <si>
    <t>city</t>
  </si>
  <si>
    <t>zipcode</t>
  </si>
  <si>
    <t>sample_nightly_rent_price</t>
  </si>
  <si>
    <t>percentile_10th_price</t>
  </si>
  <si>
    <t>percentile_90th_price</t>
  </si>
  <si>
    <t>apt_house</t>
  </si>
  <si>
    <t>num_bedrooms</t>
  </si>
  <si>
    <t>kitchen</t>
  </si>
  <si>
    <t>shared</t>
  </si>
  <si>
    <t>W1</t>
  </si>
  <si>
    <t>L9531</t>
  </si>
  <si>
    <t>R6</t>
  </si>
  <si>
    <t>NC</t>
  </si>
  <si>
    <t>Chapel Hill</t>
  </si>
  <si>
    <t>apartment</t>
  </si>
  <si>
    <t>W10</t>
  </si>
  <si>
    <t>L9533</t>
  </si>
  <si>
    <t>W100</t>
  </si>
  <si>
    <t>L1944</t>
  </si>
  <si>
    <t>R2</t>
  </si>
  <si>
    <t>CA</t>
  </si>
  <si>
    <t>San Francisco</t>
  </si>
  <si>
    <t>W101</t>
  </si>
  <si>
    <t>L15257</t>
  </si>
  <si>
    <t>TX</t>
  </si>
  <si>
    <t>Austin</t>
  </si>
  <si>
    <t>W102</t>
  </si>
  <si>
    <t>W103</t>
  </si>
  <si>
    <t>R10</t>
  </si>
  <si>
    <t>house</t>
  </si>
  <si>
    <t>W104</t>
  </si>
  <si>
    <t>R14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</si>
  <si>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</si>
  <si>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</si>
  <si>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</si>
  <si>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</si>
  <si>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</si>
  <si>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</si>
  <si>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</si>
  <si>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</si>
  <si>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</si>
  <si>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</si>
  <si>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</si>
  <si>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</si>
  <si>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</si>
  <si>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</si>
  <si>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</si>
  <si>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</si>
  <si>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</si>
  <si>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</si>
  <si>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</si>
  <si>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</si>
  <si>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</si>
  <si>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</si>
  <si>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</si>
  <si>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</si>
  <si>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AR</t>
  </si>
  <si>
    <t>Bentonville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</si>
  <si>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</si>
  <si>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</si>
  <si>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</si>
  <si>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</si>
  <si>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</si>
  <si>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</si>
  <si>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</si>
  <si>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</si>
  <si>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</si>
  <si>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</si>
  <si>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CO</t>
  </si>
  <si>
    <t>Denver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</si>
  <si>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</si>
  <si>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</si>
  <si>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</si>
  <si>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</si>
  <si>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</si>
  <si>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</si>
  <si>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</si>
  <si>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</si>
  <si>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</si>
  <si>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</si>
  <si>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</si>
  <si>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</si>
  <si>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</si>
  <si>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</si>
  <si>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</si>
  <si>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</si>
  <si>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</si>
  <si>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</si>
  <si>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</si>
  <si>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</si>
  <si>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</si>
  <si>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</si>
  <si>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</si>
  <si>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</si>
  <si>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</si>
  <si>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</si>
  <si>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</si>
  <si>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</si>
  <si>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FL</t>
  </si>
  <si>
    <t>Miami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</si>
  <si>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</si>
  <si>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</si>
  <si>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</si>
  <si>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</si>
  <si>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</si>
  <si>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</si>
  <si>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</si>
  <si>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</si>
  <si>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</si>
  <si>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</si>
  <si>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</si>
  <si>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</si>
  <si>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</si>
  <si>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</si>
  <si>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</si>
  <si>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</si>
  <si>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</si>
  <si>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</si>
  <si>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</si>
  <si>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</si>
  <si>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</si>
  <si>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</si>
  <si>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</si>
  <si>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</si>
  <si>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</si>
  <si>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</si>
  <si>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</si>
  <si>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NE</t>
  </si>
  <si>
    <t>Omaha</t>
  </si>
  <si>
    <t>W17</t>
  </si>
  <si>
    <t>L4761</t>
  </si>
  <si>
    <t>IL</t>
  </si>
  <si>
    <t>Chicago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</si>
  <si>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</si>
  <si>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</si>
  <si>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</si>
  <si>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</si>
  <si>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</si>
  <si>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</si>
  <si>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</si>
  <si>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</si>
  <si>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</si>
  <si>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</si>
  <si>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</si>
  <si>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</si>
  <si>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</si>
  <si>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</si>
  <si>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</si>
  <si>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</si>
  <si>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</si>
  <si>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</si>
  <si>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</si>
  <si>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</si>
  <si>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</si>
  <si>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San Diego</t>
  </si>
  <si>
    <t>W186</t>
  </si>
  <si>
    <t>W187</t>
  </si>
  <si>
    <t>W19</t>
  </si>
  <si>
    <t>W191</t>
  </si>
  <si>
    <t>L1883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</si>
  <si>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</si>
  <si>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</si>
  <si>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</si>
  <si>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</si>
  <si>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</si>
  <si>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</si>
  <si>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</si>
  <si>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</si>
  <si>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</si>
  <si>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</si>
  <si>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</si>
  <si>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</si>
  <si>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</si>
  <si>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</si>
  <si>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</si>
  <si>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</si>
  <si>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</si>
  <si>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</si>
  <si>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</si>
  <si>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</si>
  <si>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OH</t>
  </si>
  <si>
    <t>Columbus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</si>
  <si>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</si>
  <si>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</si>
  <si>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</si>
  <si>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</si>
  <si>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</si>
  <si>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</si>
  <si>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</si>
  <si>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</si>
  <si>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</si>
  <si>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W218</t>
  </si>
  <si>
    <t>L16888</t>
  </si>
  <si>
    <t>VA</t>
  </si>
  <si>
    <t>Richmond</t>
  </si>
  <si>
    <t>W219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</si>
  <si>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</si>
  <si>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</si>
  <si>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</si>
  <si>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</si>
  <si>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</si>
  <si>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</si>
  <si>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</si>
  <si>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</si>
  <si>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</si>
  <si>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</si>
  <si>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</si>
  <si>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</si>
  <si>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</si>
  <si>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W230</t>
  </si>
  <si>
    <t>W231</t>
  </si>
  <si>
    <t>W232</t>
  </si>
  <si>
    <t>W235</t>
  </si>
  <si>
    <t>L14416</t>
  </si>
  <si>
    <t>SC</t>
  </si>
  <si>
    <t>Charleston</t>
  </si>
  <si>
    <t>W236</t>
  </si>
  <si>
    <t>W237</t>
  </si>
  <si>
    <t>L14418</t>
  </si>
  <si>
    <t>W238</t>
  </si>
  <si>
    <t>W239</t>
  </si>
  <si>
    <t>W240</t>
  </si>
  <si>
    <t>W241</t>
  </si>
  <si>
    <t>L14419</t>
  </si>
  <si>
    <t>W242</t>
  </si>
  <si>
    <t>W243</t>
  </si>
  <si>
    <t>W244</t>
  </si>
  <si>
    <t>W3</t>
  </si>
  <si>
    <t>W31</t>
  </si>
  <si>
    <t>L4794</t>
  </si>
  <si>
    <t>W32</t>
  </si>
  <si>
    <t>W33</t>
  </si>
  <si>
    <t>L4804</t>
  </si>
  <si>
    <t>W34</t>
  </si>
  <si>
    <t>W35</t>
  </si>
  <si>
    <t>W55</t>
  </si>
  <si>
    <t>L11480</t>
  </si>
  <si>
    <t>NY</t>
  </si>
  <si>
    <t>New York</t>
  </si>
  <si>
    <t>W56</t>
  </si>
  <si>
    <t>W57</t>
  </si>
  <si>
    <t>L11495</t>
  </si>
  <si>
    <t>W58</t>
  </si>
  <si>
    <t>W59</t>
  </si>
  <si>
    <t>W36</t>
  </si>
  <si>
    <t>W60</t>
  </si>
  <si>
    <t>W61</t>
  </si>
  <si>
    <t>L1734</t>
  </si>
  <si>
    <t>Palo Alto</t>
  </si>
  <si>
    <t>W62</t>
  </si>
  <si>
    <t>W63</t>
  </si>
  <si>
    <t>W64</t>
  </si>
  <si>
    <t>W65</t>
  </si>
  <si>
    <t>L1735</t>
  </si>
  <si>
    <t>W66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</si>
  <si>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</si>
  <si>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</si>
  <si>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</si>
  <si>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</si>
  <si>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</si>
  <si>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</si>
  <si>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</si>
  <si>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</si>
  <si>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</si>
  <si>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W22</t>
  </si>
  <si>
    <t>W23</t>
  </si>
  <si>
    <t>W24</t>
  </si>
  <si>
    <t>W25</t>
  </si>
  <si>
    <t>L4770</t>
  </si>
  <si>
    <t>W26</t>
  </si>
  <si>
    <t>W27</t>
  </si>
  <si>
    <t>W28</t>
  </si>
  <si>
    <t>W29</t>
  </si>
  <si>
    <t>W43</t>
  </si>
  <si>
    <t>L11427</t>
  </si>
  <si>
    <t>W30</t>
  </si>
  <si>
    <t>W44</t>
  </si>
  <si>
    <t>W45</t>
  </si>
  <si>
    <t>L11431</t>
  </si>
  <si>
    <t>W46</t>
  </si>
  <si>
    <t>W47</t>
  </si>
  <si>
    <t>W48</t>
  </si>
  <si>
    <t>W188</t>
  </si>
  <si>
    <t>W189</t>
  </si>
  <si>
    <t>W49</t>
  </si>
  <si>
    <t>L11434</t>
  </si>
  <si>
    <t>W190</t>
  </si>
  <si>
    <t>W5</t>
  </si>
  <si>
    <t>L9532</t>
  </si>
  <si>
    <t>W50</t>
  </si>
  <si>
    <t>W51</t>
  </si>
  <si>
    <t>W212</t>
  </si>
  <si>
    <t>W213</t>
  </si>
  <si>
    <t>L12264</t>
  </si>
  <si>
    <t>W214</t>
  </si>
  <si>
    <t>W215</t>
  </si>
  <si>
    <t>W216</t>
  </si>
  <si>
    <t>W217</t>
  </si>
  <si>
    <t>W233</t>
  </si>
  <si>
    <t>W52</t>
  </si>
  <si>
    <t>W234</t>
  </si>
  <si>
    <t>W53</t>
  </si>
  <si>
    <t>W54</t>
  </si>
  <si>
    <t>W6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</si>
  <si>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</si>
  <si>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</si>
  <si>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</si>
  <si>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</si>
  <si>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</si>
  <si>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</si>
  <si>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</si>
  <si>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</si>
  <si>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</si>
  <si>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</si>
  <si>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</si>
  <si>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</si>
  <si>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</si>
  <si>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</si>
  <si>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</si>
  <si>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</si>
  <si>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</si>
  <si>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</si>
  <si>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</si>
  <si>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</si>
  <si>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</si>
  <si>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</si>
  <si>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</si>
  <si>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</si>
  <si>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</si>
  <si>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</si>
  <si>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</si>
  <si>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</si>
  <si>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</si>
  <si>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</si>
  <si>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</si>
  <si>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</si>
  <si>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</si>
  <si>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</si>
  <si>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</si>
  <si>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</si>
  <si>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</si>
  <si>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</si>
  <si>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</si>
  <si>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</si>
  <si>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</si>
  <si>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</si>
  <si>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</si>
  <si>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sample_percentile</t>
  </si>
  <si>
    <t>percentile_50th_price</t>
  </si>
  <si>
    <t>50th_percentile_minus_sample</t>
  </si>
  <si>
    <t>nights_to_breakeven</t>
  </si>
  <si>
    <t>occupancy_breakeven</t>
  </si>
  <si>
    <t>actual_minus_breakeven_occupancy</t>
  </si>
  <si>
    <t>expected_num_stays</t>
  </si>
  <si>
    <t>st_monthly_rev_after_fees_depreciation</t>
  </si>
  <si>
    <t>st_monthly_rev_after_fees_depreciation_contracts_utilities</t>
  </si>
  <si>
    <t>current_yearly_rev</t>
  </si>
  <si>
    <t>current_yearly_owner</t>
  </si>
  <si>
    <t>current_yearly_watershed</t>
  </si>
  <si>
    <t>projected_yearly_revenue</t>
  </si>
  <si>
    <t>projected_yearly_owner</t>
  </si>
  <si>
    <t>projected_yearly_watershed_after_fees</t>
  </si>
  <si>
    <t>projected_yearly_watershed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</si>
</sst>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 wrapText="1"/>
    </xf>
    <xf numFmtId="2" fontId="0" fillId="0" borderId="0" xfId="0" applyNumberFormat="1"/>
    <xf numFmtId="164" fontId="1" fillId="0" borderId="0" xfId="0" applyNumberFormat="1" applyFont="1" applyAlignment="1">
      <alignment horizontal="right" vertical="center"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6F811AB-3A5D-415C-A814-695B46A10BBD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34301685487099349&quot;"/>
    <we:property name="LCEC" value="&quot;&quot;"/>
    <we:property name="MCsNVx4Bbi8oNDkRNg==" value="&quot;UA==&quot;"/>
    <we:property name="MCsNVx4Bbi0rJg==" value="&quot;&quot;"/>
    <we:property name="MCsNVx4BbhEmIAIdKm8bUw8=" value="&quot;UHVb&quot;"/>
    <we:property name="MCsNVx4BbjQoPh0ZOlwIQQ==" value="&quot;RxFMBw==&quot;"/>
  </we:properties>
  <we:bindings>
    <we:binding id="refEdit" type="matrix" appref="{DA5E1549-52E4-43D0-B4ED-5CCD53BE5771}"/>
    <we:binding id="Worker" type="matrix" appref="{DDE992A3-CEF9-428F-9149-4670A203FEFE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016D-6230-4860-93C5-AB281166618A}">
  <dimension ref="A1:AG245"/>
  <sheetViews>
    <sheetView tabSelected="1" topLeftCell="B1" workbookViewId="0">
      <selection activeCell="W5" sqref="W5"/>
    </sheetView>
  </sheetViews>
  <sheetFormatPr defaultRowHeight="15" x14ac:dyDescent="0.25"/>
  <cols>
    <col min="6" max="6" width="8.5703125" bestFit="1" customWidth="1"/>
    <col min="7" max="7" width="9" bestFit="1" customWidth="1"/>
    <col min="8" max="8" width="9" customWidth="1"/>
    <col min="9" max="9" width="7.42578125" bestFit="1" customWidth="1"/>
    <col min="10" max="10" width="8.85546875" bestFit="1" customWidth="1"/>
    <col min="11" max="11" width="5.140625" bestFit="1" customWidth="1"/>
    <col min="13" max="13" width="7.28515625" bestFit="1" customWidth="1"/>
    <col min="14" max="14" width="9" bestFit="1" customWidth="1"/>
    <col min="15" max="15" width="9" style="2" customWidth="1"/>
    <col min="21" max="21" width="10.42578125" bestFit="1" customWidth="1"/>
    <col min="22" max="22" width="10.42578125" customWidth="1"/>
    <col min="23" max="23" width="11" bestFit="1" customWidth="1"/>
    <col min="26" max="26" width="9" bestFit="1" customWidth="1"/>
    <col min="27" max="27" width="8.5703125" bestFit="1" customWidth="1"/>
    <col min="28" max="28" width="7" bestFit="1" customWidth="1"/>
    <col min="29" max="29" width="6.7109375" bestFit="1" customWidth="1"/>
    <col min="30" max="30" width="10.5703125" style="5" bestFit="1" customWidth="1"/>
    <col min="31" max="31" width="9.5703125" style="4" bestFit="1" customWidth="1"/>
    <col min="32" max="32" width="10.28515625" style="4" bestFit="1" customWidth="1"/>
  </cols>
  <sheetData>
    <row r="1" spans="1:33" ht="72" x14ac:dyDescent="0.25">
      <c r="A1" s="1" t="s">
        <v>0</v>
      </c>
      <c r="B1" s="1" t="s">
        <v>1</v>
      </c>
      <c r="C1" s="1" t="s">
        <v>363</v>
      </c>
      <c r="D1" s="1" t="s">
        <v>364</v>
      </c>
      <c r="E1" s="1" t="s">
        <v>365</v>
      </c>
      <c r="F1" s="1" t="s">
        <v>2</v>
      </c>
      <c r="G1" s="1" t="s">
        <v>3</v>
      </c>
      <c r="H1" s="1" t="s">
        <v>360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354</v>
      </c>
      <c r="P1" s="1" t="s">
        <v>10</v>
      </c>
      <c r="Q1" s="1" t="s">
        <v>11</v>
      </c>
      <c r="R1" s="1" t="s">
        <v>355</v>
      </c>
      <c r="S1" s="1" t="s">
        <v>356</v>
      </c>
      <c r="T1" s="1" t="s">
        <v>366</v>
      </c>
      <c r="U1" s="1" t="s">
        <v>367</v>
      </c>
      <c r="V1" s="1" t="s">
        <v>369</v>
      </c>
      <c r="W1" s="1" t="s">
        <v>368</v>
      </c>
      <c r="X1" s="1" t="s">
        <v>361</v>
      </c>
      <c r="Y1" s="1" t="s">
        <v>362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357</v>
      </c>
      <c r="AE1" s="1" t="s">
        <v>358</v>
      </c>
      <c r="AF1" s="1" t="s">
        <v>359</v>
      </c>
    </row>
    <row r="2" spans="1:33" x14ac:dyDescent="0.25">
      <c r="A2" s="1" t="s">
        <v>34</v>
      </c>
      <c r="B2" s="1">
        <v>1600</v>
      </c>
      <c r="C2" s="1">
        <f t="shared" ref="C2:C65" si="0">B2*12</f>
        <v>19200</v>
      </c>
      <c r="D2" s="1">
        <f t="shared" ref="D2:D65" si="1">C2*0.88</f>
        <v>16896</v>
      </c>
      <c r="E2" s="1">
        <f t="shared" ref="E2:E65" si="2">C2*0.12</f>
        <v>2304</v>
      </c>
      <c r="F2" s="1">
        <v>150</v>
      </c>
      <c r="G2" s="1">
        <v>0.41099999999999998</v>
      </c>
      <c r="H2" s="1">
        <f t="shared" ref="H2:H65" si="3">(G2*30)/3</f>
        <v>4.1100000000000003</v>
      </c>
      <c r="I2" s="1" t="s">
        <v>30</v>
      </c>
      <c r="J2" s="1" t="s">
        <v>35</v>
      </c>
      <c r="K2" s="1" t="s">
        <v>31</v>
      </c>
      <c r="L2" s="1" t="s">
        <v>32</v>
      </c>
      <c r="M2" s="1">
        <v>78702</v>
      </c>
      <c r="N2" s="1">
        <v>380</v>
      </c>
      <c r="O2" s="3">
        <f t="shared" ref="O2:O65" si="4">0.1 + ((N2 - P2) / (Q2 - P2)) * 0.8</f>
        <v>0.42072072072072075</v>
      </c>
      <c r="P2" s="1">
        <v>202</v>
      </c>
      <c r="Q2" s="1">
        <v>646</v>
      </c>
      <c r="R2" s="1">
        <f t="shared" ref="R2:R65" si="5" xml:space="preserve"> P2 + (0.5 - 0.1) * (Q2 - P2) / (0.9 - 0.1)</f>
        <v>424</v>
      </c>
      <c r="S2" s="1">
        <f t="shared" ref="S2:S65" si="6">R2-N2</f>
        <v>44</v>
      </c>
      <c r="T2" s="1">
        <f t="shared" ref="T2:T65" si="7">R2*(G2*30)*12</f>
        <v>62735.040000000001</v>
      </c>
      <c r="U2" s="1">
        <f t="shared" ref="U2:U65" si="8">T2*0.88</f>
        <v>55206.835200000001</v>
      </c>
      <c r="V2" s="1">
        <f t="shared" ref="V2:V65" si="9">T2*0.12</f>
        <v>7528.2047999999995</v>
      </c>
      <c r="W2" s="1">
        <f t="shared" ref="W2:W65" si="10">V2-(T2*0.3)</f>
        <v>-11292.307199999999</v>
      </c>
      <c r="X2" s="1">
        <f t="shared" ref="X2:X65" si="11">W2-500</f>
        <v>-11792.307199999999</v>
      </c>
      <c r="Y2" s="1">
        <f t="shared" ref="Y2:Y65" si="12">X2-300-(H2*100)</f>
        <v>-12503.307199999999</v>
      </c>
      <c r="Z2" s="1" t="s">
        <v>36</v>
      </c>
      <c r="AA2" s="1">
        <v>1</v>
      </c>
      <c r="AB2" s="1">
        <v>1</v>
      </c>
      <c r="AC2" s="1">
        <v>0</v>
      </c>
      <c r="AD2" s="5">
        <f t="shared" ref="AD2:AD65" si="13">(B2+300)/(R2*0.8)</f>
        <v>5.6014150943396217</v>
      </c>
      <c r="AE2" s="4">
        <f>AD2/30</f>
        <v>0.18671383647798739</v>
      </c>
      <c r="AF2" s="4">
        <f t="shared" ref="AF2:AF65" si="14">G2-AE2</f>
        <v>0.22428616352201258</v>
      </c>
      <c r="AG2">
        <f>R2*30*G2*12</f>
        <v>62735.040000000001</v>
      </c>
    </row>
    <row r="3" spans="1:33" x14ac:dyDescent="0.25">
      <c r="A3" s="1" t="s">
        <v>42</v>
      </c>
      <c r="B3" s="1">
        <v>1800</v>
      </c>
      <c r="C3" s="1">
        <f t="shared" si="0"/>
        <v>21600</v>
      </c>
      <c r="D3" s="1">
        <f t="shared" si="1"/>
        <v>19008</v>
      </c>
      <c r="E3" s="1">
        <f t="shared" si="2"/>
        <v>2592</v>
      </c>
      <c r="F3" s="1">
        <v>40</v>
      </c>
      <c r="G3" s="1">
        <v>0.1096</v>
      </c>
      <c r="H3" s="1">
        <f t="shared" si="3"/>
        <v>1.0960000000000001</v>
      </c>
      <c r="I3" s="1" t="s">
        <v>40</v>
      </c>
      <c r="J3" s="1" t="s">
        <v>35</v>
      </c>
      <c r="K3" s="1" t="s">
        <v>31</v>
      </c>
      <c r="L3" s="1" t="s">
        <v>32</v>
      </c>
      <c r="M3" s="1">
        <v>78705</v>
      </c>
      <c r="N3" s="1">
        <v>969</v>
      </c>
      <c r="O3" s="3">
        <f t="shared" si="4"/>
        <v>0.58993288590604032</v>
      </c>
      <c r="P3" s="1">
        <v>239</v>
      </c>
      <c r="Q3" s="1">
        <v>1431</v>
      </c>
      <c r="R3" s="1">
        <f t="shared" si="5"/>
        <v>835</v>
      </c>
      <c r="S3" s="1">
        <f t="shared" si="6"/>
        <v>-134</v>
      </c>
      <c r="T3" s="1">
        <f t="shared" si="7"/>
        <v>32945.760000000002</v>
      </c>
      <c r="U3" s="1">
        <f t="shared" si="8"/>
        <v>28992.268800000002</v>
      </c>
      <c r="V3" s="1">
        <f t="shared" si="9"/>
        <v>3953.4911999999999</v>
      </c>
      <c r="W3" s="1">
        <f t="shared" si="10"/>
        <v>-5930.2368000000006</v>
      </c>
      <c r="X3" s="1">
        <f t="shared" si="11"/>
        <v>-6430.2368000000006</v>
      </c>
      <c r="Y3" s="1">
        <f t="shared" si="12"/>
        <v>-6839.8368000000009</v>
      </c>
      <c r="Z3" s="1" t="s">
        <v>36</v>
      </c>
      <c r="AA3" s="1">
        <v>1</v>
      </c>
      <c r="AB3" s="1">
        <v>1</v>
      </c>
      <c r="AC3" s="1">
        <v>0</v>
      </c>
      <c r="AD3" s="5">
        <f t="shared" si="13"/>
        <v>3.1437125748502992</v>
      </c>
      <c r="AE3" s="4">
        <f t="shared" ref="AE3:AE66" si="15">AD3/30</f>
        <v>0.10479041916167664</v>
      </c>
      <c r="AF3" s="4">
        <f t="shared" si="14"/>
        <v>4.8095808383233629E-3</v>
      </c>
    </row>
    <row r="4" spans="1:33" ht="24" x14ac:dyDescent="0.25">
      <c r="A4" s="1" t="s">
        <v>46</v>
      </c>
      <c r="B4" s="1">
        <v>1000</v>
      </c>
      <c r="C4" s="1">
        <f t="shared" si="0"/>
        <v>12000</v>
      </c>
      <c r="D4" s="1">
        <f t="shared" si="1"/>
        <v>10560</v>
      </c>
      <c r="E4" s="1">
        <f t="shared" si="2"/>
        <v>1440</v>
      </c>
      <c r="F4" s="1">
        <v>143</v>
      </c>
      <c r="G4" s="1">
        <v>0.39179999999999998</v>
      </c>
      <c r="H4" s="1">
        <f t="shared" si="3"/>
        <v>3.9179999999999997</v>
      </c>
      <c r="I4" s="1" t="s">
        <v>23</v>
      </c>
      <c r="J4" s="1" t="s">
        <v>35</v>
      </c>
      <c r="K4" s="1" t="s">
        <v>19</v>
      </c>
      <c r="L4" s="1" t="s">
        <v>20</v>
      </c>
      <c r="M4" s="1">
        <v>27517</v>
      </c>
      <c r="N4" s="1">
        <v>206</v>
      </c>
      <c r="O4" s="3">
        <f t="shared" si="4"/>
        <v>0.5</v>
      </c>
      <c r="P4" s="1">
        <v>116</v>
      </c>
      <c r="Q4" s="1">
        <v>296</v>
      </c>
      <c r="R4" s="1">
        <f t="shared" si="5"/>
        <v>206</v>
      </c>
      <c r="S4" s="1">
        <f t="shared" si="6"/>
        <v>0</v>
      </c>
      <c r="T4" s="1">
        <f t="shared" si="7"/>
        <v>29055.887999999999</v>
      </c>
      <c r="U4" s="1">
        <f t="shared" si="8"/>
        <v>25569.18144</v>
      </c>
      <c r="V4" s="1">
        <f t="shared" si="9"/>
        <v>3486.7065599999996</v>
      </c>
      <c r="W4" s="1">
        <f t="shared" si="10"/>
        <v>-5230.059839999999</v>
      </c>
      <c r="X4" s="1">
        <f t="shared" si="11"/>
        <v>-5730.059839999999</v>
      </c>
      <c r="Y4" s="1">
        <f t="shared" si="12"/>
        <v>-6421.8598399999992</v>
      </c>
      <c r="Z4" s="1" t="s">
        <v>36</v>
      </c>
      <c r="AA4" s="1">
        <v>1</v>
      </c>
      <c r="AB4" s="1">
        <v>1</v>
      </c>
      <c r="AC4" s="1">
        <v>0</v>
      </c>
      <c r="AD4" s="5">
        <f t="shared" si="13"/>
        <v>7.8883495145631066</v>
      </c>
      <c r="AE4" s="4">
        <f t="shared" si="15"/>
        <v>0.26294498381877024</v>
      </c>
      <c r="AF4" s="4">
        <f t="shared" si="14"/>
        <v>0.12885501618122974</v>
      </c>
    </row>
    <row r="5" spans="1:33" x14ac:dyDescent="0.25">
      <c r="A5" s="1" t="s">
        <v>48</v>
      </c>
      <c r="B5" s="1">
        <v>1200</v>
      </c>
      <c r="C5" s="1">
        <f t="shared" si="0"/>
        <v>14400</v>
      </c>
      <c r="D5" s="1">
        <f t="shared" si="1"/>
        <v>12672</v>
      </c>
      <c r="E5" s="1">
        <f t="shared" si="2"/>
        <v>1728</v>
      </c>
      <c r="F5" s="1">
        <v>187</v>
      </c>
      <c r="G5" s="1">
        <v>0.51229999999999998</v>
      </c>
      <c r="H5" s="1">
        <f t="shared" si="3"/>
        <v>5.1230000000000002</v>
      </c>
      <c r="I5" s="1" t="s">
        <v>45</v>
      </c>
      <c r="J5" s="1" t="s">
        <v>35</v>
      </c>
      <c r="K5" s="1" t="s">
        <v>31</v>
      </c>
      <c r="L5" s="1" t="s">
        <v>32</v>
      </c>
      <c r="M5" s="1">
        <v>78723</v>
      </c>
      <c r="N5" s="1">
        <v>389</v>
      </c>
      <c r="O5" s="3">
        <f t="shared" si="4"/>
        <v>0.39985528219971056</v>
      </c>
      <c r="P5" s="1">
        <v>130</v>
      </c>
      <c r="Q5" s="1">
        <v>821</v>
      </c>
      <c r="R5" s="1">
        <f t="shared" si="5"/>
        <v>475.5</v>
      </c>
      <c r="S5" s="1">
        <f t="shared" si="6"/>
        <v>86.5</v>
      </c>
      <c r="T5" s="1">
        <f t="shared" si="7"/>
        <v>87695.513999999996</v>
      </c>
      <c r="U5" s="1">
        <f t="shared" si="8"/>
        <v>77172.052320000003</v>
      </c>
      <c r="V5" s="1">
        <f t="shared" si="9"/>
        <v>10523.461679999999</v>
      </c>
      <c r="W5" s="1">
        <f t="shared" si="10"/>
        <v>-15785.192519999999</v>
      </c>
      <c r="X5" s="1">
        <f t="shared" si="11"/>
        <v>-16285.192519999999</v>
      </c>
      <c r="Y5" s="1">
        <f t="shared" si="12"/>
        <v>-17097.492519999996</v>
      </c>
      <c r="Z5" s="1" t="s">
        <v>36</v>
      </c>
      <c r="AA5" s="1">
        <v>1</v>
      </c>
      <c r="AB5" s="1">
        <v>1</v>
      </c>
      <c r="AC5" s="1">
        <v>0</v>
      </c>
      <c r="AD5" s="5">
        <f t="shared" si="13"/>
        <v>3.9432176656151414</v>
      </c>
      <c r="AE5" s="4">
        <f t="shared" si="15"/>
        <v>0.13144058885383805</v>
      </c>
      <c r="AF5" s="4">
        <f t="shared" si="14"/>
        <v>0.38085941114616195</v>
      </c>
    </row>
    <row r="6" spans="1:33" x14ac:dyDescent="0.25">
      <c r="A6" s="1" t="s">
        <v>53</v>
      </c>
      <c r="B6" s="1">
        <v>900</v>
      </c>
      <c r="C6" s="1">
        <f t="shared" si="0"/>
        <v>10800</v>
      </c>
      <c r="D6" s="1">
        <f t="shared" si="1"/>
        <v>9504</v>
      </c>
      <c r="E6" s="1">
        <f t="shared" si="2"/>
        <v>1296</v>
      </c>
      <c r="F6" s="1">
        <v>157</v>
      </c>
      <c r="G6" s="1">
        <v>0.43009999999999998</v>
      </c>
      <c r="H6" s="1">
        <f t="shared" si="3"/>
        <v>4.3009999999999993</v>
      </c>
      <c r="I6" s="1" t="s">
        <v>51</v>
      </c>
      <c r="J6" s="1" t="s">
        <v>35</v>
      </c>
      <c r="K6" s="1" t="s">
        <v>31</v>
      </c>
      <c r="L6" s="1" t="s">
        <v>32</v>
      </c>
      <c r="M6" s="1">
        <v>78744</v>
      </c>
      <c r="N6" s="1">
        <v>444</v>
      </c>
      <c r="O6" s="3">
        <f t="shared" si="4"/>
        <v>0.6206779661016949</v>
      </c>
      <c r="P6" s="1">
        <v>252</v>
      </c>
      <c r="Q6" s="1">
        <v>547</v>
      </c>
      <c r="R6" s="1">
        <f t="shared" si="5"/>
        <v>399.5</v>
      </c>
      <c r="S6" s="1">
        <f t="shared" si="6"/>
        <v>-44.5</v>
      </c>
      <c r="T6" s="1">
        <f t="shared" si="7"/>
        <v>61856.981999999996</v>
      </c>
      <c r="U6" s="1">
        <f t="shared" si="8"/>
        <v>54434.144159999996</v>
      </c>
      <c r="V6" s="1">
        <f t="shared" si="9"/>
        <v>7422.8378399999992</v>
      </c>
      <c r="W6" s="1">
        <f t="shared" si="10"/>
        <v>-11134.256759999997</v>
      </c>
      <c r="X6" s="1">
        <f t="shared" si="11"/>
        <v>-11634.256759999997</v>
      </c>
      <c r="Y6" s="1">
        <f t="shared" si="12"/>
        <v>-12364.356759999997</v>
      </c>
      <c r="Z6" s="1" t="s">
        <v>36</v>
      </c>
      <c r="AA6" s="1">
        <v>1</v>
      </c>
      <c r="AB6" s="1">
        <v>1</v>
      </c>
      <c r="AC6" s="1">
        <v>0</v>
      </c>
      <c r="AD6" s="5">
        <f t="shared" si="13"/>
        <v>3.754693366708385</v>
      </c>
      <c r="AE6" s="4">
        <f t="shared" si="15"/>
        <v>0.12515644555694616</v>
      </c>
      <c r="AF6" s="4">
        <f t="shared" si="14"/>
        <v>0.30494355444305382</v>
      </c>
    </row>
    <row r="7" spans="1:33" x14ac:dyDescent="0.25">
      <c r="A7" s="1" t="s">
        <v>58</v>
      </c>
      <c r="B7" s="1">
        <v>1500</v>
      </c>
      <c r="C7" s="1">
        <f t="shared" si="0"/>
        <v>18000</v>
      </c>
      <c r="D7" s="1">
        <f t="shared" si="1"/>
        <v>15840</v>
      </c>
      <c r="E7" s="1">
        <f t="shared" si="2"/>
        <v>2160</v>
      </c>
      <c r="F7" s="1">
        <v>164</v>
      </c>
      <c r="G7" s="1">
        <v>0.44929999999999998</v>
      </c>
      <c r="H7" s="1">
        <f t="shared" si="3"/>
        <v>4.4929999999999994</v>
      </c>
      <c r="I7" s="1" t="s">
        <v>56</v>
      </c>
      <c r="J7" s="1" t="s">
        <v>35</v>
      </c>
      <c r="K7" s="1" t="s">
        <v>31</v>
      </c>
      <c r="L7" s="1" t="s">
        <v>32</v>
      </c>
      <c r="M7" s="1">
        <v>78746</v>
      </c>
      <c r="N7" s="1">
        <v>662</v>
      </c>
      <c r="O7" s="3">
        <f t="shared" si="4"/>
        <v>0.64984126984126989</v>
      </c>
      <c r="P7" s="1">
        <v>229</v>
      </c>
      <c r="Q7" s="1">
        <v>859</v>
      </c>
      <c r="R7" s="1">
        <f t="shared" si="5"/>
        <v>544</v>
      </c>
      <c r="S7" s="1">
        <f t="shared" si="6"/>
        <v>-118</v>
      </c>
      <c r="T7" s="1">
        <f t="shared" si="7"/>
        <v>87990.911999999982</v>
      </c>
      <c r="U7" s="1">
        <f t="shared" si="8"/>
        <v>77432.002559999979</v>
      </c>
      <c r="V7" s="1">
        <f t="shared" si="9"/>
        <v>10558.909439999998</v>
      </c>
      <c r="W7" s="1">
        <f t="shared" si="10"/>
        <v>-15838.364159999996</v>
      </c>
      <c r="X7" s="1">
        <f t="shared" si="11"/>
        <v>-16338.364159999996</v>
      </c>
      <c r="Y7" s="1">
        <f t="shared" si="12"/>
        <v>-17087.664159999997</v>
      </c>
      <c r="Z7" s="1" t="s">
        <v>36</v>
      </c>
      <c r="AA7" s="1">
        <v>1</v>
      </c>
      <c r="AB7" s="1">
        <v>1</v>
      </c>
      <c r="AC7" s="1">
        <v>0</v>
      </c>
      <c r="AD7" s="5">
        <f t="shared" si="13"/>
        <v>4.1360294117647056</v>
      </c>
      <c r="AE7" s="4">
        <f t="shared" si="15"/>
        <v>0.13786764705882351</v>
      </c>
      <c r="AF7" s="4">
        <f t="shared" si="14"/>
        <v>0.31143235294117644</v>
      </c>
    </row>
    <row r="8" spans="1:33" ht="24" x14ac:dyDescent="0.25">
      <c r="A8" s="1" t="s">
        <v>66</v>
      </c>
      <c r="B8" s="1">
        <v>700</v>
      </c>
      <c r="C8" s="1">
        <f t="shared" si="0"/>
        <v>8400</v>
      </c>
      <c r="D8" s="1">
        <f t="shared" si="1"/>
        <v>7392</v>
      </c>
      <c r="E8" s="1">
        <f t="shared" si="2"/>
        <v>1008</v>
      </c>
      <c r="F8" s="1">
        <v>51</v>
      </c>
      <c r="G8" s="1">
        <v>0.13969999999999999</v>
      </c>
      <c r="H8" s="1">
        <f t="shared" si="3"/>
        <v>1.397</v>
      </c>
      <c r="I8" s="1" t="s">
        <v>62</v>
      </c>
      <c r="J8" s="1" t="s">
        <v>35</v>
      </c>
      <c r="K8" s="1" t="s">
        <v>63</v>
      </c>
      <c r="L8" s="1" t="s">
        <v>64</v>
      </c>
      <c r="M8" s="1">
        <v>72712</v>
      </c>
      <c r="N8" s="1">
        <v>363</v>
      </c>
      <c r="O8" s="3">
        <f t="shared" si="4"/>
        <v>0.83086419753086416</v>
      </c>
      <c r="P8" s="1">
        <v>215</v>
      </c>
      <c r="Q8" s="1">
        <v>377</v>
      </c>
      <c r="R8" s="1">
        <f t="shared" si="5"/>
        <v>296</v>
      </c>
      <c r="S8" s="1">
        <f t="shared" si="6"/>
        <v>-67</v>
      </c>
      <c r="T8" s="1">
        <f t="shared" si="7"/>
        <v>14886.432000000001</v>
      </c>
      <c r="U8" s="1">
        <f t="shared" si="8"/>
        <v>13100.060160000001</v>
      </c>
      <c r="V8" s="1">
        <f t="shared" si="9"/>
        <v>1786.37184</v>
      </c>
      <c r="W8" s="1">
        <f t="shared" si="10"/>
        <v>-2679.5577600000006</v>
      </c>
      <c r="X8" s="1">
        <f t="shared" si="11"/>
        <v>-3179.5577600000006</v>
      </c>
      <c r="Y8" s="1">
        <f t="shared" si="12"/>
        <v>-3619.2577600000004</v>
      </c>
      <c r="Z8" s="1" t="s">
        <v>36</v>
      </c>
      <c r="AA8" s="1">
        <v>1</v>
      </c>
      <c r="AB8" s="1">
        <v>1</v>
      </c>
      <c r="AC8" s="1">
        <v>0</v>
      </c>
      <c r="AD8" s="5">
        <f t="shared" si="13"/>
        <v>4.2229729729729728</v>
      </c>
      <c r="AE8" s="4">
        <f t="shared" si="15"/>
        <v>0.14076576576576577</v>
      </c>
      <c r="AF8" s="4">
        <f t="shared" si="14"/>
        <v>-1.0657657657657804E-3</v>
      </c>
    </row>
    <row r="9" spans="1:33" ht="24" x14ac:dyDescent="0.25">
      <c r="A9" s="1" t="s">
        <v>71</v>
      </c>
      <c r="B9" s="1">
        <v>1000</v>
      </c>
      <c r="C9" s="1">
        <f t="shared" si="0"/>
        <v>12000</v>
      </c>
      <c r="D9" s="1">
        <f t="shared" si="1"/>
        <v>10560</v>
      </c>
      <c r="E9" s="1">
        <f t="shared" si="2"/>
        <v>1440</v>
      </c>
      <c r="F9" s="1">
        <v>190</v>
      </c>
      <c r="G9" s="1">
        <v>0.52049999999999996</v>
      </c>
      <c r="H9" s="1">
        <f t="shared" si="3"/>
        <v>5.2049999999999992</v>
      </c>
      <c r="I9" s="1" t="s">
        <v>69</v>
      </c>
      <c r="J9" s="1" t="s">
        <v>35</v>
      </c>
      <c r="K9" s="1" t="s">
        <v>63</v>
      </c>
      <c r="L9" s="1" t="s">
        <v>64</v>
      </c>
      <c r="M9" s="1">
        <v>72719</v>
      </c>
      <c r="N9" s="1">
        <v>266</v>
      </c>
      <c r="O9" s="3">
        <f t="shared" si="4"/>
        <v>0.59863013698630141</v>
      </c>
      <c r="P9" s="1">
        <v>84</v>
      </c>
      <c r="Q9" s="1">
        <v>376</v>
      </c>
      <c r="R9" s="1">
        <f t="shared" si="5"/>
        <v>230</v>
      </c>
      <c r="S9" s="1">
        <f t="shared" si="6"/>
        <v>-36</v>
      </c>
      <c r="T9" s="1">
        <f t="shared" si="7"/>
        <v>43097.399999999994</v>
      </c>
      <c r="U9" s="1">
        <f t="shared" si="8"/>
        <v>37925.711999999992</v>
      </c>
      <c r="V9" s="1">
        <f t="shared" si="9"/>
        <v>5171.6879999999992</v>
      </c>
      <c r="W9" s="1">
        <f t="shared" si="10"/>
        <v>-7757.5319999999983</v>
      </c>
      <c r="X9" s="1">
        <f t="shared" si="11"/>
        <v>-8257.5319999999992</v>
      </c>
      <c r="Y9" s="1">
        <f t="shared" si="12"/>
        <v>-9078.0319999999992</v>
      </c>
      <c r="Z9" s="1" t="s">
        <v>36</v>
      </c>
      <c r="AA9" s="1">
        <v>1</v>
      </c>
      <c r="AB9" s="1">
        <v>1</v>
      </c>
      <c r="AC9" s="1">
        <v>0</v>
      </c>
      <c r="AD9" s="5">
        <f t="shared" si="13"/>
        <v>7.0652173913043477</v>
      </c>
      <c r="AE9" s="4">
        <f t="shared" si="15"/>
        <v>0.23550724637681159</v>
      </c>
      <c r="AF9" s="4">
        <f t="shared" si="14"/>
        <v>0.28499275362318838</v>
      </c>
    </row>
    <row r="10" spans="1:33" x14ac:dyDescent="0.25">
      <c r="A10" s="1" t="s">
        <v>80</v>
      </c>
      <c r="B10" s="1">
        <v>1100</v>
      </c>
      <c r="C10" s="1">
        <f t="shared" si="0"/>
        <v>13200</v>
      </c>
      <c r="D10" s="1">
        <f t="shared" si="1"/>
        <v>11616</v>
      </c>
      <c r="E10" s="1">
        <f t="shared" si="2"/>
        <v>1584</v>
      </c>
      <c r="F10" s="1">
        <v>99</v>
      </c>
      <c r="G10" s="1">
        <v>0.2712</v>
      </c>
      <c r="H10" s="1">
        <f t="shared" si="3"/>
        <v>2.7119999999999997</v>
      </c>
      <c r="I10" s="1" t="s">
        <v>74</v>
      </c>
      <c r="J10" s="1" t="s">
        <v>35</v>
      </c>
      <c r="K10" s="1" t="s">
        <v>75</v>
      </c>
      <c r="L10" s="1" t="s">
        <v>76</v>
      </c>
      <c r="M10" s="1">
        <v>80204</v>
      </c>
      <c r="N10" s="1">
        <v>318</v>
      </c>
      <c r="O10" s="3">
        <f t="shared" si="4"/>
        <v>0.7400000000000001</v>
      </c>
      <c r="P10" s="1">
        <v>90</v>
      </c>
      <c r="Q10" s="1">
        <v>375</v>
      </c>
      <c r="R10" s="1">
        <f t="shared" si="5"/>
        <v>232.5</v>
      </c>
      <c r="S10" s="1">
        <f t="shared" si="6"/>
        <v>-85.5</v>
      </c>
      <c r="T10" s="1">
        <f t="shared" si="7"/>
        <v>22699.439999999999</v>
      </c>
      <c r="U10" s="1">
        <f t="shared" si="8"/>
        <v>19975.5072</v>
      </c>
      <c r="V10" s="1">
        <f t="shared" si="9"/>
        <v>2723.9327999999996</v>
      </c>
      <c r="W10" s="1">
        <f t="shared" si="10"/>
        <v>-4085.8991999999998</v>
      </c>
      <c r="X10" s="1">
        <f t="shared" si="11"/>
        <v>-4585.8991999999998</v>
      </c>
      <c r="Y10" s="1">
        <f t="shared" si="12"/>
        <v>-5157.0991999999997</v>
      </c>
      <c r="Z10" s="1" t="s">
        <v>36</v>
      </c>
      <c r="AA10" s="1">
        <v>1</v>
      </c>
      <c r="AB10" s="1">
        <v>1</v>
      </c>
      <c r="AC10" s="1">
        <v>0</v>
      </c>
      <c r="AD10" s="5">
        <f t="shared" si="13"/>
        <v>7.5268817204301079</v>
      </c>
      <c r="AE10" s="4">
        <f t="shared" si="15"/>
        <v>0.25089605734767029</v>
      </c>
      <c r="AF10" s="4">
        <f t="shared" si="14"/>
        <v>2.030394265232971E-2</v>
      </c>
    </row>
    <row r="11" spans="1:33" x14ac:dyDescent="0.25">
      <c r="A11" s="1" t="s">
        <v>85</v>
      </c>
      <c r="B11" s="1">
        <v>1200</v>
      </c>
      <c r="C11" s="1">
        <f t="shared" si="0"/>
        <v>14400</v>
      </c>
      <c r="D11" s="1">
        <f t="shared" si="1"/>
        <v>12672</v>
      </c>
      <c r="E11" s="1">
        <f t="shared" si="2"/>
        <v>1728</v>
      </c>
      <c r="F11" s="1">
        <v>164</v>
      </c>
      <c r="G11" s="1">
        <v>0.44929999999999998</v>
      </c>
      <c r="H11" s="1">
        <f t="shared" si="3"/>
        <v>4.4929999999999994</v>
      </c>
      <c r="I11" s="1" t="s">
        <v>83</v>
      </c>
      <c r="J11" s="1" t="s">
        <v>35</v>
      </c>
      <c r="K11" s="1" t="s">
        <v>75</v>
      </c>
      <c r="L11" s="1" t="s">
        <v>76</v>
      </c>
      <c r="M11" s="1">
        <v>80209</v>
      </c>
      <c r="N11" s="1">
        <v>187</v>
      </c>
      <c r="O11" s="3">
        <f t="shared" si="4"/>
        <v>0.40163934426229508</v>
      </c>
      <c r="P11" s="1">
        <v>141</v>
      </c>
      <c r="Q11" s="1">
        <v>263</v>
      </c>
      <c r="R11" s="1">
        <f t="shared" si="5"/>
        <v>202</v>
      </c>
      <c r="S11" s="1">
        <f t="shared" si="6"/>
        <v>15</v>
      </c>
      <c r="T11" s="1">
        <f t="shared" si="7"/>
        <v>32673.095999999998</v>
      </c>
      <c r="U11" s="1">
        <f t="shared" si="8"/>
        <v>28752.324479999999</v>
      </c>
      <c r="V11" s="1">
        <f t="shared" si="9"/>
        <v>3920.7715199999998</v>
      </c>
      <c r="W11" s="1">
        <f t="shared" si="10"/>
        <v>-5881.1572799999994</v>
      </c>
      <c r="X11" s="1">
        <f t="shared" si="11"/>
        <v>-6381.1572799999994</v>
      </c>
      <c r="Y11" s="1">
        <f t="shared" si="12"/>
        <v>-7130.4572799999996</v>
      </c>
      <c r="Z11" s="1" t="s">
        <v>36</v>
      </c>
      <c r="AA11" s="1">
        <v>1</v>
      </c>
      <c r="AB11" s="1">
        <v>1</v>
      </c>
      <c r="AC11" s="1">
        <v>0</v>
      </c>
      <c r="AD11" s="5">
        <f t="shared" si="13"/>
        <v>9.2821782178217802</v>
      </c>
      <c r="AE11" s="4">
        <f t="shared" si="15"/>
        <v>0.30940594059405935</v>
      </c>
      <c r="AF11" s="4">
        <f t="shared" si="14"/>
        <v>0.13989405940594063</v>
      </c>
    </row>
    <row r="12" spans="1:33" x14ac:dyDescent="0.25">
      <c r="A12" s="1" t="s">
        <v>90</v>
      </c>
      <c r="B12" s="1">
        <v>1300</v>
      </c>
      <c r="C12" s="1">
        <f t="shared" si="0"/>
        <v>15600</v>
      </c>
      <c r="D12" s="1">
        <f t="shared" si="1"/>
        <v>13728</v>
      </c>
      <c r="E12" s="1">
        <f t="shared" si="2"/>
        <v>1872</v>
      </c>
      <c r="F12" s="1">
        <v>164</v>
      </c>
      <c r="G12" s="1">
        <v>0.44929999999999998</v>
      </c>
      <c r="H12" s="1">
        <f t="shared" si="3"/>
        <v>4.4929999999999994</v>
      </c>
      <c r="I12" s="1" t="s">
        <v>88</v>
      </c>
      <c r="J12" s="1" t="s">
        <v>35</v>
      </c>
      <c r="K12" s="1" t="s">
        <v>75</v>
      </c>
      <c r="L12" s="1" t="s">
        <v>76</v>
      </c>
      <c r="M12" s="1">
        <v>80218</v>
      </c>
      <c r="N12" s="1">
        <v>238</v>
      </c>
      <c r="O12" s="3">
        <f t="shared" si="4"/>
        <v>0.43777777777777782</v>
      </c>
      <c r="P12" s="1">
        <v>181</v>
      </c>
      <c r="Q12" s="1">
        <v>316</v>
      </c>
      <c r="R12" s="1">
        <f t="shared" si="5"/>
        <v>248.5</v>
      </c>
      <c r="S12" s="1">
        <f t="shared" si="6"/>
        <v>10.5</v>
      </c>
      <c r="T12" s="1">
        <f t="shared" si="7"/>
        <v>40194.377999999997</v>
      </c>
      <c r="U12" s="1">
        <f t="shared" si="8"/>
        <v>35371.052639999994</v>
      </c>
      <c r="V12" s="1">
        <f t="shared" si="9"/>
        <v>4823.3253599999998</v>
      </c>
      <c r="W12" s="1">
        <f t="shared" si="10"/>
        <v>-7234.9880399999993</v>
      </c>
      <c r="X12" s="1">
        <f t="shared" si="11"/>
        <v>-7734.9880399999993</v>
      </c>
      <c r="Y12" s="1">
        <f t="shared" si="12"/>
        <v>-8484.2880399999995</v>
      </c>
      <c r="Z12" s="1" t="s">
        <v>36</v>
      </c>
      <c r="AA12" s="1">
        <v>1</v>
      </c>
      <c r="AB12" s="1">
        <v>1</v>
      </c>
      <c r="AC12" s="1">
        <v>0</v>
      </c>
      <c r="AD12" s="5">
        <f t="shared" si="13"/>
        <v>8.0482897384305829</v>
      </c>
      <c r="AE12" s="4">
        <f t="shared" si="15"/>
        <v>0.26827632461435275</v>
      </c>
      <c r="AF12" s="4">
        <f t="shared" si="14"/>
        <v>0.18102367538564723</v>
      </c>
    </row>
    <row r="13" spans="1:33" ht="24" x14ac:dyDescent="0.25">
      <c r="A13" s="1" t="s">
        <v>91</v>
      </c>
      <c r="B13" s="1">
        <v>850</v>
      </c>
      <c r="C13" s="1">
        <f t="shared" si="0"/>
        <v>10200</v>
      </c>
      <c r="D13" s="1">
        <f t="shared" si="1"/>
        <v>8976</v>
      </c>
      <c r="E13" s="1">
        <f t="shared" si="2"/>
        <v>1224</v>
      </c>
      <c r="F13" s="1">
        <v>194</v>
      </c>
      <c r="G13" s="1">
        <v>0.53149999999999997</v>
      </c>
      <c r="H13" s="1">
        <f t="shared" si="3"/>
        <v>5.3149999999999995</v>
      </c>
      <c r="I13" s="1" t="s">
        <v>78</v>
      </c>
      <c r="J13" s="1" t="s">
        <v>35</v>
      </c>
      <c r="K13" s="1" t="s">
        <v>19</v>
      </c>
      <c r="L13" s="1" t="s">
        <v>20</v>
      </c>
      <c r="M13" s="1">
        <v>27707</v>
      </c>
      <c r="N13" s="1">
        <v>146</v>
      </c>
      <c r="O13" s="3">
        <f t="shared" si="4"/>
        <v>0.36845637583892621</v>
      </c>
      <c r="P13" s="1">
        <v>96</v>
      </c>
      <c r="Q13" s="1">
        <v>245</v>
      </c>
      <c r="R13" s="1">
        <f t="shared" si="5"/>
        <v>170.5</v>
      </c>
      <c r="S13" s="1">
        <f t="shared" si="6"/>
        <v>24.5</v>
      </c>
      <c r="T13" s="1">
        <f t="shared" si="7"/>
        <v>32623.47</v>
      </c>
      <c r="U13" s="1">
        <f t="shared" si="8"/>
        <v>28708.653600000001</v>
      </c>
      <c r="V13" s="1">
        <f t="shared" si="9"/>
        <v>3914.8164000000002</v>
      </c>
      <c r="W13" s="1">
        <f t="shared" si="10"/>
        <v>-5872.2245999999996</v>
      </c>
      <c r="X13" s="1">
        <f t="shared" si="11"/>
        <v>-6372.2245999999996</v>
      </c>
      <c r="Y13" s="1">
        <f t="shared" si="12"/>
        <v>-7203.7245999999996</v>
      </c>
      <c r="Z13" s="1" t="s">
        <v>36</v>
      </c>
      <c r="AA13" s="1">
        <v>1</v>
      </c>
      <c r="AB13" s="1">
        <v>1</v>
      </c>
      <c r="AC13" s="1">
        <v>0</v>
      </c>
      <c r="AD13" s="5">
        <f t="shared" si="13"/>
        <v>8.4310850439882703</v>
      </c>
      <c r="AE13" s="4">
        <f t="shared" si="15"/>
        <v>0.28103616813294235</v>
      </c>
      <c r="AF13" s="4">
        <f t="shared" si="14"/>
        <v>0.25046383186705762</v>
      </c>
    </row>
    <row r="14" spans="1:33" x14ac:dyDescent="0.25">
      <c r="A14" s="1" t="s">
        <v>96</v>
      </c>
      <c r="B14" s="1">
        <v>1300</v>
      </c>
      <c r="C14" s="1">
        <f t="shared" si="0"/>
        <v>15600</v>
      </c>
      <c r="D14" s="1">
        <f t="shared" si="1"/>
        <v>13728</v>
      </c>
      <c r="E14" s="1">
        <f t="shared" si="2"/>
        <v>1872</v>
      </c>
      <c r="F14" s="1">
        <v>77</v>
      </c>
      <c r="G14" s="1">
        <v>0.21099999999999999</v>
      </c>
      <c r="H14" s="1">
        <f t="shared" si="3"/>
        <v>2.11</v>
      </c>
      <c r="I14" s="1" t="s">
        <v>94</v>
      </c>
      <c r="J14" s="1" t="s">
        <v>35</v>
      </c>
      <c r="K14" s="1" t="s">
        <v>75</v>
      </c>
      <c r="L14" s="1" t="s">
        <v>76</v>
      </c>
      <c r="M14" s="1">
        <v>80220</v>
      </c>
      <c r="N14" s="1">
        <v>429</v>
      </c>
      <c r="O14" s="3">
        <f t="shared" si="4"/>
        <v>0.68761061946902657</v>
      </c>
      <c r="P14" s="1">
        <v>263</v>
      </c>
      <c r="Q14" s="1">
        <v>489</v>
      </c>
      <c r="R14" s="1">
        <f t="shared" si="5"/>
        <v>376</v>
      </c>
      <c r="S14" s="1">
        <f t="shared" si="6"/>
        <v>-53</v>
      </c>
      <c r="T14" s="1">
        <f t="shared" si="7"/>
        <v>28560.959999999999</v>
      </c>
      <c r="U14" s="1">
        <f t="shared" si="8"/>
        <v>25133.644799999998</v>
      </c>
      <c r="V14" s="1">
        <f t="shared" si="9"/>
        <v>3427.3151999999995</v>
      </c>
      <c r="W14" s="1">
        <f t="shared" si="10"/>
        <v>-5140.9727999999996</v>
      </c>
      <c r="X14" s="1">
        <f t="shared" si="11"/>
        <v>-5640.9727999999996</v>
      </c>
      <c r="Y14" s="1">
        <f t="shared" si="12"/>
        <v>-6151.9727999999996</v>
      </c>
      <c r="Z14" s="1" t="s">
        <v>36</v>
      </c>
      <c r="AA14" s="1">
        <v>1</v>
      </c>
      <c r="AB14" s="1">
        <v>1</v>
      </c>
      <c r="AC14" s="1">
        <v>0</v>
      </c>
      <c r="AD14" s="5">
        <f t="shared" si="13"/>
        <v>5.3191489361702127</v>
      </c>
      <c r="AE14" s="4">
        <f t="shared" si="15"/>
        <v>0.1773049645390071</v>
      </c>
      <c r="AF14" s="4">
        <f t="shared" si="14"/>
        <v>3.3695035460992895E-2</v>
      </c>
    </row>
    <row r="15" spans="1:33" x14ac:dyDescent="0.25">
      <c r="A15" s="1" t="s">
        <v>101</v>
      </c>
      <c r="B15" s="1">
        <v>1400</v>
      </c>
      <c r="C15" s="1">
        <f t="shared" si="0"/>
        <v>16800</v>
      </c>
      <c r="D15" s="1">
        <f t="shared" si="1"/>
        <v>14784</v>
      </c>
      <c r="E15" s="1">
        <f t="shared" si="2"/>
        <v>2016</v>
      </c>
      <c r="F15" s="1">
        <v>99</v>
      </c>
      <c r="G15" s="1">
        <v>0.2712</v>
      </c>
      <c r="H15" s="1">
        <f t="shared" si="3"/>
        <v>2.7119999999999997</v>
      </c>
      <c r="I15" s="1" t="s">
        <v>99</v>
      </c>
      <c r="J15" s="1" t="s">
        <v>35</v>
      </c>
      <c r="K15" s="1" t="s">
        <v>75</v>
      </c>
      <c r="L15" s="1" t="s">
        <v>76</v>
      </c>
      <c r="M15" s="1">
        <v>80249</v>
      </c>
      <c r="N15" s="1">
        <v>305</v>
      </c>
      <c r="O15" s="3">
        <f t="shared" si="4"/>
        <v>0.80872483221476521</v>
      </c>
      <c r="P15" s="1">
        <v>173</v>
      </c>
      <c r="Q15" s="1">
        <v>322</v>
      </c>
      <c r="R15" s="1">
        <f t="shared" si="5"/>
        <v>247.5</v>
      </c>
      <c r="S15" s="1">
        <f t="shared" si="6"/>
        <v>-57.5</v>
      </c>
      <c r="T15" s="1">
        <f t="shared" si="7"/>
        <v>24163.919999999998</v>
      </c>
      <c r="U15" s="1">
        <f t="shared" si="8"/>
        <v>21264.249599999999</v>
      </c>
      <c r="V15" s="1">
        <f t="shared" si="9"/>
        <v>2899.6703999999995</v>
      </c>
      <c r="W15" s="1">
        <f t="shared" si="10"/>
        <v>-4349.5056000000004</v>
      </c>
      <c r="X15" s="1">
        <f t="shared" si="11"/>
        <v>-4849.5056000000004</v>
      </c>
      <c r="Y15" s="1">
        <f t="shared" si="12"/>
        <v>-5420.7056000000002</v>
      </c>
      <c r="Z15" s="1" t="s">
        <v>36</v>
      </c>
      <c r="AA15" s="1">
        <v>1</v>
      </c>
      <c r="AB15" s="1">
        <v>1</v>
      </c>
      <c r="AC15" s="1">
        <v>0</v>
      </c>
      <c r="AD15" s="5">
        <f t="shared" si="13"/>
        <v>8.5858585858585865</v>
      </c>
      <c r="AE15" s="4">
        <f t="shared" si="15"/>
        <v>0.28619528619528622</v>
      </c>
      <c r="AF15" s="4">
        <f t="shared" si="14"/>
        <v>-1.4995286195286228E-2</v>
      </c>
    </row>
    <row r="16" spans="1:33" x14ac:dyDescent="0.25">
      <c r="A16" s="1" t="s">
        <v>109</v>
      </c>
      <c r="B16" s="1">
        <v>1400</v>
      </c>
      <c r="C16" s="1">
        <f t="shared" si="0"/>
        <v>16800</v>
      </c>
      <c r="D16" s="1">
        <f t="shared" si="1"/>
        <v>14784</v>
      </c>
      <c r="E16" s="1">
        <f t="shared" si="2"/>
        <v>2016</v>
      </c>
      <c r="F16" s="1">
        <v>330</v>
      </c>
      <c r="G16" s="1">
        <v>0.90410000000000001</v>
      </c>
      <c r="H16" s="1">
        <f t="shared" si="3"/>
        <v>9.0410000000000004</v>
      </c>
      <c r="I16" s="1" t="s">
        <v>104</v>
      </c>
      <c r="J16" s="1" t="s">
        <v>35</v>
      </c>
      <c r="K16" s="1" t="s">
        <v>105</v>
      </c>
      <c r="L16" s="1" t="s">
        <v>106</v>
      </c>
      <c r="M16" s="1">
        <v>33122</v>
      </c>
      <c r="N16" s="1">
        <v>244</v>
      </c>
      <c r="O16" s="3">
        <f t="shared" si="4"/>
        <v>0.21069182389937108</v>
      </c>
      <c r="P16" s="1">
        <v>222</v>
      </c>
      <c r="Q16" s="1">
        <v>381</v>
      </c>
      <c r="R16" s="1">
        <f t="shared" si="5"/>
        <v>301.5</v>
      </c>
      <c r="S16" s="1">
        <f t="shared" si="6"/>
        <v>57.5</v>
      </c>
      <c r="T16" s="1">
        <f t="shared" si="7"/>
        <v>98131.013999999996</v>
      </c>
      <c r="U16" s="1">
        <f t="shared" si="8"/>
        <v>86355.292319999993</v>
      </c>
      <c r="V16" s="1">
        <f t="shared" si="9"/>
        <v>11775.721679999999</v>
      </c>
      <c r="W16" s="1">
        <f t="shared" si="10"/>
        <v>-17663.58252</v>
      </c>
      <c r="X16" s="1">
        <f t="shared" si="11"/>
        <v>-18163.58252</v>
      </c>
      <c r="Y16" s="1">
        <f t="shared" si="12"/>
        <v>-19367.682519999998</v>
      </c>
      <c r="Z16" s="1" t="s">
        <v>36</v>
      </c>
      <c r="AA16" s="1">
        <v>1</v>
      </c>
      <c r="AB16" s="1">
        <v>1</v>
      </c>
      <c r="AC16" s="1">
        <v>0</v>
      </c>
      <c r="AD16" s="5">
        <f t="shared" si="13"/>
        <v>7.048092868988391</v>
      </c>
      <c r="AE16" s="4">
        <f t="shared" si="15"/>
        <v>0.2349364289662797</v>
      </c>
      <c r="AF16" s="4">
        <f t="shared" si="14"/>
        <v>0.66916357103372026</v>
      </c>
    </row>
    <row r="17" spans="1:32" x14ac:dyDescent="0.25">
      <c r="A17" s="1" t="s">
        <v>114</v>
      </c>
      <c r="B17" s="1">
        <v>2100</v>
      </c>
      <c r="C17" s="1">
        <f t="shared" si="0"/>
        <v>25200</v>
      </c>
      <c r="D17" s="1">
        <f t="shared" si="1"/>
        <v>22176</v>
      </c>
      <c r="E17" s="1">
        <f t="shared" si="2"/>
        <v>3024</v>
      </c>
      <c r="F17" s="1">
        <v>253</v>
      </c>
      <c r="G17" s="1">
        <v>0.69320000000000004</v>
      </c>
      <c r="H17" s="1">
        <f t="shared" si="3"/>
        <v>6.9319999999999995</v>
      </c>
      <c r="I17" s="1" t="s">
        <v>112</v>
      </c>
      <c r="J17" s="1" t="s">
        <v>35</v>
      </c>
      <c r="K17" s="1" t="s">
        <v>105</v>
      </c>
      <c r="L17" s="1" t="s">
        <v>106</v>
      </c>
      <c r="M17" s="1">
        <v>33137</v>
      </c>
      <c r="N17" s="1">
        <v>1477</v>
      </c>
      <c r="O17" s="3">
        <f t="shared" si="4"/>
        <v>0.59000000000000008</v>
      </c>
      <c r="P17" s="1">
        <v>448</v>
      </c>
      <c r="Q17" s="1">
        <v>2128</v>
      </c>
      <c r="R17" s="1">
        <f t="shared" si="5"/>
        <v>1288</v>
      </c>
      <c r="S17" s="1">
        <f t="shared" si="6"/>
        <v>-189</v>
      </c>
      <c r="T17" s="1">
        <f t="shared" si="7"/>
        <v>321422.97600000002</v>
      </c>
      <c r="U17" s="1">
        <f t="shared" si="8"/>
        <v>282852.21888</v>
      </c>
      <c r="V17" s="1">
        <f t="shared" si="9"/>
        <v>38570.757120000002</v>
      </c>
      <c r="W17" s="1">
        <f t="shared" si="10"/>
        <v>-57856.135679999999</v>
      </c>
      <c r="X17" s="1">
        <f t="shared" si="11"/>
        <v>-58356.135679999999</v>
      </c>
      <c r="Y17" s="1">
        <f t="shared" si="12"/>
        <v>-59349.335679999997</v>
      </c>
      <c r="Z17" s="1" t="s">
        <v>36</v>
      </c>
      <c r="AA17" s="1">
        <v>1</v>
      </c>
      <c r="AB17" s="1">
        <v>1</v>
      </c>
      <c r="AC17" s="1">
        <v>0</v>
      </c>
      <c r="AD17" s="5">
        <f t="shared" si="13"/>
        <v>2.3291925465838506</v>
      </c>
      <c r="AE17" s="4">
        <f t="shared" si="15"/>
        <v>7.7639751552795025E-2</v>
      </c>
      <c r="AF17" s="4">
        <f t="shared" si="14"/>
        <v>0.61556024844720503</v>
      </c>
    </row>
    <row r="18" spans="1:32" x14ac:dyDescent="0.25">
      <c r="A18" s="1" t="s">
        <v>119</v>
      </c>
      <c r="B18" s="1">
        <v>1400</v>
      </c>
      <c r="C18" s="1">
        <f t="shared" si="0"/>
        <v>16800</v>
      </c>
      <c r="D18" s="1">
        <f t="shared" si="1"/>
        <v>14784</v>
      </c>
      <c r="E18" s="1">
        <f t="shared" si="2"/>
        <v>2016</v>
      </c>
      <c r="F18" s="1">
        <v>199</v>
      </c>
      <c r="G18" s="1">
        <v>0.54520000000000002</v>
      </c>
      <c r="H18" s="1">
        <f t="shared" si="3"/>
        <v>5.4520000000000008</v>
      </c>
      <c r="I18" s="1" t="s">
        <v>117</v>
      </c>
      <c r="J18" s="1" t="s">
        <v>35</v>
      </c>
      <c r="K18" s="1" t="s">
        <v>105</v>
      </c>
      <c r="L18" s="1" t="s">
        <v>106</v>
      </c>
      <c r="M18" s="1">
        <v>33146</v>
      </c>
      <c r="N18" s="1">
        <v>325</v>
      </c>
      <c r="O18" s="3">
        <f t="shared" si="4"/>
        <v>0.38148148148148153</v>
      </c>
      <c r="P18" s="1">
        <v>287</v>
      </c>
      <c r="Q18" s="1">
        <v>395</v>
      </c>
      <c r="R18" s="1">
        <f t="shared" si="5"/>
        <v>341</v>
      </c>
      <c r="S18" s="1">
        <f t="shared" si="6"/>
        <v>16</v>
      </c>
      <c r="T18" s="1">
        <f t="shared" si="7"/>
        <v>66928.752000000008</v>
      </c>
      <c r="U18" s="1">
        <f t="shared" si="8"/>
        <v>58897.301760000009</v>
      </c>
      <c r="V18" s="1">
        <f t="shared" si="9"/>
        <v>8031.450240000001</v>
      </c>
      <c r="W18" s="1">
        <f t="shared" si="10"/>
        <v>-12047.175360000001</v>
      </c>
      <c r="X18" s="1">
        <f t="shared" si="11"/>
        <v>-12547.175360000001</v>
      </c>
      <c r="Y18" s="1">
        <f t="shared" si="12"/>
        <v>-13392.375360000002</v>
      </c>
      <c r="Z18" s="1" t="s">
        <v>36</v>
      </c>
      <c r="AA18" s="1">
        <v>1</v>
      </c>
      <c r="AB18" s="1">
        <v>1</v>
      </c>
      <c r="AC18" s="1">
        <v>0</v>
      </c>
      <c r="AD18" s="5">
        <f t="shared" si="13"/>
        <v>6.2316715542521992</v>
      </c>
      <c r="AE18" s="4">
        <f t="shared" si="15"/>
        <v>0.20772238514173996</v>
      </c>
      <c r="AF18" s="4">
        <f t="shared" si="14"/>
        <v>0.33747761485826006</v>
      </c>
    </row>
    <row r="19" spans="1:32" x14ac:dyDescent="0.25">
      <c r="A19" s="1" t="s">
        <v>125</v>
      </c>
      <c r="B19" s="1">
        <v>1500</v>
      </c>
      <c r="C19" s="1">
        <f t="shared" si="0"/>
        <v>18000</v>
      </c>
      <c r="D19" s="1">
        <f t="shared" si="1"/>
        <v>15840</v>
      </c>
      <c r="E19" s="1">
        <f t="shared" si="2"/>
        <v>2160</v>
      </c>
      <c r="F19" s="1">
        <v>150</v>
      </c>
      <c r="G19" s="1">
        <v>0.41099999999999998</v>
      </c>
      <c r="H19" s="1">
        <f t="shared" si="3"/>
        <v>4.1100000000000003</v>
      </c>
      <c r="I19" s="1" t="s">
        <v>123</v>
      </c>
      <c r="J19" s="1" t="s">
        <v>35</v>
      </c>
      <c r="K19" s="1" t="s">
        <v>105</v>
      </c>
      <c r="L19" s="1" t="s">
        <v>106</v>
      </c>
      <c r="M19" s="1">
        <v>33149</v>
      </c>
      <c r="N19" s="1">
        <v>860</v>
      </c>
      <c r="O19" s="3">
        <f t="shared" si="4"/>
        <v>0.51042524005486978</v>
      </c>
      <c r="P19" s="1">
        <v>486</v>
      </c>
      <c r="Q19" s="1">
        <v>1215</v>
      </c>
      <c r="R19" s="1">
        <f t="shared" si="5"/>
        <v>850.5</v>
      </c>
      <c r="S19" s="1">
        <f t="shared" si="6"/>
        <v>-9.5</v>
      </c>
      <c r="T19" s="1">
        <f t="shared" si="7"/>
        <v>125839.98000000001</v>
      </c>
      <c r="U19" s="1">
        <f t="shared" si="8"/>
        <v>110739.18240000001</v>
      </c>
      <c r="V19" s="1">
        <f t="shared" si="9"/>
        <v>15100.7976</v>
      </c>
      <c r="W19" s="1">
        <f t="shared" si="10"/>
        <v>-22651.196400000001</v>
      </c>
      <c r="X19" s="1">
        <f t="shared" si="11"/>
        <v>-23151.196400000001</v>
      </c>
      <c r="Y19" s="1">
        <f t="shared" si="12"/>
        <v>-23862.196400000001</v>
      </c>
      <c r="Z19" s="1" t="s">
        <v>36</v>
      </c>
      <c r="AA19" s="1">
        <v>1</v>
      </c>
      <c r="AB19" s="1">
        <v>1</v>
      </c>
      <c r="AC19" s="1">
        <v>0</v>
      </c>
      <c r="AD19" s="5">
        <f t="shared" si="13"/>
        <v>2.6455026455026451</v>
      </c>
      <c r="AE19" s="4">
        <f t="shared" si="15"/>
        <v>8.8183421516754831E-2</v>
      </c>
      <c r="AF19" s="4">
        <f t="shared" si="14"/>
        <v>0.32281657848324513</v>
      </c>
    </row>
    <row r="20" spans="1:32" x14ac:dyDescent="0.25">
      <c r="A20" s="1" t="s">
        <v>130</v>
      </c>
      <c r="B20" s="1">
        <v>1400</v>
      </c>
      <c r="C20" s="1">
        <f t="shared" si="0"/>
        <v>16800</v>
      </c>
      <c r="D20" s="1">
        <f t="shared" si="1"/>
        <v>14784</v>
      </c>
      <c r="E20" s="1">
        <f t="shared" si="2"/>
        <v>2016</v>
      </c>
      <c r="F20" s="1">
        <v>219</v>
      </c>
      <c r="G20" s="1">
        <v>0.6</v>
      </c>
      <c r="H20" s="1">
        <f t="shared" si="3"/>
        <v>6</v>
      </c>
      <c r="I20" s="1" t="s">
        <v>128</v>
      </c>
      <c r="J20" s="1" t="s">
        <v>35</v>
      </c>
      <c r="K20" s="1" t="s">
        <v>105</v>
      </c>
      <c r="L20" s="1" t="s">
        <v>106</v>
      </c>
      <c r="M20" s="1">
        <v>33178</v>
      </c>
      <c r="N20" s="1">
        <v>308</v>
      </c>
      <c r="O20" s="3">
        <f t="shared" si="4"/>
        <v>0.56197183098591552</v>
      </c>
      <c r="P20" s="1">
        <v>226</v>
      </c>
      <c r="Q20" s="1">
        <v>368</v>
      </c>
      <c r="R20" s="1">
        <f t="shared" si="5"/>
        <v>297</v>
      </c>
      <c r="S20" s="1">
        <f t="shared" si="6"/>
        <v>-11</v>
      </c>
      <c r="T20" s="1">
        <f t="shared" si="7"/>
        <v>64152</v>
      </c>
      <c r="U20" s="1">
        <f t="shared" si="8"/>
        <v>56453.760000000002</v>
      </c>
      <c r="V20" s="1">
        <f t="shared" si="9"/>
        <v>7698.24</v>
      </c>
      <c r="W20" s="1">
        <f t="shared" si="10"/>
        <v>-11547.359999999999</v>
      </c>
      <c r="X20" s="1">
        <f t="shared" si="11"/>
        <v>-12047.359999999999</v>
      </c>
      <c r="Y20" s="1">
        <f t="shared" si="12"/>
        <v>-12947.359999999999</v>
      </c>
      <c r="Z20" s="1" t="s">
        <v>36</v>
      </c>
      <c r="AA20" s="1">
        <v>1</v>
      </c>
      <c r="AB20" s="1">
        <v>1</v>
      </c>
      <c r="AC20" s="1">
        <v>0</v>
      </c>
      <c r="AD20" s="5">
        <f t="shared" si="13"/>
        <v>7.154882154882154</v>
      </c>
      <c r="AE20" s="4">
        <f t="shared" si="15"/>
        <v>0.23849607182940513</v>
      </c>
      <c r="AF20" s="4">
        <f t="shared" si="14"/>
        <v>0.36150392817059485</v>
      </c>
    </row>
    <row r="21" spans="1:32" x14ac:dyDescent="0.25">
      <c r="A21" s="1" t="s">
        <v>141</v>
      </c>
      <c r="B21" s="1">
        <v>1300</v>
      </c>
      <c r="C21" s="1">
        <f t="shared" si="0"/>
        <v>15600</v>
      </c>
      <c r="D21" s="1">
        <f t="shared" si="1"/>
        <v>13728</v>
      </c>
      <c r="E21" s="1">
        <f t="shared" si="2"/>
        <v>1872</v>
      </c>
      <c r="F21" s="1">
        <v>201</v>
      </c>
      <c r="G21" s="1">
        <v>0.55069999999999997</v>
      </c>
      <c r="H21" s="1">
        <f t="shared" si="3"/>
        <v>5.5070000000000006</v>
      </c>
      <c r="I21" s="1" t="s">
        <v>133</v>
      </c>
      <c r="J21" s="1" t="s">
        <v>35</v>
      </c>
      <c r="K21" s="1" t="s">
        <v>134</v>
      </c>
      <c r="L21" s="1" t="s">
        <v>135</v>
      </c>
      <c r="M21" s="1">
        <v>68046</v>
      </c>
      <c r="N21" s="1">
        <v>257</v>
      </c>
      <c r="O21" s="3">
        <f t="shared" si="4"/>
        <v>0.34070796460176994</v>
      </c>
      <c r="P21" s="1">
        <v>155</v>
      </c>
      <c r="Q21" s="1">
        <v>494</v>
      </c>
      <c r="R21" s="1">
        <f t="shared" si="5"/>
        <v>324.5</v>
      </c>
      <c r="S21" s="1">
        <f t="shared" si="6"/>
        <v>67.5</v>
      </c>
      <c r="T21" s="1">
        <f t="shared" si="7"/>
        <v>64332.774000000005</v>
      </c>
      <c r="U21" s="1">
        <f t="shared" si="8"/>
        <v>56612.841120000005</v>
      </c>
      <c r="V21" s="1">
        <f t="shared" si="9"/>
        <v>7719.9328800000003</v>
      </c>
      <c r="W21" s="1">
        <f t="shared" si="10"/>
        <v>-11579.89932</v>
      </c>
      <c r="X21" s="1">
        <f t="shared" si="11"/>
        <v>-12079.89932</v>
      </c>
      <c r="Y21" s="1">
        <f t="shared" si="12"/>
        <v>-12930.599320000001</v>
      </c>
      <c r="Z21" s="1" t="s">
        <v>36</v>
      </c>
      <c r="AA21" s="1">
        <v>1</v>
      </c>
      <c r="AB21" s="1">
        <v>1</v>
      </c>
      <c r="AC21" s="1">
        <v>0</v>
      </c>
      <c r="AD21" s="5">
        <f t="shared" si="13"/>
        <v>6.1633281972265017</v>
      </c>
      <c r="AE21" s="4">
        <f t="shared" si="15"/>
        <v>0.20544427324088338</v>
      </c>
      <c r="AF21" s="4">
        <f t="shared" si="14"/>
        <v>0.34525572675911659</v>
      </c>
    </row>
    <row r="22" spans="1:32" x14ac:dyDescent="0.25">
      <c r="A22" s="1" t="s">
        <v>146</v>
      </c>
      <c r="B22" s="1">
        <v>1000</v>
      </c>
      <c r="C22" s="1">
        <f t="shared" si="0"/>
        <v>12000</v>
      </c>
      <c r="D22" s="1">
        <f t="shared" si="1"/>
        <v>10560</v>
      </c>
      <c r="E22" s="1">
        <f t="shared" si="2"/>
        <v>1440</v>
      </c>
      <c r="F22" s="1">
        <v>230</v>
      </c>
      <c r="G22" s="1">
        <v>0.63009999999999999</v>
      </c>
      <c r="H22" s="1">
        <f t="shared" si="3"/>
        <v>6.3009999999999993</v>
      </c>
      <c r="I22" s="1" t="s">
        <v>144</v>
      </c>
      <c r="J22" s="1" t="s">
        <v>35</v>
      </c>
      <c r="K22" s="1" t="s">
        <v>134</v>
      </c>
      <c r="L22" s="1" t="s">
        <v>135</v>
      </c>
      <c r="M22" s="1">
        <v>68106</v>
      </c>
      <c r="N22" s="1">
        <v>221</v>
      </c>
      <c r="O22" s="3">
        <f t="shared" si="4"/>
        <v>0.19117647058823531</v>
      </c>
      <c r="P22" s="1">
        <v>190</v>
      </c>
      <c r="Q22" s="1">
        <v>462</v>
      </c>
      <c r="R22" s="1">
        <f t="shared" si="5"/>
        <v>326</v>
      </c>
      <c r="S22" s="1">
        <f t="shared" si="6"/>
        <v>105</v>
      </c>
      <c r="T22" s="1">
        <f t="shared" si="7"/>
        <v>73948.535999999993</v>
      </c>
      <c r="U22" s="1">
        <f t="shared" si="8"/>
        <v>65074.711679999993</v>
      </c>
      <c r="V22" s="1">
        <f t="shared" si="9"/>
        <v>8873.8243199999979</v>
      </c>
      <c r="W22" s="1">
        <f t="shared" si="10"/>
        <v>-13310.736479999998</v>
      </c>
      <c r="X22" s="1">
        <f t="shared" si="11"/>
        <v>-13810.736479999998</v>
      </c>
      <c r="Y22" s="1">
        <f t="shared" si="12"/>
        <v>-14740.836479999998</v>
      </c>
      <c r="Z22" s="1" t="s">
        <v>36</v>
      </c>
      <c r="AA22" s="1">
        <v>1</v>
      </c>
      <c r="AB22" s="1">
        <v>1</v>
      </c>
      <c r="AC22" s="1">
        <v>0</v>
      </c>
      <c r="AD22" s="5">
        <f t="shared" si="13"/>
        <v>4.984662576687116</v>
      </c>
      <c r="AE22" s="4">
        <f t="shared" si="15"/>
        <v>0.16615541922290386</v>
      </c>
      <c r="AF22" s="4">
        <f t="shared" si="14"/>
        <v>0.4639445807770961</v>
      </c>
    </row>
    <row r="23" spans="1:32" x14ac:dyDescent="0.25">
      <c r="A23" s="1" t="s">
        <v>151</v>
      </c>
      <c r="B23" s="1">
        <v>800</v>
      </c>
      <c r="C23" s="1">
        <f t="shared" si="0"/>
        <v>9600</v>
      </c>
      <c r="D23" s="1">
        <f t="shared" si="1"/>
        <v>8448</v>
      </c>
      <c r="E23" s="1">
        <f t="shared" si="2"/>
        <v>1152</v>
      </c>
      <c r="F23" s="1">
        <v>166</v>
      </c>
      <c r="G23" s="1">
        <v>0.45479999999999998</v>
      </c>
      <c r="H23" s="1">
        <f t="shared" si="3"/>
        <v>4.548</v>
      </c>
      <c r="I23" s="1" t="s">
        <v>149</v>
      </c>
      <c r="J23" s="1" t="s">
        <v>35</v>
      </c>
      <c r="K23" s="1" t="s">
        <v>134</v>
      </c>
      <c r="L23" s="1" t="s">
        <v>135</v>
      </c>
      <c r="M23" s="1">
        <v>68110</v>
      </c>
      <c r="N23" s="1">
        <v>325</v>
      </c>
      <c r="O23" s="3">
        <f t="shared" si="4"/>
        <v>0.49856630824372761</v>
      </c>
      <c r="P23" s="1">
        <v>186</v>
      </c>
      <c r="Q23" s="1">
        <v>465</v>
      </c>
      <c r="R23" s="1">
        <f t="shared" si="5"/>
        <v>325.5</v>
      </c>
      <c r="S23" s="1">
        <f t="shared" si="6"/>
        <v>0.5</v>
      </c>
      <c r="T23" s="1">
        <f t="shared" si="7"/>
        <v>53293.464000000007</v>
      </c>
      <c r="U23" s="1">
        <f t="shared" si="8"/>
        <v>46898.248320000006</v>
      </c>
      <c r="V23" s="1">
        <f t="shared" si="9"/>
        <v>6395.2156800000002</v>
      </c>
      <c r="W23" s="1">
        <f t="shared" si="10"/>
        <v>-9592.8235200000017</v>
      </c>
      <c r="X23" s="1">
        <f t="shared" si="11"/>
        <v>-10092.823520000002</v>
      </c>
      <c r="Y23" s="1">
        <f t="shared" si="12"/>
        <v>-10847.623520000001</v>
      </c>
      <c r="Z23" s="1" t="s">
        <v>36</v>
      </c>
      <c r="AA23" s="1">
        <v>1</v>
      </c>
      <c r="AB23" s="1">
        <v>1</v>
      </c>
      <c r="AC23" s="1">
        <v>0</v>
      </c>
      <c r="AD23" s="5">
        <f t="shared" si="13"/>
        <v>4.2242703533026109</v>
      </c>
      <c r="AE23" s="4">
        <f t="shared" si="15"/>
        <v>0.1408090117767537</v>
      </c>
      <c r="AF23" s="4">
        <f t="shared" si="14"/>
        <v>0.31399098822324628</v>
      </c>
    </row>
    <row r="24" spans="1:32" x14ac:dyDescent="0.25">
      <c r="A24" s="1" t="s">
        <v>152</v>
      </c>
      <c r="B24" s="1">
        <v>2500</v>
      </c>
      <c r="C24" s="1">
        <f t="shared" si="0"/>
        <v>30000</v>
      </c>
      <c r="D24" s="1">
        <f t="shared" si="1"/>
        <v>26400</v>
      </c>
      <c r="E24" s="1">
        <f t="shared" si="2"/>
        <v>3600</v>
      </c>
      <c r="F24" s="1">
        <v>227</v>
      </c>
      <c r="G24" s="1">
        <v>0.62190000000000001</v>
      </c>
      <c r="H24" s="1">
        <f t="shared" si="3"/>
        <v>6.2190000000000003</v>
      </c>
      <c r="I24" s="1" t="s">
        <v>137</v>
      </c>
      <c r="J24" s="1" t="s">
        <v>35</v>
      </c>
      <c r="K24" s="1" t="s">
        <v>138</v>
      </c>
      <c r="L24" s="1" t="s">
        <v>139</v>
      </c>
      <c r="M24" s="1">
        <v>60607</v>
      </c>
      <c r="N24" s="1">
        <v>393</v>
      </c>
      <c r="O24" s="3">
        <f t="shared" si="4"/>
        <v>0.50902255639097749</v>
      </c>
      <c r="P24" s="1">
        <v>189</v>
      </c>
      <c r="Q24" s="1">
        <v>588</v>
      </c>
      <c r="R24" s="1">
        <f t="shared" si="5"/>
        <v>388.5</v>
      </c>
      <c r="S24" s="1">
        <f t="shared" si="6"/>
        <v>-4.5</v>
      </c>
      <c r="T24" s="1">
        <f t="shared" si="7"/>
        <v>86978.933999999994</v>
      </c>
      <c r="U24" s="1">
        <f t="shared" si="8"/>
        <v>76541.461920000002</v>
      </c>
      <c r="V24" s="1">
        <f t="shared" si="9"/>
        <v>10437.47208</v>
      </c>
      <c r="W24" s="1">
        <f t="shared" si="10"/>
        <v>-15656.208119999999</v>
      </c>
      <c r="X24" s="1">
        <f t="shared" si="11"/>
        <v>-16156.208119999999</v>
      </c>
      <c r="Y24" s="1">
        <f t="shared" si="12"/>
        <v>-17078.108120000001</v>
      </c>
      <c r="Z24" s="1" t="s">
        <v>36</v>
      </c>
      <c r="AA24" s="1">
        <v>1</v>
      </c>
      <c r="AB24" s="1">
        <v>1</v>
      </c>
      <c r="AC24" s="1">
        <v>0</v>
      </c>
      <c r="AD24" s="5">
        <f t="shared" si="13"/>
        <v>9.0090090090090094</v>
      </c>
      <c r="AE24" s="4">
        <f t="shared" si="15"/>
        <v>0.3003003003003003</v>
      </c>
      <c r="AF24" s="4">
        <f t="shared" si="14"/>
        <v>0.3215996996996997</v>
      </c>
    </row>
    <row r="25" spans="1:32" x14ac:dyDescent="0.25">
      <c r="A25" s="1" t="s">
        <v>157</v>
      </c>
      <c r="B25" s="1">
        <v>900</v>
      </c>
      <c r="C25" s="1">
        <f t="shared" si="0"/>
        <v>10800</v>
      </c>
      <c r="D25" s="1">
        <f t="shared" si="1"/>
        <v>9504</v>
      </c>
      <c r="E25" s="1">
        <f t="shared" si="2"/>
        <v>1296</v>
      </c>
      <c r="F25" s="1">
        <v>17</v>
      </c>
      <c r="G25" s="1">
        <v>4.6600000000000003E-2</v>
      </c>
      <c r="H25" s="1">
        <f t="shared" si="3"/>
        <v>0.46600000000000003</v>
      </c>
      <c r="I25" s="1" t="s">
        <v>155</v>
      </c>
      <c r="J25" s="1" t="s">
        <v>35</v>
      </c>
      <c r="K25" s="1" t="s">
        <v>134</v>
      </c>
      <c r="L25" s="1" t="s">
        <v>135</v>
      </c>
      <c r="M25" s="1">
        <v>68114</v>
      </c>
      <c r="N25" s="1">
        <v>418</v>
      </c>
      <c r="O25" s="3">
        <f t="shared" si="4"/>
        <v>0.76069651741293531</v>
      </c>
      <c r="P25" s="1">
        <v>86</v>
      </c>
      <c r="Q25" s="1">
        <v>488</v>
      </c>
      <c r="R25" s="1">
        <f t="shared" si="5"/>
        <v>287</v>
      </c>
      <c r="S25" s="1">
        <f t="shared" si="6"/>
        <v>-131</v>
      </c>
      <c r="T25" s="1">
        <f t="shared" si="7"/>
        <v>4814.7120000000004</v>
      </c>
      <c r="U25" s="1">
        <f t="shared" si="8"/>
        <v>4236.9465600000003</v>
      </c>
      <c r="V25" s="1">
        <f t="shared" si="9"/>
        <v>577.76544000000001</v>
      </c>
      <c r="W25" s="1">
        <f t="shared" si="10"/>
        <v>-866.64816000000008</v>
      </c>
      <c r="X25" s="1">
        <f t="shared" si="11"/>
        <v>-1366.6481600000002</v>
      </c>
      <c r="Y25" s="1">
        <f t="shared" si="12"/>
        <v>-1713.2481600000001</v>
      </c>
      <c r="Z25" s="1" t="s">
        <v>36</v>
      </c>
      <c r="AA25" s="1">
        <v>1</v>
      </c>
      <c r="AB25" s="1">
        <v>1</v>
      </c>
      <c r="AC25" s="1">
        <v>0</v>
      </c>
      <c r="AD25" s="5">
        <f t="shared" si="13"/>
        <v>5.2264808362369335</v>
      </c>
      <c r="AE25" s="4">
        <f t="shared" si="15"/>
        <v>0.17421602787456444</v>
      </c>
      <c r="AF25" s="4">
        <f t="shared" si="14"/>
        <v>-0.12761602787456444</v>
      </c>
    </row>
    <row r="26" spans="1:32" ht="24" x14ac:dyDescent="0.25">
      <c r="A26" s="1" t="s">
        <v>163</v>
      </c>
      <c r="B26" s="1">
        <v>1300</v>
      </c>
      <c r="C26" s="1">
        <f t="shared" si="0"/>
        <v>15600</v>
      </c>
      <c r="D26" s="1">
        <f t="shared" si="1"/>
        <v>13728</v>
      </c>
      <c r="E26" s="1">
        <f t="shared" si="2"/>
        <v>1872</v>
      </c>
      <c r="F26" s="1">
        <v>167</v>
      </c>
      <c r="G26" s="1">
        <v>0.45750000000000002</v>
      </c>
      <c r="H26" s="1">
        <f t="shared" si="3"/>
        <v>4.5750000000000002</v>
      </c>
      <c r="I26" s="1" t="s">
        <v>160</v>
      </c>
      <c r="J26" s="1" t="s">
        <v>35</v>
      </c>
      <c r="K26" s="1" t="s">
        <v>27</v>
      </c>
      <c r="L26" s="1" t="s">
        <v>161</v>
      </c>
      <c r="M26" s="1">
        <v>91910</v>
      </c>
      <c r="N26" s="1">
        <v>280</v>
      </c>
      <c r="O26" s="3">
        <f t="shared" si="4"/>
        <v>0.37035573122529641</v>
      </c>
      <c r="P26" s="1">
        <v>109</v>
      </c>
      <c r="Q26" s="1">
        <v>615</v>
      </c>
      <c r="R26" s="1">
        <f t="shared" si="5"/>
        <v>362</v>
      </c>
      <c r="S26" s="1">
        <f t="shared" si="6"/>
        <v>82</v>
      </c>
      <c r="T26" s="1">
        <f t="shared" si="7"/>
        <v>59621.400000000009</v>
      </c>
      <c r="U26" s="1">
        <f t="shared" si="8"/>
        <v>52466.832000000009</v>
      </c>
      <c r="V26" s="1">
        <f t="shared" si="9"/>
        <v>7154.5680000000011</v>
      </c>
      <c r="W26" s="1">
        <f t="shared" si="10"/>
        <v>-10731.852000000001</v>
      </c>
      <c r="X26" s="1">
        <f t="shared" si="11"/>
        <v>-11231.852000000001</v>
      </c>
      <c r="Y26" s="1">
        <f t="shared" si="12"/>
        <v>-11989.352000000001</v>
      </c>
      <c r="Z26" s="1" t="s">
        <v>36</v>
      </c>
      <c r="AA26" s="1">
        <v>1</v>
      </c>
      <c r="AB26" s="1">
        <v>1</v>
      </c>
      <c r="AC26" s="1">
        <v>0</v>
      </c>
      <c r="AD26" s="5">
        <f t="shared" si="13"/>
        <v>5.5248618784530379</v>
      </c>
      <c r="AE26" s="4">
        <f t="shared" si="15"/>
        <v>0.18416206261510126</v>
      </c>
      <c r="AF26" s="4">
        <f t="shared" si="14"/>
        <v>0.27333793738489875</v>
      </c>
    </row>
    <row r="27" spans="1:32" ht="24" x14ac:dyDescent="0.25">
      <c r="A27" s="1" t="s">
        <v>165</v>
      </c>
      <c r="B27" s="1">
        <v>1300</v>
      </c>
      <c r="C27" s="1">
        <f t="shared" si="0"/>
        <v>15600</v>
      </c>
      <c r="D27" s="1">
        <f t="shared" si="1"/>
        <v>13728</v>
      </c>
      <c r="E27" s="1">
        <f t="shared" si="2"/>
        <v>1872</v>
      </c>
      <c r="F27" s="1">
        <v>143</v>
      </c>
      <c r="G27" s="1">
        <v>0.39179999999999998</v>
      </c>
      <c r="H27" s="1">
        <f t="shared" si="3"/>
        <v>3.9179999999999997</v>
      </c>
      <c r="I27" s="1" t="s">
        <v>166</v>
      </c>
      <c r="J27" s="1" t="s">
        <v>35</v>
      </c>
      <c r="K27" s="1" t="s">
        <v>27</v>
      </c>
      <c r="L27" s="1" t="s">
        <v>161</v>
      </c>
      <c r="M27" s="1">
        <v>91950</v>
      </c>
      <c r="N27" s="1">
        <v>318</v>
      </c>
      <c r="O27" s="3">
        <f t="shared" si="4"/>
        <v>0.51019108280254777</v>
      </c>
      <c r="P27" s="1">
        <v>157</v>
      </c>
      <c r="Q27" s="1">
        <v>471</v>
      </c>
      <c r="R27" s="1">
        <f t="shared" si="5"/>
        <v>314</v>
      </c>
      <c r="S27" s="1">
        <f t="shared" si="6"/>
        <v>-4</v>
      </c>
      <c r="T27" s="1">
        <f t="shared" si="7"/>
        <v>44289.072</v>
      </c>
      <c r="U27" s="1">
        <f t="shared" si="8"/>
        <v>38974.38336</v>
      </c>
      <c r="V27" s="1">
        <f t="shared" si="9"/>
        <v>5314.6886399999994</v>
      </c>
      <c r="W27" s="1">
        <f t="shared" si="10"/>
        <v>-7972.0329599999995</v>
      </c>
      <c r="X27" s="1">
        <f t="shared" si="11"/>
        <v>-8472.0329600000005</v>
      </c>
      <c r="Y27" s="1">
        <f t="shared" si="12"/>
        <v>-9163.8329599999997</v>
      </c>
      <c r="Z27" s="1" t="s">
        <v>36</v>
      </c>
      <c r="AA27" s="1">
        <v>1</v>
      </c>
      <c r="AB27" s="1">
        <v>1</v>
      </c>
      <c r="AC27" s="1">
        <v>0</v>
      </c>
      <c r="AD27" s="5">
        <f t="shared" si="13"/>
        <v>6.3694267515923562</v>
      </c>
      <c r="AE27" s="4">
        <f t="shared" si="15"/>
        <v>0.21231422505307854</v>
      </c>
      <c r="AF27" s="4">
        <f t="shared" si="14"/>
        <v>0.17948577494692144</v>
      </c>
    </row>
    <row r="28" spans="1:32" ht="24" x14ac:dyDescent="0.25">
      <c r="A28" s="1" t="s">
        <v>171</v>
      </c>
      <c r="B28" s="1">
        <v>1700</v>
      </c>
      <c r="C28" s="1">
        <f t="shared" si="0"/>
        <v>20400</v>
      </c>
      <c r="D28" s="1">
        <f t="shared" si="1"/>
        <v>17952</v>
      </c>
      <c r="E28" s="1">
        <f t="shared" si="2"/>
        <v>2448</v>
      </c>
      <c r="F28" s="1">
        <v>184</v>
      </c>
      <c r="G28" s="1">
        <v>0.50409999999999999</v>
      </c>
      <c r="H28" s="1">
        <f t="shared" si="3"/>
        <v>5.0409999999999995</v>
      </c>
      <c r="I28" s="1" t="s">
        <v>169</v>
      </c>
      <c r="J28" s="1" t="s">
        <v>35</v>
      </c>
      <c r="K28" s="1" t="s">
        <v>27</v>
      </c>
      <c r="L28" s="1" t="s">
        <v>161</v>
      </c>
      <c r="M28" s="1">
        <v>92102</v>
      </c>
      <c r="N28" s="1">
        <v>524</v>
      </c>
      <c r="O28" s="3">
        <f t="shared" si="4"/>
        <v>0.74070796460176991</v>
      </c>
      <c r="P28" s="1">
        <v>162</v>
      </c>
      <c r="Q28" s="1">
        <v>614</v>
      </c>
      <c r="R28" s="1">
        <f t="shared" si="5"/>
        <v>388</v>
      </c>
      <c r="S28" s="1">
        <f t="shared" si="6"/>
        <v>-136</v>
      </c>
      <c r="T28" s="1">
        <f t="shared" si="7"/>
        <v>70412.687999999995</v>
      </c>
      <c r="U28" s="1">
        <f t="shared" si="8"/>
        <v>61963.165439999997</v>
      </c>
      <c r="V28" s="1">
        <f t="shared" si="9"/>
        <v>8449.5225599999994</v>
      </c>
      <c r="W28" s="1">
        <f t="shared" si="10"/>
        <v>-12674.283839999998</v>
      </c>
      <c r="X28" s="1">
        <f t="shared" si="11"/>
        <v>-13174.283839999998</v>
      </c>
      <c r="Y28" s="1">
        <f t="shared" si="12"/>
        <v>-13978.383839999999</v>
      </c>
      <c r="Z28" s="1" t="s">
        <v>36</v>
      </c>
      <c r="AA28" s="1">
        <v>1</v>
      </c>
      <c r="AB28" s="1">
        <v>1</v>
      </c>
      <c r="AC28" s="1">
        <v>0</v>
      </c>
      <c r="AD28" s="5">
        <f t="shared" si="13"/>
        <v>6.4432989690721643</v>
      </c>
      <c r="AE28" s="4">
        <f t="shared" si="15"/>
        <v>0.21477663230240548</v>
      </c>
      <c r="AF28" s="4">
        <f t="shared" si="14"/>
        <v>0.28932336769759448</v>
      </c>
    </row>
    <row r="29" spans="1:32" ht="24" x14ac:dyDescent="0.25">
      <c r="A29" s="1" t="s">
        <v>176</v>
      </c>
      <c r="B29" s="1">
        <v>2500</v>
      </c>
      <c r="C29" s="1">
        <f t="shared" si="0"/>
        <v>30000</v>
      </c>
      <c r="D29" s="1">
        <f t="shared" si="1"/>
        <v>26400</v>
      </c>
      <c r="E29" s="1">
        <f t="shared" si="2"/>
        <v>3600</v>
      </c>
      <c r="F29" s="1">
        <v>156</v>
      </c>
      <c r="G29" s="1">
        <v>0.4274</v>
      </c>
      <c r="H29" s="1">
        <f t="shared" si="3"/>
        <v>4.274</v>
      </c>
      <c r="I29" s="1" t="s">
        <v>174</v>
      </c>
      <c r="J29" s="1" t="s">
        <v>35</v>
      </c>
      <c r="K29" s="1" t="s">
        <v>27</v>
      </c>
      <c r="L29" s="1" t="s">
        <v>161</v>
      </c>
      <c r="M29" s="1">
        <v>92118</v>
      </c>
      <c r="N29" s="1">
        <v>474</v>
      </c>
      <c r="O29" s="3">
        <f t="shared" si="4"/>
        <v>0.43975903614457834</v>
      </c>
      <c r="P29" s="1">
        <v>333</v>
      </c>
      <c r="Q29" s="1">
        <v>665</v>
      </c>
      <c r="R29" s="1">
        <f t="shared" si="5"/>
        <v>499</v>
      </c>
      <c r="S29" s="1">
        <f t="shared" si="6"/>
        <v>25</v>
      </c>
      <c r="T29" s="1">
        <f t="shared" si="7"/>
        <v>76778.135999999999</v>
      </c>
      <c r="U29" s="1">
        <f t="shared" si="8"/>
        <v>67564.759680000003</v>
      </c>
      <c r="V29" s="1">
        <f t="shared" si="9"/>
        <v>9213.3763199999994</v>
      </c>
      <c r="W29" s="1">
        <f t="shared" si="10"/>
        <v>-13820.064480000001</v>
      </c>
      <c r="X29" s="1">
        <f t="shared" si="11"/>
        <v>-14320.064480000001</v>
      </c>
      <c r="Y29" s="1">
        <f t="shared" si="12"/>
        <v>-15047.464480000001</v>
      </c>
      <c r="Z29" s="1" t="s">
        <v>36</v>
      </c>
      <c r="AA29" s="1">
        <v>1</v>
      </c>
      <c r="AB29" s="1">
        <v>1</v>
      </c>
      <c r="AC29" s="1">
        <v>0</v>
      </c>
      <c r="AD29" s="5">
        <f t="shared" si="13"/>
        <v>7.0140280561122239</v>
      </c>
      <c r="AE29" s="4">
        <f t="shared" si="15"/>
        <v>0.23380093520374079</v>
      </c>
      <c r="AF29" s="4">
        <f t="shared" si="14"/>
        <v>0.19359906479625921</v>
      </c>
    </row>
    <row r="30" spans="1:32" ht="24" x14ac:dyDescent="0.25">
      <c r="A30" s="1" t="s">
        <v>177</v>
      </c>
      <c r="B30" s="1">
        <v>1500</v>
      </c>
      <c r="C30" s="1">
        <f t="shared" si="0"/>
        <v>18000</v>
      </c>
      <c r="D30" s="1">
        <f t="shared" si="1"/>
        <v>15840</v>
      </c>
      <c r="E30" s="1">
        <f t="shared" si="2"/>
        <v>2160</v>
      </c>
      <c r="F30" s="1">
        <v>88</v>
      </c>
      <c r="G30" s="1">
        <v>0.24110000000000001</v>
      </c>
      <c r="H30" s="1">
        <f t="shared" si="3"/>
        <v>2.411</v>
      </c>
      <c r="I30" s="1" t="s">
        <v>17</v>
      </c>
      <c r="J30" s="1" t="s">
        <v>35</v>
      </c>
      <c r="K30" s="1" t="s">
        <v>19</v>
      </c>
      <c r="L30" s="1" t="s">
        <v>20</v>
      </c>
      <c r="M30" s="1">
        <v>27514</v>
      </c>
      <c r="N30" s="1">
        <v>146</v>
      </c>
      <c r="O30" s="3">
        <f t="shared" si="4"/>
        <v>0.51935483870967747</v>
      </c>
      <c r="P30" s="1">
        <v>81</v>
      </c>
      <c r="Q30" s="1">
        <v>205</v>
      </c>
      <c r="R30" s="1">
        <f t="shared" si="5"/>
        <v>143</v>
      </c>
      <c r="S30" s="1">
        <f t="shared" si="6"/>
        <v>-3</v>
      </c>
      <c r="T30" s="1">
        <f t="shared" si="7"/>
        <v>12411.828000000001</v>
      </c>
      <c r="U30" s="1">
        <f t="shared" si="8"/>
        <v>10922.408640000001</v>
      </c>
      <c r="V30" s="1">
        <f t="shared" si="9"/>
        <v>1489.4193600000001</v>
      </c>
      <c r="W30" s="1">
        <f t="shared" si="10"/>
        <v>-2234.1290399999998</v>
      </c>
      <c r="X30" s="1">
        <f t="shared" si="11"/>
        <v>-2734.1290399999998</v>
      </c>
      <c r="Y30" s="1">
        <f t="shared" si="12"/>
        <v>-3275.2290399999997</v>
      </c>
      <c r="Z30" s="1" t="s">
        <v>36</v>
      </c>
      <c r="AA30" s="1">
        <v>1</v>
      </c>
      <c r="AB30" s="1">
        <v>1</v>
      </c>
      <c r="AC30" s="1">
        <v>0</v>
      </c>
      <c r="AD30" s="5">
        <f t="shared" si="13"/>
        <v>15.734265734265733</v>
      </c>
      <c r="AE30" s="4">
        <f t="shared" si="15"/>
        <v>0.52447552447552448</v>
      </c>
      <c r="AF30" s="4">
        <f t="shared" si="14"/>
        <v>-0.2833755244755245</v>
      </c>
    </row>
    <row r="31" spans="1:32" ht="24" x14ac:dyDescent="0.25">
      <c r="A31" s="1" t="s">
        <v>183</v>
      </c>
      <c r="B31" s="1">
        <v>1000</v>
      </c>
      <c r="C31" s="1">
        <f t="shared" si="0"/>
        <v>12000</v>
      </c>
      <c r="D31" s="1">
        <f t="shared" si="1"/>
        <v>10560</v>
      </c>
      <c r="E31" s="1">
        <f t="shared" si="2"/>
        <v>1440</v>
      </c>
      <c r="F31" s="1">
        <v>215</v>
      </c>
      <c r="G31" s="1">
        <v>0.58899999999999997</v>
      </c>
      <c r="H31" s="1">
        <f t="shared" si="3"/>
        <v>5.89</v>
      </c>
      <c r="I31" s="1" t="s">
        <v>181</v>
      </c>
      <c r="J31" s="1" t="s">
        <v>35</v>
      </c>
      <c r="K31" s="1" t="s">
        <v>27</v>
      </c>
      <c r="L31" s="1" t="s">
        <v>161</v>
      </c>
      <c r="M31" s="1">
        <v>92154</v>
      </c>
      <c r="N31" s="1">
        <v>197</v>
      </c>
      <c r="O31" s="3">
        <f t="shared" si="4"/>
        <v>0.44639175257731967</v>
      </c>
      <c r="P31" s="1">
        <v>155</v>
      </c>
      <c r="Q31" s="1">
        <v>252</v>
      </c>
      <c r="R31" s="1">
        <f t="shared" si="5"/>
        <v>203.5</v>
      </c>
      <c r="S31" s="1">
        <f t="shared" si="6"/>
        <v>6.5</v>
      </c>
      <c r="T31" s="1">
        <f t="shared" si="7"/>
        <v>43150.14</v>
      </c>
      <c r="U31" s="1">
        <f t="shared" si="8"/>
        <v>37972.123200000002</v>
      </c>
      <c r="V31" s="1">
        <f t="shared" si="9"/>
        <v>5178.0167999999994</v>
      </c>
      <c r="W31" s="1">
        <f t="shared" si="10"/>
        <v>-7767.0252</v>
      </c>
      <c r="X31" s="1">
        <f t="shared" si="11"/>
        <v>-8267.0252</v>
      </c>
      <c r="Y31" s="1">
        <f t="shared" si="12"/>
        <v>-9156.0252</v>
      </c>
      <c r="Z31" s="1" t="s">
        <v>36</v>
      </c>
      <c r="AA31" s="1">
        <v>1</v>
      </c>
      <c r="AB31" s="1">
        <v>1</v>
      </c>
      <c r="AC31" s="1">
        <v>0</v>
      </c>
      <c r="AD31" s="5">
        <f t="shared" si="13"/>
        <v>7.9852579852579844</v>
      </c>
      <c r="AE31" s="4">
        <f t="shared" si="15"/>
        <v>0.26617526617526616</v>
      </c>
      <c r="AF31" s="4">
        <f t="shared" si="14"/>
        <v>0.32282473382473381</v>
      </c>
    </row>
    <row r="32" spans="1:32" ht="24" x14ac:dyDescent="0.25">
      <c r="A32" s="1" t="s">
        <v>190</v>
      </c>
      <c r="B32" s="1">
        <v>900</v>
      </c>
      <c r="C32" s="1">
        <f t="shared" si="0"/>
        <v>10800</v>
      </c>
      <c r="D32" s="1">
        <f t="shared" si="1"/>
        <v>9504</v>
      </c>
      <c r="E32" s="1">
        <f t="shared" si="2"/>
        <v>1296</v>
      </c>
      <c r="F32" s="1">
        <v>175</v>
      </c>
      <c r="G32" s="1">
        <v>0.47949999999999998</v>
      </c>
      <c r="H32" s="1">
        <f t="shared" si="3"/>
        <v>4.7949999999999999</v>
      </c>
      <c r="I32" s="1" t="s">
        <v>186</v>
      </c>
      <c r="J32" s="1" t="s">
        <v>35</v>
      </c>
      <c r="K32" s="1" t="s">
        <v>187</v>
      </c>
      <c r="L32" s="1" t="s">
        <v>188</v>
      </c>
      <c r="M32" s="1">
        <v>43201</v>
      </c>
      <c r="N32" s="1">
        <v>256</v>
      </c>
      <c r="O32" s="3">
        <f t="shared" si="4"/>
        <v>0.66216216216216217</v>
      </c>
      <c r="P32" s="1">
        <v>152</v>
      </c>
      <c r="Q32" s="1">
        <v>300</v>
      </c>
      <c r="R32" s="1">
        <f t="shared" si="5"/>
        <v>226</v>
      </c>
      <c r="S32" s="1">
        <f t="shared" si="6"/>
        <v>-30</v>
      </c>
      <c r="T32" s="1">
        <f t="shared" si="7"/>
        <v>39012.119999999995</v>
      </c>
      <c r="U32" s="1">
        <f t="shared" si="8"/>
        <v>34330.665599999993</v>
      </c>
      <c r="V32" s="1">
        <f t="shared" si="9"/>
        <v>4681.4543999999996</v>
      </c>
      <c r="W32" s="1">
        <f t="shared" si="10"/>
        <v>-7022.181599999999</v>
      </c>
      <c r="X32" s="1">
        <f t="shared" si="11"/>
        <v>-7522.181599999999</v>
      </c>
      <c r="Y32" s="1">
        <f t="shared" si="12"/>
        <v>-8301.6815999999999</v>
      </c>
      <c r="Z32" s="1" t="s">
        <v>36</v>
      </c>
      <c r="AA32" s="1">
        <v>1</v>
      </c>
      <c r="AB32" s="1">
        <v>1</v>
      </c>
      <c r="AC32" s="1">
        <v>0</v>
      </c>
      <c r="AD32" s="5">
        <f t="shared" si="13"/>
        <v>6.6371681415929196</v>
      </c>
      <c r="AE32" s="4">
        <f t="shared" si="15"/>
        <v>0.22123893805309733</v>
      </c>
      <c r="AF32" s="4">
        <f t="shared" si="14"/>
        <v>0.25826106194690268</v>
      </c>
    </row>
    <row r="33" spans="1:32" ht="24" x14ac:dyDescent="0.25">
      <c r="A33" s="1" t="s">
        <v>197</v>
      </c>
      <c r="B33" s="1">
        <v>1000</v>
      </c>
      <c r="C33" s="1">
        <f t="shared" si="0"/>
        <v>12000</v>
      </c>
      <c r="D33" s="1">
        <f t="shared" si="1"/>
        <v>10560</v>
      </c>
      <c r="E33" s="1">
        <f t="shared" si="2"/>
        <v>1440</v>
      </c>
      <c r="F33" s="1">
        <v>135</v>
      </c>
      <c r="G33" s="1">
        <v>0.36990000000000001</v>
      </c>
      <c r="H33" s="1">
        <f t="shared" si="3"/>
        <v>3.6989999999999998</v>
      </c>
      <c r="I33" s="1" t="s">
        <v>193</v>
      </c>
      <c r="J33" s="1" t="s">
        <v>35</v>
      </c>
      <c r="K33" s="1" t="s">
        <v>187</v>
      </c>
      <c r="L33" s="1" t="s">
        <v>188</v>
      </c>
      <c r="M33" s="1">
        <v>43212</v>
      </c>
      <c r="N33" s="1">
        <v>240</v>
      </c>
      <c r="O33" s="3">
        <f t="shared" si="4"/>
        <v>0.64054054054054055</v>
      </c>
      <c r="P33" s="1">
        <v>140</v>
      </c>
      <c r="Q33" s="1">
        <v>288</v>
      </c>
      <c r="R33" s="1">
        <f t="shared" si="5"/>
        <v>214</v>
      </c>
      <c r="S33" s="1">
        <f t="shared" si="6"/>
        <v>-26</v>
      </c>
      <c r="T33" s="1">
        <f t="shared" si="7"/>
        <v>28497.095999999998</v>
      </c>
      <c r="U33" s="1">
        <f t="shared" si="8"/>
        <v>25077.444479999998</v>
      </c>
      <c r="V33" s="1">
        <f t="shared" si="9"/>
        <v>3419.6515199999994</v>
      </c>
      <c r="W33" s="1">
        <f t="shared" si="10"/>
        <v>-5129.4772799999992</v>
      </c>
      <c r="X33" s="1">
        <f t="shared" si="11"/>
        <v>-5629.4772799999992</v>
      </c>
      <c r="Y33" s="1">
        <f t="shared" si="12"/>
        <v>-6299.3772799999988</v>
      </c>
      <c r="Z33" s="1" t="s">
        <v>36</v>
      </c>
      <c r="AA33" s="1">
        <v>1</v>
      </c>
      <c r="AB33" s="1">
        <v>1</v>
      </c>
      <c r="AC33" s="1">
        <v>0</v>
      </c>
      <c r="AD33" s="5">
        <f t="shared" si="13"/>
        <v>7.593457943925233</v>
      </c>
      <c r="AE33" s="4">
        <f t="shared" si="15"/>
        <v>0.25311526479750779</v>
      </c>
      <c r="AF33" s="4">
        <f t="shared" si="14"/>
        <v>0.11678473520249222</v>
      </c>
    </row>
    <row r="34" spans="1:32" x14ac:dyDescent="0.25">
      <c r="A34" s="1" t="s">
        <v>202</v>
      </c>
      <c r="B34" s="1">
        <v>1400</v>
      </c>
      <c r="C34" s="1">
        <f t="shared" si="0"/>
        <v>16800</v>
      </c>
      <c r="D34" s="1">
        <f t="shared" si="1"/>
        <v>14784</v>
      </c>
      <c r="E34" s="1">
        <f t="shared" si="2"/>
        <v>2016</v>
      </c>
      <c r="F34" s="1">
        <v>278</v>
      </c>
      <c r="G34" s="1">
        <v>0.76160000000000005</v>
      </c>
      <c r="H34" s="1">
        <f t="shared" si="3"/>
        <v>7.6160000000000005</v>
      </c>
      <c r="I34" s="1" t="s">
        <v>199</v>
      </c>
      <c r="J34" s="1" t="s">
        <v>35</v>
      </c>
      <c r="K34" s="1" t="s">
        <v>200</v>
      </c>
      <c r="L34" s="1" t="s">
        <v>201</v>
      </c>
      <c r="M34" s="1">
        <v>23113</v>
      </c>
      <c r="N34" s="1">
        <v>240</v>
      </c>
      <c r="O34" s="3">
        <f t="shared" si="4"/>
        <v>0.24171428571428571</v>
      </c>
      <c r="P34" s="1">
        <v>209</v>
      </c>
      <c r="Q34" s="1">
        <v>384</v>
      </c>
      <c r="R34" s="1">
        <f t="shared" si="5"/>
        <v>296.5</v>
      </c>
      <c r="S34" s="1">
        <f t="shared" si="6"/>
        <v>56.5</v>
      </c>
      <c r="T34" s="1">
        <f t="shared" si="7"/>
        <v>81293.184000000008</v>
      </c>
      <c r="U34" s="1">
        <f t="shared" si="8"/>
        <v>71538.00192000001</v>
      </c>
      <c r="V34" s="1">
        <f t="shared" si="9"/>
        <v>9755.1820800000005</v>
      </c>
      <c r="W34" s="1">
        <f t="shared" si="10"/>
        <v>-14632.77312</v>
      </c>
      <c r="X34" s="1">
        <f t="shared" si="11"/>
        <v>-15132.77312</v>
      </c>
      <c r="Y34" s="1">
        <f t="shared" si="12"/>
        <v>-16194.37312</v>
      </c>
      <c r="Z34" s="1" t="s">
        <v>36</v>
      </c>
      <c r="AA34" s="1">
        <v>1</v>
      </c>
      <c r="AB34" s="1">
        <v>1</v>
      </c>
      <c r="AC34" s="1">
        <v>0</v>
      </c>
      <c r="AD34" s="5">
        <f t="shared" si="13"/>
        <v>7.166947723440134</v>
      </c>
      <c r="AE34" s="4">
        <f t="shared" si="15"/>
        <v>0.23889825744800447</v>
      </c>
      <c r="AF34" s="4">
        <f t="shared" si="14"/>
        <v>0.52270174255199553</v>
      </c>
    </row>
    <row r="35" spans="1:32" x14ac:dyDescent="0.25">
      <c r="A35" s="1" t="s">
        <v>207</v>
      </c>
      <c r="B35" s="1">
        <v>1175</v>
      </c>
      <c r="C35" s="1">
        <f t="shared" si="0"/>
        <v>14100</v>
      </c>
      <c r="D35" s="1">
        <f t="shared" si="1"/>
        <v>12408</v>
      </c>
      <c r="E35" s="1">
        <f t="shared" si="2"/>
        <v>1692</v>
      </c>
      <c r="F35" s="1">
        <v>191</v>
      </c>
      <c r="G35" s="1">
        <v>0.52329999999999999</v>
      </c>
      <c r="H35" s="1">
        <f t="shared" si="3"/>
        <v>5.2329999999999997</v>
      </c>
      <c r="I35" s="1" t="s">
        <v>205</v>
      </c>
      <c r="J35" s="1" t="s">
        <v>35</v>
      </c>
      <c r="K35" s="1" t="s">
        <v>200</v>
      </c>
      <c r="L35" s="1" t="s">
        <v>201</v>
      </c>
      <c r="M35" s="1">
        <v>23060</v>
      </c>
      <c r="N35" s="1">
        <v>201</v>
      </c>
      <c r="O35" s="3">
        <f t="shared" si="4"/>
        <v>0.57204968944099377</v>
      </c>
      <c r="P35" s="1">
        <v>106</v>
      </c>
      <c r="Q35" s="1">
        <v>267</v>
      </c>
      <c r="R35" s="1">
        <f t="shared" si="5"/>
        <v>186.5</v>
      </c>
      <c r="S35" s="1">
        <f t="shared" si="6"/>
        <v>-14.5</v>
      </c>
      <c r="T35" s="1">
        <f t="shared" si="7"/>
        <v>35134.362000000001</v>
      </c>
      <c r="U35" s="1">
        <f t="shared" si="8"/>
        <v>30918.238560000002</v>
      </c>
      <c r="V35" s="1">
        <f t="shared" si="9"/>
        <v>4216.1234400000003</v>
      </c>
      <c r="W35" s="1">
        <f t="shared" si="10"/>
        <v>-6324.18516</v>
      </c>
      <c r="X35" s="1">
        <f t="shared" si="11"/>
        <v>-6824.18516</v>
      </c>
      <c r="Y35" s="1">
        <f t="shared" si="12"/>
        <v>-7647.4851600000002</v>
      </c>
      <c r="Z35" s="1" t="s">
        <v>36</v>
      </c>
      <c r="AA35" s="1">
        <v>1</v>
      </c>
      <c r="AB35" s="1">
        <v>1</v>
      </c>
      <c r="AC35" s="1">
        <v>0</v>
      </c>
      <c r="AD35" s="5">
        <f t="shared" si="13"/>
        <v>9.8860589812332424</v>
      </c>
      <c r="AE35" s="4">
        <f t="shared" si="15"/>
        <v>0.32953529937444143</v>
      </c>
      <c r="AF35" s="4">
        <f t="shared" si="14"/>
        <v>0.19376470062555856</v>
      </c>
    </row>
    <row r="36" spans="1:32" x14ac:dyDescent="0.25">
      <c r="A36" s="1" t="s">
        <v>212</v>
      </c>
      <c r="B36" s="1">
        <v>925</v>
      </c>
      <c r="C36" s="1">
        <f t="shared" si="0"/>
        <v>11100</v>
      </c>
      <c r="D36" s="1">
        <f t="shared" si="1"/>
        <v>9768</v>
      </c>
      <c r="E36" s="1">
        <f t="shared" si="2"/>
        <v>1332</v>
      </c>
      <c r="F36" s="1">
        <v>152</v>
      </c>
      <c r="G36" s="1">
        <v>0.41639999999999999</v>
      </c>
      <c r="H36" s="1">
        <f t="shared" si="3"/>
        <v>4.1639999999999997</v>
      </c>
      <c r="I36" s="1" t="s">
        <v>210</v>
      </c>
      <c r="J36" s="1" t="s">
        <v>35</v>
      </c>
      <c r="K36" s="1" t="s">
        <v>200</v>
      </c>
      <c r="L36" s="1" t="s">
        <v>201</v>
      </c>
      <c r="M36" s="1">
        <v>23234</v>
      </c>
      <c r="N36" s="1">
        <v>207</v>
      </c>
      <c r="O36" s="3">
        <f t="shared" si="4"/>
        <v>0.50245398773006134</v>
      </c>
      <c r="P36" s="1">
        <v>125</v>
      </c>
      <c r="Q36" s="1">
        <v>288</v>
      </c>
      <c r="R36" s="1">
        <f t="shared" si="5"/>
        <v>206.5</v>
      </c>
      <c r="S36" s="1">
        <f t="shared" si="6"/>
        <v>-0.5</v>
      </c>
      <c r="T36" s="1">
        <f t="shared" si="7"/>
        <v>30955.175999999999</v>
      </c>
      <c r="U36" s="1">
        <f t="shared" si="8"/>
        <v>27240.55488</v>
      </c>
      <c r="V36" s="1">
        <f t="shared" si="9"/>
        <v>3714.6211199999998</v>
      </c>
      <c r="W36" s="1">
        <f t="shared" si="10"/>
        <v>-5571.9316799999997</v>
      </c>
      <c r="X36" s="1">
        <f t="shared" si="11"/>
        <v>-6071.9316799999997</v>
      </c>
      <c r="Y36" s="1">
        <f t="shared" si="12"/>
        <v>-6788.3316799999993</v>
      </c>
      <c r="Z36" s="1" t="s">
        <v>36</v>
      </c>
      <c r="AA36" s="1">
        <v>1</v>
      </c>
      <c r="AB36" s="1">
        <v>1</v>
      </c>
      <c r="AC36" s="1">
        <v>0</v>
      </c>
      <c r="AD36" s="5">
        <f t="shared" si="13"/>
        <v>7.4152542372881349</v>
      </c>
      <c r="AE36" s="4">
        <f t="shared" si="15"/>
        <v>0.24717514124293782</v>
      </c>
      <c r="AF36" s="4">
        <f t="shared" si="14"/>
        <v>0.16922485875706217</v>
      </c>
    </row>
    <row r="37" spans="1:32" x14ac:dyDescent="0.25">
      <c r="A37" s="1" t="s">
        <v>217</v>
      </c>
      <c r="B37" s="1">
        <v>975</v>
      </c>
      <c r="C37" s="1">
        <f t="shared" si="0"/>
        <v>11700</v>
      </c>
      <c r="D37" s="1">
        <f t="shared" si="1"/>
        <v>10296</v>
      </c>
      <c r="E37" s="1">
        <f t="shared" si="2"/>
        <v>1404</v>
      </c>
      <c r="F37" s="1">
        <v>183</v>
      </c>
      <c r="G37" s="1">
        <v>0.50139999999999996</v>
      </c>
      <c r="H37" s="1">
        <f t="shared" si="3"/>
        <v>5.0139999999999993</v>
      </c>
      <c r="I37" s="1" t="s">
        <v>215</v>
      </c>
      <c r="J37" s="1" t="s">
        <v>35</v>
      </c>
      <c r="K37" s="1" t="s">
        <v>200</v>
      </c>
      <c r="L37" s="1" t="s">
        <v>201</v>
      </c>
      <c r="M37" s="1">
        <v>23220</v>
      </c>
      <c r="N37" s="1">
        <v>192</v>
      </c>
      <c r="O37" s="3">
        <f t="shared" si="4"/>
        <v>0.34258064516129033</v>
      </c>
      <c r="P37" s="1">
        <v>145</v>
      </c>
      <c r="Q37" s="1">
        <v>300</v>
      </c>
      <c r="R37" s="1">
        <f t="shared" si="5"/>
        <v>222.5</v>
      </c>
      <c r="S37" s="1">
        <f t="shared" si="6"/>
        <v>30.5</v>
      </c>
      <c r="T37" s="1">
        <f t="shared" si="7"/>
        <v>40162.139999999992</v>
      </c>
      <c r="U37" s="1">
        <f t="shared" si="8"/>
        <v>35342.683199999992</v>
      </c>
      <c r="V37" s="1">
        <f t="shared" si="9"/>
        <v>4819.456799999999</v>
      </c>
      <c r="W37" s="1">
        <f t="shared" si="10"/>
        <v>-7229.185199999999</v>
      </c>
      <c r="X37" s="1">
        <f t="shared" si="11"/>
        <v>-7729.185199999999</v>
      </c>
      <c r="Y37" s="1">
        <f t="shared" si="12"/>
        <v>-8530.5851999999995</v>
      </c>
      <c r="Z37" s="1" t="s">
        <v>36</v>
      </c>
      <c r="AA37" s="1">
        <v>1</v>
      </c>
      <c r="AB37" s="1">
        <v>1</v>
      </c>
      <c r="AC37" s="1">
        <v>0</v>
      </c>
      <c r="AD37" s="5">
        <f t="shared" si="13"/>
        <v>7.1629213483146064</v>
      </c>
      <c r="AE37" s="4">
        <f t="shared" si="15"/>
        <v>0.23876404494382023</v>
      </c>
      <c r="AF37" s="4">
        <f t="shared" si="14"/>
        <v>0.26263595505617976</v>
      </c>
    </row>
    <row r="38" spans="1:32" ht="24" x14ac:dyDescent="0.25">
      <c r="A38" s="1" t="s">
        <v>219</v>
      </c>
      <c r="B38" s="1">
        <v>1400</v>
      </c>
      <c r="C38" s="1">
        <f t="shared" si="0"/>
        <v>16800</v>
      </c>
      <c r="D38" s="1">
        <f t="shared" si="1"/>
        <v>14784</v>
      </c>
      <c r="E38" s="1">
        <f t="shared" si="2"/>
        <v>2016</v>
      </c>
      <c r="F38" s="1">
        <v>182</v>
      </c>
      <c r="G38" s="1">
        <v>0.49859999999999999</v>
      </c>
      <c r="H38" s="1">
        <f t="shared" si="3"/>
        <v>4.9859999999999998</v>
      </c>
      <c r="I38" s="1" t="s">
        <v>220</v>
      </c>
      <c r="J38" s="1" t="s">
        <v>35</v>
      </c>
      <c r="K38" s="1" t="s">
        <v>221</v>
      </c>
      <c r="L38" s="1" t="s">
        <v>222</v>
      </c>
      <c r="M38" s="1">
        <v>29438</v>
      </c>
      <c r="N38" s="1">
        <v>232</v>
      </c>
      <c r="O38" s="3">
        <f t="shared" si="4"/>
        <v>0.61052631578947369</v>
      </c>
      <c r="P38" s="1">
        <v>135</v>
      </c>
      <c r="Q38" s="1">
        <v>287</v>
      </c>
      <c r="R38" s="1">
        <f t="shared" si="5"/>
        <v>211</v>
      </c>
      <c r="S38" s="1">
        <f t="shared" si="6"/>
        <v>-21</v>
      </c>
      <c r="T38" s="1">
        <f t="shared" si="7"/>
        <v>37873.656000000003</v>
      </c>
      <c r="U38" s="1">
        <f t="shared" si="8"/>
        <v>33328.817280000003</v>
      </c>
      <c r="V38" s="1">
        <f t="shared" si="9"/>
        <v>4544.8387199999997</v>
      </c>
      <c r="W38" s="1">
        <f t="shared" si="10"/>
        <v>-6817.2580800000014</v>
      </c>
      <c r="X38" s="1">
        <f t="shared" si="11"/>
        <v>-7317.2580800000014</v>
      </c>
      <c r="Y38" s="1">
        <f t="shared" si="12"/>
        <v>-8115.8580800000018</v>
      </c>
      <c r="Z38" s="1" t="s">
        <v>36</v>
      </c>
      <c r="AA38" s="1">
        <v>1</v>
      </c>
      <c r="AB38" s="1">
        <v>1</v>
      </c>
      <c r="AC38" s="1">
        <v>0</v>
      </c>
      <c r="AD38" s="5">
        <f t="shared" si="13"/>
        <v>10.071090047393364</v>
      </c>
      <c r="AE38" s="4">
        <f t="shared" si="15"/>
        <v>0.33570300157977878</v>
      </c>
      <c r="AF38" s="4">
        <f t="shared" si="14"/>
        <v>0.16289699842022121</v>
      </c>
    </row>
    <row r="39" spans="1:32" ht="24" x14ac:dyDescent="0.25">
      <c r="A39" s="1" t="s">
        <v>227</v>
      </c>
      <c r="B39" s="1">
        <v>1185</v>
      </c>
      <c r="C39" s="1">
        <f t="shared" si="0"/>
        <v>14220</v>
      </c>
      <c r="D39" s="1">
        <f t="shared" si="1"/>
        <v>12513.6</v>
      </c>
      <c r="E39" s="1">
        <f t="shared" si="2"/>
        <v>1706.3999999999999</v>
      </c>
      <c r="F39" s="1">
        <v>102</v>
      </c>
      <c r="G39" s="1">
        <v>0.27950000000000003</v>
      </c>
      <c r="H39" s="1">
        <f t="shared" si="3"/>
        <v>2.7950000000000004</v>
      </c>
      <c r="I39" s="1" t="s">
        <v>225</v>
      </c>
      <c r="J39" s="1" t="s">
        <v>35</v>
      </c>
      <c r="K39" s="1" t="s">
        <v>221</v>
      </c>
      <c r="L39" s="1" t="s">
        <v>222</v>
      </c>
      <c r="M39" s="1">
        <v>29470</v>
      </c>
      <c r="N39" s="1">
        <v>289</v>
      </c>
      <c r="O39" s="3">
        <f t="shared" si="4"/>
        <v>0.74785276073619633</v>
      </c>
      <c r="P39" s="1">
        <v>157</v>
      </c>
      <c r="Q39" s="1">
        <v>320</v>
      </c>
      <c r="R39" s="1">
        <f t="shared" si="5"/>
        <v>238.5</v>
      </c>
      <c r="S39" s="1">
        <f t="shared" si="6"/>
        <v>-50.5</v>
      </c>
      <c r="T39" s="1">
        <f t="shared" si="7"/>
        <v>23997.870000000006</v>
      </c>
      <c r="U39" s="1">
        <f t="shared" si="8"/>
        <v>21118.125600000007</v>
      </c>
      <c r="V39" s="1">
        <f t="shared" si="9"/>
        <v>2879.7444000000005</v>
      </c>
      <c r="W39" s="1">
        <f t="shared" si="10"/>
        <v>-4319.6166000000012</v>
      </c>
      <c r="X39" s="1">
        <f t="shared" si="11"/>
        <v>-4819.6166000000012</v>
      </c>
      <c r="Y39" s="1">
        <f t="shared" si="12"/>
        <v>-5399.1166000000012</v>
      </c>
      <c r="Z39" s="1" t="s">
        <v>36</v>
      </c>
      <c r="AA39" s="1">
        <v>1</v>
      </c>
      <c r="AB39" s="1">
        <v>1</v>
      </c>
      <c r="AC39" s="1">
        <v>0</v>
      </c>
      <c r="AD39" s="5">
        <f t="shared" si="13"/>
        <v>7.783018867924528</v>
      </c>
      <c r="AE39" s="4">
        <f t="shared" si="15"/>
        <v>0.25943396226415094</v>
      </c>
      <c r="AF39" s="4">
        <f t="shared" si="14"/>
        <v>2.0066037735849085E-2</v>
      </c>
    </row>
    <row r="40" spans="1:32" ht="24" x14ac:dyDescent="0.25">
      <c r="A40" s="1" t="s">
        <v>232</v>
      </c>
      <c r="B40" s="1">
        <v>1600</v>
      </c>
      <c r="C40" s="1">
        <f t="shared" si="0"/>
        <v>19200</v>
      </c>
      <c r="D40" s="1">
        <f t="shared" si="1"/>
        <v>16896</v>
      </c>
      <c r="E40" s="1">
        <f t="shared" si="2"/>
        <v>2304</v>
      </c>
      <c r="F40" s="1">
        <v>165</v>
      </c>
      <c r="G40" s="1">
        <v>0.4521</v>
      </c>
      <c r="H40" s="1">
        <f t="shared" si="3"/>
        <v>4.5209999999999999</v>
      </c>
      <c r="I40" s="1" t="s">
        <v>230</v>
      </c>
      <c r="J40" s="1" t="s">
        <v>35</v>
      </c>
      <c r="K40" s="1" t="s">
        <v>221</v>
      </c>
      <c r="L40" s="1" t="s">
        <v>222</v>
      </c>
      <c r="M40" s="1">
        <v>29487</v>
      </c>
      <c r="N40" s="1">
        <v>297</v>
      </c>
      <c r="O40" s="3">
        <f t="shared" si="4"/>
        <v>0.41823204419889504</v>
      </c>
      <c r="P40" s="1">
        <v>225</v>
      </c>
      <c r="Q40" s="1">
        <v>406</v>
      </c>
      <c r="R40" s="1">
        <f t="shared" si="5"/>
        <v>315.5</v>
      </c>
      <c r="S40" s="1">
        <f t="shared" si="6"/>
        <v>18.5</v>
      </c>
      <c r="T40" s="1">
        <f t="shared" si="7"/>
        <v>51349.518000000004</v>
      </c>
      <c r="U40" s="1">
        <f t="shared" si="8"/>
        <v>45187.575840000005</v>
      </c>
      <c r="V40" s="1">
        <f t="shared" si="9"/>
        <v>6161.9421600000005</v>
      </c>
      <c r="W40" s="1">
        <f t="shared" si="10"/>
        <v>-9242.9132399999999</v>
      </c>
      <c r="X40" s="1">
        <f t="shared" si="11"/>
        <v>-9742.9132399999999</v>
      </c>
      <c r="Y40" s="1">
        <f t="shared" si="12"/>
        <v>-10495.01324</v>
      </c>
      <c r="Z40" s="1" t="s">
        <v>36</v>
      </c>
      <c r="AA40" s="1">
        <v>1</v>
      </c>
      <c r="AB40" s="1">
        <v>1</v>
      </c>
      <c r="AC40" s="1">
        <v>0</v>
      </c>
      <c r="AD40" s="5">
        <f t="shared" si="13"/>
        <v>7.5277337559429478</v>
      </c>
      <c r="AE40" s="4">
        <f t="shared" si="15"/>
        <v>0.25092445853143158</v>
      </c>
      <c r="AF40" s="4">
        <f t="shared" si="14"/>
        <v>0.20117554146856842</v>
      </c>
    </row>
    <row r="41" spans="1:32" x14ac:dyDescent="0.25">
      <c r="A41" s="1" t="s">
        <v>240</v>
      </c>
      <c r="B41" s="1">
        <v>2000</v>
      </c>
      <c r="C41" s="1">
        <f t="shared" si="0"/>
        <v>24000</v>
      </c>
      <c r="D41" s="1">
        <f t="shared" si="1"/>
        <v>21120</v>
      </c>
      <c r="E41" s="1">
        <f t="shared" si="2"/>
        <v>2880</v>
      </c>
      <c r="F41" s="1">
        <v>119</v>
      </c>
      <c r="G41" s="1">
        <v>0.32600000000000001</v>
      </c>
      <c r="H41" s="1">
        <f t="shared" si="3"/>
        <v>3.2600000000000002</v>
      </c>
      <c r="I41" s="1" t="s">
        <v>239</v>
      </c>
      <c r="J41" s="1" t="s">
        <v>35</v>
      </c>
      <c r="K41" s="1" t="s">
        <v>138</v>
      </c>
      <c r="L41" s="1" t="s">
        <v>139</v>
      </c>
      <c r="M41" s="1">
        <v>60654</v>
      </c>
      <c r="N41" s="1">
        <v>387</v>
      </c>
      <c r="O41" s="3">
        <f t="shared" si="4"/>
        <v>0.48132678132678131</v>
      </c>
      <c r="P41" s="1">
        <v>193</v>
      </c>
      <c r="Q41" s="1">
        <v>600</v>
      </c>
      <c r="R41" s="1">
        <f t="shared" si="5"/>
        <v>396.5</v>
      </c>
      <c r="S41" s="1">
        <f t="shared" si="6"/>
        <v>9.5</v>
      </c>
      <c r="T41" s="1">
        <f t="shared" si="7"/>
        <v>46533.240000000005</v>
      </c>
      <c r="U41" s="1">
        <f t="shared" si="8"/>
        <v>40949.251200000006</v>
      </c>
      <c r="V41" s="1">
        <f t="shared" si="9"/>
        <v>5583.9888000000001</v>
      </c>
      <c r="W41" s="1">
        <f t="shared" si="10"/>
        <v>-8375.9832000000024</v>
      </c>
      <c r="X41" s="1">
        <f t="shared" si="11"/>
        <v>-8875.9832000000024</v>
      </c>
      <c r="Y41" s="1">
        <f t="shared" si="12"/>
        <v>-9501.9832000000024</v>
      </c>
      <c r="Z41" s="1" t="s">
        <v>36</v>
      </c>
      <c r="AA41" s="1">
        <v>1</v>
      </c>
      <c r="AB41" s="1">
        <v>1</v>
      </c>
      <c r="AC41" s="1">
        <v>0</v>
      </c>
      <c r="AD41" s="5">
        <f t="shared" si="13"/>
        <v>7.2509457755359383</v>
      </c>
      <c r="AE41" s="4">
        <f t="shared" si="15"/>
        <v>0.24169819251786462</v>
      </c>
      <c r="AF41" s="4">
        <f t="shared" si="14"/>
        <v>8.4301807482135394E-2</v>
      </c>
    </row>
    <row r="42" spans="1:32" x14ac:dyDescent="0.25">
      <c r="A42" s="1" t="s">
        <v>249</v>
      </c>
      <c r="B42" s="1">
        <v>2800</v>
      </c>
      <c r="C42" s="1">
        <f t="shared" si="0"/>
        <v>33600</v>
      </c>
      <c r="D42" s="1">
        <f t="shared" si="1"/>
        <v>29568</v>
      </c>
      <c r="E42" s="1">
        <f t="shared" si="2"/>
        <v>4032</v>
      </c>
      <c r="F42" s="1">
        <v>147</v>
      </c>
      <c r="G42" s="1">
        <v>0.4027</v>
      </c>
      <c r="H42" s="1">
        <f t="shared" si="3"/>
        <v>4.0270000000000001</v>
      </c>
      <c r="I42" s="1" t="s">
        <v>248</v>
      </c>
      <c r="J42" s="1" t="s">
        <v>35</v>
      </c>
      <c r="K42" s="1" t="s">
        <v>244</v>
      </c>
      <c r="L42" s="1" t="s">
        <v>245</v>
      </c>
      <c r="M42" s="1">
        <v>11211</v>
      </c>
      <c r="N42" s="1">
        <v>355</v>
      </c>
      <c r="O42" s="3">
        <f t="shared" si="4"/>
        <v>0.39038737446197991</v>
      </c>
      <c r="P42" s="1">
        <v>102</v>
      </c>
      <c r="Q42" s="1">
        <v>799</v>
      </c>
      <c r="R42" s="1">
        <f t="shared" si="5"/>
        <v>450.5</v>
      </c>
      <c r="S42" s="1">
        <f t="shared" si="6"/>
        <v>95.5</v>
      </c>
      <c r="T42" s="1">
        <f t="shared" si="7"/>
        <v>65309.885999999999</v>
      </c>
      <c r="U42" s="1">
        <f t="shared" si="8"/>
        <v>57472.699679999998</v>
      </c>
      <c r="V42" s="1">
        <f t="shared" si="9"/>
        <v>7837.1863199999998</v>
      </c>
      <c r="W42" s="1">
        <f t="shared" si="10"/>
        <v>-11755.779479999997</v>
      </c>
      <c r="X42" s="1">
        <f t="shared" si="11"/>
        <v>-12255.779479999997</v>
      </c>
      <c r="Y42" s="1">
        <f t="shared" si="12"/>
        <v>-12958.479479999998</v>
      </c>
      <c r="Z42" s="1" t="s">
        <v>36</v>
      </c>
      <c r="AA42" s="1">
        <v>1</v>
      </c>
      <c r="AB42" s="1">
        <v>1</v>
      </c>
      <c r="AC42" s="1">
        <v>0</v>
      </c>
      <c r="AD42" s="5">
        <f t="shared" si="13"/>
        <v>8.6015538290788012</v>
      </c>
      <c r="AE42" s="4">
        <f t="shared" si="15"/>
        <v>0.28671846096929338</v>
      </c>
      <c r="AF42" s="4">
        <f t="shared" si="14"/>
        <v>0.11598153903070663</v>
      </c>
    </row>
    <row r="43" spans="1:32" x14ac:dyDescent="0.25">
      <c r="A43" s="1" t="s">
        <v>256</v>
      </c>
      <c r="B43" s="1">
        <v>3000</v>
      </c>
      <c r="C43" s="1">
        <f t="shared" si="0"/>
        <v>36000</v>
      </c>
      <c r="D43" s="1">
        <f t="shared" si="1"/>
        <v>31680</v>
      </c>
      <c r="E43" s="1">
        <f t="shared" si="2"/>
        <v>4320</v>
      </c>
      <c r="F43" s="1">
        <v>212</v>
      </c>
      <c r="G43" s="1">
        <v>0.58079999999999998</v>
      </c>
      <c r="H43" s="1">
        <f t="shared" si="3"/>
        <v>5.8079999999999998</v>
      </c>
      <c r="I43" s="1" t="s">
        <v>254</v>
      </c>
      <c r="J43" s="1" t="s">
        <v>35</v>
      </c>
      <c r="K43" s="1" t="s">
        <v>27</v>
      </c>
      <c r="L43" s="1" t="s">
        <v>255</v>
      </c>
      <c r="M43" s="1">
        <v>94025</v>
      </c>
      <c r="N43" s="1">
        <v>343</v>
      </c>
      <c r="O43" s="3">
        <f t="shared" si="4"/>
        <v>0.37007299270072991</v>
      </c>
      <c r="P43" s="1">
        <v>158</v>
      </c>
      <c r="Q43" s="1">
        <v>706</v>
      </c>
      <c r="R43" s="1">
        <f t="shared" si="5"/>
        <v>432</v>
      </c>
      <c r="S43" s="1">
        <f t="shared" si="6"/>
        <v>89</v>
      </c>
      <c r="T43" s="1">
        <f t="shared" si="7"/>
        <v>90326.016000000003</v>
      </c>
      <c r="U43" s="1">
        <f t="shared" si="8"/>
        <v>79486.894079999998</v>
      </c>
      <c r="V43" s="1">
        <f t="shared" si="9"/>
        <v>10839.12192</v>
      </c>
      <c r="W43" s="1">
        <f t="shared" si="10"/>
        <v>-16258.682880000002</v>
      </c>
      <c r="X43" s="1">
        <f t="shared" si="11"/>
        <v>-16758.68288</v>
      </c>
      <c r="Y43" s="1">
        <f t="shared" si="12"/>
        <v>-17639.48288</v>
      </c>
      <c r="Z43" s="1" t="s">
        <v>36</v>
      </c>
      <c r="AA43" s="1">
        <v>1</v>
      </c>
      <c r="AB43" s="1">
        <v>1</v>
      </c>
      <c r="AC43" s="1">
        <v>0</v>
      </c>
      <c r="AD43" s="5">
        <f t="shared" si="13"/>
        <v>9.5486111111111107</v>
      </c>
      <c r="AE43" s="4">
        <f t="shared" si="15"/>
        <v>0.31828703703703703</v>
      </c>
      <c r="AF43" s="4">
        <f t="shared" si="14"/>
        <v>0.26251296296296295</v>
      </c>
    </row>
    <row r="44" spans="1:32" x14ac:dyDescent="0.25">
      <c r="A44" s="1" t="s">
        <v>261</v>
      </c>
      <c r="B44" s="1">
        <v>3300</v>
      </c>
      <c r="C44" s="1">
        <f t="shared" si="0"/>
        <v>39600</v>
      </c>
      <c r="D44" s="1">
        <f t="shared" si="1"/>
        <v>34848</v>
      </c>
      <c r="E44" s="1">
        <f t="shared" si="2"/>
        <v>4752</v>
      </c>
      <c r="F44" s="1">
        <v>99</v>
      </c>
      <c r="G44" s="1">
        <v>0.2712</v>
      </c>
      <c r="H44" s="1">
        <f t="shared" si="3"/>
        <v>2.7119999999999997</v>
      </c>
      <c r="I44" s="1" t="s">
        <v>260</v>
      </c>
      <c r="J44" s="1" t="s">
        <v>35</v>
      </c>
      <c r="K44" s="1" t="s">
        <v>27</v>
      </c>
      <c r="L44" s="1" t="s">
        <v>255</v>
      </c>
      <c r="M44" s="1">
        <v>94301</v>
      </c>
      <c r="N44" s="1">
        <v>980</v>
      </c>
      <c r="O44" s="3">
        <f t="shared" si="4"/>
        <v>0.67014314928425356</v>
      </c>
      <c r="P44" s="1">
        <v>283</v>
      </c>
      <c r="Q44" s="1">
        <v>1261</v>
      </c>
      <c r="R44" s="1">
        <f t="shared" si="5"/>
        <v>772</v>
      </c>
      <c r="S44" s="1">
        <f t="shared" si="6"/>
        <v>-208</v>
      </c>
      <c r="T44" s="1">
        <f t="shared" si="7"/>
        <v>75371.903999999995</v>
      </c>
      <c r="U44" s="1">
        <f t="shared" si="8"/>
        <v>66327.275519999996</v>
      </c>
      <c r="V44" s="1">
        <f t="shared" si="9"/>
        <v>9044.6284799999994</v>
      </c>
      <c r="W44" s="1">
        <f t="shared" si="10"/>
        <v>-13566.942719999999</v>
      </c>
      <c r="X44" s="1">
        <f t="shared" si="11"/>
        <v>-14066.942719999999</v>
      </c>
      <c r="Y44" s="1">
        <f t="shared" si="12"/>
        <v>-14638.14272</v>
      </c>
      <c r="Z44" s="1" t="s">
        <v>36</v>
      </c>
      <c r="AA44" s="1">
        <v>1</v>
      </c>
      <c r="AB44" s="1">
        <v>1</v>
      </c>
      <c r="AC44" s="1">
        <v>0</v>
      </c>
      <c r="AD44" s="5">
        <f t="shared" si="13"/>
        <v>5.8290155440414502</v>
      </c>
      <c r="AE44" s="4">
        <f t="shared" si="15"/>
        <v>0.19430051813471499</v>
      </c>
      <c r="AF44" s="4">
        <f t="shared" si="14"/>
        <v>7.6899481865285002E-2</v>
      </c>
    </row>
    <row r="45" spans="1:32" x14ac:dyDescent="0.25">
      <c r="A45" s="1" t="s">
        <v>268</v>
      </c>
      <c r="B45" s="1">
        <v>4500</v>
      </c>
      <c r="C45" s="1">
        <f t="shared" si="0"/>
        <v>54000</v>
      </c>
      <c r="D45" s="1">
        <f t="shared" si="1"/>
        <v>47520</v>
      </c>
      <c r="E45" s="1">
        <f t="shared" si="2"/>
        <v>6480</v>
      </c>
      <c r="F45" s="1">
        <v>317</v>
      </c>
      <c r="G45" s="1">
        <v>0.86850000000000005</v>
      </c>
      <c r="H45" s="1">
        <f t="shared" si="3"/>
        <v>8.6850000000000005</v>
      </c>
      <c r="I45" s="1" t="s">
        <v>266</v>
      </c>
      <c r="J45" s="1" t="s">
        <v>35</v>
      </c>
      <c r="K45" s="1" t="s">
        <v>244</v>
      </c>
      <c r="L45" s="1" t="s">
        <v>245</v>
      </c>
      <c r="M45" s="1">
        <v>10004</v>
      </c>
      <c r="N45" s="1">
        <v>200</v>
      </c>
      <c r="O45" s="3">
        <f t="shared" si="4"/>
        <v>0.21022727272727273</v>
      </c>
      <c r="P45" s="1">
        <v>103</v>
      </c>
      <c r="Q45" s="1">
        <v>807</v>
      </c>
      <c r="R45" s="1">
        <f t="shared" si="5"/>
        <v>455</v>
      </c>
      <c r="S45" s="1">
        <f t="shared" si="6"/>
        <v>255</v>
      </c>
      <c r="T45" s="1">
        <f t="shared" si="7"/>
        <v>142260.29999999999</v>
      </c>
      <c r="U45" s="1">
        <f t="shared" si="8"/>
        <v>125189.06399999998</v>
      </c>
      <c r="V45" s="1">
        <f t="shared" si="9"/>
        <v>17071.235999999997</v>
      </c>
      <c r="W45" s="1">
        <f t="shared" si="10"/>
        <v>-25606.853999999999</v>
      </c>
      <c r="X45" s="1">
        <f t="shared" si="11"/>
        <v>-26106.853999999999</v>
      </c>
      <c r="Y45" s="1">
        <f t="shared" si="12"/>
        <v>-27275.353999999999</v>
      </c>
      <c r="Z45" s="1" t="s">
        <v>36</v>
      </c>
      <c r="AA45" s="1">
        <v>1</v>
      </c>
      <c r="AB45" s="1">
        <v>1</v>
      </c>
      <c r="AC45" s="1">
        <v>0</v>
      </c>
      <c r="AD45" s="5">
        <f t="shared" si="13"/>
        <v>13.186813186813186</v>
      </c>
      <c r="AE45" s="4">
        <f t="shared" si="15"/>
        <v>0.43956043956043955</v>
      </c>
      <c r="AF45" s="4">
        <f t="shared" si="14"/>
        <v>0.4289395604395605</v>
      </c>
    </row>
    <row r="46" spans="1:32" x14ac:dyDescent="0.25">
      <c r="A46" s="1" t="s">
        <v>271</v>
      </c>
      <c r="B46" s="1">
        <v>2700</v>
      </c>
      <c r="C46" s="1">
        <f t="shared" si="0"/>
        <v>32400</v>
      </c>
      <c r="D46" s="1">
        <f t="shared" si="1"/>
        <v>28512</v>
      </c>
      <c r="E46" s="1">
        <f t="shared" si="2"/>
        <v>3888</v>
      </c>
      <c r="F46" s="1">
        <v>187</v>
      </c>
      <c r="G46" s="1">
        <v>0.51229999999999998</v>
      </c>
      <c r="H46" s="1">
        <f t="shared" si="3"/>
        <v>5.1230000000000002</v>
      </c>
      <c r="I46" s="1" t="s">
        <v>195</v>
      </c>
      <c r="J46" s="1" t="s">
        <v>35</v>
      </c>
      <c r="K46" s="1" t="s">
        <v>138</v>
      </c>
      <c r="L46" s="1" t="s">
        <v>139</v>
      </c>
      <c r="M46" s="1">
        <v>60611</v>
      </c>
      <c r="N46" s="1">
        <v>389</v>
      </c>
      <c r="O46" s="3">
        <f t="shared" si="4"/>
        <v>0.45035128805620606</v>
      </c>
      <c r="P46" s="1">
        <v>202</v>
      </c>
      <c r="Q46" s="1">
        <v>629</v>
      </c>
      <c r="R46" s="1">
        <f t="shared" si="5"/>
        <v>415.5</v>
      </c>
      <c r="S46" s="1">
        <f t="shared" si="6"/>
        <v>26.5</v>
      </c>
      <c r="T46" s="1">
        <f t="shared" si="7"/>
        <v>76629.834000000003</v>
      </c>
      <c r="U46" s="1">
        <f t="shared" si="8"/>
        <v>67434.253920000003</v>
      </c>
      <c r="V46" s="1">
        <f t="shared" si="9"/>
        <v>9195.5800799999997</v>
      </c>
      <c r="W46" s="1">
        <f t="shared" si="10"/>
        <v>-13793.37012</v>
      </c>
      <c r="X46" s="1">
        <f t="shared" si="11"/>
        <v>-14293.37012</v>
      </c>
      <c r="Y46" s="1">
        <f t="shared" si="12"/>
        <v>-15105.670119999999</v>
      </c>
      <c r="Z46" s="1" t="s">
        <v>36</v>
      </c>
      <c r="AA46" s="1">
        <v>1</v>
      </c>
      <c r="AB46" s="1">
        <v>1</v>
      </c>
      <c r="AC46" s="1">
        <v>0</v>
      </c>
      <c r="AD46" s="5">
        <f t="shared" si="13"/>
        <v>9.0252707581227423</v>
      </c>
      <c r="AE46" s="4">
        <f t="shared" si="15"/>
        <v>0.30084235860409142</v>
      </c>
      <c r="AF46" s="4">
        <f t="shared" si="14"/>
        <v>0.21145764139590856</v>
      </c>
    </row>
    <row r="47" spans="1:32" x14ac:dyDescent="0.25">
      <c r="A47" s="1" t="s">
        <v>277</v>
      </c>
      <c r="B47" s="1">
        <v>1200</v>
      </c>
      <c r="C47" s="1">
        <f t="shared" si="0"/>
        <v>14400</v>
      </c>
      <c r="D47" s="1">
        <f t="shared" si="1"/>
        <v>12672</v>
      </c>
      <c r="E47" s="1">
        <f t="shared" si="2"/>
        <v>1728</v>
      </c>
      <c r="F47" s="1">
        <v>146</v>
      </c>
      <c r="G47" s="1">
        <v>0.4</v>
      </c>
      <c r="H47" s="1">
        <f t="shared" si="3"/>
        <v>4</v>
      </c>
      <c r="I47" s="1" t="s">
        <v>275</v>
      </c>
      <c r="J47" s="1" t="s">
        <v>35</v>
      </c>
      <c r="K47" s="1" t="s">
        <v>138</v>
      </c>
      <c r="L47" s="1" t="s">
        <v>139</v>
      </c>
      <c r="M47" s="1">
        <v>60616</v>
      </c>
      <c r="N47" s="1">
        <v>435</v>
      </c>
      <c r="O47" s="3">
        <f t="shared" si="4"/>
        <v>0.73859649122807025</v>
      </c>
      <c r="P47" s="1">
        <v>162</v>
      </c>
      <c r="Q47" s="1">
        <v>504</v>
      </c>
      <c r="R47" s="1">
        <f t="shared" si="5"/>
        <v>333</v>
      </c>
      <c r="S47" s="1">
        <f t="shared" si="6"/>
        <v>-102</v>
      </c>
      <c r="T47" s="1">
        <f t="shared" si="7"/>
        <v>47952</v>
      </c>
      <c r="U47" s="1">
        <f t="shared" si="8"/>
        <v>42197.760000000002</v>
      </c>
      <c r="V47" s="1">
        <f t="shared" si="9"/>
        <v>5754.24</v>
      </c>
      <c r="W47" s="1">
        <f t="shared" si="10"/>
        <v>-8631.36</v>
      </c>
      <c r="X47" s="1">
        <f t="shared" si="11"/>
        <v>-9131.36</v>
      </c>
      <c r="Y47" s="1">
        <f t="shared" si="12"/>
        <v>-9831.36</v>
      </c>
      <c r="Z47" s="1" t="s">
        <v>36</v>
      </c>
      <c r="AA47" s="1">
        <v>1</v>
      </c>
      <c r="AB47" s="1">
        <v>1</v>
      </c>
      <c r="AC47" s="1">
        <v>0</v>
      </c>
      <c r="AD47" s="5">
        <f t="shared" si="13"/>
        <v>5.6306306306306295</v>
      </c>
      <c r="AE47" s="4">
        <f t="shared" si="15"/>
        <v>0.18768768768768765</v>
      </c>
      <c r="AF47" s="4">
        <f t="shared" si="14"/>
        <v>0.21231231231231237</v>
      </c>
    </row>
    <row r="48" spans="1:32" x14ac:dyDescent="0.25">
      <c r="A48" s="1" t="s">
        <v>282</v>
      </c>
      <c r="B48" s="1">
        <v>2500</v>
      </c>
      <c r="C48" s="1">
        <f t="shared" si="0"/>
        <v>30000</v>
      </c>
      <c r="D48" s="1">
        <f t="shared" si="1"/>
        <v>26400</v>
      </c>
      <c r="E48" s="1">
        <f t="shared" si="2"/>
        <v>3600</v>
      </c>
      <c r="F48" s="1">
        <v>84</v>
      </c>
      <c r="G48" s="1">
        <v>0.2301</v>
      </c>
      <c r="H48" s="1">
        <f t="shared" si="3"/>
        <v>2.3009999999999997</v>
      </c>
      <c r="I48" s="1" t="s">
        <v>236</v>
      </c>
      <c r="J48" s="1" t="s">
        <v>35</v>
      </c>
      <c r="K48" s="1" t="s">
        <v>138</v>
      </c>
      <c r="L48" s="1" t="s">
        <v>139</v>
      </c>
      <c r="M48" s="1">
        <v>60642</v>
      </c>
      <c r="N48" s="1">
        <v>490</v>
      </c>
      <c r="O48" s="3">
        <f t="shared" si="4"/>
        <v>0.7204081632653061</v>
      </c>
      <c r="P48" s="1">
        <v>186</v>
      </c>
      <c r="Q48" s="1">
        <v>578</v>
      </c>
      <c r="R48" s="1">
        <f t="shared" si="5"/>
        <v>382</v>
      </c>
      <c r="S48" s="1">
        <f t="shared" si="6"/>
        <v>-108</v>
      </c>
      <c r="T48" s="1">
        <f t="shared" si="7"/>
        <v>31643.351999999999</v>
      </c>
      <c r="U48" s="1">
        <f t="shared" si="8"/>
        <v>27846.14976</v>
      </c>
      <c r="V48" s="1">
        <f t="shared" si="9"/>
        <v>3797.2022399999996</v>
      </c>
      <c r="W48" s="1">
        <f t="shared" si="10"/>
        <v>-5695.803359999999</v>
      </c>
      <c r="X48" s="1">
        <f t="shared" si="11"/>
        <v>-6195.803359999999</v>
      </c>
      <c r="Y48" s="1">
        <f t="shared" si="12"/>
        <v>-6725.9033599999993</v>
      </c>
      <c r="Z48" s="1" t="s">
        <v>36</v>
      </c>
      <c r="AA48" s="1">
        <v>1</v>
      </c>
      <c r="AB48" s="1">
        <v>1</v>
      </c>
      <c r="AC48" s="1">
        <v>0</v>
      </c>
      <c r="AD48" s="5">
        <f t="shared" si="13"/>
        <v>9.1623036649214651</v>
      </c>
      <c r="AE48" s="4">
        <f t="shared" si="15"/>
        <v>0.30541012216404884</v>
      </c>
      <c r="AF48" s="4">
        <f t="shared" si="14"/>
        <v>-7.5310122164048837E-2</v>
      </c>
    </row>
    <row r="49" spans="1:32" x14ac:dyDescent="0.25">
      <c r="A49" s="1" t="s">
        <v>286</v>
      </c>
      <c r="B49" s="1">
        <v>3200</v>
      </c>
      <c r="C49" s="1">
        <f t="shared" si="0"/>
        <v>38400</v>
      </c>
      <c r="D49" s="1">
        <f t="shared" si="1"/>
        <v>33792</v>
      </c>
      <c r="E49" s="1">
        <f t="shared" si="2"/>
        <v>4608</v>
      </c>
      <c r="F49" s="1">
        <v>318</v>
      </c>
      <c r="G49" s="1">
        <v>0.87119999999999997</v>
      </c>
      <c r="H49" s="1">
        <f t="shared" si="3"/>
        <v>8.7119999999999997</v>
      </c>
      <c r="I49" s="1" t="s">
        <v>285</v>
      </c>
      <c r="J49" s="1" t="s">
        <v>35</v>
      </c>
      <c r="K49" s="1" t="s">
        <v>244</v>
      </c>
      <c r="L49" s="1" t="s">
        <v>245</v>
      </c>
      <c r="M49" s="1">
        <v>10019</v>
      </c>
      <c r="N49" s="1">
        <v>420</v>
      </c>
      <c r="O49" s="3">
        <f t="shared" si="4"/>
        <v>0.28037135278514591</v>
      </c>
      <c r="P49" s="1">
        <v>165</v>
      </c>
      <c r="Q49" s="1">
        <v>1296</v>
      </c>
      <c r="R49" s="1">
        <f t="shared" si="5"/>
        <v>730.5</v>
      </c>
      <c r="S49" s="1">
        <f t="shared" si="6"/>
        <v>310.5</v>
      </c>
      <c r="T49" s="1">
        <f t="shared" si="7"/>
        <v>229108.17599999998</v>
      </c>
      <c r="U49" s="1">
        <f t="shared" si="8"/>
        <v>201615.19488</v>
      </c>
      <c r="V49" s="1">
        <f t="shared" si="9"/>
        <v>27492.981119999997</v>
      </c>
      <c r="W49" s="1">
        <f t="shared" si="10"/>
        <v>-41239.471679999988</v>
      </c>
      <c r="X49" s="1">
        <f t="shared" si="11"/>
        <v>-41739.471679999988</v>
      </c>
      <c r="Y49" s="1">
        <f t="shared" si="12"/>
        <v>-42910.671679999985</v>
      </c>
      <c r="Z49" s="1" t="s">
        <v>36</v>
      </c>
      <c r="AA49" s="1">
        <v>1</v>
      </c>
      <c r="AB49" s="1">
        <v>1</v>
      </c>
      <c r="AC49" s="1">
        <v>0</v>
      </c>
      <c r="AD49" s="5">
        <f t="shared" si="13"/>
        <v>5.9890485968514717</v>
      </c>
      <c r="AE49" s="4">
        <f t="shared" si="15"/>
        <v>0.1996349532283824</v>
      </c>
      <c r="AF49" s="4">
        <f t="shared" si="14"/>
        <v>0.67156504677161755</v>
      </c>
    </row>
    <row r="50" spans="1:32" x14ac:dyDescent="0.25">
      <c r="A50" s="1" t="s">
        <v>296</v>
      </c>
      <c r="B50" s="1">
        <v>3000</v>
      </c>
      <c r="C50" s="1">
        <f t="shared" si="0"/>
        <v>36000</v>
      </c>
      <c r="D50" s="1">
        <f t="shared" si="1"/>
        <v>31680</v>
      </c>
      <c r="E50" s="1">
        <f t="shared" si="2"/>
        <v>4320</v>
      </c>
      <c r="F50" s="1">
        <v>127</v>
      </c>
      <c r="G50" s="1">
        <v>0.34789999999999999</v>
      </c>
      <c r="H50" s="1">
        <f t="shared" si="3"/>
        <v>3.4789999999999996</v>
      </c>
      <c r="I50" s="1" t="s">
        <v>292</v>
      </c>
      <c r="J50" s="1" t="s">
        <v>35</v>
      </c>
      <c r="K50" s="1" t="s">
        <v>244</v>
      </c>
      <c r="L50" s="1" t="s">
        <v>245</v>
      </c>
      <c r="M50" s="1">
        <v>10023</v>
      </c>
      <c r="N50" s="1">
        <v>621</v>
      </c>
      <c r="O50" s="3">
        <f t="shared" si="4"/>
        <v>0.53042998897464166</v>
      </c>
      <c r="P50" s="1">
        <v>133</v>
      </c>
      <c r="Q50" s="1">
        <v>1040</v>
      </c>
      <c r="R50" s="1">
        <f t="shared" si="5"/>
        <v>586.5</v>
      </c>
      <c r="S50" s="1">
        <f t="shared" si="6"/>
        <v>-34.5</v>
      </c>
      <c r="T50" s="1">
        <f t="shared" si="7"/>
        <v>73455.606</v>
      </c>
      <c r="U50" s="1">
        <f t="shared" si="8"/>
        <v>64640.933279999997</v>
      </c>
      <c r="V50" s="1">
        <f t="shared" si="9"/>
        <v>8814.6727200000005</v>
      </c>
      <c r="W50" s="1">
        <f t="shared" si="10"/>
        <v>-13222.009079999998</v>
      </c>
      <c r="X50" s="1">
        <f t="shared" si="11"/>
        <v>-13722.009079999998</v>
      </c>
      <c r="Y50" s="1">
        <f t="shared" si="12"/>
        <v>-14369.909079999998</v>
      </c>
      <c r="Z50" s="1" t="s">
        <v>36</v>
      </c>
      <c r="AA50" s="1">
        <v>1</v>
      </c>
      <c r="AB50" s="1">
        <v>1</v>
      </c>
      <c r="AC50" s="1">
        <v>0</v>
      </c>
      <c r="AD50" s="5">
        <f t="shared" si="13"/>
        <v>7.0332480818414318</v>
      </c>
      <c r="AE50" s="4">
        <f t="shared" si="15"/>
        <v>0.23444160272804773</v>
      </c>
      <c r="AF50" s="4">
        <f t="shared" si="14"/>
        <v>0.11345839727195225</v>
      </c>
    </row>
    <row r="51" spans="1:32" ht="24" x14ac:dyDescent="0.25">
      <c r="A51" s="1" t="s">
        <v>302</v>
      </c>
      <c r="B51" s="1">
        <v>880</v>
      </c>
      <c r="C51" s="1">
        <f t="shared" si="0"/>
        <v>10560</v>
      </c>
      <c r="D51" s="1">
        <f t="shared" si="1"/>
        <v>9292.7999999999993</v>
      </c>
      <c r="E51" s="1">
        <f t="shared" si="2"/>
        <v>1267.2</v>
      </c>
      <c r="F51" s="1">
        <v>162</v>
      </c>
      <c r="G51" s="1">
        <v>0.44379999999999997</v>
      </c>
      <c r="H51" s="1">
        <f t="shared" si="3"/>
        <v>4.4379999999999997</v>
      </c>
      <c r="I51" s="1" t="s">
        <v>300</v>
      </c>
      <c r="J51" s="1" t="s">
        <v>35</v>
      </c>
      <c r="K51" s="1" t="s">
        <v>187</v>
      </c>
      <c r="L51" s="1" t="s">
        <v>188</v>
      </c>
      <c r="M51" s="1">
        <v>43222</v>
      </c>
      <c r="N51" s="1">
        <v>246</v>
      </c>
      <c r="O51" s="3">
        <f t="shared" si="4"/>
        <v>0.52978723404255323</v>
      </c>
      <c r="P51" s="1">
        <v>145</v>
      </c>
      <c r="Q51" s="1">
        <v>333</v>
      </c>
      <c r="R51" s="1">
        <f t="shared" si="5"/>
        <v>239</v>
      </c>
      <c r="S51" s="1">
        <f t="shared" si="6"/>
        <v>-7</v>
      </c>
      <c r="T51" s="1">
        <f t="shared" si="7"/>
        <v>38184.551999999996</v>
      </c>
      <c r="U51" s="1">
        <f t="shared" si="8"/>
        <v>33602.405759999994</v>
      </c>
      <c r="V51" s="1">
        <f t="shared" si="9"/>
        <v>4582.1462399999991</v>
      </c>
      <c r="W51" s="1">
        <f t="shared" si="10"/>
        <v>-6873.2193600000001</v>
      </c>
      <c r="X51" s="1">
        <f t="shared" si="11"/>
        <v>-7373.2193600000001</v>
      </c>
      <c r="Y51" s="1">
        <f t="shared" si="12"/>
        <v>-8117.0193600000002</v>
      </c>
      <c r="Z51" s="1" t="s">
        <v>36</v>
      </c>
      <c r="AA51" s="1">
        <v>1</v>
      </c>
      <c r="AB51" s="1">
        <v>1</v>
      </c>
      <c r="AC51" s="1">
        <v>0</v>
      </c>
      <c r="AD51" s="5">
        <f t="shared" si="13"/>
        <v>6.1715481171548108</v>
      </c>
      <c r="AE51" s="4">
        <f t="shared" si="15"/>
        <v>0.20571827057182704</v>
      </c>
      <c r="AF51" s="4">
        <f t="shared" si="14"/>
        <v>0.23808172942817293</v>
      </c>
    </row>
    <row r="52" spans="1:32" x14ac:dyDescent="0.25">
      <c r="A52" s="1" t="s">
        <v>309</v>
      </c>
      <c r="B52" s="1">
        <v>2500</v>
      </c>
      <c r="C52" s="1">
        <f t="shared" si="0"/>
        <v>30000</v>
      </c>
      <c r="D52" s="1">
        <f t="shared" si="1"/>
        <v>26400</v>
      </c>
      <c r="E52" s="1">
        <f t="shared" si="2"/>
        <v>3600</v>
      </c>
      <c r="F52" s="1">
        <v>219</v>
      </c>
      <c r="G52" s="1">
        <v>0.6</v>
      </c>
      <c r="H52" s="1">
        <f t="shared" si="3"/>
        <v>6</v>
      </c>
      <c r="I52" s="1" t="s">
        <v>243</v>
      </c>
      <c r="J52" s="1" t="s">
        <v>35</v>
      </c>
      <c r="K52" s="1" t="s">
        <v>244</v>
      </c>
      <c r="L52" s="1" t="s">
        <v>245</v>
      </c>
      <c r="M52" s="1">
        <v>11101</v>
      </c>
      <c r="N52" s="1">
        <v>471</v>
      </c>
      <c r="O52" s="3">
        <f t="shared" si="4"/>
        <v>0.480449141347424</v>
      </c>
      <c r="P52" s="1">
        <v>111</v>
      </c>
      <c r="Q52" s="1">
        <v>868</v>
      </c>
      <c r="R52" s="1">
        <f t="shared" si="5"/>
        <v>489.5</v>
      </c>
      <c r="S52" s="1">
        <f t="shared" si="6"/>
        <v>18.5</v>
      </c>
      <c r="T52" s="1">
        <f t="shared" si="7"/>
        <v>105732</v>
      </c>
      <c r="U52" s="1">
        <f t="shared" si="8"/>
        <v>93044.160000000003</v>
      </c>
      <c r="V52" s="1">
        <f t="shared" si="9"/>
        <v>12687.84</v>
      </c>
      <c r="W52" s="1">
        <f t="shared" si="10"/>
        <v>-19031.759999999998</v>
      </c>
      <c r="X52" s="1">
        <f t="shared" si="11"/>
        <v>-19531.759999999998</v>
      </c>
      <c r="Y52" s="1">
        <f t="shared" si="12"/>
        <v>-20431.759999999998</v>
      </c>
      <c r="Z52" s="1" t="s">
        <v>36</v>
      </c>
      <c r="AA52" s="1">
        <v>1</v>
      </c>
      <c r="AB52" s="1">
        <v>1</v>
      </c>
      <c r="AC52" s="1">
        <v>0</v>
      </c>
      <c r="AD52" s="5">
        <f t="shared" si="13"/>
        <v>7.1501532175689473</v>
      </c>
      <c r="AE52" s="4">
        <f t="shared" si="15"/>
        <v>0.23833844058563158</v>
      </c>
      <c r="AF52" s="4">
        <f t="shared" si="14"/>
        <v>0.36166155941436839</v>
      </c>
    </row>
    <row r="53" spans="1:32" ht="24" x14ac:dyDescent="0.25">
      <c r="A53" s="1" t="s">
        <v>310</v>
      </c>
      <c r="B53" s="1">
        <v>900</v>
      </c>
      <c r="C53" s="1">
        <f t="shared" si="0"/>
        <v>10800</v>
      </c>
      <c r="D53" s="1">
        <f t="shared" si="1"/>
        <v>9504</v>
      </c>
      <c r="E53" s="1">
        <f t="shared" si="2"/>
        <v>1296</v>
      </c>
      <c r="F53" s="1">
        <v>200</v>
      </c>
      <c r="G53" s="1">
        <v>0.54790000000000005</v>
      </c>
      <c r="H53" s="1">
        <f t="shared" si="3"/>
        <v>5.4790000000000001</v>
      </c>
      <c r="I53" s="1" t="s">
        <v>295</v>
      </c>
      <c r="J53" s="1" t="s">
        <v>35</v>
      </c>
      <c r="K53" s="1" t="s">
        <v>19</v>
      </c>
      <c r="L53" s="1" t="s">
        <v>20</v>
      </c>
      <c r="M53" s="1">
        <v>27516</v>
      </c>
      <c r="N53" s="1">
        <v>141</v>
      </c>
      <c r="O53" s="3">
        <f t="shared" si="4"/>
        <v>0.21111111111111114</v>
      </c>
      <c r="P53" s="1">
        <v>116</v>
      </c>
      <c r="Q53" s="1">
        <v>296</v>
      </c>
      <c r="R53" s="1">
        <f t="shared" si="5"/>
        <v>206</v>
      </c>
      <c r="S53" s="1">
        <f t="shared" si="6"/>
        <v>65</v>
      </c>
      <c r="T53" s="1">
        <f t="shared" si="7"/>
        <v>40632.264000000003</v>
      </c>
      <c r="U53" s="1">
        <f t="shared" si="8"/>
        <v>35756.392320000006</v>
      </c>
      <c r="V53" s="1">
        <f t="shared" si="9"/>
        <v>4875.8716800000002</v>
      </c>
      <c r="W53" s="1">
        <f t="shared" si="10"/>
        <v>-7313.8075200000003</v>
      </c>
      <c r="X53" s="1">
        <f t="shared" si="11"/>
        <v>-7813.8075200000003</v>
      </c>
      <c r="Y53" s="1">
        <f t="shared" si="12"/>
        <v>-8661.7075199999999</v>
      </c>
      <c r="Z53" s="1" t="s">
        <v>36</v>
      </c>
      <c r="AA53" s="1">
        <v>1</v>
      </c>
      <c r="AB53" s="1">
        <v>1</v>
      </c>
      <c r="AC53" s="1">
        <v>0</v>
      </c>
      <c r="AD53" s="5">
        <f t="shared" si="13"/>
        <v>7.2815533980582519</v>
      </c>
      <c r="AE53" s="4">
        <f t="shared" si="15"/>
        <v>0.24271844660194172</v>
      </c>
      <c r="AF53" s="4">
        <f t="shared" si="14"/>
        <v>0.3051815533980583</v>
      </c>
    </row>
    <row r="54" spans="1:32" x14ac:dyDescent="0.25">
      <c r="A54" s="1" t="s">
        <v>317</v>
      </c>
      <c r="B54" s="1">
        <v>4500</v>
      </c>
      <c r="C54" s="1">
        <f t="shared" si="0"/>
        <v>54000</v>
      </c>
      <c r="D54" s="1">
        <f t="shared" si="1"/>
        <v>47520</v>
      </c>
      <c r="E54" s="1">
        <f t="shared" si="2"/>
        <v>6480</v>
      </c>
      <c r="F54" s="1">
        <v>162</v>
      </c>
      <c r="G54" s="1">
        <v>0.44379999999999997</v>
      </c>
      <c r="H54" s="1">
        <f t="shared" si="3"/>
        <v>4.4379999999999997</v>
      </c>
      <c r="I54" s="1" t="s">
        <v>314</v>
      </c>
      <c r="J54" s="1" t="s">
        <v>35</v>
      </c>
      <c r="K54" s="1" t="s">
        <v>27</v>
      </c>
      <c r="L54" s="1" t="s">
        <v>255</v>
      </c>
      <c r="M54" s="1">
        <v>94303</v>
      </c>
      <c r="N54" s="1">
        <v>549</v>
      </c>
      <c r="O54" s="3">
        <f t="shared" si="4"/>
        <v>0.41959798994974873</v>
      </c>
      <c r="P54" s="1">
        <v>231</v>
      </c>
      <c r="Q54" s="1">
        <v>1027</v>
      </c>
      <c r="R54" s="1">
        <f t="shared" si="5"/>
        <v>629</v>
      </c>
      <c r="S54" s="1">
        <f t="shared" si="6"/>
        <v>80</v>
      </c>
      <c r="T54" s="1">
        <f t="shared" si="7"/>
        <v>100494.07199999999</v>
      </c>
      <c r="U54" s="1">
        <f t="shared" si="8"/>
        <v>88434.783359999987</v>
      </c>
      <c r="V54" s="1">
        <f t="shared" si="9"/>
        <v>12059.288639999997</v>
      </c>
      <c r="W54" s="1">
        <f t="shared" si="10"/>
        <v>-18088.932959999998</v>
      </c>
      <c r="X54" s="1">
        <f t="shared" si="11"/>
        <v>-18588.932959999998</v>
      </c>
      <c r="Y54" s="1">
        <f t="shared" si="12"/>
        <v>-19332.732959999998</v>
      </c>
      <c r="Z54" s="1" t="s">
        <v>36</v>
      </c>
      <c r="AA54" s="1">
        <v>1</v>
      </c>
      <c r="AB54" s="1">
        <v>1</v>
      </c>
      <c r="AC54" s="1">
        <v>0</v>
      </c>
      <c r="AD54" s="5">
        <f t="shared" si="13"/>
        <v>9.5389507154213025</v>
      </c>
      <c r="AE54" s="4">
        <f t="shared" si="15"/>
        <v>0.31796502384737674</v>
      </c>
      <c r="AF54" s="4">
        <f t="shared" si="14"/>
        <v>0.12583497615262323</v>
      </c>
    </row>
    <row r="55" spans="1:32" x14ac:dyDescent="0.25">
      <c r="A55" s="1" t="s">
        <v>321</v>
      </c>
      <c r="B55" s="1">
        <v>4500</v>
      </c>
      <c r="C55" s="1">
        <f t="shared" si="0"/>
        <v>54000</v>
      </c>
      <c r="D55" s="1">
        <f t="shared" si="1"/>
        <v>47520</v>
      </c>
      <c r="E55" s="1">
        <f t="shared" si="2"/>
        <v>6480</v>
      </c>
      <c r="F55" s="1">
        <v>216</v>
      </c>
      <c r="G55" s="1">
        <v>0.59179999999999999</v>
      </c>
      <c r="H55" s="1">
        <f t="shared" si="3"/>
        <v>5.9180000000000001</v>
      </c>
      <c r="I55" s="1" t="s">
        <v>320</v>
      </c>
      <c r="J55" s="1" t="s">
        <v>35</v>
      </c>
      <c r="K55" s="1" t="s">
        <v>27</v>
      </c>
      <c r="L55" s="1" t="s">
        <v>255</v>
      </c>
      <c r="M55" s="1">
        <v>94305</v>
      </c>
      <c r="N55" s="1">
        <v>255</v>
      </c>
      <c r="O55" s="3">
        <f t="shared" si="4"/>
        <v>0.25938697318007664</v>
      </c>
      <c r="P55" s="1">
        <v>151</v>
      </c>
      <c r="Q55" s="1">
        <v>673</v>
      </c>
      <c r="R55" s="1">
        <f t="shared" si="5"/>
        <v>412</v>
      </c>
      <c r="S55" s="1">
        <f t="shared" si="6"/>
        <v>157</v>
      </c>
      <c r="T55" s="1">
        <f t="shared" si="7"/>
        <v>87775.775999999998</v>
      </c>
      <c r="U55" s="1">
        <f t="shared" si="8"/>
        <v>77242.682879999993</v>
      </c>
      <c r="V55" s="1">
        <f t="shared" si="9"/>
        <v>10533.09312</v>
      </c>
      <c r="W55" s="1">
        <f t="shared" si="10"/>
        <v>-15799.639679999998</v>
      </c>
      <c r="X55" s="1">
        <f t="shared" si="11"/>
        <v>-16299.639679999998</v>
      </c>
      <c r="Y55" s="1">
        <f t="shared" si="12"/>
        <v>-17191.439679999999</v>
      </c>
      <c r="Z55" s="1" t="s">
        <v>36</v>
      </c>
      <c r="AA55" s="1">
        <v>1</v>
      </c>
      <c r="AB55" s="1">
        <v>1</v>
      </c>
      <c r="AC55" s="1">
        <v>0</v>
      </c>
      <c r="AD55" s="5">
        <f t="shared" si="13"/>
        <v>14.563106796116504</v>
      </c>
      <c r="AE55" s="4">
        <f t="shared" si="15"/>
        <v>0.48543689320388345</v>
      </c>
      <c r="AF55" s="4">
        <f t="shared" si="14"/>
        <v>0.10636310679611655</v>
      </c>
    </row>
    <row r="56" spans="1:32" x14ac:dyDescent="0.25">
      <c r="A56" s="1" t="s">
        <v>327</v>
      </c>
      <c r="B56" s="1">
        <v>4500</v>
      </c>
      <c r="C56" s="1">
        <f t="shared" si="0"/>
        <v>54000</v>
      </c>
      <c r="D56" s="1">
        <f t="shared" si="1"/>
        <v>47520</v>
      </c>
      <c r="E56" s="1">
        <f t="shared" si="2"/>
        <v>6480</v>
      </c>
      <c r="F56" s="1">
        <v>114</v>
      </c>
      <c r="G56" s="1">
        <v>0.31230000000000002</v>
      </c>
      <c r="H56" s="1">
        <f t="shared" si="3"/>
        <v>3.1229999999999998</v>
      </c>
      <c r="I56" s="1" t="s">
        <v>325</v>
      </c>
      <c r="J56" s="1" t="s">
        <v>35</v>
      </c>
      <c r="K56" s="1" t="s">
        <v>27</v>
      </c>
      <c r="L56" s="1" t="s">
        <v>255</v>
      </c>
      <c r="M56" s="1">
        <v>94306</v>
      </c>
      <c r="N56" s="1">
        <v>669</v>
      </c>
      <c r="O56" s="3">
        <f t="shared" si="4"/>
        <v>0.70093312597200619</v>
      </c>
      <c r="P56" s="1">
        <v>186</v>
      </c>
      <c r="Q56" s="1">
        <v>829</v>
      </c>
      <c r="R56" s="1">
        <f t="shared" si="5"/>
        <v>507.49999999999994</v>
      </c>
      <c r="S56" s="1">
        <f t="shared" si="6"/>
        <v>-161.50000000000006</v>
      </c>
      <c r="T56" s="1">
        <f t="shared" si="7"/>
        <v>57057.209999999992</v>
      </c>
      <c r="U56" s="1">
        <f t="shared" si="8"/>
        <v>50210.344799999992</v>
      </c>
      <c r="V56" s="1">
        <f t="shared" si="9"/>
        <v>6846.8651999999984</v>
      </c>
      <c r="W56" s="1">
        <f t="shared" si="10"/>
        <v>-10270.297799999998</v>
      </c>
      <c r="X56" s="1">
        <f t="shared" si="11"/>
        <v>-10770.297799999998</v>
      </c>
      <c r="Y56" s="1">
        <f t="shared" si="12"/>
        <v>-11382.597799999998</v>
      </c>
      <c r="Z56" s="1" t="s">
        <v>36</v>
      </c>
      <c r="AA56" s="1">
        <v>1</v>
      </c>
      <c r="AB56" s="1">
        <v>1</v>
      </c>
      <c r="AC56" s="1">
        <v>0</v>
      </c>
      <c r="AD56" s="5">
        <f t="shared" si="13"/>
        <v>11.822660098522167</v>
      </c>
      <c r="AE56" s="4">
        <f t="shared" si="15"/>
        <v>0.39408866995073893</v>
      </c>
      <c r="AF56" s="4">
        <f t="shared" si="14"/>
        <v>-8.1788669950738913E-2</v>
      </c>
    </row>
    <row r="57" spans="1:32" ht="24" x14ac:dyDescent="0.25">
      <c r="A57" s="1" t="s">
        <v>332</v>
      </c>
      <c r="B57" s="1">
        <v>4000</v>
      </c>
      <c r="C57" s="1">
        <f t="shared" si="0"/>
        <v>48000</v>
      </c>
      <c r="D57" s="1">
        <f t="shared" si="1"/>
        <v>42240</v>
      </c>
      <c r="E57" s="1">
        <f t="shared" si="2"/>
        <v>5760</v>
      </c>
      <c r="F57" s="1">
        <v>185</v>
      </c>
      <c r="G57" s="1">
        <v>0.50680000000000003</v>
      </c>
      <c r="H57" s="1">
        <f t="shared" si="3"/>
        <v>5.0680000000000005</v>
      </c>
      <c r="I57" s="1" t="s">
        <v>331</v>
      </c>
      <c r="J57" s="1" t="s">
        <v>35</v>
      </c>
      <c r="K57" s="1" t="s">
        <v>27</v>
      </c>
      <c r="L57" s="1" t="s">
        <v>28</v>
      </c>
      <c r="M57" s="1">
        <v>94103</v>
      </c>
      <c r="N57" s="1">
        <v>337</v>
      </c>
      <c r="O57" s="3">
        <f t="shared" si="4"/>
        <v>0.38088888888888894</v>
      </c>
      <c r="P57" s="1">
        <v>179</v>
      </c>
      <c r="Q57" s="1">
        <v>629</v>
      </c>
      <c r="R57" s="1">
        <f t="shared" si="5"/>
        <v>404</v>
      </c>
      <c r="S57" s="1">
        <f t="shared" si="6"/>
        <v>67</v>
      </c>
      <c r="T57" s="1">
        <f t="shared" si="7"/>
        <v>73708.991999999998</v>
      </c>
      <c r="U57" s="1">
        <f t="shared" si="8"/>
        <v>64863.912960000001</v>
      </c>
      <c r="V57" s="1">
        <f t="shared" si="9"/>
        <v>8845.0790399999987</v>
      </c>
      <c r="W57" s="1">
        <f t="shared" si="10"/>
        <v>-13267.618560000001</v>
      </c>
      <c r="X57" s="1">
        <f t="shared" si="11"/>
        <v>-13767.618560000001</v>
      </c>
      <c r="Y57" s="1">
        <f t="shared" si="12"/>
        <v>-14574.41856</v>
      </c>
      <c r="Z57" s="1" t="s">
        <v>36</v>
      </c>
      <c r="AA57" s="1">
        <v>1</v>
      </c>
      <c r="AB57" s="1">
        <v>1</v>
      </c>
      <c r="AC57" s="1">
        <v>0</v>
      </c>
      <c r="AD57" s="5">
        <f t="shared" si="13"/>
        <v>13.304455445544553</v>
      </c>
      <c r="AE57" s="4">
        <f t="shared" si="15"/>
        <v>0.44348184818481845</v>
      </c>
      <c r="AF57" s="4">
        <f t="shared" si="14"/>
        <v>6.3318151815181578E-2</v>
      </c>
    </row>
    <row r="58" spans="1:32" ht="24" x14ac:dyDescent="0.25">
      <c r="A58" s="1" t="s">
        <v>337</v>
      </c>
      <c r="B58" s="1">
        <v>4000</v>
      </c>
      <c r="C58" s="1">
        <f t="shared" si="0"/>
        <v>48000</v>
      </c>
      <c r="D58" s="1">
        <f t="shared" si="1"/>
        <v>42240</v>
      </c>
      <c r="E58" s="1">
        <f t="shared" si="2"/>
        <v>5760</v>
      </c>
      <c r="F58" s="1">
        <v>238</v>
      </c>
      <c r="G58" s="1">
        <v>0.65210000000000001</v>
      </c>
      <c r="H58" s="1">
        <f t="shared" si="3"/>
        <v>6.5209999999999999</v>
      </c>
      <c r="I58" s="1" t="s">
        <v>336</v>
      </c>
      <c r="J58" s="1" t="s">
        <v>35</v>
      </c>
      <c r="K58" s="1" t="s">
        <v>27</v>
      </c>
      <c r="L58" s="1" t="s">
        <v>28</v>
      </c>
      <c r="M58" s="1">
        <v>94110</v>
      </c>
      <c r="N58" s="1">
        <v>213</v>
      </c>
      <c r="O58" s="3">
        <f t="shared" si="4"/>
        <v>0.31118012422360253</v>
      </c>
      <c r="P58" s="1">
        <v>128</v>
      </c>
      <c r="Q58" s="1">
        <v>450</v>
      </c>
      <c r="R58" s="1">
        <f t="shared" si="5"/>
        <v>289</v>
      </c>
      <c r="S58" s="1">
        <f t="shared" si="6"/>
        <v>76</v>
      </c>
      <c r="T58" s="1">
        <f t="shared" si="7"/>
        <v>67844.483999999997</v>
      </c>
      <c r="U58" s="1">
        <f t="shared" si="8"/>
        <v>59703.145919999995</v>
      </c>
      <c r="V58" s="1">
        <f t="shared" si="9"/>
        <v>8141.3380799999995</v>
      </c>
      <c r="W58" s="1">
        <f t="shared" si="10"/>
        <v>-12212.00712</v>
      </c>
      <c r="X58" s="1">
        <f t="shared" si="11"/>
        <v>-12712.00712</v>
      </c>
      <c r="Y58" s="1">
        <f t="shared" si="12"/>
        <v>-13664.107120000001</v>
      </c>
      <c r="Z58" s="1" t="s">
        <v>36</v>
      </c>
      <c r="AA58" s="1">
        <v>1</v>
      </c>
      <c r="AB58" s="1">
        <v>1</v>
      </c>
      <c r="AC58" s="1">
        <v>0</v>
      </c>
      <c r="AD58" s="5">
        <f t="shared" si="13"/>
        <v>18.598615916955016</v>
      </c>
      <c r="AE58" s="4">
        <f t="shared" si="15"/>
        <v>0.61995386389850049</v>
      </c>
      <c r="AF58" s="4">
        <f t="shared" si="14"/>
        <v>3.2146136101499523E-2</v>
      </c>
    </row>
    <row r="59" spans="1:32" ht="24" x14ac:dyDescent="0.25">
      <c r="A59" s="1" t="s">
        <v>343</v>
      </c>
      <c r="B59" s="1">
        <v>3200</v>
      </c>
      <c r="C59" s="1">
        <f t="shared" si="0"/>
        <v>38400</v>
      </c>
      <c r="D59" s="1">
        <f t="shared" si="1"/>
        <v>33792</v>
      </c>
      <c r="E59" s="1">
        <f t="shared" si="2"/>
        <v>4608</v>
      </c>
      <c r="F59" s="1">
        <v>122</v>
      </c>
      <c r="G59" s="1">
        <v>0.3342</v>
      </c>
      <c r="H59" s="1">
        <f t="shared" si="3"/>
        <v>3.3420000000000001</v>
      </c>
      <c r="I59" s="1" t="s">
        <v>341</v>
      </c>
      <c r="J59" s="1" t="s">
        <v>35</v>
      </c>
      <c r="K59" s="1" t="s">
        <v>27</v>
      </c>
      <c r="L59" s="1" t="s">
        <v>28</v>
      </c>
      <c r="M59" s="1">
        <v>94112</v>
      </c>
      <c r="N59" s="1">
        <v>251</v>
      </c>
      <c r="O59" s="3">
        <f t="shared" si="4"/>
        <v>0.36051873198847262</v>
      </c>
      <c r="P59" s="1">
        <v>138</v>
      </c>
      <c r="Q59" s="1">
        <v>485</v>
      </c>
      <c r="R59" s="1">
        <f t="shared" si="5"/>
        <v>311.5</v>
      </c>
      <c r="S59" s="1">
        <f t="shared" si="6"/>
        <v>60.5</v>
      </c>
      <c r="T59" s="1">
        <f t="shared" si="7"/>
        <v>37477.188000000002</v>
      </c>
      <c r="U59" s="1">
        <f t="shared" si="8"/>
        <v>32979.925439999999</v>
      </c>
      <c r="V59" s="1">
        <f t="shared" si="9"/>
        <v>4497.2625600000001</v>
      </c>
      <c r="W59" s="1">
        <f t="shared" si="10"/>
        <v>-6745.8938399999997</v>
      </c>
      <c r="X59" s="1">
        <f t="shared" si="11"/>
        <v>-7245.8938399999997</v>
      </c>
      <c r="Y59" s="1">
        <f t="shared" si="12"/>
        <v>-7880.0938399999995</v>
      </c>
      <c r="Z59" s="1" t="s">
        <v>36</v>
      </c>
      <c r="AA59" s="1">
        <v>1</v>
      </c>
      <c r="AB59" s="1">
        <v>1</v>
      </c>
      <c r="AC59" s="1">
        <v>0</v>
      </c>
      <c r="AD59" s="5">
        <f t="shared" si="13"/>
        <v>14.044943820224718</v>
      </c>
      <c r="AE59" s="4">
        <f t="shared" si="15"/>
        <v>0.46816479400749061</v>
      </c>
      <c r="AF59" s="4">
        <f t="shared" si="14"/>
        <v>-0.13396479400749062</v>
      </c>
    </row>
    <row r="60" spans="1:32" ht="24" x14ac:dyDescent="0.25">
      <c r="A60" s="1" t="s">
        <v>349</v>
      </c>
      <c r="B60" s="1">
        <v>4000</v>
      </c>
      <c r="C60" s="1">
        <f t="shared" si="0"/>
        <v>48000</v>
      </c>
      <c r="D60" s="1">
        <f t="shared" si="1"/>
        <v>42240</v>
      </c>
      <c r="E60" s="1">
        <f t="shared" si="2"/>
        <v>5760</v>
      </c>
      <c r="F60" s="1">
        <v>203</v>
      </c>
      <c r="G60" s="1">
        <v>0.55620000000000003</v>
      </c>
      <c r="H60" s="1">
        <f t="shared" si="3"/>
        <v>5.5620000000000003</v>
      </c>
      <c r="I60" s="1" t="s">
        <v>347</v>
      </c>
      <c r="J60" s="1" t="s">
        <v>35</v>
      </c>
      <c r="K60" s="1" t="s">
        <v>27</v>
      </c>
      <c r="L60" s="1" t="s">
        <v>28</v>
      </c>
      <c r="M60" s="1">
        <v>94118</v>
      </c>
      <c r="N60" s="1">
        <v>443</v>
      </c>
      <c r="O60" s="3">
        <f t="shared" si="4"/>
        <v>0.33034055727554179</v>
      </c>
      <c r="P60" s="1">
        <v>257</v>
      </c>
      <c r="Q60" s="1">
        <v>903</v>
      </c>
      <c r="R60" s="1">
        <f t="shared" si="5"/>
        <v>580</v>
      </c>
      <c r="S60" s="1">
        <f t="shared" si="6"/>
        <v>137</v>
      </c>
      <c r="T60" s="1">
        <f t="shared" si="7"/>
        <v>116134.56</v>
      </c>
      <c r="U60" s="1">
        <f t="shared" si="8"/>
        <v>102198.41280000001</v>
      </c>
      <c r="V60" s="1">
        <f t="shared" si="9"/>
        <v>13936.147199999999</v>
      </c>
      <c r="W60" s="1">
        <f t="shared" si="10"/>
        <v>-20904.220799999996</v>
      </c>
      <c r="X60" s="1">
        <f t="shared" si="11"/>
        <v>-21404.220799999996</v>
      </c>
      <c r="Y60" s="1">
        <f t="shared" si="12"/>
        <v>-22260.420799999996</v>
      </c>
      <c r="Z60" s="1" t="s">
        <v>36</v>
      </c>
      <c r="AA60" s="1">
        <v>1</v>
      </c>
      <c r="AB60" s="1">
        <v>1</v>
      </c>
      <c r="AC60" s="1">
        <v>0</v>
      </c>
      <c r="AD60" s="5">
        <f t="shared" si="13"/>
        <v>9.2672413793103452</v>
      </c>
      <c r="AE60" s="4">
        <f t="shared" si="15"/>
        <v>0.30890804597701149</v>
      </c>
      <c r="AF60" s="4">
        <f t="shared" si="14"/>
        <v>0.24729195402298854</v>
      </c>
    </row>
    <row r="61" spans="1:32" ht="24" x14ac:dyDescent="0.25">
      <c r="A61" s="1" t="s">
        <v>352</v>
      </c>
      <c r="B61" s="1">
        <v>5000</v>
      </c>
      <c r="C61" s="1">
        <f t="shared" si="0"/>
        <v>60000</v>
      </c>
      <c r="D61" s="1">
        <f t="shared" si="1"/>
        <v>52800</v>
      </c>
      <c r="E61" s="1">
        <f t="shared" si="2"/>
        <v>7200</v>
      </c>
      <c r="F61" s="1">
        <v>187</v>
      </c>
      <c r="G61" s="1">
        <v>0.51229999999999998</v>
      </c>
      <c r="H61" s="1">
        <f t="shared" si="3"/>
        <v>5.1230000000000002</v>
      </c>
      <c r="I61" s="1" t="s">
        <v>25</v>
      </c>
      <c r="J61" s="1" t="s">
        <v>35</v>
      </c>
      <c r="K61" s="1" t="s">
        <v>27</v>
      </c>
      <c r="L61" s="1" t="s">
        <v>28</v>
      </c>
      <c r="M61" s="1">
        <v>94129</v>
      </c>
      <c r="N61" s="1">
        <v>533</v>
      </c>
      <c r="O61" s="3">
        <f t="shared" si="4"/>
        <v>0.50067453625632374</v>
      </c>
      <c r="P61" s="1">
        <v>236</v>
      </c>
      <c r="Q61" s="1">
        <v>829</v>
      </c>
      <c r="R61" s="1">
        <f t="shared" si="5"/>
        <v>532.5</v>
      </c>
      <c r="S61" s="1">
        <f t="shared" si="6"/>
        <v>-0.5</v>
      </c>
      <c r="T61" s="1">
        <f t="shared" si="7"/>
        <v>98207.91</v>
      </c>
      <c r="U61" s="1">
        <f t="shared" si="8"/>
        <v>86422.960800000001</v>
      </c>
      <c r="V61" s="1">
        <f t="shared" si="9"/>
        <v>11784.949199999999</v>
      </c>
      <c r="W61" s="1">
        <f t="shared" si="10"/>
        <v>-17677.4238</v>
      </c>
      <c r="X61" s="1">
        <f t="shared" si="11"/>
        <v>-18177.4238</v>
      </c>
      <c r="Y61" s="1">
        <f t="shared" si="12"/>
        <v>-18989.7238</v>
      </c>
      <c r="Z61" s="1" t="s">
        <v>36</v>
      </c>
      <c r="AA61" s="1">
        <v>1</v>
      </c>
      <c r="AB61" s="1">
        <v>1</v>
      </c>
      <c r="AC61" s="1">
        <v>0</v>
      </c>
      <c r="AD61" s="5">
        <f t="shared" si="13"/>
        <v>12.44131455399061</v>
      </c>
      <c r="AE61" s="4">
        <f t="shared" si="15"/>
        <v>0.41471048513302033</v>
      </c>
      <c r="AF61" s="4">
        <f t="shared" si="14"/>
        <v>9.7589514866979643E-2</v>
      </c>
    </row>
    <row r="62" spans="1:32" x14ac:dyDescent="0.25">
      <c r="A62" s="1" t="s">
        <v>37</v>
      </c>
      <c r="B62" s="1">
        <v>2800</v>
      </c>
      <c r="C62" s="1">
        <f t="shared" si="0"/>
        <v>33600</v>
      </c>
      <c r="D62" s="1">
        <f t="shared" si="1"/>
        <v>29568</v>
      </c>
      <c r="E62" s="1">
        <f t="shared" si="2"/>
        <v>4032</v>
      </c>
      <c r="F62" s="1">
        <v>192</v>
      </c>
      <c r="G62" s="1">
        <v>0.52600000000000002</v>
      </c>
      <c r="H62" s="1">
        <f t="shared" si="3"/>
        <v>5.2600000000000007</v>
      </c>
      <c r="I62" s="1" t="s">
        <v>30</v>
      </c>
      <c r="J62" s="1" t="s">
        <v>38</v>
      </c>
      <c r="K62" s="1" t="s">
        <v>31</v>
      </c>
      <c r="L62" s="1" t="s">
        <v>32</v>
      </c>
      <c r="M62" s="1">
        <v>78702</v>
      </c>
      <c r="N62" s="1">
        <v>374</v>
      </c>
      <c r="O62" s="3">
        <f t="shared" si="4"/>
        <v>0.42036199095022631</v>
      </c>
      <c r="P62" s="1">
        <v>197</v>
      </c>
      <c r="Q62" s="1">
        <v>639</v>
      </c>
      <c r="R62" s="1">
        <f t="shared" si="5"/>
        <v>418</v>
      </c>
      <c r="S62" s="1">
        <f t="shared" si="6"/>
        <v>44</v>
      </c>
      <c r="T62" s="1">
        <f t="shared" si="7"/>
        <v>79152.48000000001</v>
      </c>
      <c r="U62" s="1">
        <f t="shared" si="8"/>
        <v>69654.182400000005</v>
      </c>
      <c r="V62" s="1">
        <f t="shared" si="9"/>
        <v>9498.2976000000017</v>
      </c>
      <c r="W62" s="1">
        <f t="shared" si="10"/>
        <v>-14247.446400000001</v>
      </c>
      <c r="X62" s="1">
        <f t="shared" si="11"/>
        <v>-14747.446400000001</v>
      </c>
      <c r="Y62" s="1">
        <f t="shared" si="12"/>
        <v>-15573.446400000001</v>
      </c>
      <c r="Z62" s="1" t="s">
        <v>36</v>
      </c>
      <c r="AA62" s="1">
        <v>2</v>
      </c>
      <c r="AB62" s="1">
        <v>1</v>
      </c>
      <c r="AC62" s="1">
        <v>0</v>
      </c>
      <c r="AD62" s="5">
        <f t="shared" si="13"/>
        <v>9.2703349282296639</v>
      </c>
      <c r="AE62" s="4">
        <f t="shared" si="15"/>
        <v>0.30901116427432213</v>
      </c>
      <c r="AF62" s="4">
        <f t="shared" si="14"/>
        <v>0.2169888357256779</v>
      </c>
    </row>
    <row r="63" spans="1:32" x14ac:dyDescent="0.25">
      <c r="A63" s="1" t="s">
        <v>43</v>
      </c>
      <c r="B63" s="1">
        <v>3200</v>
      </c>
      <c r="C63" s="1">
        <f t="shared" si="0"/>
        <v>38400</v>
      </c>
      <c r="D63" s="1">
        <f t="shared" si="1"/>
        <v>33792</v>
      </c>
      <c r="E63" s="1">
        <f t="shared" si="2"/>
        <v>4608</v>
      </c>
      <c r="F63" s="1">
        <v>82</v>
      </c>
      <c r="G63" s="1">
        <v>0.22470000000000001</v>
      </c>
      <c r="H63" s="1">
        <f t="shared" si="3"/>
        <v>2.2470000000000003</v>
      </c>
      <c r="I63" s="1" t="s">
        <v>40</v>
      </c>
      <c r="J63" s="1" t="s">
        <v>38</v>
      </c>
      <c r="K63" s="1" t="s">
        <v>31</v>
      </c>
      <c r="L63" s="1" t="s">
        <v>32</v>
      </c>
      <c r="M63" s="1">
        <v>78705</v>
      </c>
      <c r="N63" s="1">
        <v>885</v>
      </c>
      <c r="O63" s="3">
        <f t="shared" si="4"/>
        <v>0.50030840400925214</v>
      </c>
      <c r="P63" s="1">
        <v>236</v>
      </c>
      <c r="Q63" s="1">
        <v>1533</v>
      </c>
      <c r="R63" s="1">
        <f t="shared" si="5"/>
        <v>884.5</v>
      </c>
      <c r="S63" s="1">
        <f t="shared" si="6"/>
        <v>-0.5</v>
      </c>
      <c r="T63" s="1">
        <f t="shared" si="7"/>
        <v>71548.974000000017</v>
      </c>
      <c r="U63" s="1">
        <f t="shared" si="8"/>
        <v>62963.097120000013</v>
      </c>
      <c r="V63" s="1">
        <f t="shared" si="9"/>
        <v>8585.8768800000016</v>
      </c>
      <c r="W63" s="1">
        <f t="shared" si="10"/>
        <v>-12878.815320000003</v>
      </c>
      <c r="X63" s="1">
        <f t="shared" si="11"/>
        <v>-13378.815320000003</v>
      </c>
      <c r="Y63" s="1">
        <f t="shared" si="12"/>
        <v>-13903.515320000004</v>
      </c>
      <c r="Z63" s="1" t="s">
        <v>36</v>
      </c>
      <c r="AA63" s="1">
        <v>2</v>
      </c>
      <c r="AB63" s="1">
        <v>1</v>
      </c>
      <c r="AC63" s="1">
        <v>0</v>
      </c>
      <c r="AD63" s="5">
        <f t="shared" si="13"/>
        <v>4.9462973431317128</v>
      </c>
      <c r="AE63" s="4">
        <f t="shared" si="15"/>
        <v>0.16487657810439044</v>
      </c>
      <c r="AF63" s="4">
        <f t="shared" si="14"/>
        <v>5.9823421895609574E-2</v>
      </c>
    </row>
    <row r="64" spans="1:32" x14ac:dyDescent="0.25">
      <c r="A64" s="1" t="s">
        <v>49</v>
      </c>
      <c r="B64" s="1">
        <v>1600</v>
      </c>
      <c r="C64" s="1">
        <f t="shared" si="0"/>
        <v>19200</v>
      </c>
      <c r="D64" s="1">
        <f t="shared" si="1"/>
        <v>16896</v>
      </c>
      <c r="E64" s="1">
        <f t="shared" si="2"/>
        <v>2304</v>
      </c>
      <c r="F64" s="1">
        <v>132</v>
      </c>
      <c r="G64" s="1">
        <v>0.36159999999999998</v>
      </c>
      <c r="H64" s="1">
        <f t="shared" si="3"/>
        <v>3.6159999999999997</v>
      </c>
      <c r="I64" s="1" t="s">
        <v>45</v>
      </c>
      <c r="J64" s="1" t="s">
        <v>38</v>
      </c>
      <c r="K64" s="1" t="s">
        <v>31</v>
      </c>
      <c r="L64" s="1" t="s">
        <v>32</v>
      </c>
      <c r="M64" s="1">
        <v>78723</v>
      </c>
      <c r="N64" s="1">
        <v>678</v>
      </c>
      <c r="O64" s="3">
        <f t="shared" si="4"/>
        <v>0.65936000000000006</v>
      </c>
      <c r="P64" s="1">
        <v>241</v>
      </c>
      <c r="Q64" s="1">
        <v>866</v>
      </c>
      <c r="R64" s="1">
        <f t="shared" si="5"/>
        <v>553.5</v>
      </c>
      <c r="S64" s="1">
        <f t="shared" si="6"/>
        <v>-124.5</v>
      </c>
      <c r="T64" s="1">
        <f t="shared" si="7"/>
        <v>72052.415999999997</v>
      </c>
      <c r="U64" s="1">
        <f t="shared" si="8"/>
        <v>63406.126079999995</v>
      </c>
      <c r="V64" s="1">
        <f t="shared" si="9"/>
        <v>8646.2899199999993</v>
      </c>
      <c r="W64" s="1">
        <f t="shared" si="10"/>
        <v>-12969.434880000001</v>
      </c>
      <c r="X64" s="1">
        <f t="shared" si="11"/>
        <v>-13469.434880000001</v>
      </c>
      <c r="Y64" s="1">
        <f t="shared" si="12"/>
        <v>-14131.034880000001</v>
      </c>
      <c r="Z64" s="1" t="s">
        <v>36</v>
      </c>
      <c r="AA64" s="1">
        <v>2</v>
      </c>
      <c r="AB64" s="1">
        <v>1</v>
      </c>
      <c r="AC64" s="1">
        <v>0</v>
      </c>
      <c r="AD64" s="5">
        <f t="shared" si="13"/>
        <v>4.290876242095754</v>
      </c>
      <c r="AE64" s="4">
        <f t="shared" si="15"/>
        <v>0.14302920806985847</v>
      </c>
      <c r="AF64" s="4">
        <f t="shared" si="14"/>
        <v>0.21857079193014151</v>
      </c>
    </row>
    <row r="65" spans="1:32" x14ac:dyDescent="0.25">
      <c r="A65" s="1" t="s">
        <v>54</v>
      </c>
      <c r="B65" s="1">
        <v>1100</v>
      </c>
      <c r="C65" s="1">
        <f t="shared" si="0"/>
        <v>13200</v>
      </c>
      <c r="D65" s="1">
        <f t="shared" si="1"/>
        <v>11616</v>
      </c>
      <c r="E65" s="1">
        <f t="shared" si="2"/>
        <v>1584</v>
      </c>
      <c r="F65" s="1">
        <v>176</v>
      </c>
      <c r="G65" s="1">
        <v>0.48220000000000002</v>
      </c>
      <c r="H65" s="1">
        <f t="shared" si="3"/>
        <v>4.8220000000000001</v>
      </c>
      <c r="I65" s="1" t="s">
        <v>51</v>
      </c>
      <c r="J65" s="1" t="s">
        <v>38</v>
      </c>
      <c r="K65" s="1" t="s">
        <v>31</v>
      </c>
      <c r="L65" s="1" t="s">
        <v>32</v>
      </c>
      <c r="M65" s="1">
        <v>78744</v>
      </c>
      <c r="N65" s="1">
        <v>426</v>
      </c>
      <c r="O65" s="3">
        <f t="shared" si="4"/>
        <v>0.48918918918918919</v>
      </c>
      <c r="P65" s="1">
        <v>246</v>
      </c>
      <c r="Q65" s="1">
        <v>616</v>
      </c>
      <c r="R65" s="1">
        <f t="shared" si="5"/>
        <v>431</v>
      </c>
      <c r="S65" s="1">
        <f t="shared" si="6"/>
        <v>5</v>
      </c>
      <c r="T65" s="1">
        <f t="shared" si="7"/>
        <v>74818.152000000002</v>
      </c>
      <c r="U65" s="1">
        <f t="shared" si="8"/>
        <v>65839.973760000008</v>
      </c>
      <c r="V65" s="1">
        <f t="shared" si="9"/>
        <v>8978.1782399999993</v>
      </c>
      <c r="W65" s="1">
        <f t="shared" si="10"/>
        <v>-13467.26736</v>
      </c>
      <c r="X65" s="1">
        <f t="shared" si="11"/>
        <v>-13967.26736</v>
      </c>
      <c r="Y65" s="1">
        <f t="shared" si="12"/>
        <v>-14749.467360000001</v>
      </c>
      <c r="Z65" s="1" t="s">
        <v>36</v>
      </c>
      <c r="AA65" s="1">
        <v>2</v>
      </c>
      <c r="AB65" s="1">
        <v>1</v>
      </c>
      <c r="AC65" s="1">
        <v>0</v>
      </c>
      <c r="AD65" s="5">
        <f t="shared" si="13"/>
        <v>4.0603248259860791</v>
      </c>
      <c r="AE65" s="4">
        <f t="shared" si="15"/>
        <v>0.13534416086620263</v>
      </c>
      <c r="AF65" s="4">
        <f t="shared" si="14"/>
        <v>0.34685583913379736</v>
      </c>
    </row>
    <row r="66" spans="1:32" ht="24" x14ac:dyDescent="0.25">
      <c r="A66" s="1" t="s">
        <v>59</v>
      </c>
      <c r="B66" s="1">
        <v>1300</v>
      </c>
      <c r="C66" s="1">
        <f t="shared" ref="C66:C129" si="16">B66*12</f>
        <v>15600</v>
      </c>
      <c r="D66" s="1">
        <f t="shared" ref="D66:D129" si="17">C66*0.88</f>
        <v>13728</v>
      </c>
      <c r="E66" s="1">
        <f t="shared" ref="E66:E129" si="18">C66*0.12</f>
        <v>1872</v>
      </c>
      <c r="F66" s="1">
        <v>241</v>
      </c>
      <c r="G66" s="1">
        <v>0.6603</v>
      </c>
      <c r="H66" s="1">
        <f t="shared" ref="H66:H129" si="19">(G66*30)/3</f>
        <v>6.6030000000000006</v>
      </c>
      <c r="I66" s="1" t="s">
        <v>23</v>
      </c>
      <c r="J66" s="1" t="s">
        <v>38</v>
      </c>
      <c r="K66" s="1" t="s">
        <v>19</v>
      </c>
      <c r="L66" s="1" t="s">
        <v>20</v>
      </c>
      <c r="M66" s="1">
        <v>27517</v>
      </c>
      <c r="N66" s="1">
        <v>186</v>
      </c>
      <c r="O66" s="3">
        <f t="shared" ref="O66:O129" si="20">0.1 + ((N66 - P66) / (Q66 - P66)) * 0.8</f>
        <v>0.30000000000000004</v>
      </c>
      <c r="P66" s="1">
        <v>136</v>
      </c>
      <c r="Q66" s="1">
        <v>336</v>
      </c>
      <c r="R66" s="1">
        <f t="shared" ref="R66:R129" si="21" xml:space="preserve"> P66 + (0.5 - 0.1) * (Q66 - P66) / (0.9 - 0.1)</f>
        <v>236</v>
      </c>
      <c r="S66" s="1">
        <f t="shared" ref="S66:S129" si="22">R66-N66</f>
        <v>50</v>
      </c>
      <c r="T66" s="1">
        <f t="shared" ref="T66:T129" si="23">R66*(G66*30)*12</f>
        <v>56099.088000000003</v>
      </c>
      <c r="U66" s="1">
        <f t="shared" ref="U66:U129" si="24">T66*0.88</f>
        <v>49367.197440000004</v>
      </c>
      <c r="V66" s="1">
        <f t="shared" ref="V66:V129" si="25">T66*0.12</f>
        <v>6731.8905599999998</v>
      </c>
      <c r="W66" s="1">
        <f t="shared" ref="W66:W129" si="26">V66-(T66*0.3)</f>
        <v>-10097.83584</v>
      </c>
      <c r="X66" s="1">
        <f t="shared" ref="X66:X129" si="27">W66-500</f>
        <v>-10597.83584</v>
      </c>
      <c r="Y66" s="1">
        <f t="shared" ref="Y66:Y129" si="28">X66-300-(H66*100)</f>
        <v>-11558.135839999999</v>
      </c>
      <c r="Z66" s="1" t="s">
        <v>36</v>
      </c>
      <c r="AA66" s="1">
        <v>2</v>
      </c>
      <c r="AB66" s="1">
        <v>1</v>
      </c>
      <c r="AC66" s="1">
        <v>0</v>
      </c>
      <c r="AD66" s="5">
        <f t="shared" ref="AD66:AD129" si="29">(B66+300)/(R66*0.8)</f>
        <v>8.4745762711864394</v>
      </c>
      <c r="AE66" s="4">
        <f t="shared" si="15"/>
        <v>0.28248587570621464</v>
      </c>
      <c r="AF66" s="4">
        <f t="shared" ref="AF66:AF129" si="30">G66-AE66</f>
        <v>0.37781412429378536</v>
      </c>
    </row>
    <row r="67" spans="1:32" x14ac:dyDescent="0.25">
      <c r="A67" s="1" t="s">
        <v>60</v>
      </c>
      <c r="B67" s="1">
        <v>1600</v>
      </c>
      <c r="C67" s="1">
        <f t="shared" si="16"/>
        <v>19200</v>
      </c>
      <c r="D67" s="1">
        <f t="shared" si="17"/>
        <v>16896</v>
      </c>
      <c r="E67" s="1">
        <f t="shared" si="18"/>
        <v>2304</v>
      </c>
      <c r="F67" s="1">
        <v>178</v>
      </c>
      <c r="G67" s="1">
        <v>0.48770000000000002</v>
      </c>
      <c r="H67" s="1">
        <f t="shared" si="19"/>
        <v>4.8769999999999998</v>
      </c>
      <c r="I67" s="1" t="s">
        <v>56</v>
      </c>
      <c r="J67" s="1" t="s">
        <v>38</v>
      </c>
      <c r="K67" s="1" t="s">
        <v>31</v>
      </c>
      <c r="L67" s="1" t="s">
        <v>32</v>
      </c>
      <c r="M67" s="1">
        <v>78746</v>
      </c>
      <c r="N67" s="1">
        <v>696</v>
      </c>
      <c r="O67" s="3">
        <f t="shared" si="20"/>
        <v>0.5391111111111111</v>
      </c>
      <c r="P67" s="1">
        <v>449</v>
      </c>
      <c r="Q67" s="1">
        <v>899</v>
      </c>
      <c r="R67" s="1">
        <f t="shared" si="21"/>
        <v>674</v>
      </c>
      <c r="S67" s="1">
        <f t="shared" si="22"/>
        <v>-22</v>
      </c>
      <c r="T67" s="1">
        <f t="shared" si="23"/>
        <v>118335.52799999999</v>
      </c>
      <c r="U67" s="1">
        <f t="shared" si="24"/>
        <v>104135.26463999999</v>
      </c>
      <c r="V67" s="1">
        <f t="shared" si="25"/>
        <v>14200.263359999999</v>
      </c>
      <c r="W67" s="1">
        <f t="shared" si="26"/>
        <v>-21300.395039999996</v>
      </c>
      <c r="X67" s="1">
        <f t="shared" si="27"/>
        <v>-21800.395039999996</v>
      </c>
      <c r="Y67" s="1">
        <f t="shared" si="28"/>
        <v>-22588.095039999997</v>
      </c>
      <c r="Z67" s="1" t="s">
        <v>36</v>
      </c>
      <c r="AA67" s="1">
        <v>2</v>
      </c>
      <c r="AB67" s="1">
        <v>1</v>
      </c>
      <c r="AC67" s="1">
        <v>0</v>
      </c>
      <c r="AD67" s="5">
        <f t="shared" si="29"/>
        <v>3.5237388724035603</v>
      </c>
      <c r="AE67" s="4">
        <f t="shared" ref="AE67:AE130" si="31">AD67/30</f>
        <v>0.11745796241345201</v>
      </c>
      <c r="AF67" s="4">
        <f t="shared" si="30"/>
        <v>0.370242037586548</v>
      </c>
    </row>
    <row r="68" spans="1:32" ht="24" x14ac:dyDescent="0.25">
      <c r="A68" s="1" t="s">
        <v>67</v>
      </c>
      <c r="B68" s="1">
        <v>1000</v>
      </c>
      <c r="C68" s="1">
        <f t="shared" si="16"/>
        <v>12000</v>
      </c>
      <c r="D68" s="1">
        <f t="shared" si="17"/>
        <v>10560</v>
      </c>
      <c r="E68" s="1">
        <f t="shared" si="18"/>
        <v>1440</v>
      </c>
      <c r="F68" s="1">
        <v>171</v>
      </c>
      <c r="G68" s="1">
        <v>0.46850000000000003</v>
      </c>
      <c r="H68" s="1">
        <f t="shared" si="19"/>
        <v>4.6850000000000005</v>
      </c>
      <c r="I68" s="1" t="s">
        <v>62</v>
      </c>
      <c r="J68" s="1" t="s">
        <v>38</v>
      </c>
      <c r="K68" s="1" t="s">
        <v>63</v>
      </c>
      <c r="L68" s="1" t="s">
        <v>64</v>
      </c>
      <c r="M68" s="1">
        <v>72712</v>
      </c>
      <c r="N68" s="1">
        <v>301</v>
      </c>
      <c r="O68" s="3">
        <f t="shared" si="20"/>
        <v>0.56046511627906981</v>
      </c>
      <c r="P68" s="1">
        <v>202</v>
      </c>
      <c r="Q68" s="1">
        <v>374</v>
      </c>
      <c r="R68" s="1">
        <f t="shared" si="21"/>
        <v>288</v>
      </c>
      <c r="S68" s="1">
        <f t="shared" si="22"/>
        <v>-13</v>
      </c>
      <c r="T68" s="1">
        <f t="shared" si="23"/>
        <v>48574.080000000009</v>
      </c>
      <c r="U68" s="1">
        <f t="shared" si="24"/>
        <v>42745.190400000007</v>
      </c>
      <c r="V68" s="1">
        <f t="shared" si="25"/>
        <v>5828.8896000000004</v>
      </c>
      <c r="W68" s="1">
        <f t="shared" si="26"/>
        <v>-8743.3344000000016</v>
      </c>
      <c r="X68" s="1">
        <f t="shared" si="27"/>
        <v>-9243.3344000000016</v>
      </c>
      <c r="Y68" s="1">
        <f t="shared" si="28"/>
        <v>-10011.834400000002</v>
      </c>
      <c r="Z68" s="1" t="s">
        <v>36</v>
      </c>
      <c r="AA68" s="1">
        <v>2</v>
      </c>
      <c r="AB68" s="1">
        <v>1</v>
      </c>
      <c r="AC68" s="1">
        <v>0</v>
      </c>
      <c r="AD68" s="5">
        <f t="shared" si="29"/>
        <v>5.6423611111111107</v>
      </c>
      <c r="AE68" s="4">
        <f t="shared" si="31"/>
        <v>0.18807870370370369</v>
      </c>
      <c r="AF68" s="4">
        <f t="shared" si="30"/>
        <v>0.28042129629629631</v>
      </c>
    </row>
    <row r="69" spans="1:32" ht="24" x14ac:dyDescent="0.25">
      <c r="A69" s="1" t="s">
        <v>72</v>
      </c>
      <c r="B69" s="1">
        <v>1200</v>
      </c>
      <c r="C69" s="1">
        <f t="shared" si="16"/>
        <v>14400</v>
      </c>
      <c r="D69" s="1">
        <f t="shared" si="17"/>
        <v>12672</v>
      </c>
      <c r="E69" s="1">
        <f t="shared" si="18"/>
        <v>1728</v>
      </c>
      <c r="F69" s="1">
        <v>47</v>
      </c>
      <c r="G69" s="1">
        <v>0.1288</v>
      </c>
      <c r="H69" s="1">
        <f t="shared" si="19"/>
        <v>1.288</v>
      </c>
      <c r="I69" s="1" t="s">
        <v>69</v>
      </c>
      <c r="J69" s="1" t="s">
        <v>38</v>
      </c>
      <c r="K69" s="1" t="s">
        <v>63</v>
      </c>
      <c r="L69" s="1" t="s">
        <v>64</v>
      </c>
      <c r="M69" s="1">
        <v>72719</v>
      </c>
      <c r="N69" s="1">
        <v>442</v>
      </c>
      <c r="O69" s="3">
        <f t="shared" si="20"/>
        <v>0.79921259842519687</v>
      </c>
      <c r="P69" s="1">
        <v>109</v>
      </c>
      <c r="Q69" s="1">
        <v>490</v>
      </c>
      <c r="R69" s="1">
        <f t="shared" si="21"/>
        <v>299.5</v>
      </c>
      <c r="S69" s="1">
        <f t="shared" si="22"/>
        <v>-142.5</v>
      </c>
      <c r="T69" s="1">
        <f t="shared" si="23"/>
        <v>13887.216</v>
      </c>
      <c r="U69" s="1">
        <f t="shared" si="24"/>
        <v>12220.75008</v>
      </c>
      <c r="V69" s="1">
        <f t="shared" si="25"/>
        <v>1666.4659199999999</v>
      </c>
      <c r="W69" s="1">
        <f t="shared" si="26"/>
        <v>-2499.6988799999999</v>
      </c>
      <c r="X69" s="1">
        <f t="shared" si="27"/>
        <v>-2999.6988799999999</v>
      </c>
      <c r="Y69" s="1">
        <f t="shared" si="28"/>
        <v>-3428.4988800000001</v>
      </c>
      <c r="Z69" s="1" t="s">
        <v>36</v>
      </c>
      <c r="AA69" s="1">
        <v>2</v>
      </c>
      <c r="AB69" s="1">
        <v>1</v>
      </c>
      <c r="AC69" s="1">
        <v>0</v>
      </c>
      <c r="AD69" s="5">
        <f t="shared" si="29"/>
        <v>6.2604340567612686</v>
      </c>
      <c r="AE69" s="4">
        <f t="shared" si="31"/>
        <v>0.20868113522537562</v>
      </c>
      <c r="AF69" s="4">
        <f t="shared" si="30"/>
        <v>-7.9881135225375627E-2</v>
      </c>
    </row>
    <row r="70" spans="1:32" x14ac:dyDescent="0.25">
      <c r="A70" s="1" t="s">
        <v>81</v>
      </c>
      <c r="B70" s="1">
        <v>1200</v>
      </c>
      <c r="C70" s="1">
        <f t="shared" si="16"/>
        <v>14400</v>
      </c>
      <c r="D70" s="1">
        <f t="shared" si="17"/>
        <v>12672</v>
      </c>
      <c r="E70" s="1">
        <f t="shared" si="18"/>
        <v>1728</v>
      </c>
      <c r="F70" s="1">
        <v>157</v>
      </c>
      <c r="G70" s="1">
        <v>0.43009999999999998</v>
      </c>
      <c r="H70" s="1">
        <f t="shared" si="19"/>
        <v>4.3009999999999993</v>
      </c>
      <c r="I70" s="1" t="s">
        <v>74</v>
      </c>
      <c r="J70" s="1" t="s">
        <v>38</v>
      </c>
      <c r="K70" s="1" t="s">
        <v>75</v>
      </c>
      <c r="L70" s="1" t="s">
        <v>76</v>
      </c>
      <c r="M70" s="1">
        <v>80204</v>
      </c>
      <c r="N70" s="1">
        <v>198</v>
      </c>
      <c r="O70" s="3">
        <f t="shared" si="20"/>
        <v>0.60909090909090913</v>
      </c>
      <c r="P70" s="1">
        <v>128</v>
      </c>
      <c r="Q70" s="1">
        <v>238</v>
      </c>
      <c r="R70" s="1">
        <f t="shared" si="21"/>
        <v>183</v>
      </c>
      <c r="S70" s="1">
        <f t="shared" si="22"/>
        <v>-15</v>
      </c>
      <c r="T70" s="1">
        <f t="shared" si="23"/>
        <v>28334.987999999998</v>
      </c>
      <c r="U70" s="1">
        <f t="shared" si="24"/>
        <v>24934.789439999997</v>
      </c>
      <c r="V70" s="1">
        <f t="shared" si="25"/>
        <v>3400.1985599999994</v>
      </c>
      <c r="W70" s="1">
        <f t="shared" si="26"/>
        <v>-5100.2978399999993</v>
      </c>
      <c r="X70" s="1">
        <f t="shared" si="27"/>
        <v>-5600.2978399999993</v>
      </c>
      <c r="Y70" s="1">
        <f t="shared" si="28"/>
        <v>-6330.3978399999996</v>
      </c>
      <c r="Z70" s="1" t="s">
        <v>36</v>
      </c>
      <c r="AA70" s="1">
        <v>2</v>
      </c>
      <c r="AB70" s="1">
        <v>1</v>
      </c>
      <c r="AC70" s="1">
        <v>0</v>
      </c>
      <c r="AD70" s="5">
        <f t="shared" si="29"/>
        <v>10.245901639344261</v>
      </c>
      <c r="AE70" s="4">
        <f t="shared" si="31"/>
        <v>0.34153005464480868</v>
      </c>
      <c r="AF70" s="4">
        <f t="shared" si="30"/>
        <v>8.8569945355191304E-2</v>
      </c>
    </row>
    <row r="71" spans="1:32" x14ac:dyDescent="0.25">
      <c r="A71" s="1" t="s">
        <v>86</v>
      </c>
      <c r="B71" s="1">
        <v>1900</v>
      </c>
      <c r="C71" s="1">
        <f t="shared" si="16"/>
        <v>22800</v>
      </c>
      <c r="D71" s="1">
        <f t="shared" si="17"/>
        <v>20064</v>
      </c>
      <c r="E71" s="1">
        <f t="shared" si="18"/>
        <v>2736</v>
      </c>
      <c r="F71" s="1">
        <v>186</v>
      </c>
      <c r="G71" s="1">
        <v>0.50960000000000005</v>
      </c>
      <c r="H71" s="1">
        <f t="shared" si="19"/>
        <v>5.096000000000001</v>
      </c>
      <c r="I71" s="1" t="s">
        <v>83</v>
      </c>
      <c r="J71" s="1" t="s">
        <v>38</v>
      </c>
      <c r="K71" s="1" t="s">
        <v>75</v>
      </c>
      <c r="L71" s="1" t="s">
        <v>76</v>
      </c>
      <c r="M71" s="1">
        <v>80209</v>
      </c>
      <c r="N71" s="1">
        <v>225</v>
      </c>
      <c r="O71" s="3">
        <f t="shared" si="20"/>
        <v>0.44649681528662422</v>
      </c>
      <c r="P71" s="1">
        <v>157</v>
      </c>
      <c r="Q71" s="1">
        <v>314</v>
      </c>
      <c r="R71" s="1">
        <f t="shared" si="21"/>
        <v>235.5</v>
      </c>
      <c r="S71" s="1">
        <f t="shared" si="22"/>
        <v>10.5</v>
      </c>
      <c r="T71" s="1">
        <f t="shared" si="23"/>
        <v>43203.888000000006</v>
      </c>
      <c r="U71" s="1">
        <f t="shared" si="24"/>
        <v>38019.421440000006</v>
      </c>
      <c r="V71" s="1">
        <f t="shared" si="25"/>
        <v>5184.4665600000008</v>
      </c>
      <c r="W71" s="1">
        <f t="shared" si="26"/>
        <v>-7776.6998400000011</v>
      </c>
      <c r="X71" s="1">
        <f t="shared" si="27"/>
        <v>-8276.6998400000011</v>
      </c>
      <c r="Y71" s="1">
        <f t="shared" si="28"/>
        <v>-9086.2998400000015</v>
      </c>
      <c r="Z71" s="1" t="s">
        <v>36</v>
      </c>
      <c r="AA71" s="1">
        <v>2</v>
      </c>
      <c r="AB71" s="1">
        <v>1</v>
      </c>
      <c r="AC71" s="1">
        <v>0</v>
      </c>
      <c r="AD71" s="5">
        <f t="shared" si="29"/>
        <v>11.677282377919321</v>
      </c>
      <c r="AE71" s="4">
        <f t="shared" si="31"/>
        <v>0.38924274593064401</v>
      </c>
      <c r="AF71" s="4">
        <f t="shared" si="30"/>
        <v>0.12035725406935605</v>
      </c>
    </row>
    <row r="72" spans="1:32" x14ac:dyDescent="0.25">
      <c r="A72" s="1" t="s">
        <v>92</v>
      </c>
      <c r="B72" s="1">
        <v>1800</v>
      </c>
      <c r="C72" s="1">
        <f t="shared" si="16"/>
        <v>21600</v>
      </c>
      <c r="D72" s="1">
        <f t="shared" si="17"/>
        <v>19008</v>
      </c>
      <c r="E72" s="1">
        <f t="shared" si="18"/>
        <v>2592</v>
      </c>
      <c r="F72" s="1">
        <v>55</v>
      </c>
      <c r="G72" s="1">
        <v>0.1507</v>
      </c>
      <c r="H72" s="1">
        <f t="shared" si="19"/>
        <v>1.5069999999999999</v>
      </c>
      <c r="I72" s="1" t="s">
        <v>88</v>
      </c>
      <c r="J72" s="1" t="s">
        <v>38</v>
      </c>
      <c r="K72" s="1" t="s">
        <v>75</v>
      </c>
      <c r="L72" s="1" t="s">
        <v>76</v>
      </c>
      <c r="M72" s="1">
        <v>80218</v>
      </c>
      <c r="N72" s="1">
        <v>349</v>
      </c>
      <c r="O72" s="3">
        <f t="shared" si="20"/>
        <v>0.71123595505617976</v>
      </c>
      <c r="P72" s="1">
        <v>145</v>
      </c>
      <c r="Q72" s="1">
        <v>412</v>
      </c>
      <c r="R72" s="1">
        <f t="shared" si="21"/>
        <v>278.5</v>
      </c>
      <c r="S72" s="1">
        <f t="shared" si="22"/>
        <v>-70.5</v>
      </c>
      <c r="T72" s="1">
        <f t="shared" si="23"/>
        <v>15109.182000000001</v>
      </c>
      <c r="U72" s="1">
        <f t="shared" si="24"/>
        <v>13296.080160000001</v>
      </c>
      <c r="V72" s="1">
        <f t="shared" si="25"/>
        <v>1813.10184</v>
      </c>
      <c r="W72" s="1">
        <f t="shared" si="26"/>
        <v>-2719.6527599999999</v>
      </c>
      <c r="X72" s="1">
        <f t="shared" si="27"/>
        <v>-3219.6527599999999</v>
      </c>
      <c r="Y72" s="1">
        <f t="shared" si="28"/>
        <v>-3670.3527599999998</v>
      </c>
      <c r="Z72" s="1" t="s">
        <v>36</v>
      </c>
      <c r="AA72" s="1">
        <v>2</v>
      </c>
      <c r="AB72" s="1">
        <v>1</v>
      </c>
      <c r="AC72" s="1">
        <v>0</v>
      </c>
      <c r="AD72" s="5">
        <f t="shared" si="29"/>
        <v>9.4254937163375221</v>
      </c>
      <c r="AE72" s="4">
        <f t="shared" si="31"/>
        <v>0.31418312387791741</v>
      </c>
      <c r="AF72" s="4">
        <f t="shared" si="30"/>
        <v>-0.16348312387791741</v>
      </c>
    </row>
    <row r="73" spans="1:32" x14ac:dyDescent="0.25">
      <c r="A73" s="1" t="s">
        <v>97</v>
      </c>
      <c r="B73" s="1">
        <v>1900</v>
      </c>
      <c r="C73" s="1">
        <f t="shared" si="16"/>
        <v>22800</v>
      </c>
      <c r="D73" s="1">
        <f t="shared" si="17"/>
        <v>20064</v>
      </c>
      <c r="E73" s="1">
        <f t="shared" si="18"/>
        <v>2736</v>
      </c>
      <c r="F73" s="1">
        <v>121</v>
      </c>
      <c r="G73" s="1">
        <v>0.33150000000000002</v>
      </c>
      <c r="H73" s="1">
        <f t="shared" si="19"/>
        <v>3.3149999999999999</v>
      </c>
      <c r="I73" s="1" t="s">
        <v>94</v>
      </c>
      <c r="J73" s="1" t="s">
        <v>38</v>
      </c>
      <c r="K73" s="1" t="s">
        <v>75</v>
      </c>
      <c r="L73" s="1" t="s">
        <v>76</v>
      </c>
      <c r="M73" s="1">
        <v>80220</v>
      </c>
      <c r="N73" s="1">
        <v>441</v>
      </c>
      <c r="O73" s="3">
        <f t="shared" si="20"/>
        <v>0.60778443113772451</v>
      </c>
      <c r="P73" s="1">
        <v>335</v>
      </c>
      <c r="Q73" s="1">
        <v>502</v>
      </c>
      <c r="R73" s="1">
        <f t="shared" si="21"/>
        <v>418.5</v>
      </c>
      <c r="S73" s="1">
        <f t="shared" si="22"/>
        <v>-22.5</v>
      </c>
      <c r="T73" s="1">
        <f t="shared" si="23"/>
        <v>49943.79</v>
      </c>
      <c r="U73" s="1">
        <f t="shared" si="24"/>
        <v>43950.535199999998</v>
      </c>
      <c r="V73" s="1">
        <f t="shared" si="25"/>
        <v>5993.2547999999997</v>
      </c>
      <c r="W73" s="1">
        <f t="shared" si="26"/>
        <v>-8989.8822</v>
      </c>
      <c r="X73" s="1">
        <f t="shared" si="27"/>
        <v>-9489.8822</v>
      </c>
      <c r="Y73" s="1">
        <f t="shared" si="28"/>
        <v>-10121.3822</v>
      </c>
      <c r="Z73" s="1" t="s">
        <v>36</v>
      </c>
      <c r="AA73" s="1">
        <v>2</v>
      </c>
      <c r="AB73" s="1">
        <v>1</v>
      </c>
      <c r="AC73" s="1">
        <v>0</v>
      </c>
      <c r="AD73" s="5">
        <f t="shared" si="29"/>
        <v>6.5710872162485066</v>
      </c>
      <c r="AE73" s="4">
        <f t="shared" si="31"/>
        <v>0.21903624054161688</v>
      </c>
      <c r="AF73" s="4">
        <f t="shared" si="30"/>
        <v>0.11246375945838313</v>
      </c>
    </row>
    <row r="74" spans="1:32" x14ac:dyDescent="0.25">
      <c r="A74" s="1" t="s">
        <v>102</v>
      </c>
      <c r="B74" s="1">
        <v>1700</v>
      </c>
      <c r="C74" s="1">
        <f t="shared" si="16"/>
        <v>20400</v>
      </c>
      <c r="D74" s="1">
        <f t="shared" si="17"/>
        <v>17952</v>
      </c>
      <c r="E74" s="1">
        <f t="shared" si="18"/>
        <v>2448</v>
      </c>
      <c r="F74" s="1">
        <v>120</v>
      </c>
      <c r="G74" s="1">
        <v>0.32879999999999998</v>
      </c>
      <c r="H74" s="1">
        <f t="shared" si="19"/>
        <v>3.2879999999999998</v>
      </c>
      <c r="I74" s="1" t="s">
        <v>99</v>
      </c>
      <c r="J74" s="1" t="s">
        <v>38</v>
      </c>
      <c r="K74" s="1" t="s">
        <v>75</v>
      </c>
      <c r="L74" s="1" t="s">
        <v>76</v>
      </c>
      <c r="M74" s="1">
        <v>80249</v>
      </c>
      <c r="N74" s="1">
        <v>425</v>
      </c>
      <c r="O74" s="3">
        <f t="shared" si="20"/>
        <v>0.779863481228669</v>
      </c>
      <c r="P74" s="1">
        <v>176</v>
      </c>
      <c r="Q74" s="1">
        <v>469</v>
      </c>
      <c r="R74" s="1">
        <f t="shared" si="21"/>
        <v>322.5</v>
      </c>
      <c r="S74" s="1">
        <f t="shared" si="22"/>
        <v>-102.5</v>
      </c>
      <c r="T74" s="1">
        <f t="shared" si="23"/>
        <v>38173.68</v>
      </c>
      <c r="U74" s="1">
        <f t="shared" si="24"/>
        <v>33592.838400000001</v>
      </c>
      <c r="V74" s="1">
        <f t="shared" si="25"/>
        <v>4580.8415999999997</v>
      </c>
      <c r="W74" s="1">
        <f t="shared" si="26"/>
        <v>-6871.2623999999996</v>
      </c>
      <c r="X74" s="1">
        <f t="shared" si="27"/>
        <v>-7371.2623999999996</v>
      </c>
      <c r="Y74" s="1">
        <f t="shared" si="28"/>
        <v>-8000.0623999999998</v>
      </c>
      <c r="Z74" s="1" t="s">
        <v>36</v>
      </c>
      <c r="AA74" s="1">
        <v>2</v>
      </c>
      <c r="AB74" s="1">
        <v>1</v>
      </c>
      <c r="AC74" s="1">
        <v>0</v>
      </c>
      <c r="AD74" s="5">
        <f t="shared" si="29"/>
        <v>7.7519379844961236</v>
      </c>
      <c r="AE74" s="4">
        <f t="shared" si="31"/>
        <v>0.25839793281653745</v>
      </c>
      <c r="AF74" s="4">
        <f t="shared" si="30"/>
        <v>7.0402067183462536E-2</v>
      </c>
    </row>
    <row r="75" spans="1:32" ht="24" x14ac:dyDescent="0.25">
      <c r="A75" s="1" t="s">
        <v>107</v>
      </c>
      <c r="B75" s="1">
        <v>900</v>
      </c>
      <c r="C75" s="1">
        <f t="shared" si="16"/>
        <v>10800</v>
      </c>
      <c r="D75" s="1">
        <f t="shared" si="17"/>
        <v>9504</v>
      </c>
      <c r="E75" s="1">
        <f t="shared" si="18"/>
        <v>1296</v>
      </c>
      <c r="F75" s="1">
        <v>175</v>
      </c>
      <c r="G75" s="1">
        <v>0.47949999999999998</v>
      </c>
      <c r="H75" s="1">
        <f t="shared" si="19"/>
        <v>4.7949999999999999</v>
      </c>
      <c r="I75" s="1" t="s">
        <v>78</v>
      </c>
      <c r="J75" s="1" t="s">
        <v>38</v>
      </c>
      <c r="K75" s="1" t="s">
        <v>19</v>
      </c>
      <c r="L75" s="1" t="s">
        <v>20</v>
      </c>
      <c r="M75" s="1">
        <v>27707</v>
      </c>
      <c r="N75" s="1">
        <v>169</v>
      </c>
      <c r="O75" s="3">
        <f t="shared" si="20"/>
        <v>0.38121212121212122</v>
      </c>
      <c r="P75" s="1">
        <v>111</v>
      </c>
      <c r="Q75" s="1">
        <v>276</v>
      </c>
      <c r="R75" s="1">
        <f t="shared" si="21"/>
        <v>193.5</v>
      </c>
      <c r="S75" s="1">
        <f t="shared" si="22"/>
        <v>24.5</v>
      </c>
      <c r="T75" s="1">
        <f t="shared" si="23"/>
        <v>33401.97</v>
      </c>
      <c r="U75" s="1">
        <f t="shared" si="24"/>
        <v>29393.7336</v>
      </c>
      <c r="V75" s="1">
        <f t="shared" si="25"/>
        <v>4008.2363999999998</v>
      </c>
      <c r="W75" s="1">
        <f t="shared" si="26"/>
        <v>-6012.3546000000006</v>
      </c>
      <c r="X75" s="1">
        <f t="shared" si="27"/>
        <v>-6512.3546000000006</v>
      </c>
      <c r="Y75" s="1">
        <f t="shared" si="28"/>
        <v>-7291.8546000000006</v>
      </c>
      <c r="Z75" s="1" t="s">
        <v>36</v>
      </c>
      <c r="AA75" s="1">
        <v>2</v>
      </c>
      <c r="AB75" s="1">
        <v>1</v>
      </c>
      <c r="AC75" s="1">
        <v>0</v>
      </c>
      <c r="AD75" s="5">
        <f t="shared" si="29"/>
        <v>7.7519379844961236</v>
      </c>
      <c r="AE75" s="4">
        <f t="shared" si="31"/>
        <v>0.25839793281653745</v>
      </c>
      <c r="AF75" s="4">
        <f t="shared" si="30"/>
        <v>0.22110206718346254</v>
      </c>
    </row>
    <row r="76" spans="1:32" x14ac:dyDescent="0.25">
      <c r="A76" s="1" t="s">
        <v>110</v>
      </c>
      <c r="B76" s="1">
        <v>1900</v>
      </c>
      <c r="C76" s="1">
        <f t="shared" si="16"/>
        <v>22800</v>
      </c>
      <c r="D76" s="1">
        <f t="shared" si="17"/>
        <v>20064</v>
      </c>
      <c r="E76" s="1">
        <f t="shared" si="18"/>
        <v>2736</v>
      </c>
      <c r="F76" s="1">
        <v>198</v>
      </c>
      <c r="G76" s="1">
        <v>0.54249999999999998</v>
      </c>
      <c r="H76" s="1">
        <f t="shared" si="19"/>
        <v>5.4249999999999998</v>
      </c>
      <c r="I76" s="1" t="s">
        <v>104</v>
      </c>
      <c r="J76" s="1" t="s">
        <v>38</v>
      </c>
      <c r="K76" s="1" t="s">
        <v>105</v>
      </c>
      <c r="L76" s="1" t="s">
        <v>106</v>
      </c>
      <c r="M76" s="1">
        <v>33122</v>
      </c>
      <c r="N76" s="1">
        <v>536</v>
      </c>
      <c r="O76" s="3">
        <f t="shared" si="20"/>
        <v>0.41007751937984505</v>
      </c>
      <c r="P76" s="1">
        <v>386</v>
      </c>
      <c r="Q76" s="1">
        <v>773</v>
      </c>
      <c r="R76" s="1">
        <f t="shared" si="21"/>
        <v>579.5</v>
      </c>
      <c r="S76" s="1">
        <f t="shared" si="22"/>
        <v>43.5</v>
      </c>
      <c r="T76" s="1">
        <f t="shared" si="23"/>
        <v>113176.34999999999</v>
      </c>
      <c r="U76" s="1">
        <f t="shared" si="24"/>
        <v>99595.187999999995</v>
      </c>
      <c r="V76" s="1">
        <f t="shared" si="25"/>
        <v>13581.161999999998</v>
      </c>
      <c r="W76" s="1">
        <f t="shared" si="26"/>
        <v>-20371.743000000002</v>
      </c>
      <c r="X76" s="1">
        <f t="shared" si="27"/>
        <v>-20871.743000000002</v>
      </c>
      <c r="Y76" s="1">
        <f t="shared" si="28"/>
        <v>-21714.243000000002</v>
      </c>
      <c r="Z76" s="1" t="s">
        <v>36</v>
      </c>
      <c r="AA76" s="1">
        <v>2</v>
      </c>
      <c r="AB76" s="1">
        <v>1</v>
      </c>
      <c r="AC76" s="1">
        <v>0</v>
      </c>
      <c r="AD76" s="5">
        <f t="shared" si="29"/>
        <v>4.7454702329594474</v>
      </c>
      <c r="AE76" s="4">
        <f t="shared" si="31"/>
        <v>0.15818234109864823</v>
      </c>
      <c r="AF76" s="4">
        <f t="shared" si="30"/>
        <v>0.38431765890135172</v>
      </c>
    </row>
    <row r="77" spans="1:32" x14ac:dyDescent="0.25">
      <c r="A77" s="1" t="s">
        <v>115</v>
      </c>
      <c r="B77" s="1">
        <v>3200</v>
      </c>
      <c r="C77" s="1">
        <f t="shared" si="16"/>
        <v>38400</v>
      </c>
      <c r="D77" s="1">
        <f t="shared" si="17"/>
        <v>33792</v>
      </c>
      <c r="E77" s="1">
        <f t="shared" si="18"/>
        <v>4608</v>
      </c>
      <c r="F77" s="1">
        <v>261</v>
      </c>
      <c r="G77" s="1">
        <v>0.71509999999999996</v>
      </c>
      <c r="H77" s="1">
        <f t="shared" si="19"/>
        <v>7.1509999999999998</v>
      </c>
      <c r="I77" s="1" t="s">
        <v>112</v>
      </c>
      <c r="J77" s="1" t="s">
        <v>38</v>
      </c>
      <c r="K77" s="1" t="s">
        <v>105</v>
      </c>
      <c r="L77" s="1" t="s">
        <v>106</v>
      </c>
      <c r="M77" s="1">
        <v>33137</v>
      </c>
      <c r="N77" s="1">
        <v>1265</v>
      </c>
      <c r="O77" s="3">
        <f t="shared" si="20"/>
        <v>0.38990662516674079</v>
      </c>
      <c r="P77" s="1">
        <v>450</v>
      </c>
      <c r="Q77" s="1">
        <v>2699</v>
      </c>
      <c r="R77" s="1">
        <f t="shared" si="21"/>
        <v>1574.5</v>
      </c>
      <c r="S77" s="1">
        <f t="shared" si="22"/>
        <v>309.5</v>
      </c>
      <c r="T77" s="1">
        <f t="shared" si="23"/>
        <v>405332.98200000002</v>
      </c>
      <c r="U77" s="1">
        <f t="shared" si="24"/>
        <v>356693.02416000003</v>
      </c>
      <c r="V77" s="1">
        <f t="shared" si="25"/>
        <v>48639.957840000003</v>
      </c>
      <c r="W77" s="1">
        <f t="shared" si="26"/>
        <v>-72959.936759999997</v>
      </c>
      <c r="X77" s="1">
        <f t="shared" si="27"/>
        <v>-73459.936759999997</v>
      </c>
      <c r="Y77" s="1">
        <f t="shared" si="28"/>
        <v>-74475.036760000003</v>
      </c>
      <c r="Z77" s="1" t="s">
        <v>36</v>
      </c>
      <c r="AA77" s="1">
        <v>2</v>
      </c>
      <c r="AB77" s="1">
        <v>1</v>
      </c>
      <c r="AC77" s="1">
        <v>0</v>
      </c>
      <c r="AD77" s="5">
        <f t="shared" si="29"/>
        <v>2.7786598920292152</v>
      </c>
      <c r="AE77" s="4">
        <f t="shared" si="31"/>
        <v>9.2621996400973836E-2</v>
      </c>
      <c r="AF77" s="4">
        <f t="shared" si="30"/>
        <v>0.62247800359902616</v>
      </c>
    </row>
    <row r="78" spans="1:32" x14ac:dyDescent="0.25">
      <c r="A78" s="1" t="s">
        <v>121</v>
      </c>
      <c r="B78" s="1">
        <v>1900</v>
      </c>
      <c r="C78" s="1">
        <f t="shared" si="16"/>
        <v>22800</v>
      </c>
      <c r="D78" s="1">
        <f t="shared" si="17"/>
        <v>20064</v>
      </c>
      <c r="E78" s="1">
        <f t="shared" si="18"/>
        <v>2736</v>
      </c>
      <c r="F78" s="1">
        <v>214</v>
      </c>
      <c r="G78" s="1">
        <v>0.58630000000000004</v>
      </c>
      <c r="H78" s="1">
        <f t="shared" si="19"/>
        <v>5.8630000000000004</v>
      </c>
      <c r="I78" s="1" t="s">
        <v>117</v>
      </c>
      <c r="J78" s="1" t="s">
        <v>38</v>
      </c>
      <c r="K78" s="1" t="s">
        <v>105</v>
      </c>
      <c r="L78" s="1" t="s">
        <v>106</v>
      </c>
      <c r="M78" s="1">
        <v>33146</v>
      </c>
      <c r="N78" s="1">
        <v>428</v>
      </c>
      <c r="O78" s="3">
        <f t="shared" si="20"/>
        <v>0.43015873015873018</v>
      </c>
      <c r="P78" s="1">
        <v>376</v>
      </c>
      <c r="Q78" s="1">
        <v>502</v>
      </c>
      <c r="R78" s="1">
        <f t="shared" si="21"/>
        <v>439</v>
      </c>
      <c r="S78" s="1">
        <f t="shared" si="22"/>
        <v>11</v>
      </c>
      <c r="T78" s="1">
        <f t="shared" si="23"/>
        <v>92658.852000000014</v>
      </c>
      <c r="U78" s="1">
        <f t="shared" si="24"/>
        <v>81539.789760000014</v>
      </c>
      <c r="V78" s="1">
        <f t="shared" si="25"/>
        <v>11119.062240000001</v>
      </c>
      <c r="W78" s="1">
        <f t="shared" si="26"/>
        <v>-16678.593359999999</v>
      </c>
      <c r="X78" s="1">
        <f t="shared" si="27"/>
        <v>-17178.593359999999</v>
      </c>
      <c r="Y78" s="1">
        <f t="shared" si="28"/>
        <v>-18064.893359999998</v>
      </c>
      <c r="Z78" s="1" t="s">
        <v>36</v>
      </c>
      <c r="AA78" s="1">
        <v>2</v>
      </c>
      <c r="AB78" s="1">
        <v>1</v>
      </c>
      <c r="AC78" s="1">
        <v>0</v>
      </c>
      <c r="AD78" s="5">
        <f t="shared" si="29"/>
        <v>6.2642369020501132</v>
      </c>
      <c r="AE78" s="4">
        <f t="shared" si="31"/>
        <v>0.20880789673500377</v>
      </c>
      <c r="AF78" s="4">
        <f t="shared" si="30"/>
        <v>0.37749210326499627</v>
      </c>
    </row>
    <row r="79" spans="1:32" x14ac:dyDescent="0.25">
      <c r="A79" s="1" t="s">
        <v>126</v>
      </c>
      <c r="B79" s="1">
        <v>2400</v>
      </c>
      <c r="C79" s="1">
        <f t="shared" si="16"/>
        <v>28800</v>
      </c>
      <c r="D79" s="1">
        <f t="shared" si="17"/>
        <v>25344</v>
      </c>
      <c r="E79" s="1">
        <f t="shared" si="18"/>
        <v>3456</v>
      </c>
      <c r="F79" s="1">
        <v>249</v>
      </c>
      <c r="G79" s="1">
        <v>0.68220000000000003</v>
      </c>
      <c r="H79" s="1">
        <f t="shared" si="19"/>
        <v>6.8220000000000001</v>
      </c>
      <c r="I79" s="1" t="s">
        <v>123</v>
      </c>
      <c r="J79" s="1" t="s">
        <v>38</v>
      </c>
      <c r="K79" s="1" t="s">
        <v>105</v>
      </c>
      <c r="L79" s="1" t="s">
        <v>106</v>
      </c>
      <c r="M79" s="1">
        <v>33149</v>
      </c>
      <c r="N79" s="1">
        <v>729</v>
      </c>
      <c r="O79" s="3">
        <f t="shared" si="20"/>
        <v>0.2502645502645503</v>
      </c>
      <c r="P79" s="1">
        <v>516</v>
      </c>
      <c r="Q79" s="1">
        <v>1650</v>
      </c>
      <c r="R79" s="1">
        <f t="shared" si="21"/>
        <v>1083</v>
      </c>
      <c r="S79" s="1">
        <f t="shared" si="22"/>
        <v>354</v>
      </c>
      <c r="T79" s="1">
        <f t="shared" si="23"/>
        <v>265976.136</v>
      </c>
      <c r="U79" s="1">
        <f t="shared" si="24"/>
        <v>234058.99968000001</v>
      </c>
      <c r="V79" s="1">
        <f t="shared" si="25"/>
        <v>31917.136319999998</v>
      </c>
      <c r="W79" s="1">
        <f t="shared" si="26"/>
        <v>-47875.704479999993</v>
      </c>
      <c r="X79" s="1">
        <f t="shared" si="27"/>
        <v>-48375.704479999993</v>
      </c>
      <c r="Y79" s="1">
        <f t="shared" si="28"/>
        <v>-49357.90447999999</v>
      </c>
      <c r="Z79" s="1" t="s">
        <v>36</v>
      </c>
      <c r="AA79" s="1">
        <v>2</v>
      </c>
      <c r="AB79" s="1">
        <v>1</v>
      </c>
      <c r="AC79" s="1">
        <v>0</v>
      </c>
      <c r="AD79" s="5">
        <f t="shared" si="29"/>
        <v>3.1163434903047089</v>
      </c>
      <c r="AE79" s="4">
        <f t="shared" si="31"/>
        <v>0.1038781163434903</v>
      </c>
      <c r="AF79" s="4">
        <f t="shared" si="30"/>
        <v>0.57832188365650972</v>
      </c>
    </row>
    <row r="80" spans="1:32" x14ac:dyDescent="0.25">
      <c r="A80" s="1" t="s">
        <v>131</v>
      </c>
      <c r="B80" s="1">
        <v>2000</v>
      </c>
      <c r="C80" s="1">
        <f t="shared" si="16"/>
        <v>24000</v>
      </c>
      <c r="D80" s="1">
        <f t="shared" si="17"/>
        <v>21120</v>
      </c>
      <c r="E80" s="1">
        <f t="shared" si="18"/>
        <v>2880</v>
      </c>
      <c r="F80" s="1">
        <v>143</v>
      </c>
      <c r="G80" s="1">
        <v>0.39179999999999998</v>
      </c>
      <c r="H80" s="1">
        <f t="shared" si="19"/>
        <v>3.9179999999999997</v>
      </c>
      <c r="I80" s="1" t="s">
        <v>128</v>
      </c>
      <c r="J80" s="1" t="s">
        <v>38</v>
      </c>
      <c r="K80" s="1" t="s">
        <v>105</v>
      </c>
      <c r="L80" s="1" t="s">
        <v>106</v>
      </c>
      <c r="M80" s="1">
        <v>33178</v>
      </c>
      <c r="N80" s="1">
        <v>342</v>
      </c>
      <c r="O80" s="3">
        <f t="shared" si="20"/>
        <v>0.4188811188811189</v>
      </c>
      <c r="P80" s="1">
        <v>285</v>
      </c>
      <c r="Q80" s="1">
        <v>428</v>
      </c>
      <c r="R80" s="1">
        <f t="shared" si="21"/>
        <v>356.5</v>
      </c>
      <c r="S80" s="1">
        <f t="shared" si="22"/>
        <v>14.5</v>
      </c>
      <c r="T80" s="1">
        <f t="shared" si="23"/>
        <v>50283.611999999994</v>
      </c>
      <c r="U80" s="1">
        <f t="shared" si="24"/>
        <v>44249.578559999994</v>
      </c>
      <c r="V80" s="1">
        <f t="shared" si="25"/>
        <v>6034.0334399999992</v>
      </c>
      <c r="W80" s="1">
        <f t="shared" si="26"/>
        <v>-9051.0501599999989</v>
      </c>
      <c r="X80" s="1">
        <f t="shared" si="27"/>
        <v>-9551.0501599999989</v>
      </c>
      <c r="Y80" s="1">
        <f t="shared" si="28"/>
        <v>-10242.850159999998</v>
      </c>
      <c r="Z80" s="1" t="s">
        <v>36</v>
      </c>
      <c r="AA80" s="1">
        <v>2</v>
      </c>
      <c r="AB80" s="1">
        <v>1</v>
      </c>
      <c r="AC80" s="1">
        <v>0</v>
      </c>
      <c r="AD80" s="5">
        <f t="shared" si="29"/>
        <v>8.064516129032258</v>
      </c>
      <c r="AE80" s="4">
        <f t="shared" si="31"/>
        <v>0.26881720430107525</v>
      </c>
      <c r="AF80" s="4">
        <f t="shared" si="30"/>
        <v>0.12298279569892473</v>
      </c>
    </row>
    <row r="81" spans="1:32" x14ac:dyDescent="0.25">
      <c r="A81" s="1" t="s">
        <v>142</v>
      </c>
      <c r="B81" s="1">
        <v>1800</v>
      </c>
      <c r="C81" s="1">
        <f t="shared" si="16"/>
        <v>21600</v>
      </c>
      <c r="D81" s="1">
        <f t="shared" si="17"/>
        <v>19008</v>
      </c>
      <c r="E81" s="1">
        <f t="shared" si="18"/>
        <v>2592</v>
      </c>
      <c r="F81" s="1">
        <v>165</v>
      </c>
      <c r="G81" s="1">
        <v>0.4521</v>
      </c>
      <c r="H81" s="1">
        <f t="shared" si="19"/>
        <v>4.5209999999999999</v>
      </c>
      <c r="I81" s="1" t="s">
        <v>133</v>
      </c>
      <c r="J81" s="1" t="s">
        <v>38</v>
      </c>
      <c r="K81" s="1" t="s">
        <v>134</v>
      </c>
      <c r="L81" s="1" t="s">
        <v>135</v>
      </c>
      <c r="M81" s="1">
        <v>68046</v>
      </c>
      <c r="N81" s="1">
        <v>286</v>
      </c>
      <c r="O81" s="3">
        <f t="shared" si="20"/>
        <v>0.55000000000000004</v>
      </c>
      <c r="P81" s="1">
        <v>151</v>
      </c>
      <c r="Q81" s="1">
        <v>391</v>
      </c>
      <c r="R81" s="1">
        <f t="shared" si="21"/>
        <v>271</v>
      </c>
      <c r="S81" s="1">
        <f t="shared" si="22"/>
        <v>-15</v>
      </c>
      <c r="T81" s="1">
        <f t="shared" si="23"/>
        <v>44106.876000000004</v>
      </c>
      <c r="U81" s="1">
        <f t="shared" si="24"/>
        <v>38814.050880000003</v>
      </c>
      <c r="V81" s="1">
        <f t="shared" si="25"/>
        <v>5292.8251200000004</v>
      </c>
      <c r="W81" s="1">
        <f t="shared" si="26"/>
        <v>-7939.2376800000011</v>
      </c>
      <c r="X81" s="1">
        <f t="shared" si="27"/>
        <v>-8439.237680000002</v>
      </c>
      <c r="Y81" s="1">
        <f t="shared" si="28"/>
        <v>-9191.3376800000024</v>
      </c>
      <c r="Z81" s="1" t="s">
        <v>36</v>
      </c>
      <c r="AA81" s="1">
        <v>2</v>
      </c>
      <c r="AB81" s="1">
        <v>1</v>
      </c>
      <c r="AC81" s="1">
        <v>0</v>
      </c>
      <c r="AD81" s="5">
        <f t="shared" si="29"/>
        <v>9.6863468634686338</v>
      </c>
      <c r="AE81" s="4">
        <f t="shared" si="31"/>
        <v>0.32287822878228778</v>
      </c>
      <c r="AF81" s="4">
        <f t="shared" si="30"/>
        <v>0.12922177121771222</v>
      </c>
    </row>
    <row r="82" spans="1:32" x14ac:dyDescent="0.25">
      <c r="A82" s="1" t="s">
        <v>147</v>
      </c>
      <c r="B82" s="1">
        <v>1200</v>
      </c>
      <c r="C82" s="1">
        <f t="shared" si="16"/>
        <v>14400</v>
      </c>
      <c r="D82" s="1">
        <f t="shared" si="17"/>
        <v>12672</v>
      </c>
      <c r="E82" s="1">
        <f t="shared" si="18"/>
        <v>1728</v>
      </c>
      <c r="F82" s="1">
        <v>135</v>
      </c>
      <c r="G82" s="1">
        <v>0.36990000000000001</v>
      </c>
      <c r="H82" s="1">
        <f t="shared" si="19"/>
        <v>3.6989999999999998</v>
      </c>
      <c r="I82" s="1" t="s">
        <v>144</v>
      </c>
      <c r="J82" s="1" t="s">
        <v>38</v>
      </c>
      <c r="K82" s="1" t="s">
        <v>134</v>
      </c>
      <c r="L82" s="1" t="s">
        <v>135</v>
      </c>
      <c r="M82" s="1">
        <v>68106</v>
      </c>
      <c r="N82" s="1">
        <v>316</v>
      </c>
      <c r="O82" s="3">
        <f t="shared" si="20"/>
        <v>0.53106796116504851</v>
      </c>
      <c r="P82" s="1">
        <v>205</v>
      </c>
      <c r="Q82" s="1">
        <v>411</v>
      </c>
      <c r="R82" s="1">
        <f t="shared" si="21"/>
        <v>308</v>
      </c>
      <c r="S82" s="1">
        <f t="shared" si="22"/>
        <v>-8</v>
      </c>
      <c r="T82" s="1">
        <f t="shared" si="23"/>
        <v>41014.511999999995</v>
      </c>
      <c r="U82" s="1">
        <f t="shared" si="24"/>
        <v>36092.770559999997</v>
      </c>
      <c r="V82" s="1">
        <f t="shared" si="25"/>
        <v>4921.7414399999989</v>
      </c>
      <c r="W82" s="1">
        <f t="shared" si="26"/>
        <v>-7382.6121599999997</v>
      </c>
      <c r="X82" s="1">
        <f t="shared" si="27"/>
        <v>-7882.6121599999997</v>
      </c>
      <c r="Y82" s="1">
        <f t="shared" si="28"/>
        <v>-8552.5121600000002</v>
      </c>
      <c r="Z82" s="1" t="s">
        <v>36</v>
      </c>
      <c r="AA82" s="1">
        <v>2</v>
      </c>
      <c r="AB82" s="1">
        <v>1</v>
      </c>
      <c r="AC82" s="1">
        <v>0</v>
      </c>
      <c r="AD82" s="5">
        <f t="shared" si="29"/>
        <v>6.0876623376623371</v>
      </c>
      <c r="AE82" s="4">
        <f t="shared" si="31"/>
        <v>0.20292207792207789</v>
      </c>
      <c r="AF82" s="4">
        <f t="shared" si="30"/>
        <v>0.16697792207792211</v>
      </c>
    </row>
    <row r="83" spans="1:32" x14ac:dyDescent="0.25">
      <c r="A83" s="1" t="s">
        <v>153</v>
      </c>
      <c r="B83" s="1">
        <v>900</v>
      </c>
      <c r="C83" s="1">
        <f t="shared" si="16"/>
        <v>10800</v>
      </c>
      <c r="D83" s="1">
        <f t="shared" si="17"/>
        <v>9504</v>
      </c>
      <c r="E83" s="1">
        <f t="shared" si="18"/>
        <v>1296</v>
      </c>
      <c r="F83" s="1">
        <v>259</v>
      </c>
      <c r="G83" s="1">
        <v>0.70960000000000001</v>
      </c>
      <c r="H83" s="1">
        <f t="shared" si="19"/>
        <v>7.0960000000000001</v>
      </c>
      <c r="I83" s="1" t="s">
        <v>149</v>
      </c>
      <c r="J83" s="1" t="s">
        <v>38</v>
      </c>
      <c r="K83" s="1" t="s">
        <v>134</v>
      </c>
      <c r="L83" s="1" t="s">
        <v>135</v>
      </c>
      <c r="M83" s="1">
        <v>68110</v>
      </c>
      <c r="N83" s="1">
        <v>256</v>
      </c>
      <c r="O83" s="3">
        <f t="shared" si="20"/>
        <v>0.3523489932885906</v>
      </c>
      <c r="P83" s="1">
        <v>209</v>
      </c>
      <c r="Q83" s="1">
        <v>358</v>
      </c>
      <c r="R83" s="1">
        <f t="shared" si="21"/>
        <v>283.5</v>
      </c>
      <c r="S83" s="1">
        <f t="shared" si="22"/>
        <v>27.5</v>
      </c>
      <c r="T83" s="1">
        <f t="shared" si="23"/>
        <v>72421.775999999998</v>
      </c>
      <c r="U83" s="1">
        <f t="shared" si="24"/>
        <v>63731.162879999996</v>
      </c>
      <c r="V83" s="1">
        <f t="shared" si="25"/>
        <v>8690.61312</v>
      </c>
      <c r="W83" s="1">
        <f t="shared" si="26"/>
        <v>-13035.919679999997</v>
      </c>
      <c r="X83" s="1">
        <f t="shared" si="27"/>
        <v>-13535.919679999997</v>
      </c>
      <c r="Y83" s="1">
        <f t="shared" si="28"/>
        <v>-14545.519679999998</v>
      </c>
      <c r="Z83" s="1" t="s">
        <v>36</v>
      </c>
      <c r="AA83" s="1">
        <v>2</v>
      </c>
      <c r="AB83" s="1">
        <v>1</v>
      </c>
      <c r="AC83" s="1">
        <v>0</v>
      </c>
      <c r="AD83" s="5">
        <f t="shared" si="29"/>
        <v>5.2910052910052912</v>
      </c>
      <c r="AE83" s="4">
        <f t="shared" si="31"/>
        <v>0.17636684303350972</v>
      </c>
      <c r="AF83" s="4">
        <f t="shared" si="30"/>
        <v>0.53323315696649032</v>
      </c>
    </row>
    <row r="84" spans="1:32" x14ac:dyDescent="0.25">
      <c r="A84" s="1" t="s">
        <v>158</v>
      </c>
      <c r="B84" s="1">
        <v>1200</v>
      </c>
      <c r="C84" s="1">
        <f t="shared" si="16"/>
        <v>14400</v>
      </c>
      <c r="D84" s="1">
        <f t="shared" si="17"/>
        <v>12672</v>
      </c>
      <c r="E84" s="1">
        <f t="shared" si="18"/>
        <v>1728</v>
      </c>
      <c r="F84" s="1">
        <v>232</v>
      </c>
      <c r="G84" s="1">
        <v>0.63560000000000005</v>
      </c>
      <c r="H84" s="1">
        <f t="shared" si="19"/>
        <v>6.3560000000000008</v>
      </c>
      <c r="I84" s="1" t="s">
        <v>155</v>
      </c>
      <c r="J84" s="1" t="s">
        <v>38</v>
      </c>
      <c r="K84" s="1" t="s">
        <v>134</v>
      </c>
      <c r="L84" s="1" t="s">
        <v>135</v>
      </c>
      <c r="M84" s="1">
        <v>68114</v>
      </c>
      <c r="N84" s="1">
        <v>219</v>
      </c>
      <c r="O84" s="3">
        <f t="shared" si="20"/>
        <v>0.33002114164904861</v>
      </c>
      <c r="P84" s="1">
        <v>83</v>
      </c>
      <c r="Q84" s="1">
        <v>556</v>
      </c>
      <c r="R84" s="1">
        <f t="shared" si="21"/>
        <v>319.5</v>
      </c>
      <c r="S84" s="1">
        <f t="shared" si="22"/>
        <v>100.5</v>
      </c>
      <c r="T84" s="1">
        <f t="shared" si="23"/>
        <v>73106.712</v>
      </c>
      <c r="U84" s="1">
        <f t="shared" si="24"/>
        <v>64333.906560000003</v>
      </c>
      <c r="V84" s="1">
        <f t="shared" si="25"/>
        <v>8772.8054400000001</v>
      </c>
      <c r="W84" s="1">
        <f t="shared" si="26"/>
        <v>-13159.208159999998</v>
      </c>
      <c r="X84" s="1">
        <f t="shared" si="27"/>
        <v>-13659.208159999998</v>
      </c>
      <c r="Y84" s="1">
        <f t="shared" si="28"/>
        <v>-14594.808159999999</v>
      </c>
      <c r="Z84" s="1" t="s">
        <v>36</v>
      </c>
      <c r="AA84" s="1">
        <v>2</v>
      </c>
      <c r="AB84" s="1">
        <v>1</v>
      </c>
      <c r="AC84" s="1">
        <v>0</v>
      </c>
      <c r="AD84" s="5">
        <f t="shared" si="29"/>
        <v>5.868544600938967</v>
      </c>
      <c r="AE84" s="4">
        <f t="shared" si="31"/>
        <v>0.19561815336463223</v>
      </c>
      <c r="AF84" s="4">
        <f t="shared" si="30"/>
        <v>0.43998184663536782</v>
      </c>
    </row>
    <row r="85" spans="1:32" x14ac:dyDescent="0.25">
      <c r="A85" s="1" t="s">
        <v>164</v>
      </c>
      <c r="B85" s="1">
        <v>2800</v>
      </c>
      <c r="C85" s="1">
        <f t="shared" si="16"/>
        <v>33600</v>
      </c>
      <c r="D85" s="1">
        <f t="shared" si="17"/>
        <v>29568</v>
      </c>
      <c r="E85" s="1">
        <f t="shared" si="18"/>
        <v>4032</v>
      </c>
      <c r="F85" s="1">
        <v>109</v>
      </c>
      <c r="G85" s="1">
        <v>0.29859999999999998</v>
      </c>
      <c r="H85" s="1">
        <f t="shared" si="19"/>
        <v>2.9859999999999993</v>
      </c>
      <c r="I85" s="1" t="s">
        <v>137</v>
      </c>
      <c r="J85" s="1" t="s">
        <v>38</v>
      </c>
      <c r="K85" s="1" t="s">
        <v>138</v>
      </c>
      <c r="L85" s="1" t="s">
        <v>139</v>
      </c>
      <c r="M85" s="1">
        <v>60607</v>
      </c>
      <c r="N85" s="1">
        <v>556</v>
      </c>
      <c r="O85" s="3">
        <f t="shared" si="20"/>
        <v>0.5598425196850394</v>
      </c>
      <c r="P85" s="1">
        <v>191</v>
      </c>
      <c r="Q85" s="1">
        <v>826</v>
      </c>
      <c r="R85" s="1">
        <f t="shared" si="21"/>
        <v>508.5</v>
      </c>
      <c r="S85" s="1">
        <f t="shared" si="22"/>
        <v>-47.5</v>
      </c>
      <c r="T85" s="1">
        <f t="shared" si="23"/>
        <v>54661.715999999986</v>
      </c>
      <c r="U85" s="1">
        <f t="shared" si="24"/>
        <v>48102.310079999988</v>
      </c>
      <c r="V85" s="1">
        <f t="shared" si="25"/>
        <v>6559.4059199999983</v>
      </c>
      <c r="W85" s="1">
        <f t="shared" si="26"/>
        <v>-9839.1088799999961</v>
      </c>
      <c r="X85" s="1">
        <f t="shared" si="27"/>
        <v>-10339.108879999996</v>
      </c>
      <c r="Y85" s="1">
        <f t="shared" si="28"/>
        <v>-10937.708879999996</v>
      </c>
      <c r="Z85" s="1" t="s">
        <v>36</v>
      </c>
      <c r="AA85" s="1">
        <v>2</v>
      </c>
      <c r="AB85" s="1">
        <v>1</v>
      </c>
      <c r="AC85" s="1">
        <v>0</v>
      </c>
      <c r="AD85" s="5">
        <f t="shared" si="29"/>
        <v>7.6204523107177975</v>
      </c>
      <c r="AE85" s="4">
        <f t="shared" si="31"/>
        <v>0.25401507702392656</v>
      </c>
      <c r="AF85" s="4">
        <f t="shared" si="30"/>
        <v>4.4584922976073416E-2</v>
      </c>
    </row>
    <row r="86" spans="1:32" ht="24" x14ac:dyDescent="0.25">
      <c r="A86" s="1" t="s">
        <v>167</v>
      </c>
      <c r="B86" s="1">
        <v>1600</v>
      </c>
      <c r="C86" s="1">
        <f t="shared" si="16"/>
        <v>19200</v>
      </c>
      <c r="D86" s="1">
        <f t="shared" si="17"/>
        <v>16896</v>
      </c>
      <c r="E86" s="1">
        <f t="shared" si="18"/>
        <v>2304</v>
      </c>
      <c r="F86" s="1">
        <v>141</v>
      </c>
      <c r="G86" s="1">
        <v>0.38629999999999998</v>
      </c>
      <c r="H86" s="1">
        <f t="shared" si="19"/>
        <v>3.8629999999999995</v>
      </c>
      <c r="I86" s="1" t="s">
        <v>166</v>
      </c>
      <c r="J86" s="1" t="s">
        <v>38</v>
      </c>
      <c r="K86" s="1" t="s">
        <v>27</v>
      </c>
      <c r="L86" s="1" t="s">
        <v>161</v>
      </c>
      <c r="M86" s="1">
        <v>91950</v>
      </c>
      <c r="N86" s="1">
        <v>680</v>
      </c>
      <c r="O86" s="3">
        <f t="shared" si="20"/>
        <v>0.63965244865718796</v>
      </c>
      <c r="P86" s="1">
        <v>253</v>
      </c>
      <c r="Q86" s="1">
        <v>886</v>
      </c>
      <c r="R86" s="1">
        <f t="shared" si="21"/>
        <v>569.5</v>
      </c>
      <c r="S86" s="1">
        <f t="shared" si="22"/>
        <v>-110.5</v>
      </c>
      <c r="T86" s="1">
        <f t="shared" si="23"/>
        <v>79199.225999999995</v>
      </c>
      <c r="U86" s="1">
        <f t="shared" si="24"/>
        <v>69695.318879999992</v>
      </c>
      <c r="V86" s="1">
        <f t="shared" si="25"/>
        <v>9503.9071199999998</v>
      </c>
      <c r="W86" s="1">
        <f t="shared" si="26"/>
        <v>-14255.860679999998</v>
      </c>
      <c r="X86" s="1">
        <f t="shared" si="27"/>
        <v>-14755.860679999998</v>
      </c>
      <c r="Y86" s="1">
        <f t="shared" si="28"/>
        <v>-15442.160679999997</v>
      </c>
      <c r="Z86" s="1" t="s">
        <v>36</v>
      </c>
      <c r="AA86" s="1">
        <v>2</v>
      </c>
      <c r="AB86" s="1">
        <v>1</v>
      </c>
      <c r="AC86" s="1">
        <v>0</v>
      </c>
      <c r="AD86" s="5">
        <f t="shared" si="29"/>
        <v>4.1703248463564524</v>
      </c>
      <c r="AE86" s="4">
        <f t="shared" si="31"/>
        <v>0.13901082821188174</v>
      </c>
      <c r="AF86" s="4">
        <f t="shared" si="30"/>
        <v>0.24728917178811824</v>
      </c>
    </row>
    <row r="87" spans="1:32" ht="24" x14ac:dyDescent="0.25">
      <c r="A87" s="1" t="s">
        <v>172</v>
      </c>
      <c r="B87" s="1">
        <v>2500</v>
      </c>
      <c r="C87" s="1">
        <f t="shared" si="16"/>
        <v>30000</v>
      </c>
      <c r="D87" s="1">
        <f t="shared" si="17"/>
        <v>26400</v>
      </c>
      <c r="E87" s="1">
        <f t="shared" si="18"/>
        <v>3600</v>
      </c>
      <c r="F87" s="1">
        <v>101</v>
      </c>
      <c r="G87" s="1">
        <v>0.2767</v>
      </c>
      <c r="H87" s="1">
        <f t="shared" si="19"/>
        <v>2.7669999999999999</v>
      </c>
      <c r="I87" s="1" t="s">
        <v>169</v>
      </c>
      <c r="J87" s="1" t="s">
        <v>38</v>
      </c>
      <c r="K87" s="1" t="s">
        <v>27</v>
      </c>
      <c r="L87" s="1" t="s">
        <v>161</v>
      </c>
      <c r="M87" s="1">
        <v>92102</v>
      </c>
      <c r="N87" s="1">
        <v>560</v>
      </c>
      <c r="O87" s="3">
        <f t="shared" si="20"/>
        <v>0.5299465240641712</v>
      </c>
      <c r="P87" s="1">
        <v>158</v>
      </c>
      <c r="Q87" s="1">
        <v>906</v>
      </c>
      <c r="R87" s="1">
        <f t="shared" si="21"/>
        <v>532</v>
      </c>
      <c r="S87" s="1">
        <f t="shared" si="22"/>
        <v>-28</v>
      </c>
      <c r="T87" s="1">
        <f t="shared" si="23"/>
        <v>52993.584000000003</v>
      </c>
      <c r="U87" s="1">
        <f t="shared" si="24"/>
        <v>46634.353920000001</v>
      </c>
      <c r="V87" s="1">
        <f t="shared" si="25"/>
        <v>6359.2300800000003</v>
      </c>
      <c r="W87" s="1">
        <f t="shared" si="26"/>
        <v>-9538.8451199999981</v>
      </c>
      <c r="X87" s="1">
        <f t="shared" si="27"/>
        <v>-10038.845119999998</v>
      </c>
      <c r="Y87" s="1">
        <f t="shared" si="28"/>
        <v>-10615.545119999999</v>
      </c>
      <c r="Z87" s="1" t="s">
        <v>36</v>
      </c>
      <c r="AA87" s="1">
        <v>2</v>
      </c>
      <c r="AB87" s="1">
        <v>1</v>
      </c>
      <c r="AC87" s="1">
        <v>0</v>
      </c>
      <c r="AD87" s="5">
        <f t="shared" si="29"/>
        <v>6.5789473684210522</v>
      </c>
      <c r="AE87" s="4">
        <f t="shared" si="31"/>
        <v>0.21929824561403508</v>
      </c>
      <c r="AF87" s="4">
        <f t="shared" si="30"/>
        <v>5.7401754385964926E-2</v>
      </c>
    </row>
    <row r="88" spans="1:32" ht="24" x14ac:dyDescent="0.25">
      <c r="A88" s="1" t="s">
        <v>179</v>
      </c>
      <c r="B88" s="1">
        <v>3600</v>
      </c>
      <c r="C88" s="1">
        <f t="shared" si="16"/>
        <v>43200</v>
      </c>
      <c r="D88" s="1">
        <f t="shared" si="17"/>
        <v>38016</v>
      </c>
      <c r="E88" s="1">
        <f t="shared" si="18"/>
        <v>5184</v>
      </c>
      <c r="F88" s="1">
        <v>145</v>
      </c>
      <c r="G88" s="1">
        <v>0.39729999999999999</v>
      </c>
      <c r="H88" s="1">
        <f t="shared" si="19"/>
        <v>3.9730000000000003</v>
      </c>
      <c r="I88" s="1" t="s">
        <v>174</v>
      </c>
      <c r="J88" s="1" t="s">
        <v>38</v>
      </c>
      <c r="K88" s="1" t="s">
        <v>27</v>
      </c>
      <c r="L88" s="1" t="s">
        <v>161</v>
      </c>
      <c r="M88" s="1">
        <v>92118</v>
      </c>
      <c r="N88" s="1">
        <v>491</v>
      </c>
      <c r="O88" s="3">
        <f t="shared" si="20"/>
        <v>0.53055555555555556</v>
      </c>
      <c r="P88" s="1">
        <v>336</v>
      </c>
      <c r="Q88" s="1">
        <v>624</v>
      </c>
      <c r="R88" s="1">
        <f t="shared" si="21"/>
        <v>480</v>
      </c>
      <c r="S88" s="1">
        <f t="shared" si="22"/>
        <v>-11</v>
      </c>
      <c r="T88" s="1">
        <f t="shared" si="23"/>
        <v>68653.440000000002</v>
      </c>
      <c r="U88" s="1">
        <f t="shared" si="24"/>
        <v>60415.027200000004</v>
      </c>
      <c r="V88" s="1">
        <f t="shared" si="25"/>
        <v>8238.4128000000001</v>
      </c>
      <c r="W88" s="1">
        <f t="shared" si="26"/>
        <v>-12357.619199999999</v>
      </c>
      <c r="X88" s="1">
        <f t="shared" si="27"/>
        <v>-12857.619199999999</v>
      </c>
      <c r="Y88" s="1">
        <f t="shared" si="28"/>
        <v>-13554.919199999998</v>
      </c>
      <c r="Z88" s="1" t="s">
        <v>36</v>
      </c>
      <c r="AA88" s="1">
        <v>2</v>
      </c>
      <c r="AB88" s="1">
        <v>1</v>
      </c>
      <c r="AC88" s="1">
        <v>0</v>
      </c>
      <c r="AD88" s="5">
        <f t="shared" si="29"/>
        <v>10.15625</v>
      </c>
      <c r="AE88" s="4">
        <f t="shared" si="31"/>
        <v>0.33854166666666669</v>
      </c>
      <c r="AF88" s="4">
        <f t="shared" si="30"/>
        <v>5.8758333333333301E-2</v>
      </c>
    </row>
    <row r="89" spans="1:32" ht="24" x14ac:dyDescent="0.25">
      <c r="A89" s="1" t="s">
        <v>184</v>
      </c>
      <c r="B89" s="1">
        <v>1500</v>
      </c>
      <c r="C89" s="1">
        <f t="shared" si="16"/>
        <v>18000</v>
      </c>
      <c r="D89" s="1">
        <f t="shared" si="17"/>
        <v>15840</v>
      </c>
      <c r="E89" s="1">
        <f t="shared" si="18"/>
        <v>2160</v>
      </c>
      <c r="F89" s="1">
        <v>226</v>
      </c>
      <c r="G89" s="1">
        <v>0.61919999999999997</v>
      </c>
      <c r="H89" s="1">
        <f t="shared" si="19"/>
        <v>6.1920000000000002</v>
      </c>
      <c r="I89" s="1" t="s">
        <v>181</v>
      </c>
      <c r="J89" s="1" t="s">
        <v>38</v>
      </c>
      <c r="K89" s="1" t="s">
        <v>27</v>
      </c>
      <c r="L89" s="1" t="s">
        <v>161</v>
      </c>
      <c r="M89" s="1">
        <v>92154</v>
      </c>
      <c r="N89" s="1">
        <v>195</v>
      </c>
      <c r="O89" s="3">
        <f t="shared" si="20"/>
        <v>0.47948717948717945</v>
      </c>
      <c r="P89" s="1">
        <v>158</v>
      </c>
      <c r="Q89" s="1">
        <v>236</v>
      </c>
      <c r="R89" s="1">
        <f t="shared" si="21"/>
        <v>197</v>
      </c>
      <c r="S89" s="1">
        <f t="shared" si="22"/>
        <v>2</v>
      </c>
      <c r="T89" s="1">
        <f t="shared" si="23"/>
        <v>43913.664000000004</v>
      </c>
      <c r="U89" s="1">
        <f t="shared" si="24"/>
        <v>38644.024320000004</v>
      </c>
      <c r="V89" s="1">
        <f t="shared" si="25"/>
        <v>5269.6396800000002</v>
      </c>
      <c r="W89" s="1">
        <f t="shared" si="26"/>
        <v>-7904.4595200000003</v>
      </c>
      <c r="X89" s="1">
        <f t="shared" si="27"/>
        <v>-8404.4595200000003</v>
      </c>
      <c r="Y89" s="1">
        <f t="shared" si="28"/>
        <v>-9323.6595200000011</v>
      </c>
      <c r="Z89" s="1" t="s">
        <v>36</v>
      </c>
      <c r="AA89" s="1">
        <v>2</v>
      </c>
      <c r="AB89" s="1">
        <v>1</v>
      </c>
      <c r="AC89" s="1">
        <v>0</v>
      </c>
      <c r="AD89" s="5">
        <f t="shared" si="29"/>
        <v>11.421319796954313</v>
      </c>
      <c r="AE89" s="4">
        <f t="shared" si="31"/>
        <v>0.38071065989847708</v>
      </c>
      <c r="AF89" s="4">
        <f t="shared" si="30"/>
        <v>0.2384893401015229</v>
      </c>
    </row>
    <row r="90" spans="1:32" ht="24" x14ac:dyDescent="0.25">
      <c r="A90" s="1" t="s">
        <v>191</v>
      </c>
      <c r="B90" s="1">
        <v>1400</v>
      </c>
      <c r="C90" s="1">
        <f t="shared" si="16"/>
        <v>16800</v>
      </c>
      <c r="D90" s="1">
        <f t="shared" si="17"/>
        <v>14784</v>
      </c>
      <c r="E90" s="1">
        <f t="shared" si="18"/>
        <v>2016</v>
      </c>
      <c r="F90" s="1">
        <v>180</v>
      </c>
      <c r="G90" s="1">
        <v>0.49320000000000003</v>
      </c>
      <c r="H90" s="1">
        <f t="shared" si="19"/>
        <v>4.9320000000000004</v>
      </c>
      <c r="I90" s="1" t="s">
        <v>186</v>
      </c>
      <c r="J90" s="1" t="s">
        <v>38</v>
      </c>
      <c r="K90" s="1" t="s">
        <v>187</v>
      </c>
      <c r="L90" s="1" t="s">
        <v>188</v>
      </c>
      <c r="M90" s="1">
        <v>43201</v>
      </c>
      <c r="N90" s="1">
        <v>284</v>
      </c>
      <c r="O90" s="3">
        <f t="shared" si="20"/>
        <v>0.55181347150259075</v>
      </c>
      <c r="P90" s="1">
        <v>175</v>
      </c>
      <c r="Q90" s="1">
        <v>368</v>
      </c>
      <c r="R90" s="1">
        <f t="shared" si="21"/>
        <v>271.5</v>
      </c>
      <c r="S90" s="1">
        <f t="shared" si="22"/>
        <v>-12.5</v>
      </c>
      <c r="T90" s="1">
        <f t="shared" si="23"/>
        <v>48205.368000000002</v>
      </c>
      <c r="U90" s="1">
        <f t="shared" si="24"/>
        <v>42420.723839999999</v>
      </c>
      <c r="V90" s="1">
        <f t="shared" si="25"/>
        <v>5784.6441599999998</v>
      </c>
      <c r="W90" s="1">
        <f t="shared" si="26"/>
        <v>-8676.9662399999997</v>
      </c>
      <c r="X90" s="1">
        <f t="shared" si="27"/>
        <v>-9176.9662399999997</v>
      </c>
      <c r="Y90" s="1">
        <f t="shared" si="28"/>
        <v>-9970.1662400000005</v>
      </c>
      <c r="Z90" s="1" t="s">
        <v>36</v>
      </c>
      <c r="AA90" s="1">
        <v>2</v>
      </c>
      <c r="AB90" s="1">
        <v>1</v>
      </c>
      <c r="AC90" s="1">
        <v>0</v>
      </c>
      <c r="AD90" s="5">
        <f t="shared" si="29"/>
        <v>7.8268876611418046</v>
      </c>
      <c r="AE90" s="4">
        <f t="shared" si="31"/>
        <v>0.26089625537139349</v>
      </c>
      <c r="AF90" s="4">
        <f t="shared" si="30"/>
        <v>0.23230374462860653</v>
      </c>
    </row>
    <row r="91" spans="1:32" x14ac:dyDescent="0.25">
      <c r="A91" s="1" t="s">
        <v>203</v>
      </c>
      <c r="B91" s="1">
        <v>1600</v>
      </c>
      <c r="C91" s="1">
        <f t="shared" si="16"/>
        <v>19200</v>
      </c>
      <c r="D91" s="1">
        <f t="shared" si="17"/>
        <v>16896</v>
      </c>
      <c r="E91" s="1">
        <f t="shared" si="18"/>
        <v>2304</v>
      </c>
      <c r="F91" s="1">
        <v>222</v>
      </c>
      <c r="G91" s="1">
        <v>0.60819999999999996</v>
      </c>
      <c r="H91" s="1">
        <f t="shared" si="19"/>
        <v>6.0819999999999999</v>
      </c>
      <c r="I91" s="1" t="s">
        <v>199</v>
      </c>
      <c r="J91" s="1" t="s">
        <v>38</v>
      </c>
      <c r="K91" s="1" t="s">
        <v>200</v>
      </c>
      <c r="L91" s="1" t="s">
        <v>201</v>
      </c>
      <c r="M91" s="1">
        <v>23113</v>
      </c>
      <c r="N91" s="1">
        <v>312</v>
      </c>
      <c r="O91" s="3">
        <f t="shared" si="20"/>
        <v>0.47171717171717176</v>
      </c>
      <c r="P91" s="1">
        <v>220</v>
      </c>
      <c r="Q91" s="1">
        <v>418</v>
      </c>
      <c r="R91" s="1">
        <f t="shared" si="21"/>
        <v>319</v>
      </c>
      <c r="S91" s="1">
        <f t="shared" si="22"/>
        <v>7</v>
      </c>
      <c r="T91" s="1">
        <f t="shared" si="23"/>
        <v>69845.687999999995</v>
      </c>
      <c r="U91" s="1">
        <f t="shared" si="24"/>
        <v>61464.205439999998</v>
      </c>
      <c r="V91" s="1">
        <f t="shared" si="25"/>
        <v>8381.4825599999986</v>
      </c>
      <c r="W91" s="1">
        <f t="shared" si="26"/>
        <v>-12572.223840000001</v>
      </c>
      <c r="X91" s="1">
        <f t="shared" si="27"/>
        <v>-13072.223840000001</v>
      </c>
      <c r="Y91" s="1">
        <f t="shared" si="28"/>
        <v>-13980.423840000001</v>
      </c>
      <c r="Z91" s="1" t="s">
        <v>36</v>
      </c>
      <c r="AA91" s="1">
        <v>2</v>
      </c>
      <c r="AB91" s="1">
        <v>1</v>
      </c>
      <c r="AC91" s="1">
        <v>0</v>
      </c>
      <c r="AD91" s="5">
        <f t="shared" si="29"/>
        <v>7.4451410658307209</v>
      </c>
      <c r="AE91" s="4">
        <f t="shared" si="31"/>
        <v>0.24817136886102403</v>
      </c>
      <c r="AF91" s="4">
        <f t="shared" si="30"/>
        <v>0.36002863113897593</v>
      </c>
    </row>
    <row r="92" spans="1:32" x14ac:dyDescent="0.25">
      <c r="A92" s="1" t="s">
        <v>208</v>
      </c>
      <c r="B92" s="1">
        <v>1725</v>
      </c>
      <c r="C92" s="1">
        <f t="shared" si="16"/>
        <v>20700</v>
      </c>
      <c r="D92" s="1">
        <f t="shared" si="17"/>
        <v>18216</v>
      </c>
      <c r="E92" s="1">
        <f t="shared" si="18"/>
        <v>2484</v>
      </c>
      <c r="F92" s="1">
        <v>176</v>
      </c>
      <c r="G92" s="1">
        <v>0.48220000000000002</v>
      </c>
      <c r="H92" s="1">
        <f t="shared" si="19"/>
        <v>4.8220000000000001</v>
      </c>
      <c r="I92" s="1" t="s">
        <v>205</v>
      </c>
      <c r="J92" s="1" t="s">
        <v>38</v>
      </c>
      <c r="K92" s="1" t="s">
        <v>200</v>
      </c>
      <c r="L92" s="1" t="s">
        <v>201</v>
      </c>
      <c r="M92" s="1">
        <v>23060</v>
      </c>
      <c r="N92" s="1">
        <v>242</v>
      </c>
      <c r="O92" s="3">
        <f t="shared" si="20"/>
        <v>0.44181818181818178</v>
      </c>
      <c r="P92" s="1">
        <v>195</v>
      </c>
      <c r="Q92" s="1">
        <v>305</v>
      </c>
      <c r="R92" s="1">
        <f t="shared" si="21"/>
        <v>250</v>
      </c>
      <c r="S92" s="1">
        <f t="shared" si="22"/>
        <v>8</v>
      </c>
      <c r="T92" s="1">
        <f t="shared" si="23"/>
        <v>43398.000000000007</v>
      </c>
      <c r="U92" s="1">
        <f t="shared" si="24"/>
        <v>38190.240000000005</v>
      </c>
      <c r="V92" s="1">
        <f t="shared" si="25"/>
        <v>5207.7600000000011</v>
      </c>
      <c r="W92" s="1">
        <f t="shared" si="26"/>
        <v>-7811.64</v>
      </c>
      <c r="X92" s="1">
        <f t="shared" si="27"/>
        <v>-8311.64</v>
      </c>
      <c r="Y92" s="1">
        <f t="shared" si="28"/>
        <v>-9093.84</v>
      </c>
      <c r="Z92" s="1" t="s">
        <v>36</v>
      </c>
      <c r="AA92" s="1">
        <v>2</v>
      </c>
      <c r="AB92" s="1">
        <v>1</v>
      </c>
      <c r="AC92" s="1">
        <v>0</v>
      </c>
      <c r="AD92" s="5">
        <f t="shared" si="29"/>
        <v>10.125</v>
      </c>
      <c r="AE92" s="4">
        <f t="shared" si="31"/>
        <v>0.33750000000000002</v>
      </c>
      <c r="AF92" s="4">
        <f t="shared" si="30"/>
        <v>0.1447</v>
      </c>
    </row>
    <row r="93" spans="1:32" x14ac:dyDescent="0.25">
      <c r="A93" s="1" t="s">
        <v>213</v>
      </c>
      <c r="B93" s="1">
        <v>1350</v>
      </c>
      <c r="C93" s="1">
        <f t="shared" si="16"/>
        <v>16200</v>
      </c>
      <c r="D93" s="1">
        <f t="shared" si="17"/>
        <v>14256</v>
      </c>
      <c r="E93" s="1">
        <f t="shared" si="18"/>
        <v>1944</v>
      </c>
      <c r="F93" s="1">
        <v>177</v>
      </c>
      <c r="G93" s="1">
        <v>0.4849</v>
      </c>
      <c r="H93" s="1">
        <f t="shared" si="19"/>
        <v>4.8490000000000002</v>
      </c>
      <c r="I93" s="1" t="s">
        <v>210</v>
      </c>
      <c r="J93" s="1" t="s">
        <v>38</v>
      </c>
      <c r="K93" s="1" t="s">
        <v>200</v>
      </c>
      <c r="L93" s="1" t="s">
        <v>201</v>
      </c>
      <c r="M93" s="1">
        <v>23234</v>
      </c>
      <c r="N93" s="1">
        <v>224</v>
      </c>
      <c r="O93" s="3">
        <f t="shared" si="20"/>
        <v>0.44854771784232372</v>
      </c>
      <c r="P93" s="1">
        <v>119</v>
      </c>
      <c r="Q93" s="1">
        <v>360</v>
      </c>
      <c r="R93" s="1">
        <f t="shared" si="21"/>
        <v>239.5</v>
      </c>
      <c r="S93" s="1">
        <f t="shared" si="22"/>
        <v>15.5</v>
      </c>
      <c r="T93" s="1">
        <f t="shared" si="23"/>
        <v>41808.078000000001</v>
      </c>
      <c r="U93" s="1">
        <f t="shared" si="24"/>
        <v>36791.108639999999</v>
      </c>
      <c r="V93" s="1">
        <f t="shared" si="25"/>
        <v>5016.9693600000001</v>
      </c>
      <c r="W93" s="1">
        <f t="shared" si="26"/>
        <v>-7525.4540399999996</v>
      </c>
      <c r="X93" s="1">
        <f t="shared" si="27"/>
        <v>-8025.4540399999996</v>
      </c>
      <c r="Y93" s="1">
        <f t="shared" si="28"/>
        <v>-8810.3540400000002</v>
      </c>
      <c r="Z93" s="1" t="s">
        <v>36</v>
      </c>
      <c r="AA93" s="1">
        <v>2</v>
      </c>
      <c r="AB93" s="1">
        <v>1</v>
      </c>
      <c r="AC93" s="1">
        <v>0</v>
      </c>
      <c r="AD93" s="5">
        <f t="shared" si="29"/>
        <v>8.6116910229645089</v>
      </c>
      <c r="AE93" s="4">
        <f t="shared" si="31"/>
        <v>0.28705636743215029</v>
      </c>
      <c r="AF93" s="4">
        <f t="shared" si="30"/>
        <v>0.1978436325678497</v>
      </c>
    </row>
    <row r="94" spans="1:32" x14ac:dyDescent="0.25">
      <c r="A94" s="1" t="s">
        <v>218</v>
      </c>
      <c r="B94" s="1">
        <v>1550</v>
      </c>
      <c r="C94" s="1">
        <f t="shared" si="16"/>
        <v>18600</v>
      </c>
      <c r="D94" s="1">
        <f t="shared" si="17"/>
        <v>16368</v>
      </c>
      <c r="E94" s="1">
        <f t="shared" si="18"/>
        <v>2232</v>
      </c>
      <c r="F94" s="1">
        <v>110</v>
      </c>
      <c r="G94" s="1">
        <v>0.3014</v>
      </c>
      <c r="H94" s="1">
        <f t="shared" si="19"/>
        <v>3.0139999999999998</v>
      </c>
      <c r="I94" s="1" t="s">
        <v>215</v>
      </c>
      <c r="J94" s="1" t="s">
        <v>38</v>
      </c>
      <c r="K94" s="1" t="s">
        <v>200</v>
      </c>
      <c r="L94" s="1" t="s">
        <v>201</v>
      </c>
      <c r="M94" s="1">
        <v>23220</v>
      </c>
      <c r="N94" s="1">
        <v>307</v>
      </c>
      <c r="O94" s="3">
        <f t="shared" si="20"/>
        <v>0.61099476439790579</v>
      </c>
      <c r="P94" s="1">
        <v>185</v>
      </c>
      <c r="Q94" s="1">
        <v>376</v>
      </c>
      <c r="R94" s="1">
        <f t="shared" si="21"/>
        <v>280.5</v>
      </c>
      <c r="S94" s="1">
        <f t="shared" si="22"/>
        <v>-26.5</v>
      </c>
      <c r="T94" s="1">
        <f t="shared" si="23"/>
        <v>30435.371999999999</v>
      </c>
      <c r="U94" s="1">
        <f t="shared" si="24"/>
        <v>26783.127359999999</v>
      </c>
      <c r="V94" s="1">
        <f t="shared" si="25"/>
        <v>3652.2446399999999</v>
      </c>
      <c r="W94" s="1">
        <f t="shared" si="26"/>
        <v>-5478.3669600000003</v>
      </c>
      <c r="X94" s="1">
        <f t="shared" si="27"/>
        <v>-5978.3669600000003</v>
      </c>
      <c r="Y94" s="1">
        <f t="shared" si="28"/>
        <v>-6579.7669599999999</v>
      </c>
      <c r="Z94" s="1" t="s">
        <v>36</v>
      </c>
      <c r="AA94" s="1">
        <v>2</v>
      </c>
      <c r="AB94" s="1">
        <v>1</v>
      </c>
      <c r="AC94" s="1">
        <v>0</v>
      </c>
      <c r="AD94" s="5">
        <f t="shared" si="29"/>
        <v>8.2442067736185383</v>
      </c>
      <c r="AE94" s="4">
        <f t="shared" si="31"/>
        <v>0.27480689245395129</v>
      </c>
      <c r="AF94" s="4">
        <f t="shared" si="30"/>
        <v>2.6593107546048711E-2</v>
      </c>
    </row>
    <row r="95" spans="1:32" ht="24" x14ac:dyDescent="0.25">
      <c r="A95" s="1" t="s">
        <v>223</v>
      </c>
      <c r="B95" s="1">
        <v>1995</v>
      </c>
      <c r="C95" s="1">
        <f t="shared" si="16"/>
        <v>23940</v>
      </c>
      <c r="D95" s="1">
        <f t="shared" si="17"/>
        <v>21067.200000000001</v>
      </c>
      <c r="E95" s="1">
        <f t="shared" si="18"/>
        <v>2872.7999999999997</v>
      </c>
      <c r="F95" s="1">
        <v>233</v>
      </c>
      <c r="G95" s="1">
        <v>0.63839999999999997</v>
      </c>
      <c r="H95" s="1">
        <f t="shared" si="19"/>
        <v>6.3839999999999995</v>
      </c>
      <c r="I95" s="1" t="s">
        <v>220</v>
      </c>
      <c r="J95" s="1" t="s">
        <v>38</v>
      </c>
      <c r="K95" s="1" t="s">
        <v>221</v>
      </c>
      <c r="L95" s="1" t="s">
        <v>222</v>
      </c>
      <c r="M95" s="1">
        <v>29438</v>
      </c>
      <c r="N95" s="1">
        <v>292</v>
      </c>
      <c r="O95" s="3">
        <f t="shared" si="20"/>
        <v>0.608411214953271</v>
      </c>
      <c r="P95" s="1">
        <v>224</v>
      </c>
      <c r="Q95" s="1">
        <v>331</v>
      </c>
      <c r="R95" s="1">
        <f t="shared" si="21"/>
        <v>277.5</v>
      </c>
      <c r="S95" s="1">
        <f t="shared" si="22"/>
        <v>-14.5</v>
      </c>
      <c r="T95" s="1">
        <f t="shared" si="23"/>
        <v>63776.159999999989</v>
      </c>
      <c r="U95" s="1">
        <f t="shared" si="24"/>
        <v>56123.020799999991</v>
      </c>
      <c r="V95" s="1">
        <f t="shared" si="25"/>
        <v>7653.1391999999987</v>
      </c>
      <c r="W95" s="1">
        <f t="shared" si="26"/>
        <v>-11479.708799999997</v>
      </c>
      <c r="X95" s="1">
        <f t="shared" si="27"/>
        <v>-11979.708799999997</v>
      </c>
      <c r="Y95" s="1">
        <f t="shared" si="28"/>
        <v>-12918.108799999996</v>
      </c>
      <c r="Z95" s="1" t="s">
        <v>36</v>
      </c>
      <c r="AA95" s="1">
        <v>2</v>
      </c>
      <c r="AB95" s="1">
        <v>1</v>
      </c>
      <c r="AC95" s="1">
        <v>0</v>
      </c>
      <c r="AD95" s="5">
        <f t="shared" si="29"/>
        <v>10.337837837837839</v>
      </c>
      <c r="AE95" s="4">
        <f t="shared" si="31"/>
        <v>0.34459459459459463</v>
      </c>
      <c r="AF95" s="4">
        <f t="shared" si="30"/>
        <v>0.29380540540540534</v>
      </c>
    </row>
    <row r="96" spans="1:32" ht="24" x14ac:dyDescent="0.25">
      <c r="A96" s="1" t="s">
        <v>228</v>
      </c>
      <c r="B96" s="1">
        <v>1340</v>
      </c>
      <c r="C96" s="1">
        <f t="shared" si="16"/>
        <v>16080</v>
      </c>
      <c r="D96" s="1">
        <f t="shared" si="17"/>
        <v>14150.4</v>
      </c>
      <c r="E96" s="1">
        <f t="shared" si="18"/>
        <v>1929.6</v>
      </c>
      <c r="F96" s="1">
        <v>142</v>
      </c>
      <c r="G96" s="1">
        <v>0.38900000000000001</v>
      </c>
      <c r="H96" s="1">
        <f t="shared" si="19"/>
        <v>3.89</v>
      </c>
      <c r="I96" s="1" t="s">
        <v>225</v>
      </c>
      <c r="J96" s="1" t="s">
        <v>38</v>
      </c>
      <c r="K96" s="1" t="s">
        <v>221</v>
      </c>
      <c r="L96" s="1" t="s">
        <v>222</v>
      </c>
      <c r="M96" s="1">
        <v>29470</v>
      </c>
      <c r="N96" s="1">
        <v>278</v>
      </c>
      <c r="O96" s="3">
        <f t="shared" si="20"/>
        <v>0.63962264150943393</v>
      </c>
      <c r="P96" s="1">
        <v>135</v>
      </c>
      <c r="Q96" s="1">
        <v>347</v>
      </c>
      <c r="R96" s="1">
        <f t="shared" si="21"/>
        <v>241</v>
      </c>
      <c r="S96" s="1">
        <f t="shared" si="22"/>
        <v>-37</v>
      </c>
      <c r="T96" s="1">
        <f t="shared" si="23"/>
        <v>33749.64</v>
      </c>
      <c r="U96" s="1">
        <f t="shared" si="24"/>
        <v>29699.683199999999</v>
      </c>
      <c r="V96" s="1">
        <f t="shared" si="25"/>
        <v>4049.9567999999999</v>
      </c>
      <c r="W96" s="1">
        <f t="shared" si="26"/>
        <v>-6074.9351999999999</v>
      </c>
      <c r="X96" s="1">
        <f t="shared" si="27"/>
        <v>-6574.9351999999999</v>
      </c>
      <c r="Y96" s="1">
        <f t="shared" si="28"/>
        <v>-7263.9351999999999</v>
      </c>
      <c r="Z96" s="1" t="s">
        <v>36</v>
      </c>
      <c r="AA96" s="1">
        <v>2</v>
      </c>
      <c r="AB96" s="1">
        <v>1</v>
      </c>
      <c r="AC96" s="1">
        <v>0</v>
      </c>
      <c r="AD96" s="5">
        <f t="shared" si="29"/>
        <v>8.5062240663900415</v>
      </c>
      <c r="AE96" s="4">
        <f t="shared" si="31"/>
        <v>0.28354080221300137</v>
      </c>
      <c r="AF96" s="4">
        <f t="shared" si="30"/>
        <v>0.10545919778699864</v>
      </c>
    </row>
    <row r="97" spans="1:32" ht="24" x14ac:dyDescent="0.25">
      <c r="A97" s="1" t="s">
        <v>233</v>
      </c>
      <c r="B97" s="1">
        <v>2150</v>
      </c>
      <c r="C97" s="1">
        <f t="shared" si="16"/>
        <v>25800</v>
      </c>
      <c r="D97" s="1">
        <f t="shared" si="17"/>
        <v>22704</v>
      </c>
      <c r="E97" s="1">
        <f t="shared" si="18"/>
        <v>3096</v>
      </c>
      <c r="F97" s="1">
        <v>194</v>
      </c>
      <c r="G97" s="1">
        <v>0.53149999999999997</v>
      </c>
      <c r="H97" s="1">
        <f t="shared" si="19"/>
        <v>5.3149999999999995</v>
      </c>
      <c r="I97" s="1" t="s">
        <v>230</v>
      </c>
      <c r="J97" s="1" t="s">
        <v>38</v>
      </c>
      <c r="K97" s="1" t="s">
        <v>221</v>
      </c>
      <c r="L97" s="1" t="s">
        <v>222</v>
      </c>
      <c r="M97" s="1">
        <v>29487</v>
      </c>
      <c r="N97" s="1">
        <v>360</v>
      </c>
      <c r="O97" s="3">
        <f t="shared" si="20"/>
        <v>0.64873646209386282</v>
      </c>
      <c r="P97" s="1">
        <v>170</v>
      </c>
      <c r="Q97" s="1">
        <v>447</v>
      </c>
      <c r="R97" s="1">
        <f t="shared" si="21"/>
        <v>308.5</v>
      </c>
      <c r="S97" s="1">
        <f t="shared" si="22"/>
        <v>-51.5</v>
      </c>
      <c r="T97" s="1">
        <f t="shared" si="23"/>
        <v>59028.389999999992</v>
      </c>
      <c r="U97" s="1">
        <f t="shared" si="24"/>
        <v>51944.983199999995</v>
      </c>
      <c r="V97" s="1">
        <f t="shared" si="25"/>
        <v>7083.4067999999988</v>
      </c>
      <c r="W97" s="1">
        <f t="shared" si="26"/>
        <v>-10625.110199999997</v>
      </c>
      <c r="X97" s="1">
        <f t="shared" si="27"/>
        <v>-11125.110199999997</v>
      </c>
      <c r="Y97" s="1">
        <f t="shared" si="28"/>
        <v>-11956.610199999997</v>
      </c>
      <c r="Z97" s="1" t="s">
        <v>36</v>
      </c>
      <c r="AA97" s="1">
        <v>2</v>
      </c>
      <c r="AB97" s="1">
        <v>1</v>
      </c>
      <c r="AC97" s="1">
        <v>0</v>
      </c>
      <c r="AD97" s="5">
        <f t="shared" si="29"/>
        <v>9.9270664505672599</v>
      </c>
      <c r="AE97" s="4">
        <f t="shared" si="31"/>
        <v>0.33090221501890865</v>
      </c>
      <c r="AF97" s="4">
        <f t="shared" si="30"/>
        <v>0.20059778498109132</v>
      </c>
    </row>
    <row r="98" spans="1:32" ht="24" x14ac:dyDescent="0.25">
      <c r="A98" s="1" t="s">
        <v>234</v>
      </c>
      <c r="B98" s="1">
        <v>2000</v>
      </c>
      <c r="C98" s="1">
        <f t="shared" si="16"/>
        <v>24000</v>
      </c>
      <c r="D98" s="1">
        <f t="shared" si="17"/>
        <v>21120</v>
      </c>
      <c r="E98" s="1">
        <f t="shared" si="18"/>
        <v>2880</v>
      </c>
      <c r="F98" s="1">
        <v>114</v>
      </c>
      <c r="G98" s="1">
        <v>0.31230000000000002</v>
      </c>
      <c r="H98" s="1">
        <f t="shared" si="19"/>
        <v>3.1229999999999998</v>
      </c>
      <c r="I98" s="1" t="s">
        <v>17</v>
      </c>
      <c r="J98" s="1" t="s">
        <v>38</v>
      </c>
      <c r="K98" s="1" t="s">
        <v>19</v>
      </c>
      <c r="L98" s="1" t="s">
        <v>20</v>
      </c>
      <c r="M98" s="1">
        <v>27514</v>
      </c>
      <c r="N98" s="1">
        <v>199</v>
      </c>
      <c r="O98" s="3">
        <f t="shared" si="20"/>
        <v>0.67062937062937067</v>
      </c>
      <c r="P98" s="1">
        <v>97</v>
      </c>
      <c r="Q98" s="1">
        <v>240</v>
      </c>
      <c r="R98" s="1">
        <f t="shared" si="21"/>
        <v>168.5</v>
      </c>
      <c r="S98" s="1">
        <f t="shared" si="22"/>
        <v>-30.5</v>
      </c>
      <c r="T98" s="1">
        <f t="shared" si="23"/>
        <v>18944.118000000002</v>
      </c>
      <c r="U98" s="1">
        <f t="shared" si="24"/>
        <v>16670.823840000001</v>
      </c>
      <c r="V98" s="1">
        <f t="shared" si="25"/>
        <v>2273.2941600000004</v>
      </c>
      <c r="W98" s="1">
        <f t="shared" si="26"/>
        <v>-3409.9412400000001</v>
      </c>
      <c r="X98" s="1">
        <f t="shared" si="27"/>
        <v>-3909.9412400000001</v>
      </c>
      <c r="Y98" s="1">
        <f t="shared" si="28"/>
        <v>-4522.2412400000003</v>
      </c>
      <c r="Z98" s="1" t="s">
        <v>36</v>
      </c>
      <c r="AA98" s="1">
        <v>2</v>
      </c>
      <c r="AB98" s="1">
        <v>1</v>
      </c>
      <c r="AC98" s="1">
        <v>0</v>
      </c>
      <c r="AD98" s="5">
        <f t="shared" si="29"/>
        <v>17.062314540059347</v>
      </c>
      <c r="AE98" s="4">
        <f t="shared" si="31"/>
        <v>0.56874381800197826</v>
      </c>
      <c r="AF98" s="4">
        <f t="shared" si="30"/>
        <v>-0.25644381800197824</v>
      </c>
    </row>
    <row r="99" spans="1:32" x14ac:dyDescent="0.25">
      <c r="A99" s="1" t="s">
        <v>235</v>
      </c>
      <c r="B99" s="1">
        <v>2750</v>
      </c>
      <c r="C99" s="1">
        <f t="shared" si="16"/>
        <v>33000</v>
      </c>
      <c r="D99" s="1">
        <f t="shared" si="17"/>
        <v>29040</v>
      </c>
      <c r="E99" s="1">
        <f t="shared" si="18"/>
        <v>3960</v>
      </c>
      <c r="F99" s="1">
        <v>219</v>
      </c>
      <c r="G99" s="1">
        <v>0.6</v>
      </c>
      <c r="H99" s="1">
        <f t="shared" si="19"/>
        <v>6</v>
      </c>
      <c r="I99" s="1" t="s">
        <v>236</v>
      </c>
      <c r="J99" s="1" t="s">
        <v>38</v>
      </c>
      <c r="K99" s="1" t="s">
        <v>138</v>
      </c>
      <c r="L99" s="1" t="s">
        <v>139</v>
      </c>
      <c r="M99" s="1">
        <v>60642</v>
      </c>
      <c r="N99" s="1">
        <v>538</v>
      </c>
      <c r="O99" s="3">
        <f t="shared" si="20"/>
        <v>0.5501607717041801</v>
      </c>
      <c r="P99" s="1">
        <v>188</v>
      </c>
      <c r="Q99" s="1">
        <v>810</v>
      </c>
      <c r="R99" s="1">
        <f t="shared" si="21"/>
        <v>499</v>
      </c>
      <c r="S99" s="1">
        <f t="shared" si="22"/>
        <v>-39</v>
      </c>
      <c r="T99" s="1">
        <f t="shared" si="23"/>
        <v>107784</v>
      </c>
      <c r="U99" s="1">
        <f t="shared" si="24"/>
        <v>94849.919999999998</v>
      </c>
      <c r="V99" s="1">
        <f t="shared" si="25"/>
        <v>12934.08</v>
      </c>
      <c r="W99" s="1">
        <f t="shared" si="26"/>
        <v>-19401.119999999995</v>
      </c>
      <c r="X99" s="1">
        <f t="shared" si="27"/>
        <v>-19901.119999999995</v>
      </c>
      <c r="Y99" s="1">
        <f t="shared" si="28"/>
        <v>-20801.119999999995</v>
      </c>
      <c r="Z99" s="1" t="s">
        <v>36</v>
      </c>
      <c r="AA99" s="1">
        <v>2</v>
      </c>
      <c r="AB99" s="1">
        <v>1</v>
      </c>
      <c r="AC99" s="1">
        <v>0</v>
      </c>
      <c r="AD99" s="5">
        <f t="shared" si="29"/>
        <v>7.6402805611222435</v>
      </c>
      <c r="AE99" s="4">
        <f t="shared" si="31"/>
        <v>0.2546760187040748</v>
      </c>
      <c r="AF99" s="4">
        <f t="shared" si="30"/>
        <v>0.34532398129592518</v>
      </c>
    </row>
    <row r="100" spans="1:32" x14ac:dyDescent="0.25">
      <c r="A100" s="1" t="s">
        <v>241</v>
      </c>
      <c r="B100" s="1">
        <v>2950</v>
      </c>
      <c r="C100" s="1">
        <f t="shared" si="16"/>
        <v>35400</v>
      </c>
      <c r="D100" s="1">
        <f t="shared" si="17"/>
        <v>31152</v>
      </c>
      <c r="E100" s="1">
        <f t="shared" si="18"/>
        <v>4248</v>
      </c>
      <c r="F100" s="1">
        <v>142</v>
      </c>
      <c r="G100" s="1">
        <v>0.38900000000000001</v>
      </c>
      <c r="H100" s="1">
        <f t="shared" si="19"/>
        <v>3.89</v>
      </c>
      <c r="I100" s="1" t="s">
        <v>239</v>
      </c>
      <c r="J100" s="1" t="s">
        <v>38</v>
      </c>
      <c r="K100" s="1" t="s">
        <v>138</v>
      </c>
      <c r="L100" s="1" t="s">
        <v>139</v>
      </c>
      <c r="M100" s="1">
        <v>60654</v>
      </c>
      <c r="N100" s="1">
        <v>575</v>
      </c>
      <c r="O100" s="3">
        <f t="shared" si="20"/>
        <v>0.58100470957613826</v>
      </c>
      <c r="P100" s="1">
        <v>192</v>
      </c>
      <c r="Q100" s="1">
        <v>829</v>
      </c>
      <c r="R100" s="1">
        <f t="shared" si="21"/>
        <v>510.5</v>
      </c>
      <c r="S100" s="1">
        <f t="shared" si="22"/>
        <v>-64.5</v>
      </c>
      <c r="T100" s="1">
        <f t="shared" si="23"/>
        <v>71490.42</v>
      </c>
      <c r="U100" s="1">
        <f t="shared" si="24"/>
        <v>62911.569599999995</v>
      </c>
      <c r="V100" s="1">
        <f t="shared" si="25"/>
        <v>8578.8503999999994</v>
      </c>
      <c r="W100" s="1">
        <f t="shared" si="26"/>
        <v>-12868.275600000001</v>
      </c>
      <c r="X100" s="1">
        <f t="shared" si="27"/>
        <v>-13368.275600000001</v>
      </c>
      <c r="Y100" s="1">
        <f t="shared" si="28"/>
        <v>-14057.275600000001</v>
      </c>
      <c r="Z100" s="1" t="s">
        <v>36</v>
      </c>
      <c r="AA100" s="1">
        <v>2</v>
      </c>
      <c r="AB100" s="1">
        <v>1</v>
      </c>
      <c r="AC100" s="1">
        <v>0</v>
      </c>
      <c r="AD100" s="5">
        <f t="shared" si="29"/>
        <v>7.9578844270323206</v>
      </c>
      <c r="AE100" s="4">
        <f t="shared" si="31"/>
        <v>0.26526281423441067</v>
      </c>
      <c r="AF100" s="4">
        <f t="shared" si="30"/>
        <v>0.12373718576558934</v>
      </c>
    </row>
    <row r="101" spans="1:32" x14ac:dyDescent="0.25">
      <c r="A101" s="1" t="s">
        <v>242</v>
      </c>
      <c r="B101" s="1">
        <v>3000</v>
      </c>
      <c r="C101" s="1">
        <f t="shared" si="16"/>
        <v>36000</v>
      </c>
      <c r="D101" s="1">
        <f t="shared" si="17"/>
        <v>31680</v>
      </c>
      <c r="E101" s="1">
        <f t="shared" si="18"/>
        <v>4320</v>
      </c>
      <c r="F101" s="1">
        <v>107</v>
      </c>
      <c r="G101" s="1">
        <v>0.29320000000000002</v>
      </c>
      <c r="H101" s="1">
        <f t="shared" si="19"/>
        <v>2.9320000000000004</v>
      </c>
      <c r="I101" s="1" t="s">
        <v>243</v>
      </c>
      <c r="J101" s="1" t="s">
        <v>38</v>
      </c>
      <c r="K101" s="1" t="s">
        <v>244</v>
      </c>
      <c r="L101" s="1" t="s">
        <v>245</v>
      </c>
      <c r="M101" s="1">
        <v>11101</v>
      </c>
      <c r="N101" s="1">
        <v>620</v>
      </c>
      <c r="O101" s="3">
        <f t="shared" si="20"/>
        <v>0.71041292639138243</v>
      </c>
      <c r="P101" s="1">
        <v>195</v>
      </c>
      <c r="Q101" s="1">
        <v>752</v>
      </c>
      <c r="R101" s="1">
        <f t="shared" si="21"/>
        <v>473.5</v>
      </c>
      <c r="S101" s="1">
        <f t="shared" si="22"/>
        <v>-146.5</v>
      </c>
      <c r="T101" s="1">
        <f t="shared" si="23"/>
        <v>49978.87200000001</v>
      </c>
      <c r="U101" s="1">
        <f t="shared" si="24"/>
        <v>43981.407360000012</v>
      </c>
      <c r="V101" s="1">
        <f t="shared" si="25"/>
        <v>5997.4646400000011</v>
      </c>
      <c r="W101" s="1">
        <f t="shared" si="26"/>
        <v>-8996.1969600000011</v>
      </c>
      <c r="X101" s="1">
        <f t="shared" si="27"/>
        <v>-9496.1969600000011</v>
      </c>
      <c r="Y101" s="1">
        <f t="shared" si="28"/>
        <v>-10089.396960000002</v>
      </c>
      <c r="Z101" s="1" t="s">
        <v>36</v>
      </c>
      <c r="AA101" s="1">
        <v>2</v>
      </c>
      <c r="AB101" s="1">
        <v>1</v>
      </c>
      <c r="AC101" s="1">
        <v>0</v>
      </c>
      <c r="AD101" s="5">
        <f t="shared" si="29"/>
        <v>8.7117212249208027</v>
      </c>
      <c r="AE101" s="4">
        <f t="shared" si="31"/>
        <v>0.29039070749736007</v>
      </c>
      <c r="AF101" s="4">
        <f t="shared" si="30"/>
        <v>2.8092925026399485E-3</v>
      </c>
    </row>
    <row r="102" spans="1:32" x14ac:dyDescent="0.25">
      <c r="A102" s="1" t="s">
        <v>250</v>
      </c>
      <c r="B102" s="1">
        <v>3500</v>
      </c>
      <c r="C102" s="1">
        <f t="shared" si="16"/>
        <v>42000</v>
      </c>
      <c r="D102" s="1">
        <f t="shared" si="17"/>
        <v>36960</v>
      </c>
      <c r="E102" s="1">
        <f t="shared" si="18"/>
        <v>5040</v>
      </c>
      <c r="F102" s="1">
        <v>185</v>
      </c>
      <c r="G102" s="1">
        <v>0.50680000000000003</v>
      </c>
      <c r="H102" s="1">
        <f t="shared" si="19"/>
        <v>5.0680000000000005</v>
      </c>
      <c r="I102" s="1" t="s">
        <v>248</v>
      </c>
      <c r="J102" s="1" t="s">
        <v>38</v>
      </c>
      <c r="K102" s="1" t="s">
        <v>244</v>
      </c>
      <c r="L102" s="1" t="s">
        <v>245</v>
      </c>
      <c r="M102" s="1">
        <v>11211</v>
      </c>
      <c r="N102" s="1">
        <v>436</v>
      </c>
      <c r="O102" s="3">
        <f t="shared" si="20"/>
        <v>0.47014925373134331</v>
      </c>
      <c r="P102" s="1">
        <v>188</v>
      </c>
      <c r="Q102" s="1">
        <v>724</v>
      </c>
      <c r="R102" s="1">
        <f t="shared" si="21"/>
        <v>456</v>
      </c>
      <c r="S102" s="1">
        <f t="shared" si="22"/>
        <v>20</v>
      </c>
      <c r="T102" s="1">
        <f t="shared" si="23"/>
        <v>83196.288</v>
      </c>
      <c r="U102" s="1">
        <f t="shared" si="24"/>
        <v>73212.733439999996</v>
      </c>
      <c r="V102" s="1">
        <f t="shared" si="25"/>
        <v>9983.5545600000005</v>
      </c>
      <c r="W102" s="1">
        <f t="shared" si="26"/>
        <v>-14975.331839999999</v>
      </c>
      <c r="X102" s="1">
        <f t="shared" si="27"/>
        <v>-15475.331839999999</v>
      </c>
      <c r="Y102" s="1">
        <f t="shared" si="28"/>
        <v>-16282.131839999998</v>
      </c>
      <c r="Z102" s="1" t="s">
        <v>36</v>
      </c>
      <c r="AA102" s="1">
        <v>2</v>
      </c>
      <c r="AB102" s="1">
        <v>1</v>
      </c>
      <c r="AC102" s="1">
        <v>0</v>
      </c>
      <c r="AD102" s="5">
        <f t="shared" si="29"/>
        <v>10.416666666666666</v>
      </c>
      <c r="AE102" s="4">
        <f t="shared" si="31"/>
        <v>0.34722222222222221</v>
      </c>
      <c r="AF102" s="4">
        <f t="shared" si="30"/>
        <v>0.15957777777777782</v>
      </c>
    </row>
    <row r="103" spans="1:32" x14ac:dyDescent="0.25">
      <c r="A103" s="1" t="s">
        <v>257</v>
      </c>
      <c r="B103" s="1">
        <v>4000</v>
      </c>
      <c r="C103" s="1">
        <f t="shared" si="16"/>
        <v>48000</v>
      </c>
      <c r="D103" s="1">
        <f t="shared" si="17"/>
        <v>42240</v>
      </c>
      <c r="E103" s="1">
        <f t="shared" si="18"/>
        <v>5760</v>
      </c>
      <c r="F103" s="1">
        <v>7</v>
      </c>
      <c r="G103" s="1">
        <v>1.9199999999999998E-2</v>
      </c>
      <c r="H103" s="1">
        <f t="shared" si="19"/>
        <v>0.19199999999999998</v>
      </c>
      <c r="I103" s="1" t="s">
        <v>254</v>
      </c>
      <c r="J103" s="1" t="s">
        <v>38</v>
      </c>
      <c r="K103" s="1" t="s">
        <v>27</v>
      </c>
      <c r="L103" s="1" t="s">
        <v>255</v>
      </c>
      <c r="M103" s="1">
        <v>94025</v>
      </c>
      <c r="N103" s="1">
        <v>739</v>
      </c>
      <c r="O103" s="3">
        <f t="shared" si="20"/>
        <v>0.82926315789473681</v>
      </c>
      <c r="P103" s="1">
        <v>306</v>
      </c>
      <c r="Q103" s="1">
        <v>781</v>
      </c>
      <c r="R103" s="1">
        <f t="shared" si="21"/>
        <v>543.5</v>
      </c>
      <c r="S103" s="1">
        <f t="shared" si="22"/>
        <v>-195.5</v>
      </c>
      <c r="T103" s="1">
        <f t="shared" si="23"/>
        <v>3756.6719999999996</v>
      </c>
      <c r="U103" s="1">
        <f t="shared" si="24"/>
        <v>3305.8713599999996</v>
      </c>
      <c r="V103" s="1">
        <f t="shared" si="25"/>
        <v>450.80063999999993</v>
      </c>
      <c r="W103" s="1">
        <f t="shared" si="26"/>
        <v>-676.2009599999999</v>
      </c>
      <c r="X103" s="1">
        <f t="shared" si="27"/>
        <v>-1176.2009599999999</v>
      </c>
      <c r="Y103" s="1">
        <f t="shared" si="28"/>
        <v>-1495.4009599999999</v>
      </c>
      <c r="Z103" s="1" t="s">
        <v>36</v>
      </c>
      <c r="AA103" s="1">
        <v>2</v>
      </c>
      <c r="AB103" s="1">
        <v>1</v>
      </c>
      <c r="AC103" s="1">
        <v>0</v>
      </c>
      <c r="AD103" s="5">
        <f t="shared" si="29"/>
        <v>9.8896044158233671</v>
      </c>
      <c r="AE103" s="4">
        <f t="shared" si="31"/>
        <v>0.32965348052744559</v>
      </c>
      <c r="AF103" s="4">
        <f t="shared" si="30"/>
        <v>-0.31045348052744559</v>
      </c>
    </row>
    <row r="104" spans="1:32" x14ac:dyDescent="0.25">
      <c r="A104" s="1" t="s">
        <v>269</v>
      </c>
      <c r="B104" s="1">
        <v>5500</v>
      </c>
      <c r="C104" s="1">
        <f t="shared" si="16"/>
        <v>66000</v>
      </c>
      <c r="D104" s="1">
        <f t="shared" si="17"/>
        <v>58080</v>
      </c>
      <c r="E104" s="1">
        <f t="shared" si="18"/>
        <v>7920</v>
      </c>
      <c r="F104" s="1">
        <v>191</v>
      </c>
      <c r="G104" s="1">
        <v>0.52329999999999999</v>
      </c>
      <c r="H104" s="1">
        <f t="shared" si="19"/>
        <v>5.2329999999999997</v>
      </c>
      <c r="I104" s="1" t="s">
        <v>266</v>
      </c>
      <c r="J104" s="1" t="s">
        <v>38</v>
      </c>
      <c r="K104" s="1" t="s">
        <v>244</v>
      </c>
      <c r="L104" s="1" t="s">
        <v>245</v>
      </c>
      <c r="M104" s="1">
        <v>10004</v>
      </c>
      <c r="N104" s="1">
        <v>428</v>
      </c>
      <c r="O104" s="3">
        <f t="shared" si="20"/>
        <v>0.42000000000000004</v>
      </c>
      <c r="P104" s="1">
        <v>200</v>
      </c>
      <c r="Q104" s="1">
        <v>770</v>
      </c>
      <c r="R104" s="1">
        <f t="shared" si="21"/>
        <v>485</v>
      </c>
      <c r="S104" s="1">
        <f t="shared" si="22"/>
        <v>57</v>
      </c>
      <c r="T104" s="1">
        <f t="shared" si="23"/>
        <v>91368.180000000008</v>
      </c>
      <c r="U104" s="1">
        <f t="shared" si="24"/>
        <v>80403.998400000011</v>
      </c>
      <c r="V104" s="1">
        <f t="shared" si="25"/>
        <v>10964.1816</v>
      </c>
      <c r="W104" s="1">
        <f t="shared" si="26"/>
        <v>-16446.272400000002</v>
      </c>
      <c r="X104" s="1">
        <f t="shared" si="27"/>
        <v>-16946.272400000002</v>
      </c>
      <c r="Y104" s="1">
        <f t="shared" si="28"/>
        <v>-17769.572400000001</v>
      </c>
      <c r="Z104" s="1" t="s">
        <v>36</v>
      </c>
      <c r="AA104" s="1">
        <v>2</v>
      </c>
      <c r="AB104" s="1">
        <v>1</v>
      </c>
      <c r="AC104" s="1">
        <v>0</v>
      </c>
      <c r="AD104" s="5">
        <f t="shared" si="29"/>
        <v>14.948453608247423</v>
      </c>
      <c r="AE104" s="4">
        <f t="shared" si="31"/>
        <v>0.49828178694158076</v>
      </c>
      <c r="AF104" s="4">
        <f t="shared" si="30"/>
        <v>2.5018213058419225E-2</v>
      </c>
    </row>
    <row r="105" spans="1:32" x14ac:dyDescent="0.25">
      <c r="A105" s="1" t="s">
        <v>272</v>
      </c>
      <c r="B105" s="1">
        <v>3200</v>
      </c>
      <c r="C105" s="1">
        <f t="shared" si="16"/>
        <v>38400</v>
      </c>
      <c r="D105" s="1">
        <f t="shared" si="17"/>
        <v>33792</v>
      </c>
      <c r="E105" s="1">
        <f t="shared" si="18"/>
        <v>4608</v>
      </c>
      <c r="F105" s="1">
        <v>298</v>
      </c>
      <c r="G105" s="1">
        <v>0.81640000000000001</v>
      </c>
      <c r="H105" s="1">
        <f t="shared" si="19"/>
        <v>8.1639999999999997</v>
      </c>
      <c r="I105" s="1" t="s">
        <v>195</v>
      </c>
      <c r="J105" s="1" t="s">
        <v>38</v>
      </c>
      <c r="K105" s="1" t="s">
        <v>138</v>
      </c>
      <c r="L105" s="1" t="s">
        <v>139</v>
      </c>
      <c r="M105" s="1">
        <v>60611</v>
      </c>
      <c r="N105" s="1">
        <v>325</v>
      </c>
      <c r="O105" s="3">
        <f t="shared" si="20"/>
        <v>0.26024653312788903</v>
      </c>
      <c r="P105" s="1">
        <v>195</v>
      </c>
      <c r="Q105" s="1">
        <v>844</v>
      </c>
      <c r="R105" s="1">
        <f t="shared" si="21"/>
        <v>519.5</v>
      </c>
      <c r="S105" s="1">
        <f t="shared" si="22"/>
        <v>194.5</v>
      </c>
      <c r="T105" s="1">
        <f t="shared" si="23"/>
        <v>152683.12800000003</v>
      </c>
      <c r="U105" s="1">
        <f t="shared" si="24"/>
        <v>134361.15264000001</v>
      </c>
      <c r="V105" s="1">
        <f t="shared" si="25"/>
        <v>18321.975360000004</v>
      </c>
      <c r="W105" s="1">
        <f t="shared" si="26"/>
        <v>-27482.963040000002</v>
      </c>
      <c r="X105" s="1">
        <f t="shared" si="27"/>
        <v>-27982.963040000002</v>
      </c>
      <c r="Y105" s="1">
        <f t="shared" si="28"/>
        <v>-29099.363040000004</v>
      </c>
      <c r="Z105" s="1" t="s">
        <v>36</v>
      </c>
      <c r="AA105" s="1">
        <v>2</v>
      </c>
      <c r="AB105" s="1">
        <v>1</v>
      </c>
      <c r="AC105" s="1">
        <v>0</v>
      </c>
      <c r="AD105" s="5">
        <f t="shared" si="29"/>
        <v>8.4215591915303172</v>
      </c>
      <c r="AE105" s="4">
        <f t="shared" si="31"/>
        <v>0.28071863971767724</v>
      </c>
      <c r="AF105" s="4">
        <f t="shared" si="30"/>
        <v>0.53568136028232272</v>
      </c>
    </row>
    <row r="106" spans="1:32" x14ac:dyDescent="0.25">
      <c r="A106" s="1" t="s">
        <v>278</v>
      </c>
      <c r="B106" s="1">
        <v>2100</v>
      </c>
      <c r="C106" s="1">
        <f t="shared" si="16"/>
        <v>25200</v>
      </c>
      <c r="D106" s="1">
        <f t="shared" si="17"/>
        <v>22176</v>
      </c>
      <c r="E106" s="1">
        <f t="shared" si="18"/>
        <v>3024</v>
      </c>
      <c r="F106" s="1">
        <v>157</v>
      </c>
      <c r="G106" s="1">
        <v>0.43009999999999998</v>
      </c>
      <c r="H106" s="1">
        <f t="shared" si="19"/>
        <v>4.3009999999999993</v>
      </c>
      <c r="I106" s="1" t="s">
        <v>275</v>
      </c>
      <c r="J106" s="1" t="s">
        <v>38</v>
      </c>
      <c r="K106" s="1" t="s">
        <v>138</v>
      </c>
      <c r="L106" s="1" t="s">
        <v>139</v>
      </c>
      <c r="M106" s="1">
        <v>60616</v>
      </c>
      <c r="N106" s="1">
        <v>487</v>
      </c>
      <c r="O106" s="3">
        <f t="shared" si="20"/>
        <v>0.53034482758620693</v>
      </c>
      <c r="P106" s="1">
        <v>175</v>
      </c>
      <c r="Q106" s="1">
        <v>755</v>
      </c>
      <c r="R106" s="1">
        <f t="shared" si="21"/>
        <v>465</v>
      </c>
      <c r="S106" s="1">
        <f t="shared" si="22"/>
        <v>-22</v>
      </c>
      <c r="T106" s="1">
        <f t="shared" si="23"/>
        <v>71998.739999999991</v>
      </c>
      <c r="U106" s="1">
        <f t="shared" si="24"/>
        <v>63358.891199999991</v>
      </c>
      <c r="V106" s="1">
        <f t="shared" si="25"/>
        <v>8639.8487999999979</v>
      </c>
      <c r="W106" s="1">
        <f t="shared" si="26"/>
        <v>-12959.773199999998</v>
      </c>
      <c r="X106" s="1">
        <f t="shared" si="27"/>
        <v>-13459.773199999998</v>
      </c>
      <c r="Y106" s="1">
        <f t="shared" si="28"/>
        <v>-14189.873199999998</v>
      </c>
      <c r="Z106" s="1" t="s">
        <v>36</v>
      </c>
      <c r="AA106" s="1">
        <v>2</v>
      </c>
      <c r="AB106" s="1">
        <v>1</v>
      </c>
      <c r="AC106" s="1">
        <v>0</v>
      </c>
      <c r="AD106" s="5">
        <f t="shared" si="29"/>
        <v>6.4516129032258061</v>
      </c>
      <c r="AE106" s="4">
        <f t="shared" si="31"/>
        <v>0.21505376344086019</v>
      </c>
      <c r="AF106" s="4">
        <f t="shared" si="30"/>
        <v>0.21504623655913979</v>
      </c>
    </row>
    <row r="107" spans="1:32" x14ac:dyDescent="0.25">
      <c r="A107" s="1" t="s">
        <v>287</v>
      </c>
      <c r="B107" s="1">
        <v>3500</v>
      </c>
      <c r="C107" s="1">
        <f t="shared" si="16"/>
        <v>42000</v>
      </c>
      <c r="D107" s="1">
        <f t="shared" si="17"/>
        <v>36960</v>
      </c>
      <c r="E107" s="1">
        <f t="shared" si="18"/>
        <v>5040</v>
      </c>
      <c r="F107" s="1">
        <v>185</v>
      </c>
      <c r="G107" s="1">
        <v>0.50680000000000003</v>
      </c>
      <c r="H107" s="1">
        <f t="shared" si="19"/>
        <v>5.0680000000000005</v>
      </c>
      <c r="I107" s="1" t="s">
        <v>285</v>
      </c>
      <c r="J107" s="1" t="s">
        <v>38</v>
      </c>
      <c r="K107" s="1" t="s">
        <v>244</v>
      </c>
      <c r="L107" s="1" t="s">
        <v>245</v>
      </c>
      <c r="M107" s="1">
        <v>10019</v>
      </c>
      <c r="N107" s="1">
        <v>593</v>
      </c>
      <c r="O107" s="3">
        <f t="shared" si="20"/>
        <v>0.44031413612565451</v>
      </c>
      <c r="P107" s="1">
        <v>268</v>
      </c>
      <c r="Q107" s="1">
        <v>1032</v>
      </c>
      <c r="R107" s="1">
        <f t="shared" si="21"/>
        <v>650</v>
      </c>
      <c r="S107" s="1">
        <f t="shared" si="22"/>
        <v>57</v>
      </c>
      <c r="T107" s="1">
        <f t="shared" si="23"/>
        <v>118591.20000000001</v>
      </c>
      <c r="U107" s="1">
        <f t="shared" si="24"/>
        <v>104360.25600000001</v>
      </c>
      <c r="V107" s="1">
        <f t="shared" si="25"/>
        <v>14230.944000000001</v>
      </c>
      <c r="W107" s="1">
        <f t="shared" si="26"/>
        <v>-21346.415999999997</v>
      </c>
      <c r="X107" s="1">
        <f t="shared" si="27"/>
        <v>-21846.415999999997</v>
      </c>
      <c r="Y107" s="1">
        <f t="shared" si="28"/>
        <v>-22653.215999999997</v>
      </c>
      <c r="Z107" s="1" t="s">
        <v>36</v>
      </c>
      <c r="AA107" s="1">
        <v>2</v>
      </c>
      <c r="AB107" s="1">
        <v>1</v>
      </c>
      <c r="AC107" s="1">
        <v>0</v>
      </c>
      <c r="AD107" s="5">
        <f t="shared" si="29"/>
        <v>7.3076923076923075</v>
      </c>
      <c r="AE107" s="4">
        <f t="shared" si="31"/>
        <v>0.24358974358974358</v>
      </c>
      <c r="AF107" s="4">
        <f t="shared" si="30"/>
        <v>0.26321025641025642</v>
      </c>
    </row>
    <row r="108" spans="1:32" ht="24" x14ac:dyDescent="0.25">
      <c r="A108" s="1" t="s">
        <v>289</v>
      </c>
      <c r="B108" s="1">
        <v>1900</v>
      </c>
      <c r="C108" s="1">
        <f t="shared" si="16"/>
        <v>22800</v>
      </c>
      <c r="D108" s="1">
        <f t="shared" si="17"/>
        <v>20064</v>
      </c>
      <c r="E108" s="1">
        <f t="shared" si="18"/>
        <v>2736</v>
      </c>
      <c r="F108" s="1">
        <v>69</v>
      </c>
      <c r="G108" s="1">
        <v>0.189</v>
      </c>
      <c r="H108" s="1">
        <f t="shared" si="19"/>
        <v>1.89</v>
      </c>
      <c r="I108" s="1" t="s">
        <v>160</v>
      </c>
      <c r="J108" s="1" t="s">
        <v>38</v>
      </c>
      <c r="K108" s="1" t="s">
        <v>27</v>
      </c>
      <c r="L108" s="1" t="s">
        <v>161</v>
      </c>
      <c r="M108" s="1">
        <v>91910</v>
      </c>
      <c r="N108" s="1">
        <v>568</v>
      </c>
      <c r="O108" s="3">
        <f t="shared" si="20"/>
        <v>0.53028391167192435</v>
      </c>
      <c r="P108" s="1">
        <v>227</v>
      </c>
      <c r="Q108" s="1">
        <v>861</v>
      </c>
      <c r="R108" s="1">
        <f t="shared" si="21"/>
        <v>544</v>
      </c>
      <c r="S108" s="1">
        <f t="shared" si="22"/>
        <v>-24</v>
      </c>
      <c r="T108" s="1">
        <f t="shared" si="23"/>
        <v>37013.760000000002</v>
      </c>
      <c r="U108" s="1">
        <f t="shared" si="24"/>
        <v>32572.108800000002</v>
      </c>
      <c r="V108" s="1">
        <f t="shared" si="25"/>
        <v>4441.6512000000002</v>
      </c>
      <c r="W108" s="1">
        <f t="shared" si="26"/>
        <v>-6662.4768000000004</v>
      </c>
      <c r="X108" s="1">
        <f t="shared" si="27"/>
        <v>-7162.4768000000004</v>
      </c>
      <c r="Y108" s="1">
        <f t="shared" si="28"/>
        <v>-7651.4768000000004</v>
      </c>
      <c r="Z108" s="1" t="s">
        <v>36</v>
      </c>
      <c r="AA108" s="1">
        <v>2</v>
      </c>
      <c r="AB108" s="1">
        <v>1</v>
      </c>
      <c r="AC108" s="1">
        <v>0</v>
      </c>
      <c r="AD108" s="5">
        <f t="shared" si="29"/>
        <v>5.055147058823529</v>
      </c>
      <c r="AE108" s="4">
        <f t="shared" si="31"/>
        <v>0.1685049019607843</v>
      </c>
      <c r="AF108" s="4">
        <f t="shared" si="30"/>
        <v>2.0495098039215703E-2</v>
      </c>
    </row>
    <row r="109" spans="1:32" x14ac:dyDescent="0.25">
      <c r="A109" s="1" t="s">
        <v>297</v>
      </c>
      <c r="B109" s="1">
        <v>3900</v>
      </c>
      <c r="C109" s="1">
        <f t="shared" si="16"/>
        <v>46800</v>
      </c>
      <c r="D109" s="1">
        <f t="shared" si="17"/>
        <v>41184</v>
      </c>
      <c r="E109" s="1">
        <f t="shared" si="18"/>
        <v>5616</v>
      </c>
      <c r="F109" s="1">
        <v>174</v>
      </c>
      <c r="G109" s="1">
        <v>0.47670000000000001</v>
      </c>
      <c r="H109" s="1">
        <f t="shared" si="19"/>
        <v>4.7670000000000003</v>
      </c>
      <c r="I109" s="1" t="s">
        <v>292</v>
      </c>
      <c r="J109" s="1" t="s">
        <v>38</v>
      </c>
      <c r="K109" s="1" t="s">
        <v>244</v>
      </c>
      <c r="L109" s="1" t="s">
        <v>245</v>
      </c>
      <c r="M109" s="1">
        <v>10023</v>
      </c>
      <c r="N109" s="1">
        <v>535</v>
      </c>
      <c r="O109" s="3">
        <f t="shared" si="20"/>
        <v>0.4701674277016743</v>
      </c>
      <c r="P109" s="1">
        <v>231</v>
      </c>
      <c r="Q109" s="1">
        <v>888</v>
      </c>
      <c r="R109" s="1">
        <f t="shared" si="21"/>
        <v>559.5</v>
      </c>
      <c r="S109" s="1">
        <f t="shared" si="22"/>
        <v>24.5</v>
      </c>
      <c r="T109" s="1">
        <f t="shared" si="23"/>
        <v>96016.91399999999</v>
      </c>
      <c r="U109" s="1">
        <f t="shared" si="24"/>
        <v>84494.884319999997</v>
      </c>
      <c r="V109" s="1">
        <f t="shared" si="25"/>
        <v>11522.029679999998</v>
      </c>
      <c r="W109" s="1">
        <f t="shared" si="26"/>
        <v>-17283.044519999996</v>
      </c>
      <c r="X109" s="1">
        <f t="shared" si="27"/>
        <v>-17783.044519999996</v>
      </c>
      <c r="Y109" s="1">
        <f t="shared" si="28"/>
        <v>-18559.744519999997</v>
      </c>
      <c r="Z109" s="1" t="s">
        <v>36</v>
      </c>
      <c r="AA109" s="1">
        <v>2</v>
      </c>
      <c r="AB109" s="1">
        <v>1</v>
      </c>
      <c r="AC109" s="1">
        <v>0</v>
      </c>
      <c r="AD109" s="5">
        <f t="shared" si="29"/>
        <v>9.3833780160857909</v>
      </c>
      <c r="AE109" s="4">
        <f t="shared" si="31"/>
        <v>0.3127792672028597</v>
      </c>
      <c r="AF109" s="4">
        <f t="shared" si="30"/>
        <v>0.16392073279714031</v>
      </c>
    </row>
    <row r="110" spans="1:32" ht="24" x14ac:dyDescent="0.25">
      <c r="A110" s="1" t="s">
        <v>298</v>
      </c>
      <c r="B110" s="1">
        <v>1480</v>
      </c>
      <c r="C110" s="1">
        <f t="shared" si="16"/>
        <v>17760</v>
      </c>
      <c r="D110" s="1">
        <f t="shared" si="17"/>
        <v>15628.8</v>
      </c>
      <c r="E110" s="1">
        <f t="shared" si="18"/>
        <v>2131.1999999999998</v>
      </c>
      <c r="F110" s="1">
        <v>161</v>
      </c>
      <c r="G110" s="1">
        <v>0.44109999999999999</v>
      </c>
      <c r="H110" s="1">
        <f t="shared" si="19"/>
        <v>4.4110000000000005</v>
      </c>
      <c r="I110" s="1" t="s">
        <v>193</v>
      </c>
      <c r="J110" s="1" t="s">
        <v>38</v>
      </c>
      <c r="K110" s="1" t="s">
        <v>187</v>
      </c>
      <c r="L110" s="1" t="s">
        <v>188</v>
      </c>
      <c r="M110" s="1">
        <v>43212</v>
      </c>
      <c r="N110" s="1">
        <v>249</v>
      </c>
      <c r="O110" s="3">
        <f t="shared" si="20"/>
        <v>0.53851851851851851</v>
      </c>
      <c r="P110" s="1">
        <v>175</v>
      </c>
      <c r="Q110" s="1">
        <v>310</v>
      </c>
      <c r="R110" s="1">
        <f t="shared" si="21"/>
        <v>242.5</v>
      </c>
      <c r="S110" s="1">
        <f t="shared" si="22"/>
        <v>-6.5</v>
      </c>
      <c r="T110" s="1">
        <f t="shared" si="23"/>
        <v>38508.03</v>
      </c>
      <c r="U110" s="1">
        <f t="shared" si="24"/>
        <v>33887.066399999996</v>
      </c>
      <c r="V110" s="1">
        <f t="shared" si="25"/>
        <v>4620.9636</v>
      </c>
      <c r="W110" s="1">
        <f t="shared" si="26"/>
        <v>-6931.4453999999996</v>
      </c>
      <c r="X110" s="1">
        <f t="shared" si="27"/>
        <v>-7431.4453999999996</v>
      </c>
      <c r="Y110" s="1">
        <f t="shared" si="28"/>
        <v>-8172.5454</v>
      </c>
      <c r="Z110" s="1" t="s">
        <v>36</v>
      </c>
      <c r="AA110" s="1">
        <v>2</v>
      </c>
      <c r="AB110" s="1">
        <v>1</v>
      </c>
      <c r="AC110" s="1">
        <v>0</v>
      </c>
      <c r="AD110" s="5">
        <f t="shared" si="29"/>
        <v>9.1752577319587623</v>
      </c>
      <c r="AE110" s="4">
        <f t="shared" si="31"/>
        <v>0.3058419243986254</v>
      </c>
      <c r="AF110" s="4">
        <f t="shared" si="30"/>
        <v>0.13525807560137459</v>
      </c>
    </row>
    <row r="111" spans="1:32" ht="24" x14ac:dyDescent="0.25">
      <c r="A111" s="1" t="s">
        <v>303</v>
      </c>
      <c r="B111" s="1">
        <v>1200</v>
      </c>
      <c r="C111" s="1">
        <f t="shared" si="16"/>
        <v>14400</v>
      </c>
      <c r="D111" s="1">
        <f t="shared" si="17"/>
        <v>12672</v>
      </c>
      <c r="E111" s="1">
        <f t="shared" si="18"/>
        <v>1728</v>
      </c>
      <c r="F111" s="1">
        <v>226</v>
      </c>
      <c r="G111" s="1">
        <v>0.61919999999999997</v>
      </c>
      <c r="H111" s="1">
        <f t="shared" si="19"/>
        <v>6.1920000000000002</v>
      </c>
      <c r="I111" s="1" t="s">
        <v>300</v>
      </c>
      <c r="J111" s="1" t="s">
        <v>38</v>
      </c>
      <c r="K111" s="1" t="s">
        <v>187</v>
      </c>
      <c r="L111" s="1" t="s">
        <v>188</v>
      </c>
      <c r="M111" s="1">
        <v>43222</v>
      </c>
      <c r="N111" s="1">
        <v>169</v>
      </c>
      <c r="O111" s="3">
        <f t="shared" si="20"/>
        <v>0.14800000000000002</v>
      </c>
      <c r="P111" s="1">
        <v>160</v>
      </c>
      <c r="Q111" s="1">
        <v>310</v>
      </c>
      <c r="R111" s="1">
        <f t="shared" si="21"/>
        <v>235</v>
      </c>
      <c r="S111" s="1">
        <f t="shared" si="22"/>
        <v>66</v>
      </c>
      <c r="T111" s="1">
        <f t="shared" si="23"/>
        <v>52384.319999999992</v>
      </c>
      <c r="U111" s="1">
        <f t="shared" si="24"/>
        <v>46098.201599999993</v>
      </c>
      <c r="V111" s="1">
        <f t="shared" si="25"/>
        <v>6286.1183999999985</v>
      </c>
      <c r="W111" s="1">
        <f t="shared" si="26"/>
        <v>-9429.1775999999991</v>
      </c>
      <c r="X111" s="1">
        <f t="shared" si="27"/>
        <v>-9929.1775999999991</v>
      </c>
      <c r="Y111" s="1">
        <f t="shared" si="28"/>
        <v>-10848.3776</v>
      </c>
      <c r="Z111" s="1" t="s">
        <v>36</v>
      </c>
      <c r="AA111" s="1">
        <v>2</v>
      </c>
      <c r="AB111" s="1">
        <v>1</v>
      </c>
      <c r="AC111" s="1">
        <v>0</v>
      </c>
      <c r="AD111" s="5">
        <f t="shared" si="29"/>
        <v>7.9787234042553195</v>
      </c>
      <c r="AE111" s="4">
        <f t="shared" si="31"/>
        <v>0.26595744680851063</v>
      </c>
      <c r="AF111" s="4">
        <f t="shared" si="30"/>
        <v>0.35324255319148934</v>
      </c>
    </row>
    <row r="112" spans="1:32" x14ac:dyDescent="0.25">
      <c r="A112" s="1" t="s">
        <v>311</v>
      </c>
      <c r="B112" s="1">
        <v>4500</v>
      </c>
      <c r="C112" s="1">
        <f t="shared" si="16"/>
        <v>54000</v>
      </c>
      <c r="D112" s="1">
        <f t="shared" si="17"/>
        <v>47520</v>
      </c>
      <c r="E112" s="1">
        <f t="shared" si="18"/>
        <v>6480</v>
      </c>
      <c r="F112" s="1">
        <v>157</v>
      </c>
      <c r="G112" s="1">
        <v>0.43009999999999998</v>
      </c>
      <c r="H112" s="1">
        <f t="shared" si="19"/>
        <v>4.3009999999999993</v>
      </c>
      <c r="I112" s="1" t="s">
        <v>260</v>
      </c>
      <c r="J112" s="1" t="s">
        <v>38</v>
      </c>
      <c r="K112" s="1" t="s">
        <v>27</v>
      </c>
      <c r="L112" s="1" t="s">
        <v>255</v>
      </c>
      <c r="M112" s="1">
        <v>94301</v>
      </c>
      <c r="N112" s="1">
        <v>994</v>
      </c>
      <c r="O112" s="3">
        <f t="shared" si="20"/>
        <v>0.55048543689320384</v>
      </c>
      <c r="P112" s="1">
        <v>530</v>
      </c>
      <c r="Q112" s="1">
        <v>1354</v>
      </c>
      <c r="R112" s="1">
        <f t="shared" si="21"/>
        <v>942</v>
      </c>
      <c r="S112" s="1">
        <f t="shared" si="22"/>
        <v>-52</v>
      </c>
      <c r="T112" s="1">
        <f t="shared" si="23"/>
        <v>145855.51199999999</v>
      </c>
      <c r="U112" s="1">
        <f t="shared" si="24"/>
        <v>128352.85055999999</v>
      </c>
      <c r="V112" s="1">
        <f t="shared" si="25"/>
        <v>17502.661439999996</v>
      </c>
      <c r="W112" s="1">
        <f t="shared" si="26"/>
        <v>-26253.992160000002</v>
      </c>
      <c r="X112" s="1">
        <f t="shared" si="27"/>
        <v>-26753.992160000002</v>
      </c>
      <c r="Y112" s="1">
        <f t="shared" si="28"/>
        <v>-27484.09216</v>
      </c>
      <c r="Z112" s="1" t="s">
        <v>36</v>
      </c>
      <c r="AA112" s="1">
        <v>2</v>
      </c>
      <c r="AB112" s="1">
        <v>1</v>
      </c>
      <c r="AC112" s="1">
        <v>0</v>
      </c>
      <c r="AD112" s="5">
        <f t="shared" si="29"/>
        <v>6.3694267515923562</v>
      </c>
      <c r="AE112" s="4">
        <f t="shared" si="31"/>
        <v>0.21231422505307854</v>
      </c>
      <c r="AF112" s="4">
        <f t="shared" si="30"/>
        <v>0.21778577494692145</v>
      </c>
    </row>
    <row r="113" spans="1:32" ht="24" x14ac:dyDescent="0.25">
      <c r="A113" s="1" t="s">
        <v>315</v>
      </c>
      <c r="B113" s="1">
        <v>1100</v>
      </c>
      <c r="C113" s="1">
        <f t="shared" si="16"/>
        <v>13200</v>
      </c>
      <c r="D113" s="1">
        <f t="shared" si="17"/>
        <v>11616</v>
      </c>
      <c r="E113" s="1">
        <f t="shared" si="18"/>
        <v>1584</v>
      </c>
      <c r="F113" s="1">
        <v>226</v>
      </c>
      <c r="G113" s="1">
        <v>0.61919999999999997</v>
      </c>
      <c r="H113" s="1">
        <f t="shared" si="19"/>
        <v>6.1920000000000002</v>
      </c>
      <c r="I113" s="1" t="s">
        <v>295</v>
      </c>
      <c r="J113" s="1" t="s">
        <v>38</v>
      </c>
      <c r="K113" s="1" t="s">
        <v>19</v>
      </c>
      <c r="L113" s="1" t="s">
        <v>20</v>
      </c>
      <c r="M113" s="1">
        <v>27516</v>
      </c>
      <c r="N113" s="1">
        <v>188</v>
      </c>
      <c r="O113" s="3">
        <f t="shared" si="20"/>
        <v>0.30904522613065333</v>
      </c>
      <c r="P113" s="1">
        <v>136</v>
      </c>
      <c r="Q113" s="1">
        <v>335</v>
      </c>
      <c r="R113" s="1">
        <f t="shared" si="21"/>
        <v>235.5</v>
      </c>
      <c r="S113" s="1">
        <f t="shared" si="22"/>
        <v>47.5</v>
      </c>
      <c r="T113" s="1">
        <f t="shared" si="23"/>
        <v>52495.775999999998</v>
      </c>
      <c r="U113" s="1">
        <f t="shared" si="24"/>
        <v>46196.282879999999</v>
      </c>
      <c r="V113" s="1">
        <f t="shared" si="25"/>
        <v>6299.4931199999992</v>
      </c>
      <c r="W113" s="1">
        <f t="shared" si="26"/>
        <v>-9449.2396799999988</v>
      </c>
      <c r="X113" s="1">
        <f t="shared" si="27"/>
        <v>-9949.2396799999988</v>
      </c>
      <c r="Y113" s="1">
        <f t="shared" si="28"/>
        <v>-10868.439679999999</v>
      </c>
      <c r="Z113" s="1" t="s">
        <v>36</v>
      </c>
      <c r="AA113" s="1">
        <v>2</v>
      </c>
      <c r="AB113" s="1">
        <v>1</v>
      </c>
      <c r="AC113" s="1">
        <v>0</v>
      </c>
      <c r="AD113" s="5">
        <f t="shared" si="29"/>
        <v>7.4309978768577496</v>
      </c>
      <c r="AE113" s="4">
        <f t="shared" si="31"/>
        <v>0.24769992922859166</v>
      </c>
      <c r="AF113" s="4">
        <f t="shared" si="30"/>
        <v>0.37150007077140834</v>
      </c>
    </row>
    <row r="114" spans="1:32" x14ac:dyDescent="0.25">
      <c r="A114" s="1" t="s">
        <v>318</v>
      </c>
      <c r="B114" s="1">
        <v>4900</v>
      </c>
      <c r="C114" s="1">
        <f t="shared" si="16"/>
        <v>58800</v>
      </c>
      <c r="D114" s="1">
        <f t="shared" si="17"/>
        <v>51744</v>
      </c>
      <c r="E114" s="1">
        <f t="shared" si="18"/>
        <v>7056</v>
      </c>
      <c r="F114" s="1">
        <v>163</v>
      </c>
      <c r="G114" s="1">
        <v>0.4466</v>
      </c>
      <c r="H114" s="1">
        <f t="shared" si="19"/>
        <v>4.4660000000000002</v>
      </c>
      <c r="I114" s="1" t="s">
        <v>314</v>
      </c>
      <c r="J114" s="1" t="s">
        <v>38</v>
      </c>
      <c r="K114" s="1" t="s">
        <v>27</v>
      </c>
      <c r="L114" s="1" t="s">
        <v>255</v>
      </c>
      <c r="M114" s="1">
        <v>94303</v>
      </c>
      <c r="N114" s="1">
        <v>652</v>
      </c>
      <c r="O114" s="3">
        <f t="shared" si="20"/>
        <v>0.47016949152542376</v>
      </c>
      <c r="P114" s="1">
        <v>379</v>
      </c>
      <c r="Q114" s="1">
        <v>969</v>
      </c>
      <c r="R114" s="1">
        <f t="shared" si="21"/>
        <v>674</v>
      </c>
      <c r="S114" s="1">
        <f t="shared" si="22"/>
        <v>22</v>
      </c>
      <c r="T114" s="1">
        <f t="shared" si="23"/>
        <v>108363.024</v>
      </c>
      <c r="U114" s="1">
        <f t="shared" si="24"/>
        <v>95359.461120000007</v>
      </c>
      <c r="V114" s="1">
        <f t="shared" si="25"/>
        <v>13003.562879999999</v>
      </c>
      <c r="W114" s="1">
        <f t="shared" si="26"/>
        <v>-19505.344320000004</v>
      </c>
      <c r="X114" s="1">
        <f t="shared" si="27"/>
        <v>-20005.344320000004</v>
      </c>
      <c r="Y114" s="1">
        <f t="shared" si="28"/>
        <v>-20751.944320000002</v>
      </c>
      <c r="Z114" s="1" t="s">
        <v>36</v>
      </c>
      <c r="AA114" s="1">
        <v>2</v>
      </c>
      <c r="AB114" s="1">
        <v>1</v>
      </c>
      <c r="AC114" s="1">
        <v>0</v>
      </c>
      <c r="AD114" s="5">
        <f t="shared" si="29"/>
        <v>9.6439169139465868</v>
      </c>
      <c r="AE114" s="4">
        <f t="shared" si="31"/>
        <v>0.32146389713155288</v>
      </c>
      <c r="AF114" s="4">
        <f t="shared" si="30"/>
        <v>0.12513610286844712</v>
      </c>
    </row>
    <row r="115" spans="1:32" x14ac:dyDescent="0.25">
      <c r="A115" s="1" t="s">
        <v>322</v>
      </c>
      <c r="B115" s="1">
        <v>4200</v>
      </c>
      <c r="C115" s="1">
        <f t="shared" si="16"/>
        <v>50400</v>
      </c>
      <c r="D115" s="1">
        <f t="shared" si="17"/>
        <v>44352</v>
      </c>
      <c r="E115" s="1">
        <f t="shared" si="18"/>
        <v>6048</v>
      </c>
      <c r="F115" s="1">
        <v>209</v>
      </c>
      <c r="G115" s="1">
        <v>0.5726</v>
      </c>
      <c r="H115" s="1">
        <f t="shared" si="19"/>
        <v>5.726</v>
      </c>
      <c r="I115" s="1" t="s">
        <v>320</v>
      </c>
      <c r="J115" s="1" t="s">
        <v>38</v>
      </c>
      <c r="K115" s="1" t="s">
        <v>27</v>
      </c>
      <c r="L115" s="1" t="s">
        <v>255</v>
      </c>
      <c r="M115" s="1">
        <v>94305</v>
      </c>
      <c r="N115" s="1">
        <v>441</v>
      </c>
      <c r="O115" s="3">
        <f t="shared" si="20"/>
        <v>0.40115473441108551</v>
      </c>
      <c r="P115" s="1">
        <v>278</v>
      </c>
      <c r="Q115" s="1">
        <v>711</v>
      </c>
      <c r="R115" s="1">
        <f t="shared" si="21"/>
        <v>494.5</v>
      </c>
      <c r="S115" s="1">
        <f t="shared" si="22"/>
        <v>53.5</v>
      </c>
      <c r="T115" s="1">
        <f t="shared" si="23"/>
        <v>101934.25200000001</v>
      </c>
      <c r="U115" s="1">
        <f t="shared" si="24"/>
        <v>89702.141760000013</v>
      </c>
      <c r="V115" s="1">
        <f t="shared" si="25"/>
        <v>12232.11024</v>
      </c>
      <c r="W115" s="1">
        <f t="shared" si="26"/>
        <v>-18348.165359999999</v>
      </c>
      <c r="X115" s="1">
        <f t="shared" si="27"/>
        <v>-18848.165359999999</v>
      </c>
      <c r="Y115" s="1">
        <f t="shared" si="28"/>
        <v>-19720.765359999998</v>
      </c>
      <c r="Z115" s="1" t="s">
        <v>36</v>
      </c>
      <c r="AA115" s="1">
        <v>2</v>
      </c>
      <c r="AB115" s="1">
        <v>1</v>
      </c>
      <c r="AC115" s="1">
        <v>0</v>
      </c>
      <c r="AD115" s="5">
        <f t="shared" si="29"/>
        <v>11.375126390293225</v>
      </c>
      <c r="AE115" s="4">
        <f t="shared" si="31"/>
        <v>0.37917087967644086</v>
      </c>
      <c r="AF115" s="4">
        <f t="shared" si="30"/>
        <v>0.19342912032355913</v>
      </c>
    </row>
    <row r="116" spans="1:32" x14ac:dyDescent="0.25">
      <c r="A116" s="1" t="s">
        <v>329</v>
      </c>
      <c r="B116" s="1">
        <v>4200</v>
      </c>
      <c r="C116" s="1">
        <f t="shared" si="16"/>
        <v>50400</v>
      </c>
      <c r="D116" s="1">
        <f t="shared" si="17"/>
        <v>44352</v>
      </c>
      <c r="E116" s="1">
        <f t="shared" si="18"/>
        <v>6048</v>
      </c>
      <c r="F116" s="1">
        <v>223</v>
      </c>
      <c r="G116" s="1">
        <v>0.61099999999999999</v>
      </c>
      <c r="H116" s="1">
        <f t="shared" si="19"/>
        <v>6.1099999999999994</v>
      </c>
      <c r="I116" s="1" t="s">
        <v>325</v>
      </c>
      <c r="J116" s="1" t="s">
        <v>38</v>
      </c>
      <c r="K116" s="1" t="s">
        <v>27</v>
      </c>
      <c r="L116" s="1" t="s">
        <v>255</v>
      </c>
      <c r="M116" s="1">
        <v>94306</v>
      </c>
      <c r="N116" s="1">
        <v>437</v>
      </c>
      <c r="O116" s="3">
        <f t="shared" si="20"/>
        <v>0.29032258064516131</v>
      </c>
      <c r="P116" s="1">
        <v>319</v>
      </c>
      <c r="Q116" s="1">
        <v>815</v>
      </c>
      <c r="R116" s="1">
        <f t="shared" si="21"/>
        <v>567</v>
      </c>
      <c r="S116" s="1">
        <f t="shared" si="22"/>
        <v>130</v>
      </c>
      <c r="T116" s="1">
        <f t="shared" si="23"/>
        <v>124717.31999999998</v>
      </c>
      <c r="U116" s="1">
        <f t="shared" si="24"/>
        <v>109751.24159999998</v>
      </c>
      <c r="V116" s="1">
        <f t="shared" si="25"/>
        <v>14966.078399999997</v>
      </c>
      <c r="W116" s="1">
        <f t="shared" si="26"/>
        <v>-22449.11759999999</v>
      </c>
      <c r="X116" s="1">
        <f t="shared" si="27"/>
        <v>-22949.11759999999</v>
      </c>
      <c r="Y116" s="1">
        <f t="shared" si="28"/>
        <v>-23860.11759999999</v>
      </c>
      <c r="Z116" s="1" t="s">
        <v>36</v>
      </c>
      <c r="AA116" s="1">
        <v>2</v>
      </c>
      <c r="AB116" s="1">
        <v>1</v>
      </c>
      <c r="AC116" s="1">
        <v>0</v>
      </c>
      <c r="AD116" s="5">
        <f t="shared" si="29"/>
        <v>9.9206349206349209</v>
      </c>
      <c r="AE116" s="4">
        <f t="shared" si="31"/>
        <v>0.3306878306878307</v>
      </c>
      <c r="AF116" s="4">
        <f t="shared" si="30"/>
        <v>0.28031216931216929</v>
      </c>
    </row>
    <row r="117" spans="1:32" ht="24" x14ac:dyDescent="0.25">
      <c r="A117" s="1" t="s">
        <v>333</v>
      </c>
      <c r="B117" s="1">
        <v>5500</v>
      </c>
      <c r="C117" s="1">
        <f t="shared" si="16"/>
        <v>66000</v>
      </c>
      <c r="D117" s="1">
        <f t="shared" si="17"/>
        <v>58080</v>
      </c>
      <c r="E117" s="1">
        <f t="shared" si="18"/>
        <v>7920</v>
      </c>
      <c r="F117" s="1">
        <v>225</v>
      </c>
      <c r="G117" s="1">
        <v>0.61639999999999995</v>
      </c>
      <c r="H117" s="1">
        <f t="shared" si="19"/>
        <v>6.1639999999999988</v>
      </c>
      <c r="I117" s="1" t="s">
        <v>331</v>
      </c>
      <c r="J117" s="1" t="s">
        <v>38</v>
      </c>
      <c r="K117" s="1" t="s">
        <v>27</v>
      </c>
      <c r="L117" s="1" t="s">
        <v>28</v>
      </c>
      <c r="M117" s="1">
        <v>94103</v>
      </c>
      <c r="N117" s="1">
        <v>447</v>
      </c>
      <c r="O117" s="3">
        <f t="shared" si="20"/>
        <v>0.40034129692832765</v>
      </c>
      <c r="P117" s="1">
        <v>227</v>
      </c>
      <c r="Q117" s="1">
        <v>813</v>
      </c>
      <c r="R117" s="1">
        <f t="shared" si="21"/>
        <v>520</v>
      </c>
      <c r="S117" s="1">
        <f t="shared" si="22"/>
        <v>73</v>
      </c>
      <c r="T117" s="1">
        <f t="shared" si="23"/>
        <v>115390.07999999999</v>
      </c>
      <c r="U117" s="1">
        <f t="shared" si="24"/>
        <v>101543.27039999999</v>
      </c>
      <c r="V117" s="1">
        <f t="shared" si="25"/>
        <v>13846.809599999999</v>
      </c>
      <c r="W117" s="1">
        <f t="shared" si="26"/>
        <v>-20770.214399999997</v>
      </c>
      <c r="X117" s="1">
        <f t="shared" si="27"/>
        <v>-21270.214399999997</v>
      </c>
      <c r="Y117" s="1">
        <f t="shared" si="28"/>
        <v>-22186.614399999999</v>
      </c>
      <c r="Z117" s="1" t="s">
        <v>36</v>
      </c>
      <c r="AA117" s="1">
        <v>2</v>
      </c>
      <c r="AB117" s="1">
        <v>1</v>
      </c>
      <c r="AC117" s="1">
        <v>0</v>
      </c>
      <c r="AD117" s="5">
        <f t="shared" si="29"/>
        <v>13.942307692307692</v>
      </c>
      <c r="AE117" s="4">
        <f t="shared" si="31"/>
        <v>0.4647435897435897</v>
      </c>
      <c r="AF117" s="4">
        <f t="shared" si="30"/>
        <v>0.15165641025641025</v>
      </c>
    </row>
    <row r="118" spans="1:32" ht="24" x14ac:dyDescent="0.25">
      <c r="A118" s="1" t="s">
        <v>338</v>
      </c>
      <c r="B118" s="1">
        <v>5000</v>
      </c>
      <c r="C118" s="1">
        <f t="shared" si="16"/>
        <v>60000</v>
      </c>
      <c r="D118" s="1">
        <f t="shared" si="17"/>
        <v>52800</v>
      </c>
      <c r="E118" s="1">
        <f t="shared" si="18"/>
        <v>7200</v>
      </c>
      <c r="F118" s="1">
        <v>187</v>
      </c>
      <c r="G118" s="1">
        <v>0.51229999999999998</v>
      </c>
      <c r="H118" s="1">
        <f t="shared" si="19"/>
        <v>5.1230000000000002</v>
      </c>
      <c r="I118" s="1" t="s">
        <v>336</v>
      </c>
      <c r="J118" s="1" t="s">
        <v>38</v>
      </c>
      <c r="K118" s="1" t="s">
        <v>27</v>
      </c>
      <c r="L118" s="1" t="s">
        <v>28</v>
      </c>
      <c r="M118" s="1">
        <v>94110</v>
      </c>
      <c r="N118" s="1">
        <v>364</v>
      </c>
      <c r="O118" s="3">
        <f t="shared" si="20"/>
        <v>0.53045685279187815</v>
      </c>
      <c r="P118" s="1">
        <v>152</v>
      </c>
      <c r="Q118" s="1">
        <v>546</v>
      </c>
      <c r="R118" s="1">
        <f t="shared" si="21"/>
        <v>349</v>
      </c>
      <c r="S118" s="1">
        <f t="shared" si="22"/>
        <v>-15</v>
      </c>
      <c r="T118" s="1">
        <f t="shared" si="23"/>
        <v>64365.372000000003</v>
      </c>
      <c r="U118" s="1">
        <f t="shared" si="24"/>
        <v>56641.52736</v>
      </c>
      <c r="V118" s="1">
        <f t="shared" si="25"/>
        <v>7723.8446400000003</v>
      </c>
      <c r="W118" s="1">
        <f t="shared" si="26"/>
        <v>-11585.766960000001</v>
      </c>
      <c r="X118" s="1">
        <f t="shared" si="27"/>
        <v>-12085.766960000001</v>
      </c>
      <c r="Y118" s="1">
        <f t="shared" si="28"/>
        <v>-12898.06696</v>
      </c>
      <c r="Z118" s="1" t="s">
        <v>36</v>
      </c>
      <c r="AA118" s="1">
        <v>2</v>
      </c>
      <c r="AB118" s="1">
        <v>1</v>
      </c>
      <c r="AC118" s="1">
        <v>0</v>
      </c>
      <c r="AD118" s="5">
        <f t="shared" si="29"/>
        <v>18.982808022922637</v>
      </c>
      <c r="AE118" s="4">
        <f t="shared" si="31"/>
        <v>0.63276026743075453</v>
      </c>
      <c r="AF118" s="4">
        <f t="shared" si="30"/>
        <v>-0.12046026743075455</v>
      </c>
    </row>
    <row r="119" spans="1:32" ht="24" x14ac:dyDescent="0.25">
      <c r="A119" s="1" t="s">
        <v>344</v>
      </c>
      <c r="B119" s="1">
        <v>3500</v>
      </c>
      <c r="C119" s="1">
        <f t="shared" si="16"/>
        <v>42000</v>
      </c>
      <c r="D119" s="1">
        <f t="shared" si="17"/>
        <v>36960</v>
      </c>
      <c r="E119" s="1">
        <f t="shared" si="18"/>
        <v>5040</v>
      </c>
      <c r="F119" s="1">
        <v>132</v>
      </c>
      <c r="G119" s="1">
        <v>0.36159999999999998</v>
      </c>
      <c r="H119" s="1">
        <f t="shared" si="19"/>
        <v>3.6159999999999997</v>
      </c>
      <c r="I119" s="1" t="s">
        <v>341</v>
      </c>
      <c r="J119" s="1" t="s">
        <v>38</v>
      </c>
      <c r="K119" s="1" t="s">
        <v>27</v>
      </c>
      <c r="L119" s="1" t="s">
        <v>28</v>
      </c>
      <c r="M119" s="1">
        <v>94112</v>
      </c>
      <c r="N119" s="1">
        <v>404</v>
      </c>
      <c r="O119" s="3">
        <f t="shared" si="20"/>
        <v>0.61037974683544305</v>
      </c>
      <c r="P119" s="1">
        <v>152</v>
      </c>
      <c r="Q119" s="1">
        <v>547</v>
      </c>
      <c r="R119" s="1">
        <f t="shared" si="21"/>
        <v>349.5</v>
      </c>
      <c r="S119" s="1">
        <f t="shared" si="22"/>
        <v>-54.5</v>
      </c>
      <c r="T119" s="1">
        <f t="shared" si="23"/>
        <v>45496.511999999995</v>
      </c>
      <c r="U119" s="1">
        <f t="shared" si="24"/>
        <v>40036.930559999993</v>
      </c>
      <c r="V119" s="1">
        <f t="shared" si="25"/>
        <v>5459.581439999999</v>
      </c>
      <c r="W119" s="1">
        <f t="shared" si="26"/>
        <v>-8189.3721599999999</v>
      </c>
      <c r="X119" s="1">
        <f t="shared" si="27"/>
        <v>-8689.372159999999</v>
      </c>
      <c r="Y119" s="1">
        <f t="shared" si="28"/>
        <v>-9350.9721599999993</v>
      </c>
      <c r="Z119" s="1" t="s">
        <v>36</v>
      </c>
      <c r="AA119" s="1">
        <v>2</v>
      </c>
      <c r="AB119" s="1">
        <v>1</v>
      </c>
      <c r="AC119" s="1">
        <v>0</v>
      </c>
      <c r="AD119" s="5">
        <f t="shared" si="29"/>
        <v>13.590844062947067</v>
      </c>
      <c r="AE119" s="4">
        <f t="shared" si="31"/>
        <v>0.45302813543156889</v>
      </c>
      <c r="AF119" s="4">
        <f t="shared" si="30"/>
        <v>-9.1428135431568913E-2</v>
      </c>
    </row>
    <row r="120" spans="1:32" ht="24" x14ac:dyDescent="0.25">
      <c r="A120" s="1" t="s">
        <v>350</v>
      </c>
      <c r="B120" s="1">
        <v>5100</v>
      </c>
      <c r="C120" s="1">
        <f t="shared" si="16"/>
        <v>61200</v>
      </c>
      <c r="D120" s="1">
        <f t="shared" si="17"/>
        <v>53856</v>
      </c>
      <c r="E120" s="1">
        <f t="shared" si="18"/>
        <v>7344</v>
      </c>
      <c r="F120" s="1">
        <v>164</v>
      </c>
      <c r="G120" s="1">
        <v>0.44929999999999998</v>
      </c>
      <c r="H120" s="1">
        <f t="shared" si="19"/>
        <v>4.4929999999999994</v>
      </c>
      <c r="I120" s="1" t="s">
        <v>347</v>
      </c>
      <c r="J120" s="1" t="s">
        <v>38</v>
      </c>
      <c r="K120" s="1" t="s">
        <v>27</v>
      </c>
      <c r="L120" s="1" t="s">
        <v>28</v>
      </c>
      <c r="M120" s="1">
        <v>94118</v>
      </c>
      <c r="N120" s="1">
        <v>718</v>
      </c>
      <c r="O120" s="3">
        <f t="shared" si="20"/>
        <v>0.65999999999999992</v>
      </c>
      <c r="P120" s="1">
        <v>256</v>
      </c>
      <c r="Q120" s="1">
        <v>916</v>
      </c>
      <c r="R120" s="1">
        <f t="shared" si="21"/>
        <v>586</v>
      </c>
      <c r="S120" s="1">
        <f t="shared" si="22"/>
        <v>-132</v>
      </c>
      <c r="T120" s="1">
        <f t="shared" si="23"/>
        <v>94784.327999999994</v>
      </c>
      <c r="U120" s="1">
        <f t="shared" si="24"/>
        <v>83410.208639999997</v>
      </c>
      <c r="V120" s="1">
        <f t="shared" si="25"/>
        <v>11374.119359999999</v>
      </c>
      <c r="W120" s="1">
        <f t="shared" si="26"/>
        <v>-17061.179039999995</v>
      </c>
      <c r="X120" s="1">
        <f t="shared" si="27"/>
        <v>-17561.179039999995</v>
      </c>
      <c r="Y120" s="1">
        <f t="shared" si="28"/>
        <v>-18310.479039999995</v>
      </c>
      <c r="Z120" s="1" t="s">
        <v>36</v>
      </c>
      <c r="AA120" s="1">
        <v>2</v>
      </c>
      <c r="AB120" s="1">
        <v>1</v>
      </c>
      <c r="AC120" s="1">
        <v>0</v>
      </c>
      <c r="AD120" s="5">
        <f t="shared" si="29"/>
        <v>11.518771331058019</v>
      </c>
      <c r="AE120" s="4">
        <f t="shared" si="31"/>
        <v>0.38395904436860062</v>
      </c>
      <c r="AF120" s="4">
        <f t="shared" si="30"/>
        <v>6.5340955631399356E-2</v>
      </c>
    </row>
    <row r="121" spans="1:32" ht="24" x14ac:dyDescent="0.25">
      <c r="A121" s="1" t="s">
        <v>353</v>
      </c>
      <c r="B121" s="1">
        <v>6000</v>
      </c>
      <c r="C121" s="1">
        <f t="shared" si="16"/>
        <v>72000</v>
      </c>
      <c r="D121" s="1">
        <f t="shared" si="17"/>
        <v>63360</v>
      </c>
      <c r="E121" s="1">
        <f t="shared" si="18"/>
        <v>8640</v>
      </c>
      <c r="F121" s="1">
        <v>135</v>
      </c>
      <c r="G121" s="1">
        <v>0.36990000000000001</v>
      </c>
      <c r="H121" s="1">
        <f t="shared" si="19"/>
        <v>3.6989999999999998</v>
      </c>
      <c r="I121" s="1" t="s">
        <v>25</v>
      </c>
      <c r="J121" s="1" t="s">
        <v>38</v>
      </c>
      <c r="K121" s="1" t="s">
        <v>27</v>
      </c>
      <c r="L121" s="1" t="s">
        <v>28</v>
      </c>
      <c r="M121" s="1">
        <v>94129</v>
      </c>
      <c r="N121" s="1">
        <v>566</v>
      </c>
      <c r="O121" s="3">
        <f t="shared" si="20"/>
        <v>0.51019108280254777</v>
      </c>
      <c r="P121" s="1">
        <v>244</v>
      </c>
      <c r="Q121" s="1">
        <v>872</v>
      </c>
      <c r="R121" s="1">
        <f t="shared" si="21"/>
        <v>558</v>
      </c>
      <c r="S121" s="1">
        <f t="shared" si="22"/>
        <v>-8</v>
      </c>
      <c r="T121" s="1">
        <f t="shared" si="23"/>
        <v>74305.511999999988</v>
      </c>
      <c r="U121" s="1">
        <f t="shared" si="24"/>
        <v>65388.850559999992</v>
      </c>
      <c r="V121" s="1">
        <f t="shared" si="25"/>
        <v>8916.661439999998</v>
      </c>
      <c r="W121" s="1">
        <f t="shared" si="26"/>
        <v>-13374.992159999996</v>
      </c>
      <c r="X121" s="1">
        <f t="shared" si="27"/>
        <v>-13874.992159999996</v>
      </c>
      <c r="Y121" s="1">
        <f t="shared" si="28"/>
        <v>-14544.892159999996</v>
      </c>
      <c r="Z121" s="1" t="s">
        <v>36</v>
      </c>
      <c r="AA121" s="1">
        <v>2</v>
      </c>
      <c r="AB121" s="1">
        <v>1</v>
      </c>
      <c r="AC121" s="1">
        <v>0</v>
      </c>
      <c r="AD121" s="5">
        <f t="shared" si="29"/>
        <v>14.11290322580645</v>
      </c>
      <c r="AE121" s="4">
        <f t="shared" si="31"/>
        <v>0.47043010752688169</v>
      </c>
      <c r="AF121" s="4">
        <f t="shared" si="30"/>
        <v>-0.10053010752688168</v>
      </c>
    </row>
    <row r="122" spans="1:32" ht="24" x14ac:dyDescent="0.25">
      <c r="A122" s="1" t="s">
        <v>24</v>
      </c>
      <c r="B122" s="1">
        <v>3300</v>
      </c>
      <c r="C122" s="1">
        <f t="shared" si="16"/>
        <v>39600</v>
      </c>
      <c r="D122" s="1">
        <f t="shared" si="17"/>
        <v>34848</v>
      </c>
      <c r="E122" s="1">
        <f t="shared" si="18"/>
        <v>4752</v>
      </c>
      <c r="F122" s="1">
        <v>145</v>
      </c>
      <c r="G122" s="1">
        <v>0.39729999999999999</v>
      </c>
      <c r="H122" s="1">
        <f t="shared" si="19"/>
        <v>3.9730000000000003</v>
      </c>
      <c r="I122" s="1" t="s">
        <v>25</v>
      </c>
      <c r="J122" s="1" t="s">
        <v>26</v>
      </c>
      <c r="K122" s="1" t="s">
        <v>27</v>
      </c>
      <c r="L122" s="1" t="s">
        <v>28</v>
      </c>
      <c r="M122" s="1">
        <v>94129</v>
      </c>
      <c r="N122" s="1">
        <v>372</v>
      </c>
      <c r="O122" s="3">
        <f t="shared" si="20"/>
        <v>0.52071713147410359</v>
      </c>
      <c r="P122" s="1">
        <v>108</v>
      </c>
      <c r="Q122" s="1">
        <v>610</v>
      </c>
      <c r="R122" s="1">
        <f t="shared" si="21"/>
        <v>359</v>
      </c>
      <c r="S122" s="1">
        <f t="shared" si="22"/>
        <v>-13</v>
      </c>
      <c r="T122" s="1">
        <f t="shared" si="23"/>
        <v>51347.052000000003</v>
      </c>
      <c r="U122" s="1">
        <f t="shared" si="24"/>
        <v>45185.405760000001</v>
      </c>
      <c r="V122" s="1">
        <f t="shared" si="25"/>
        <v>6161.64624</v>
      </c>
      <c r="W122" s="1">
        <f t="shared" si="26"/>
        <v>-9242.469360000001</v>
      </c>
      <c r="X122" s="1">
        <f t="shared" si="27"/>
        <v>-9742.469360000001</v>
      </c>
      <c r="Y122" s="1">
        <f t="shared" si="28"/>
        <v>-10439.76936</v>
      </c>
      <c r="Z122" s="1" t="s">
        <v>21</v>
      </c>
      <c r="AA122" s="1">
        <v>1</v>
      </c>
      <c r="AB122" s="1">
        <v>1</v>
      </c>
      <c r="AC122" s="1">
        <v>0</v>
      </c>
      <c r="AD122" s="5">
        <f t="shared" si="29"/>
        <v>12.534818941504179</v>
      </c>
      <c r="AE122" s="4">
        <f t="shared" si="31"/>
        <v>0.4178272980501393</v>
      </c>
      <c r="AF122" s="4">
        <f t="shared" si="30"/>
        <v>-2.0527298050139309E-2</v>
      </c>
    </row>
    <row r="123" spans="1:32" x14ac:dyDescent="0.25">
      <c r="A123" s="1" t="s">
        <v>29</v>
      </c>
      <c r="B123" s="1">
        <v>1400</v>
      </c>
      <c r="C123" s="1">
        <f t="shared" si="16"/>
        <v>16800</v>
      </c>
      <c r="D123" s="1">
        <f t="shared" si="17"/>
        <v>14784</v>
      </c>
      <c r="E123" s="1">
        <f t="shared" si="18"/>
        <v>2016</v>
      </c>
      <c r="F123" s="1">
        <v>133</v>
      </c>
      <c r="G123" s="1">
        <v>0.3644</v>
      </c>
      <c r="H123" s="1">
        <f t="shared" si="19"/>
        <v>3.6440000000000001</v>
      </c>
      <c r="I123" s="1" t="s">
        <v>30</v>
      </c>
      <c r="J123" s="1" t="s">
        <v>26</v>
      </c>
      <c r="K123" s="1" t="s">
        <v>31</v>
      </c>
      <c r="L123" s="1" t="s">
        <v>32</v>
      </c>
      <c r="M123" s="1">
        <v>78702</v>
      </c>
      <c r="N123" s="1">
        <v>302</v>
      </c>
      <c r="O123" s="3">
        <f t="shared" si="20"/>
        <v>0.37943661971830989</v>
      </c>
      <c r="P123" s="1">
        <v>178</v>
      </c>
      <c r="Q123" s="1">
        <v>533</v>
      </c>
      <c r="R123" s="1">
        <f t="shared" si="21"/>
        <v>355.5</v>
      </c>
      <c r="S123" s="1">
        <f t="shared" si="22"/>
        <v>53.5</v>
      </c>
      <c r="T123" s="1">
        <f t="shared" si="23"/>
        <v>46635.911999999997</v>
      </c>
      <c r="U123" s="1">
        <f t="shared" si="24"/>
        <v>41039.602559999999</v>
      </c>
      <c r="V123" s="1">
        <f t="shared" si="25"/>
        <v>5596.3094399999991</v>
      </c>
      <c r="W123" s="1">
        <f t="shared" si="26"/>
        <v>-8394.4641599999995</v>
      </c>
      <c r="X123" s="1">
        <f t="shared" si="27"/>
        <v>-8894.4641599999995</v>
      </c>
      <c r="Y123" s="1">
        <f t="shared" si="28"/>
        <v>-9558.8641599999992</v>
      </c>
      <c r="Z123" s="1" t="s">
        <v>21</v>
      </c>
      <c r="AA123" s="1">
        <v>1</v>
      </c>
      <c r="AB123" s="1">
        <v>1</v>
      </c>
      <c r="AC123" s="1">
        <v>0</v>
      </c>
      <c r="AD123" s="5">
        <f t="shared" si="29"/>
        <v>5.9774964838255968</v>
      </c>
      <c r="AE123" s="4">
        <f t="shared" si="31"/>
        <v>0.19924988279418657</v>
      </c>
      <c r="AF123" s="4">
        <f t="shared" si="30"/>
        <v>0.16515011720581343</v>
      </c>
    </row>
    <row r="124" spans="1:32" x14ac:dyDescent="0.25">
      <c r="A124" s="1" t="s">
        <v>39</v>
      </c>
      <c r="B124" s="1">
        <v>1100</v>
      </c>
      <c r="C124" s="1">
        <f t="shared" si="16"/>
        <v>13200</v>
      </c>
      <c r="D124" s="1">
        <f t="shared" si="17"/>
        <v>11616</v>
      </c>
      <c r="E124" s="1">
        <f t="shared" si="18"/>
        <v>1584</v>
      </c>
      <c r="F124" s="1">
        <v>158</v>
      </c>
      <c r="G124" s="1">
        <v>0.43290000000000001</v>
      </c>
      <c r="H124" s="1">
        <f t="shared" si="19"/>
        <v>4.3289999999999997</v>
      </c>
      <c r="I124" s="1" t="s">
        <v>40</v>
      </c>
      <c r="J124" s="1" t="s">
        <v>26</v>
      </c>
      <c r="K124" s="1" t="s">
        <v>31</v>
      </c>
      <c r="L124" s="1" t="s">
        <v>32</v>
      </c>
      <c r="M124" s="1">
        <v>78705</v>
      </c>
      <c r="N124" s="1">
        <v>386</v>
      </c>
      <c r="O124" s="3">
        <f t="shared" si="20"/>
        <v>0.69944903581267215</v>
      </c>
      <c r="P124" s="1">
        <v>114</v>
      </c>
      <c r="Q124" s="1">
        <v>477</v>
      </c>
      <c r="R124" s="1">
        <f t="shared" si="21"/>
        <v>295.5</v>
      </c>
      <c r="S124" s="1">
        <f t="shared" si="22"/>
        <v>-90.5</v>
      </c>
      <c r="T124" s="1">
        <f t="shared" si="23"/>
        <v>46051.902000000002</v>
      </c>
      <c r="U124" s="1">
        <f t="shared" si="24"/>
        <v>40525.673760000005</v>
      </c>
      <c r="V124" s="1">
        <f t="shared" si="25"/>
        <v>5526.2282400000004</v>
      </c>
      <c r="W124" s="1">
        <f t="shared" si="26"/>
        <v>-8289.3423600000006</v>
      </c>
      <c r="X124" s="1">
        <f t="shared" si="27"/>
        <v>-8789.3423600000006</v>
      </c>
      <c r="Y124" s="1">
        <f t="shared" si="28"/>
        <v>-9522.2423600000002</v>
      </c>
      <c r="Z124" s="1" t="s">
        <v>21</v>
      </c>
      <c r="AA124" s="1">
        <v>1</v>
      </c>
      <c r="AB124" s="1">
        <v>1</v>
      </c>
      <c r="AC124" s="1">
        <v>0</v>
      </c>
      <c r="AD124" s="5">
        <f t="shared" si="29"/>
        <v>5.9221658206429781</v>
      </c>
      <c r="AE124" s="4">
        <f t="shared" si="31"/>
        <v>0.19740552735476594</v>
      </c>
      <c r="AF124" s="4">
        <f t="shared" si="30"/>
        <v>0.23549447264523407</v>
      </c>
    </row>
    <row r="125" spans="1:32" x14ac:dyDescent="0.25">
      <c r="A125" s="1" t="s">
        <v>44</v>
      </c>
      <c r="B125" s="1">
        <v>1000</v>
      </c>
      <c r="C125" s="1">
        <f t="shared" si="16"/>
        <v>12000</v>
      </c>
      <c r="D125" s="1">
        <f t="shared" si="17"/>
        <v>10560</v>
      </c>
      <c r="E125" s="1">
        <f t="shared" si="18"/>
        <v>1440</v>
      </c>
      <c r="F125" s="1">
        <v>80</v>
      </c>
      <c r="G125" s="1">
        <v>0.21920000000000001</v>
      </c>
      <c r="H125" s="1">
        <f t="shared" si="19"/>
        <v>2.1920000000000002</v>
      </c>
      <c r="I125" s="1" t="s">
        <v>45</v>
      </c>
      <c r="J125" s="1" t="s">
        <v>26</v>
      </c>
      <c r="K125" s="1" t="s">
        <v>31</v>
      </c>
      <c r="L125" s="1" t="s">
        <v>32</v>
      </c>
      <c r="M125" s="1">
        <v>78723</v>
      </c>
      <c r="N125" s="1">
        <v>287</v>
      </c>
      <c r="O125" s="3">
        <f t="shared" si="20"/>
        <v>0.38932038834951455</v>
      </c>
      <c r="P125" s="1">
        <v>138</v>
      </c>
      <c r="Q125" s="1">
        <v>550</v>
      </c>
      <c r="R125" s="1">
        <f t="shared" si="21"/>
        <v>344</v>
      </c>
      <c r="S125" s="1">
        <f t="shared" si="22"/>
        <v>57</v>
      </c>
      <c r="T125" s="1">
        <f t="shared" si="23"/>
        <v>27145.728000000003</v>
      </c>
      <c r="U125" s="1">
        <f t="shared" si="24"/>
        <v>23888.240640000004</v>
      </c>
      <c r="V125" s="1">
        <f t="shared" si="25"/>
        <v>3257.4873600000001</v>
      </c>
      <c r="W125" s="1">
        <f t="shared" si="26"/>
        <v>-4886.2310400000006</v>
      </c>
      <c r="X125" s="1">
        <f t="shared" si="27"/>
        <v>-5386.2310400000006</v>
      </c>
      <c r="Y125" s="1">
        <f t="shared" si="28"/>
        <v>-5905.4310400000004</v>
      </c>
      <c r="Z125" s="1" t="s">
        <v>21</v>
      </c>
      <c r="AA125" s="1">
        <v>1</v>
      </c>
      <c r="AB125" s="1">
        <v>1</v>
      </c>
      <c r="AC125" s="1">
        <v>0</v>
      </c>
      <c r="AD125" s="5">
        <f t="shared" si="29"/>
        <v>4.7238372093023262</v>
      </c>
      <c r="AE125" s="4">
        <f t="shared" si="31"/>
        <v>0.15746124031007755</v>
      </c>
      <c r="AF125" s="4">
        <f t="shared" si="30"/>
        <v>6.1738759689922457E-2</v>
      </c>
    </row>
    <row r="126" spans="1:32" x14ac:dyDescent="0.25">
      <c r="A126" s="1" t="s">
        <v>50</v>
      </c>
      <c r="B126" s="1">
        <v>800</v>
      </c>
      <c r="C126" s="1">
        <f t="shared" si="16"/>
        <v>9600</v>
      </c>
      <c r="D126" s="1">
        <f t="shared" si="17"/>
        <v>8448</v>
      </c>
      <c r="E126" s="1">
        <f t="shared" si="18"/>
        <v>1152</v>
      </c>
      <c r="F126" s="1">
        <v>308</v>
      </c>
      <c r="G126" s="1">
        <v>0.84379999999999999</v>
      </c>
      <c r="H126" s="1">
        <f t="shared" si="19"/>
        <v>8.4380000000000006</v>
      </c>
      <c r="I126" s="1" t="s">
        <v>51</v>
      </c>
      <c r="J126" s="1" t="s">
        <v>26</v>
      </c>
      <c r="K126" s="1" t="s">
        <v>31</v>
      </c>
      <c r="L126" s="1" t="s">
        <v>32</v>
      </c>
      <c r="M126" s="1">
        <v>78744</v>
      </c>
      <c r="N126" s="1">
        <v>163</v>
      </c>
      <c r="O126" s="3">
        <f t="shared" si="20"/>
        <v>0.25064935064935068</v>
      </c>
      <c r="P126" s="1">
        <v>134</v>
      </c>
      <c r="Q126" s="1">
        <v>288</v>
      </c>
      <c r="R126" s="1">
        <f t="shared" si="21"/>
        <v>211</v>
      </c>
      <c r="S126" s="1">
        <f t="shared" si="22"/>
        <v>48</v>
      </c>
      <c r="T126" s="1">
        <f t="shared" si="23"/>
        <v>64095.047999999995</v>
      </c>
      <c r="U126" s="1">
        <f t="shared" si="24"/>
        <v>56403.642239999994</v>
      </c>
      <c r="V126" s="1">
        <f t="shared" si="25"/>
        <v>7691.4057599999987</v>
      </c>
      <c r="W126" s="1">
        <f t="shared" si="26"/>
        <v>-11537.108639999999</v>
      </c>
      <c r="X126" s="1">
        <f t="shared" si="27"/>
        <v>-12037.108639999999</v>
      </c>
      <c r="Y126" s="1">
        <f t="shared" si="28"/>
        <v>-13180.908639999998</v>
      </c>
      <c r="Z126" s="1" t="s">
        <v>21</v>
      </c>
      <c r="AA126" s="1">
        <v>1</v>
      </c>
      <c r="AB126" s="1">
        <v>1</v>
      </c>
      <c r="AC126" s="1">
        <v>0</v>
      </c>
      <c r="AD126" s="5">
        <f t="shared" si="29"/>
        <v>6.5165876777251182</v>
      </c>
      <c r="AE126" s="4">
        <f t="shared" si="31"/>
        <v>0.21721958925750393</v>
      </c>
      <c r="AF126" s="4">
        <f t="shared" si="30"/>
        <v>0.62658041074249604</v>
      </c>
    </row>
    <row r="127" spans="1:32" x14ac:dyDescent="0.25">
      <c r="A127" s="1" t="s">
        <v>55</v>
      </c>
      <c r="B127" s="1">
        <v>1000</v>
      </c>
      <c r="C127" s="1">
        <f t="shared" si="16"/>
        <v>12000</v>
      </c>
      <c r="D127" s="1">
        <f t="shared" si="17"/>
        <v>10560</v>
      </c>
      <c r="E127" s="1">
        <f t="shared" si="18"/>
        <v>1440</v>
      </c>
      <c r="F127" s="1">
        <v>179</v>
      </c>
      <c r="G127" s="1">
        <v>0.4904</v>
      </c>
      <c r="H127" s="1">
        <f t="shared" si="19"/>
        <v>4.9039999999999999</v>
      </c>
      <c r="I127" s="1" t="s">
        <v>56</v>
      </c>
      <c r="J127" s="1" t="s">
        <v>26</v>
      </c>
      <c r="K127" s="1" t="s">
        <v>31</v>
      </c>
      <c r="L127" s="1" t="s">
        <v>32</v>
      </c>
      <c r="M127" s="1">
        <v>78746</v>
      </c>
      <c r="N127" s="1">
        <v>332</v>
      </c>
      <c r="O127" s="3">
        <f t="shared" si="20"/>
        <v>0.55034965034965033</v>
      </c>
      <c r="P127" s="1">
        <v>171</v>
      </c>
      <c r="Q127" s="1">
        <v>457</v>
      </c>
      <c r="R127" s="1">
        <f t="shared" si="21"/>
        <v>314</v>
      </c>
      <c r="S127" s="1">
        <f t="shared" si="22"/>
        <v>-18</v>
      </c>
      <c r="T127" s="1">
        <f t="shared" si="23"/>
        <v>55434.816000000006</v>
      </c>
      <c r="U127" s="1">
        <f t="shared" si="24"/>
        <v>48782.638080000004</v>
      </c>
      <c r="V127" s="1">
        <f t="shared" si="25"/>
        <v>6652.1779200000001</v>
      </c>
      <c r="W127" s="1">
        <f t="shared" si="26"/>
        <v>-9978.266880000001</v>
      </c>
      <c r="X127" s="1">
        <f t="shared" si="27"/>
        <v>-10478.266880000001</v>
      </c>
      <c r="Y127" s="1">
        <f t="shared" si="28"/>
        <v>-11268.666880000001</v>
      </c>
      <c r="Z127" s="1" t="s">
        <v>21</v>
      </c>
      <c r="AA127" s="1">
        <v>1</v>
      </c>
      <c r="AB127" s="1">
        <v>1</v>
      </c>
      <c r="AC127" s="1">
        <v>0</v>
      </c>
      <c r="AD127" s="5">
        <f t="shared" si="29"/>
        <v>5.1751592356687892</v>
      </c>
      <c r="AE127" s="4">
        <f t="shared" si="31"/>
        <v>0.17250530785562632</v>
      </c>
      <c r="AF127" s="4">
        <f t="shared" si="30"/>
        <v>0.31789469214437371</v>
      </c>
    </row>
    <row r="128" spans="1:32" ht="24" x14ac:dyDescent="0.25">
      <c r="A128" s="1" t="s">
        <v>61</v>
      </c>
      <c r="B128" s="1">
        <v>600</v>
      </c>
      <c r="C128" s="1">
        <f t="shared" si="16"/>
        <v>7200</v>
      </c>
      <c r="D128" s="1">
        <f t="shared" si="17"/>
        <v>6336</v>
      </c>
      <c r="E128" s="1">
        <f t="shared" si="18"/>
        <v>864</v>
      </c>
      <c r="F128" s="1">
        <v>160</v>
      </c>
      <c r="G128" s="1">
        <v>0.43840000000000001</v>
      </c>
      <c r="H128" s="1">
        <f t="shared" si="19"/>
        <v>4.3840000000000003</v>
      </c>
      <c r="I128" s="1" t="s">
        <v>62</v>
      </c>
      <c r="J128" s="1" t="s">
        <v>26</v>
      </c>
      <c r="K128" s="1" t="s">
        <v>63</v>
      </c>
      <c r="L128" s="1" t="s">
        <v>64</v>
      </c>
      <c r="M128" s="1">
        <v>72712</v>
      </c>
      <c r="N128" s="1">
        <v>182</v>
      </c>
      <c r="O128" s="3">
        <f t="shared" si="20"/>
        <v>0.52553191489361706</v>
      </c>
      <c r="P128" s="1">
        <v>132</v>
      </c>
      <c r="Q128" s="1">
        <v>226</v>
      </c>
      <c r="R128" s="1">
        <f t="shared" si="21"/>
        <v>179</v>
      </c>
      <c r="S128" s="1">
        <f t="shared" si="22"/>
        <v>-3</v>
      </c>
      <c r="T128" s="1">
        <f t="shared" si="23"/>
        <v>28250.495999999999</v>
      </c>
      <c r="U128" s="1">
        <f t="shared" si="24"/>
        <v>24860.43648</v>
      </c>
      <c r="V128" s="1">
        <f t="shared" si="25"/>
        <v>3390.0595199999998</v>
      </c>
      <c r="W128" s="1">
        <f t="shared" si="26"/>
        <v>-5085.0892799999992</v>
      </c>
      <c r="X128" s="1">
        <f t="shared" si="27"/>
        <v>-5585.0892799999992</v>
      </c>
      <c r="Y128" s="1">
        <f t="shared" si="28"/>
        <v>-6323.4892799999989</v>
      </c>
      <c r="Z128" s="1" t="s">
        <v>21</v>
      </c>
      <c r="AA128" s="1">
        <v>1</v>
      </c>
      <c r="AB128" s="1">
        <v>1</v>
      </c>
      <c r="AC128" s="1">
        <v>0</v>
      </c>
      <c r="AD128" s="5">
        <f t="shared" si="29"/>
        <v>6.2849162011173174</v>
      </c>
      <c r="AE128" s="4">
        <f t="shared" si="31"/>
        <v>0.20949720670391059</v>
      </c>
      <c r="AF128" s="4">
        <f t="shared" si="30"/>
        <v>0.22890279329608942</v>
      </c>
    </row>
    <row r="129" spans="1:32" ht="24" x14ac:dyDescent="0.25">
      <c r="A129" s="1" t="s">
        <v>68</v>
      </c>
      <c r="B129" s="1">
        <v>700</v>
      </c>
      <c r="C129" s="1">
        <f t="shared" si="16"/>
        <v>8400</v>
      </c>
      <c r="D129" s="1">
        <f t="shared" si="17"/>
        <v>7392</v>
      </c>
      <c r="E129" s="1">
        <f t="shared" si="18"/>
        <v>1008</v>
      </c>
      <c r="F129" s="1">
        <v>183</v>
      </c>
      <c r="G129" s="1">
        <v>0.50139999999999996</v>
      </c>
      <c r="H129" s="1">
        <f t="shared" si="19"/>
        <v>5.0139999999999993</v>
      </c>
      <c r="I129" s="1" t="s">
        <v>69</v>
      </c>
      <c r="J129" s="1" t="s">
        <v>26</v>
      </c>
      <c r="K129" s="1" t="s">
        <v>63</v>
      </c>
      <c r="L129" s="1" t="s">
        <v>64</v>
      </c>
      <c r="M129" s="1">
        <v>72719</v>
      </c>
      <c r="N129" s="1">
        <v>212</v>
      </c>
      <c r="O129" s="3">
        <f t="shared" si="20"/>
        <v>0.46030534351145036</v>
      </c>
      <c r="P129" s="1">
        <v>94</v>
      </c>
      <c r="Q129" s="1">
        <v>356</v>
      </c>
      <c r="R129" s="1">
        <f t="shared" si="21"/>
        <v>225</v>
      </c>
      <c r="S129" s="1">
        <f t="shared" si="22"/>
        <v>13</v>
      </c>
      <c r="T129" s="1">
        <f t="shared" si="23"/>
        <v>40613.399999999994</v>
      </c>
      <c r="U129" s="1">
        <f t="shared" si="24"/>
        <v>35739.791999999994</v>
      </c>
      <c r="V129" s="1">
        <f t="shared" si="25"/>
        <v>4873.6079999999993</v>
      </c>
      <c r="W129" s="1">
        <f t="shared" si="26"/>
        <v>-7310.4119999999994</v>
      </c>
      <c r="X129" s="1">
        <f t="shared" si="27"/>
        <v>-7810.4119999999994</v>
      </c>
      <c r="Y129" s="1">
        <f t="shared" si="28"/>
        <v>-8611.8119999999999</v>
      </c>
      <c r="Z129" s="1" t="s">
        <v>21</v>
      </c>
      <c r="AA129" s="1">
        <v>1</v>
      </c>
      <c r="AB129" s="1">
        <v>1</v>
      </c>
      <c r="AC129" s="1">
        <v>0</v>
      </c>
      <c r="AD129" s="5">
        <f t="shared" si="29"/>
        <v>5.5555555555555554</v>
      </c>
      <c r="AE129" s="4">
        <f t="shared" si="31"/>
        <v>0.18518518518518517</v>
      </c>
      <c r="AF129" s="4">
        <f t="shared" si="30"/>
        <v>0.31621481481481478</v>
      </c>
    </row>
    <row r="130" spans="1:32" x14ac:dyDescent="0.25">
      <c r="A130" s="1" t="s">
        <v>73</v>
      </c>
      <c r="B130" s="1">
        <v>1200</v>
      </c>
      <c r="C130" s="1">
        <f t="shared" ref="C130:C193" si="32">B130*12</f>
        <v>14400</v>
      </c>
      <c r="D130" s="1">
        <f t="shared" ref="D130:D193" si="33">C130*0.88</f>
        <v>12672</v>
      </c>
      <c r="E130" s="1">
        <f t="shared" ref="E130:E193" si="34">C130*0.12</f>
        <v>1728</v>
      </c>
      <c r="F130" s="1">
        <v>88</v>
      </c>
      <c r="G130" s="1">
        <v>0.24110000000000001</v>
      </c>
      <c r="H130" s="1">
        <f t="shared" ref="H130:H193" si="35">(G130*30)/3</f>
        <v>2.411</v>
      </c>
      <c r="I130" s="1" t="s">
        <v>74</v>
      </c>
      <c r="J130" s="1" t="s">
        <v>26</v>
      </c>
      <c r="K130" s="1" t="s">
        <v>75</v>
      </c>
      <c r="L130" s="1" t="s">
        <v>76</v>
      </c>
      <c r="M130" s="1">
        <v>80204</v>
      </c>
      <c r="N130" s="1">
        <v>354</v>
      </c>
      <c r="O130" s="3">
        <f t="shared" ref="O130:O193" si="36">0.1 + ((N130 - P130) / (Q130 - P130)) * 0.8</f>
        <v>0.67854671280276813</v>
      </c>
      <c r="P130" s="1">
        <v>145</v>
      </c>
      <c r="Q130" s="1">
        <v>434</v>
      </c>
      <c r="R130" s="1">
        <f t="shared" ref="R130:R193" si="37" xml:space="preserve"> P130 + (0.5 - 0.1) * (Q130 - P130) / (0.9 - 0.1)</f>
        <v>289.5</v>
      </c>
      <c r="S130" s="1">
        <f t="shared" ref="S130:S193" si="38">R130-N130</f>
        <v>-64.5</v>
      </c>
      <c r="T130" s="1">
        <f t="shared" ref="T130:T193" si="39">R130*(G130*30)*12</f>
        <v>25127.442000000003</v>
      </c>
      <c r="U130" s="1">
        <f t="shared" ref="U130:U193" si="40">T130*0.88</f>
        <v>22112.148960000002</v>
      </c>
      <c r="V130" s="1">
        <f t="shared" ref="V130:V193" si="41">T130*0.12</f>
        <v>3015.29304</v>
      </c>
      <c r="W130" s="1">
        <f t="shared" ref="W130:W193" si="42">V130-(T130*0.3)</f>
        <v>-4522.9395600000007</v>
      </c>
      <c r="X130" s="1">
        <f t="shared" ref="X130:X193" si="43">W130-500</f>
        <v>-5022.9395600000007</v>
      </c>
      <c r="Y130" s="1">
        <f t="shared" ref="Y130:Y193" si="44">X130-300-(H130*100)</f>
        <v>-5564.0395600000011</v>
      </c>
      <c r="Z130" s="1" t="s">
        <v>21</v>
      </c>
      <c r="AA130" s="1">
        <v>1</v>
      </c>
      <c r="AB130" s="1">
        <v>1</v>
      </c>
      <c r="AC130" s="1">
        <v>0</v>
      </c>
      <c r="AD130" s="5">
        <f t="shared" ref="AD130:AD193" si="45">(B130+300)/(R130*0.8)</f>
        <v>6.4766839378238332</v>
      </c>
      <c r="AE130" s="4">
        <f t="shared" si="31"/>
        <v>0.21588946459412778</v>
      </c>
      <c r="AF130" s="4">
        <f t="shared" ref="AF130:AF193" si="46">G130-AE130</f>
        <v>2.5210535405872231E-2</v>
      </c>
    </row>
    <row r="131" spans="1:32" x14ac:dyDescent="0.25">
      <c r="A131" s="1" t="s">
        <v>82</v>
      </c>
      <c r="B131" s="1">
        <v>1300</v>
      </c>
      <c r="C131" s="1">
        <f t="shared" si="32"/>
        <v>15600</v>
      </c>
      <c r="D131" s="1">
        <f t="shared" si="33"/>
        <v>13728</v>
      </c>
      <c r="E131" s="1">
        <f t="shared" si="34"/>
        <v>1872</v>
      </c>
      <c r="F131" s="1">
        <v>207</v>
      </c>
      <c r="G131" s="1">
        <v>0.56710000000000005</v>
      </c>
      <c r="H131" s="1">
        <f t="shared" si="35"/>
        <v>5.6710000000000003</v>
      </c>
      <c r="I131" s="1" t="s">
        <v>83</v>
      </c>
      <c r="J131" s="1" t="s">
        <v>26</v>
      </c>
      <c r="K131" s="1" t="s">
        <v>75</v>
      </c>
      <c r="L131" s="1" t="s">
        <v>76</v>
      </c>
      <c r="M131" s="1">
        <v>80209</v>
      </c>
      <c r="N131" s="1">
        <v>149</v>
      </c>
      <c r="O131" s="3">
        <f t="shared" si="36"/>
        <v>0.39677419354838717</v>
      </c>
      <c r="P131" s="1">
        <v>126</v>
      </c>
      <c r="Q131" s="1">
        <v>188</v>
      </c>
      <c r="R131" s="1">
        <f t="shared" si="37"/>
        <v>157</v>
      </c>
      <c r="S131" s="1">
        <f t="shared" si="38"/>
        <v>8</v>
      </c>
      <c r="T131" s="1">
        <f t="shared" si="39"/>
        <v>32052.492000000002</v>
      </c>
      <c r="U131" s="1">
        <f t="shared" si="40"/>
        <v>28206.19296</v>
      </c>
      <c r="V131" s="1">
        <f t="shared" si="41"/>
        <v>3846.2990399999999</v>
      </c>
      <c r="W131" s="1">
        <f t="shared" si="42"/>
        <v>-5769.4485600000007</v>
      </c>
      <c r="X131" s="1">
        <f t="shared" si="43"/>
        <v>-6269.4485600000007</v>
      </c>
      <c r="Y131" s="1">
        <f t="shared" si="44"/>
        <v>-7136.5485600000011</v>
      </c>
      <c r="Z131" s="1" t="s">
        <v>21</v>
      </c>
      <c r="AA131" s="1">
        <v>1</v>
      </c>
      <c r="AB131" s="1">
        <v>1</v>
      </c>
      <c r="AC131" s="1">
        <v>0</v>
      </c>
      <c r="AD131" s="5">
        <f t="shared" si="45"/>
        <v>12.738853503184712</v>
      </c>
      <c r="AE131" s="4">
        <f t="shared" ref="AE131:AE194" si="47">AD131/30</f>
        <v>0.42462845010615707</v>
      </c>
      <c r="AF131" s="4">
        <f t="shared" si="46"/>
        <v>0.14247154989384297</v>
      </c>
    </row>
    <row r="132" spans="1:32" x14ac:dyDescent="0.25">
      <c r="A132" s="1" t="s">
        <v>87</v>
      </c>
      <c r="B132" s="1">
        <v>1000</v>
      </c>
      <c r="C132" s="1">
        <f t="shared" si="32"/>
        <v>12000</v>
      </c>
      <c r="D132" s="1">
        <f t="shared" si="33"/>
        <v>10560</v>
      </c>
      <c r="E132" s="1">
        <f t="shared" si="34"/>
        <v>1440</v>
      </c>
      <c r="F132" s="1">
        <v>263</v>
      </c>
      <c r="G132" s="1">
        <v>0.72050000000000003</v>
      </c>
      <c r="H132" s="1">
        <f t="shared" si="35"/>
        <v>7.205000000000001</v>
      </c>
      <c r="I132" s="1" t="s">
        <v>88</v>
      </c>
      <c r="J132" s="1" t="s">
        <v>26</v>
      </c>
      <c r="K132" s="1" t="s">
        <v>75</v>
      </c>
      <c r="L132" s="1" t="s">
        <v>76</v>
      </c>
      <c r="M132" s="1">
        <v>80218</v>
      </c>
      <c r="N132" s="1">
        <v>123</v>
      </c>
      <c r="O132" s="3">
        <f t="shared" si="36"/>
        <v>0.46363636363636362</v>
      </c>
      <c r="P132" s="1">
        <v>93</v>
      </c>
      <c r="Q132" s="1">
        <v>159</v>
      </c>
      <c r="R132" s="1">
        <f t="shared" si="37"/>
        <v>126</v>
      </c>
      <c r="S132" s="1">
        <f t="shared" si="38"/>
        <v>3</v>
      </c>
      <c r="T132" s="1">
        <f t="shared" si="39"/>
        <v>32681.880000000005</v>
      </c>
      <c r="U132" s="1">
        <f t="shared" si="40"/>
        <v>28760.054400000005</v>
      </c>
      <c r="V132" s="1">
        <f t="shared" si="41"/>
        <v>3921.8256000000006</v>
      </c>
      <c r="W132" s="1">
        <f t="shared" si="42"/>
        <v>-5882.7384000000002</v>
      </c>
      <c r="X132" s="1">
        <f t="shared" si="43"/>
        <v>-6382.7384000000002</v>
      </c>
      <c r="Y132" s="1">
        <f t="shared" si="44"/>
        <v>-7403.2384000000002</v>
      </c>
      <c r="Z132" s="1" t="s">
        <v>21</v>
      </c>
      <c r="AA132" s="1">
        <v>1</v>
      </c>
      <c r="AB132" s="1">
        <v>1</v>
      </c>
      <c r="AC132" s="1">
        <v>0</v>
      </c>
      <c r="AD132" s="5">
        <f t="shared" si="45"/>
        <v>12.896825396825395</v>
      </c>
      <c r="AE132" s="4">
        <f t="shared" si="47"/>
        <v>0.42989417989417983</v>
      </c>
      <c r="AF132" s="4">
        <f t="shared" si="46"/>
        <v>0.2906058201058202</v>
      </c>
    </row>
    <row r="133" spans="1:32" x14ac:dyDescent="0.25">
      <c r="A133" s="1" t="s">
        <v>93</v>
      </c>
      <c r="B133" s="1">
        <v>1100</v>
      </c>
      <c r="C133" s="1">
        <f t="shared" si="32"/>
        <v>13200</v>
      </c>
      <c r="D133" s="1">
        <f t="shared" si="33"/>
        <v>11616</v>
      </c>
      <c r="E133" s="1">
        <f t="shared" si="34"/>
        <v>1584</v>
      </c>
      <c r="F133" s="1">
        <v>219</v>
      </c>
      <c r="G133" s="1">
        <v>0.6</v>
      </c>
      <c r="H133" s="1">
        <f t="shared" si="35"/>
        <v>6</v>
      </c>
      <c r="I133" s="1" t="s">
        <v>94</v>
      </c>
      <c r="J133" s="1" t="s">
        <v>26</v>
      </c>
      <c r="K133" s="1" t="s">
        <v>75</v>
      </c>
      <c r="L133" s="1" t="s">
        <v>76</v>
      </c>
      <c r="M133" s="1">
        <v>80220</v>
      </c>
      <c r="N133" s="1">
        <v>147</v>
      </c>
      <c r="O133" s="3">
        <f t="shared" si="36"/>
        <v>0.43103448275862066</v>
      </c>
      <c r="P133" s="1">
        <v>99</v>
      </c>
      <c r="Q133" s="1">
        <v>215</v>
      </c>
      <c r="R133" s="1">
        <f t="shared" si="37"/>
        <v>157</v>
      </c>
      <c r="S133" s="1">
        <f t="shared" si="38"/>
        <v>10</v>
      </c>
      <c r="T133" s="1">
        <f t="shared" si="39"/>
        <v>33912</v>
      </c>
      <c r="U133" s="1">
        <f t="shared" si="40"/>
        <v>29842.560000000001</v>
      </c>
      <c r="V133" s="1">
        <f t="shared" si="41"/>
        <v>4069.44</v>
      </c>
      <c r="W133" s="1">
        <f t="shared" si="42"/>
        <v>-6104.16</v>
      </c>
      <c r="X133" s="1">
        <f t="shared" si="43"/>
        <v>-6604.16</v>
      </c>
      <c r="Y133" s="1">
        <f t="shared" si="44"/>
        <v>-7504.16</v>
      </c>
      <c r="Z133" s="1" t="s">
        <v>21</v>
      </c>
      <c r="AA133" s="1">
        <v>1</v>
      </c>
      <c r="AB133" s="1">
        <v>1</v>
      </c>
      <c r="AC133" s="1">
        <v>0</v>
      </c>
      <c r="AD133" s="5">
        <f t="shared" si="45"/>
        <v>11.146496815286623</v>
      </c>
      <c r="AE133" s="4">
        <f t="shared" si="47"/>
        <v>0.37154989384288745</v>
      </c>
      <c r="AF133" s="4">
        <f t="shared" si="46"/>
        <v>0.22845010615711253</v>
      </c>
    </row>
    <row r="134" spans="1:32" x14ac:dyDescent="0.25">
      <c r="A134" s="1" t="s">
        <v>98</v>
      </c>
      <c r="B134" s="1">
        <v>900</v>
      </c>
      <c r="C134" s="1">
        <f t="shared" si="32"/>
        <v>10800</v>
      </c>
      <c r="D134" s="1">
        <f t="shared" si="33"/>
        <v>9504</v>
      </c>
      <c r="E134" s="1">
        <f t="shared" si="34"/>
        <v>1296</v>
      </c>
      <c r="F134" s="1">
        <v>120</v>
      </c>
      <c r="G134" s="1">
        <v>0.32879999999999998</v>
      </c>
      <c r="H134" s="1">
        <f t="shared" si="35"/>
        <v>3.2879999999999998</v>
      </c>
      <c r="I134" s="1" t="s">
        <v>99</v>
      </c>
      <c r="J134" s="1" t="s">
        <v>26</v>
      </c>
      <c r="K134" s="1" t="s">
        <v>75</v>
      </c>
      <c r="L134" s="1" t="s">
        <v>76</v>
      </c>
      <c r="M134" s="1">
        <v>80249</v>
      </c>
      <c r="N134" s="1">
        <v>144</v>
      </c>
      <c r="O134" s="3">
        <f t="shared" si="36"/>
        <v>0.47938144329896903</v>
      </c>
      <c r="P134" s="1">
        <v>98</v>
      </c>
      <c r="Q134" s="1">
        <v>195</v>
      </c>
      <c r="R134" s="1">
        <f t="shared" si="37"/>
        <v>146.5</v>
      </c>
      <c r="S134" s="1">
        <f t="shared" si="38"/>
        <v>2.5</v>
      </c>
      <c r="T134" s="1">
        <f t="shared" si="39"/>
        <v>17340.911999999997</v>
      </c>
      <c r="U134" s="1">
        <f t="shared" si="40"/>
        <v>15260.002559999997</v>
      </c>
      <c r="V134" s="1">
        <f t="shared" si="41"/>
        <v>2080.9094399999994</v>
      </c>
      <c r="W134" s="1">
        <f t="shared" si="42"/>
        <v>-3121.3641599999992</v>
      </c>
      <c r="X134" s="1">
        <f t="shared" si="43"/>
        <v>-3621.3641599999992</v>
      </c>
      <c r="Y134" s="1">
        <f t="shared" si="44"/>
        <v>-4250.1641599999994</v>
      </c>
      <c r="Z134" s="1" t="s">
        <v>21</v>
      </c>
      <c r="AA134" s="1">
        <v>1</v>
      </c>
      <c r="AB134" s="1">
        <v>1</v>
      </c>
      <c r="AC134" s="1">
        <v>0</v>
      </c>
      <c r="AD134" s="5">
        <f t="shared" si="45"/>
        <v>10.238907849829351</v>
      </c>
      <c r="AE134" s="4">
        <f t="shared" si="47"/>
        <v>0.34129692832764502</v>
      </c>
      <c r="AF134" s="4">
        <f t="shared" si="46"/>
        <v>-1.249692832764504E-2</v>
      </c>
    </row>
    <row r="135" spans="1:32" x14ac:dyDescent="0.25">
      <c r="A135" s="1" t="s">
        <v>103</v>
      </c>
      <c r="B135" s="1">
        <v>800</v>
      </c>
      <c r="C135" s="1">
        <f t="shared" si="32"/>
        <v>9600</v>
      </c>
      <c r="D135" s="1">
        <f t="shared" si="33"/>
        <v>8448</v>
      </c>
      <c r="E135" s="1">
        <f t="shared" si="34"/>
        <v>1152</v>
      </c>
      <c r="F135" s="1">
        <v>151</v>
      </c>
      <c r="G135" s="1">
        <v>0.41370000000000001</v>
      </c>
      <c r="H135" s="1">
        <f t="shared" si="35"/>
        <v>4.1369999999999996</v>
      </c>
      <c r="I135" s="1" t="s">
        <v>104</v>
      </c>
      <c r="J135" s="1" t="s">
        <v>26</v>
      </c>
      <c r="K135" s="1" t="s">
        <v>105</v>
      </c>
      <c r="L135" s="1" t="s">
        <v>106</v>
      </c>
      <c r="M135" s="1">
        <v>33122</v>
      </c>
      <c r="N135" s="1">
        <v>176</v>
      </c>
      <c r="O135" s="3">
        <f t="shared" si="36"/>
        <v>0.62173913043478257</v>
      </c>
      <c r="P135" s="1">
        <v>86</v>
      </c>
      <c r="Q135" s="1">
        <v>224</v>
      </c>
      <c r="R135" s="1">
        <f t="shared" si="37"/>
        <v>155</v>
      </c>
      <c r="S135" s="1">
        <f t="shared" si="38"/>
        <v>-21</v>
      </c>
      <c r="T135" s="1">
        <f t="shared" si="39"/>
        <v>23084.46</v>
      </c>
      <c r="U135" s="1">
        <f t="shared" si="40"/>
        <v>20314.324799999999</v>
      </c>
      <c r="V135" s="1">
        <f t="shared" si="41"/>
        <v>2770.1351999999997</v>
      </c>
      <c r="W135" s="1">
        <f t="shared" si="42"/>
        <v>-4155.2028</v>
      </c>
      <c r="X135" s="1">
        <f t="shared" si="43"/>
        <v>-4655.2028</v>
      </c>
      <c r="Y135" s="1">
        <f t="shared" si="44"/>
        <v>-5368.9027999999998</v>
      </c>
      <c r="Z135" s="1" t="s">
        <v>21</v>
      </c>
      <c r="AA135" s="1">
        <v>1</v>
      </c>
      <c r="AB135" s="1">
        <v>1</v>
      </c>
      <c r="AC135" s="1">
        <v>0</v>
      </c>
      <c r="AD135" s="5">
        <f t="shared" si="45"/>
        <v>8.870967741935484</v>
      </c>
      <c r="AE135" s="4">
        <f t="shared" si="47"/>
        <v>0.29569892473118281</v>
      </c>
      <c r="AF135" s="4">
        <f t="shared" si="46"/>
        <v>0.1180010752688172</v>
      </c>
    </row>
    <row r="136" spans="1:32" x14ac:dyDescent="0.25">
      <c r="A136" s="1" t="s">
        <v>111</v>
      </c>
      <c r="B136" s="1">
        <v>1700</v>
      </c>
      <c r="C136" s="1">
        <f t="shared" si="32"/>
        <v>20400</v>
      </c>
      <c r="D136" s="1">
        <f t="shared" si="33"/>
        <v>17952</v>
      </c>
      <c r="E136" s="1">
        <f t="shared" si="34"/>
        <v>2448</v>
      </c>
      <c r="F136" s="1">
        <v>29</v>
      </c>
      <c r="G136" s="1">
        <v>7.9500000000000001E-2</v>
      </c>
      <c r="H136" s="1">
        <f t="shared" si="35"/>
        <v>0.79500000000000004</v>
      </c>
      <c r="I136" s="1" t="s">
        <v>112</v>
      </c>
      <c r="J136" s="1" t="s">
        <v>26</v>
      </c>
      <c r="K136" s="1" t="s">
        <v>105</v>
      </c>
      <c r="L136" s="1" t="s">
        <v>106</v>
      </c>
      <c r="M136" s="1">
        <v>33137</v>
      </c>
      <c r="N136" s="1">
        <v>476</v>
      </c>
      <c r="O136" s="3">
        <f t="shared" si="36"/>
        <v>0.9</v>
      </c>
      <c r="P136" s="1">
        <v>136</v>
      </c>
      <c r="Q136" s="1">
        <v>476</v>
      </c>
      <c r="R136" s="1">
        <f t="shared" si="37"/>
        <v>306</v>
      </c>
      <c r="S136" s="1">
        <f t="shared" si="38"/>
        <v>-170</v>
      </c>
      <c r="T136" s="1">
        <f t="shared" si="39"/>
        <v>8757.7200000000012</v>
      </c>
      <c r="U136" s="1">
        <f t="shared" si="40"/>
        <v>7706.7936000000009</v>
      </c>
      <c r="V136" s="1">
        <f t="shared" si="41"/>
        <v>1050.9264000000001</v>
      </c>
      <c r="W136" s="1">
        <f t="shared" si="42"/>
        <v>-1576.3896000000002</v>
      </c>
      <c r="X136" s="1">
        <f t="shared" si="43"/>
        <v>-2076.3896000000004</v>
      </c>
      <c r="Y136" s="1">
        <f t="shared" si="44"/>
        <v>-2455.8896000000004</v>
      </c>
      <c r="Z136" s="1" t="s">
        <v>21</v>
      </c>
      <c r="AA136" s="1">
        <v>1</v>
      </c>
      <c r="AB136" s="1">
        <v>1</v>
      </c>
      <c r="AC136" s="1">
        <v>0</v>
      </c>
      <c r="AD136" s="5">
        <f t="shared" si="45"/>
        <v>8.1699346405228752</v>
      </c>
      <c r="AE136" s="4">
        <f t="shared" si="47"/>
        <v>0.27233115468409586</v>
      </c>
      <c r="AF136" s="4">
        <f t="shared" si="46"/>
        <v>-0.19283115468409584</v>
      </c>
    </row>
    <row r="137" spans="1:32" x14ac:dyDescent="0.25">
      <c r="A137" s="1" t="s">
        <v>116</v>
      </c>
      <c r="B137" s="1">
        <v>1300</v>
      </c>
      <c r="C137" s="1">
        <f t="shared" si="32"/>
        <v>15600</v>
      </c>
      <c r="D137" s="1">
        <f t="shared" si="33"/>
        <v>13728</v>
      </c>
      <c r="E137" s="1">
        <f t="shared" si="34"/>
        <v>1872</v>
      </c>
      <c r="F137" s="1">
        <v>190</v>
      </c>
      <c r="G137" s="1">
        <v>0.52049999999999996</v>
      </c>
      <c r="H137" s="1">
        <f t="shared" si="35"/>
        <v>5.2049999999999992</v>
      </c>
      <c r="I137" s="1" t="s">
        <v>117</v>
      </c>
      <c r="J137" s="1" t="s">
        <v>26</v>
      </c>
      <c r="K137" s="1" t="s">
        <v>105</v>
      </c>
      <c r="L137" s="1" t="s">
        <v>106</v>
      </c>
      <c r="M137" s="1">
        <v>33146</v>
      </c>
      <c r="N137" s="1">
        <v>328</v>
      </c>
      <c r="O137" s="3">
        <f t="shared" si="36"/>
        <v>0.40833333333333333</v>
      </c>
      <c r="P137" s="1">
        <v>291</v>
      </c>
      <c r="Q137" s="1">
        <v>387</v>
      </c>
      <c r="R137" s="1">
        <f t="shared" si="37"/>
        <v>339</v>
      </c>
      <c r="S137" s="1">
        <f t="shared" si="38"/>
        <v>11</v>
      </c>
      <c r="T137" s="1">
        <f t="shared" si="39"/>
        <v>63521.819999999992</v>
      </c>
      <c r="U137" s="1">
        <f t="shared" si="40"/>
        <v>55899.201599999993</v>
      </c>
      <c r="V137" s="1">
        <f t="shared" si="41"/>
        <v>7622.6183999999985</v>
      </c>
      <c r="W137" s="1">
        <f t="shared" si="42"/>
        <v>-11433.927599999999</v>
      </c>
      <c r="X137" s="1">
        <f t="shared" si="43"/>
        <v>-11933.927599999999</v>
      </c>
      <c r="Y137" s="1">
        <f t="shared" si="44"/>
        <v>-12754.427599999999</v>
      </c>
      <c r="Z137" s="1" t="s">
        <v>21</v>
      </c>
      <c r="AA137" s="1">
        <v>1</v>
      </c>
      <c r="AB137" s="1">
        <v>1</v>
      </c>
      <c r="AC137" s="1">
        <v>0</v>
      </c>
      <c r="AD137" s="5">
        <f t="shared" si="45"/>
        <v>5.8997050147492631</v>
      </c>
      <c r="AE137" s="4">
        <f t="shared" si="47"/>
        <v>0.19665683382497542</v>
      </c>
      <c r="AF137" s="4">
        <f t="shared" si="46"/>
        <v>0.32384316617502451</v>
      </c>
    </row>
    <row r="138" spans="1:32" ht="24" x14ac:dyDescent="0.25">
      <c r="A138" s="1" t="s">
        <v>120</v>
      </c>
      <c r="B138" s="1">
        <v>750</v>
      </c>
      <c r="C138" s="1">
        <f t="shared" si="32"/>
        <v>9000</v>
      </c>
      <c r="D138" s="1">
        <f t="shared" si="33"/>
        <v>7920</v>
      </c>
      <c r="E138" s="1">
        <f t="shared" si="34"/>
        <v>1080</v>
      </c>
      <c r="F138" s="1">
        <v>175</v>
      </c>
      <c r="G138" s="1">
        <v>0.47949999999999998</v>
      </c>
      <c r="H138" s="1">
        <f t="shared" si="35"/>
        <v>4.7949999999999999</v>
      </c>
      <c r="I138" s="1" t="s">
        <v>78</v>
      </c>
      <c r="J138" s="1" t="s">
        <v>26</v>
      </c>
      <c r="K138" s="1" t="s">
        <v>19</v>
      </c>
      <c r="L138" s="1" t="s">
        <v>20</v>
      </c>
      <c r="M138" s="1">
        <v>27707</v>
      </c>
      <c r="N138" s="1">
        <v>94</v>
      </c>
      <c r="O138" s="3">
        <f t="shared" si="36"/>
        <v>0.36875000000000002</v>
      </c>
      <c r="P138" s="1">
        <v>51</v>
      </c>
      <c r="Q138" s="1">
        <v>179</v>
      </c>
      <c r="R138" s="1">
        <f t="shared" si="37"/>
        <v>115</v>
      </c>
      <c r="S138" s="1">
        <f t="shared" si="38"/>
        <v>21</v>
      </c>
      <c r="T138" s="1">
        <f t="shared" si="39"/>
        <v>19851.3</v>
      </c>
      <c r="U138" s="1">
        <f t="shared" si="40"/>
        <v>17469.144</v>
      </c>
      <c r="V138" s="1">
        <f t="shared" si="41"/>
        <v>2382.1559999999999</v>
      </c>
      <c r="W138" s="1">
        <f t="shared" si="42"/>
        <v>-3573.2339999999995</v>
      </c>
      <c r="X138" s="1">
        <f t="shared" si="43"/>
        <v>-4073.2339999999995</v>
      </c>
      <c r="Y138" s="1">
        <f t="shared" si="44"/>
        <v>-4852.7339999999995</v>
      </c>
      <c r="Z138" s="1" t="s">
        <v>21</v>
      </c>
      <c r="AA138" s="1">
        <v>1</v>
      </c>
      <c r="AB138" s="1">
        <v>1</v>
      </c>
      <c r="AC138" s="1">
        <v>0</v>
      </c>
      <c r="AD138" s="5">
        <f t="shared" si="45"/>
        <v>11.413043478260869</v>
      </c>
      <c r="AE138" s="4">
        <f t="shared" si="47"/>
        <v>0.38043478260869562</v>
      </c>
      <c r="AF138" s="4">
        <f t="shared" si="46"/>
        <v>9.9065217391304361E-2</v>
      </c>
    </row>
    <row r="139" spans="1:32" x14ac:dyDescent="0.25">
      <c r="A139" s="1" t="s">
        <v>122</v>
      </c>
      <c r="B139" s="1">
        <v>1600</v>
      </c>
      <c r="C139" s="1">
        <f t="shared" si="32"/>
        <v>19200</v>
      </c>
      <c r="D139" s="1">
        <f t="shared" si="33"/>
        <v>16896</v>
      </c>
      <c r="E139" s="1">
        <f t="shared" si="34"/>
        <v>2304</v>
      </c>
      <c r="F139" s="1">
        <v>248</v>
      </c>
      <c r="G139" s="1">
        <v>0.67949999999999999</v>
      </c>
      <c r="H139" s="1">
        <f t="shared" si="35"/>
        <v>6.794999999999999</v>
      </c>
      <c r="I139" s="1" t="s">
        <v>123</v>
      </c>
      <c r="J139" s="1" t="s">
        <v>26</v>
      </c>
      <c r="K139" s="1" t="s">
        <v>105</v>
      </c>
      <c r="L139" s="1" t="s">
        <v>106</v>
      </c>
      <c r="M139" s="1">
        <v>33149</v>
      </c>
      <c r="N139" s="1">
        <v>188</v>
      </c>
      <c r="O139" s="3">
        <f t="shared" si="36"/>
        <v>0.3194690265486726</v>
      </c>
      <c r="P139" s="1">
        <v>126</v>
      </c>
      <c r="Q139" s="1">
        <v>352</v>
      </c>
      <c r="R139" s="1">
        <f t="shared" si="37"/>
        <v>239</v>
      </c>
      <c r="S139" s="1">
        <f t="shared" si="38"/>
        <v>51</v>
      </c>
      <c r="T139" s="1">
        <f t="shared" si="39"/>
        <v>58464.179999999993</v>
      </c>
      <c r="U139" s="1">
        <f t="shared" si="40"/>
        <v>51448.478399999993</v>
      </c>
      <c r="V139" s="1">
        <f t="shared" si="41"/>
        <v>7015.7015999999985</v>
      </c>
      <c r="W139" s="1">
        <f t="shared" si="42"/>
        <v>-10523.552399999999</v>
      </c>
      <c r="X139" s="1">
        <f t="shared" si="43"/>
        <v>-11023.552399999999</v>
      </c>
      <c r="Y139" s="1">
        <f t="shared" si="44"/>
        <v>-12003.052399999999</v>
      </c>
      <c r="Z139" s="1" t="s">
        <v>21</v>
      </c>
      <c r="AA139" s="1">
        <v>1</v>
      </c>
      <c r="AB139" s="1">
        <v>1</v>
      </c>
      <c r="AC139" s="1">
        <v>0</v>
      </c>
      <c r="AD139" s="5">
        <f t="shared" si="45"/>
        <v>9.9372384937238483</v>
      </c>
      <c r="AE139" s="4">
        <f t="shared" si="47"/>
        <v>0.33124128312412826</v>
      </c>
      <c r="AF139" s="4">
        <f t="shared" si="46"/>
        <v>0.34825871687587173</v>
      </c>
    </row>
    <row r="140" spans="1:32" x14ac:dyDescent="0.25">
      <c r="A140" s="1" t="s">
        <v>127</v>
      </c>
      <c r="B140" s="1">
        <v>1600</v>
      </c>
      <c r="C140" s="1">
        <f t="shared" si="32"/>
        <v>19200</v>
      </c>
      <c r="D140" s="1">
        <f t="shared" si="33"/>
        <v>16896</v>
      </c>
      <c r="E140" s="1">
        <f t="shared" si="34"/>
        <v>2304</v>
      </c>
      <c r="F140" s="1">
        <v>301</v>
      </c>
      <c r="G140" s="1">
        <v>0.82469999999999999</v>
      </c>
      <c r="H140" s="1">
        <f t="shared" si="35"/>
        <v>8.2469999999999999</v>
      </c>
      <c r="I140" s="1" t="s">
        <v>128</v>
      </c>
      <c r="J140" s="1" t="s">
        <v>26</v>
      </c>
      <c r="K140" s="1" t="s">
        <v>105</v>
      </c>
      <c r="L140" s="1" t="s">
        <v>106</v>
      </c>
      <c r="M140" s="1">
        <v>33178</v>
      </c>
      <c r="N140" s="1">
        <v>174</v>
      </c>
      <c r="O140" s="3">
        <f t="shared" si="36"/>
        <v>0.16956521739130437</v>
      </c>
      <c r="P140" s="1">
        <v>160</v>
      </c>
      <c r="Q140" s="1">
        <v>321</v>
      </c>
      <c r="R140" s="1">
        <f t="shared" si="37"/>
        <v>240.5</v>
      </c>
      <c r="S140" s="1">
        <f t="shared" si="38"/>
        <v>66.5</v>
      </c>
      <c r="T140" s="1">
        <f t="shared" si="39"/>
        <v>71402.525999999998</v>
      </c>
      <c r="U140" s="1">
        <f t="shared" si="40"/>
        <v>62834.222880000001</v>
      </c>
      <c r="V140" s="1">
        <f t="shared" si="41"/>
        <v>8568.3031199999987</v>
      </c>
      <c r="W140" s="1">
        <f t="shared" si="42"/>
        <v>-12852.454680000001</v>
      </c>
      <c r="X140" s="1">
        <f t="shared" si="43"/>
        <v>-13352.454680000001</v>
      </c>
      <c r="Y140" s="1">
        <f t="shared" si="44"/>
        <v>-14477.154680000001</v>
      </c>
      <c r="Z140" s="1" t="s">
        <v>21</v>
      </c>
      <c r="AA140" s="1">
        <v>1</v>
      </c>
      <c r="AB140" s="1">
        <v>1</v>
      </c>
      <c r="AC140" s="1">
        <v>0</v>
      </c>
      <c r="AD140" s="5">
        <f t="shared" si="45"/>
        <v>9.875259875259875</v>
      </c>
      <c r="AE140" s="4">
        <f t="shared" si="47"/>
        <v>0.32917532917532916</v>
      </c>
      <c r="AF140" s="4">
        <f t="shared" si="46"/>
        <v>0.49552467082467083</v>
      </c>
    </row>
    <row r="141" spans="1:32" x14ac:dyDescent="0.25">
      <c r="A141" s="1" t="s">
        <v>132</v>
      </c>
      <c r="B141" s="1">
        <v>1000</v>
      </c>
      <c r="C141" s="1">
        <f t="shared" si="32"/>
        <v>12000</v>
      </c>
      <c r="D141" s="1">
        <f t="shared" si="33"/>
        <v>10560</v>
      </c>
      <c r="E141" s="1">
        <f t="shared" si="34"/>
        <v>1440</v>
      </c>
      <c r="F141" s="1">
        <v>215</v>
      </c>
      <c r="G141" s="1">
        <v>0.58899999999999997</v>
      </c>
      <c r="H141" s="1">
        <f t="shared" si="35"/>
        <v>5.89</v>
      </c>
      <c r="I141" s="1" t="s">
        <v>133</v>
      </c>
      <c r="J141" s="1" t="s">
        <v>26</v>
      </c>
      <c r="K141" s="1" t="s">
        <v>134</v>
      </c>
      <c r="L141" s="1" t="s">
        <v>135</v>
      </c>
      <c r="M141" s="1">
        <v>68046</v>
      </c>
      <c r="N141" s="1">
        <v>229</v>
      </c>
      <c r="O141" s="3">
        <f t="shared" si="36"/>
        <v>0.53984063745019917</v>
      </c>
      <c r="P141" s="1">
        <v>91</v>
      </c>
      <c r="Q141" s="1">
        <v>342</v>
      </c>
      <c r="R141" s="1">
        <f t="shared" si="37"/>
        <v>216.5</v>
      </c>
      <c r="S141" s="1">
        <f t="shared" si="38"/>
        <v>-12.5</v>
      </c>
      <c r="T141" s="1">
        <f t="shared" si="39"/>
        <v>45906.659999999989</v>
      </c>
      <c r="U141" s="1">
        <f t="shared" si="40"/>
        <v>40397.860799999988</v>
      </c>
      <c r="V141" s="1">
        <f t="shared" si="41"/>
        <v>5508.7991999999986</v>
      </c>
      <c r="W141" s="1">
        <f t="shared" si="42"/>
        <v>-8263.1987999999983</v>
      </c>
      <c r="X141" s="1">
        <f t="shared" si="43"/>
        <v>-8763.1987999999983</v>
      </c>
      <c r="Y141" s="1">
        <f t="shared" si="44"/>
        <v>-9652.1987999999983</v>
      </c>
      <c r="Z141" s="1" t="s">
        <v>21</v>
      </c>
      <c r="AA141" s="1">
        <v>1</v>
      </c>
      <c r="AB141" s="1">
        <v>1</v>
      </c>
      <c r="AC141" s="1">
        <v>0</v>
      </c>
      <c r="AD141" s="5">
        <f t="shared" si="45"/>
        <v>7.5057736720554269</v>
      </c>
      <c r="AE141" s="4">
        <f t="shared" si="47"/>
        <v>0.2501924557351809</v>
      </c>
      <c r="AF141" s="4">
        <f t="shared" si="46"/>
        <v>0.33880754426481907</v>
      </c>
    </row>
    <row r="142" spans="1:32" x14ac:dyDescent="0.25">
      <c r="A142" s="1" t="s">
        <v>143</v>
      </c>
      <c r="B142" s="1">
        <v>700</v>
      </c>
      <c r="C142" s="1">
        <f t="shared" si="32"/>
        <v>8400</v>
      </c>
      <c r="D142" s="1">
        <f t="shared" si="33"/>
        <v>7392</v>
      </c>
      <c r="E142" s="1">
        <f t="shared" si="34"/>
        <v>1008</v>
      </c>
      <c r="F142" s="1">
        <v>189</v>
      </c>
      <c r="G142" s="1">
        <v>0.51780000000000004</v>
      </c>
      <c r="H142" s="1">
        <f t="shared" si="35"/>
        <v>5.1779999999999999</v>
      </c>
      <c r="I142" s="1" t="s">
        <v>144</v>
      </c>
      <c r="J142" s="1" t="s">
        <v>26</v>
      </c>
      <c r="K142" s="1" t="s">
        <v>134</v>
      </c>
      <c r="L142" s="1" t="s">
        <v>135</v>
      </c>
      <c r="M142" s="1">
        <v>68106</v>
      </c>
      <c r="N142" s="1">
        <v>180</v>
      </c>
      <c r="O142" s="3">
        <f t="shared" si="36"/>
        <v>0.49036144578313257</v>
      </c>
      <c r="P142" s="1">
        <v>99</v>
      </c>
      <c r="Q142" s="1">
        <v>265</v>
      </c>
      <c r="R142" s="1">
        <f t="shared" si="37"/>
        <v>182</v>
      </c>
      <c r="S142" s="1">
        <f t="shared" si="38"/>
        <v>2</v>
      </c>
      <c r="T142" s="1">
        <f t="shared" si="39"/>
        <v>33926.256000000001</v>
      </c>
      <c r="U142" s="1">
        <f t="shared" si="40"/>
        <v>29855.10528</v>
      </c>
      <c r="V142" s="1">
        <f t="shared" si="41"/>
        <v>4071.1507200000001</v>
      </c>
      <c r="W142" s="1">
        <f t="shared" si="42"/>
        <v>-6106.7260800000004</v>
      </c>
      <c r="X142" s="1">
        <f t="shared" si="43"/>
        <v>-6606.7260800000004</v>
      </c>
      <c r="Y142" s="1">
        <f t="shared" si="44"/>
        <v>-7424.5260800000005</v>
      </c>
      <c r="Z142" s="1" t="s">
        <v>21</v>
      </c>
      <c r="AA142" s="1">
        <v>1</v>
      </c>
      <c r="AB142" s="1">
        <v>1</v>
      </c>
      <c r="AC142" s="1">
        <v>0</v>
      </c>
      <c r="AD142" s="5">
        <f t="shared" si="45"/>
        <v>6.8681318681318686</v>
      </c>
      <c r="AE142" s="4">
        <f t="shared" si="47"/>
        <v>0.22893772893772896</v>
      </c>
      <c r="AF142" s="4">
        <f t="shared" si="46"/>
        <v>0.28886227106227108</v>
      </c>
    </row>
    <row r="143" spans="1:32" x14ac:dyDescent="0.25">
      <c r="A143" s="1" t="s">
        <v>148</v>
      </c>
      <c r="B143" s="1">
        <v>700</v>
      </c>
      <c r="C143" s="1">
        <f t="shared" si="32"/>
        <v>8400</v>
      </c>
      <c r="D143" s="1">
        <f t="shared" si="33"/>
        <v>7392</v>
      </c>
      <c r="E143" s="1">
        <f t="shared" si="34"/>
        <v>1008</v>
      </c>
      <c r="F143" s="1">
        <v>208</v>
      </c>
      <c r="G143" s="1">
        <v>0.56989999999999996</v>
      </c>
      <c r="H143" s="1">
        <f t="shared" si="35"/>
        <v>5.698999999999999</v>
      </c>
      <c r="I143" s="1" t="s">
        <v>149</v>
      </c>
      <c r="J143" s="1" t="s">
        <v>26</v>
      </c>
      <c r="K143" s="1" t="s">
        <v>134</v>
      </c>
      <c r="L143" s="1" t="s">
        <v>135</v>
      </c>
      <c r="M143" s="1">
        <v>68110</v>
      </c>
      <c r="N143" s="1">
        <v>245</v>
      </c>
      <c r="O143" s="3">
        <f t="shared" si="36"/>
        <v>0.45041322314049592</v>
      </c>
      <c r="P143" s="1">
        <v>192</v>
      </c>
      <c r="Q143" s="1">
        <v>313</v>
      </c>
      <c r="R143" s="1">
        <f t="shared" si="37"/>
        <v>252.5</v>
      </c>
      <c r="S143" s="1">
        <f t="shared" si="38"/>
        <v>7.5</v>
      </c>
      <c r="T143" s="1">
        <f t="shared" si="39"/>
        <v>51803.909999999989</v>
      </c>
      <c r="U143" s="1">
        <f t="shared" si="40"/>
        <v>45587.440799999989</v>
      </c>
      <c r="V143" s="1">
        <f t="shared" si="41"/>
        <v>6216.4691999999986</v>
      </c>
      <c r="W143" s="1">
        <f t="shared" si="42"/>
        <v>-9324.7037999999957</v>
      </c>
      <c r="X143" s="1">
        <f t="shared" si="43"/>
        <v>-9824.7037999999957</v>
      </c>
      <c r="Y143" s="1">
        <f t="shared" si="44"/>
        <v>-10694.603799999995</v>
      </c>
      <c r="Z143" s="1" t="s">
        <v>21</v>
      </c>
      <c r="AA143" s="1">
        <v>1</v>
      </c>
      <c r="AB143" s="1">
        <v>1</v>
      </c>
      <c r="AC143" s="1">
        <v>0</v>
      </c>
      <c r="AD143" s="5">
        <f t="shared" si="45"/>
        <v>4.9504950495049505</v>
      </c>
      <c r="AE143" s="4">
        <f t="shared" si="47"/>
        <v>0.16501650165016502</v>
      </c>
      <c r="AF143" s="4">
        <f t="shared" si="46"/>
        <v>0.40488349834983495</v>
      </c>
    </row>
    <row r="144" spans="1:32" x14ac:dyDescent="0.25">
      <c r="A144" s="1" t="s">
        <v>154</v>
      </c>
      <c r="B144" s="1">
        <v>700</v>
      </c>
      <c r="C144" s="1">
        <f t="shared" si="32"/>
        <v>8400</v>
      </c>
      <c r="D144" s="1">
        <f t="shared" si="33"/>
        <v>7392</v>
      </c>
      <c r="E144" s="1">
        <f t="shared" si="34"/>
        <v>1008</v>
      </c>
      <c r="F144" s="1">
        <v>113</v>
      </c>
      <c r="G144" s="1">
        <v>0.30959999999999999</v>
      </c>
      <c r="H144" s="1">
        <f t="shared" si="35"/>
        <v>3.0960000000000001</v>
      </c>
      <c r="I144" s="1" t="s">
        <v>155</v>
      </c>
      <c r="J144" s="1" t="s">
        <v>26</v>
      </c>
      <c r="K144" s="1" t="s">
        <v>134</v>
      </c>
      <c r="L144" s="1" t="s">
        <v>135</v>
      </c>
      <c r="M144" s="1">
        <v>68114</v>
      </c>
      <c r="N144" s="1">
        <v>184</v>
      </c>
      <c r="O144" s="3">
        <f t="shared" si="36"/>
        <v>0.64095238095238094</v>
      </c>
      <c r="P144" s="1">
        <v>42</v>
      </c>
      <c r="Q144" s="1">
        <v>252</v>
      </c>
      <c r="R144" s="1">
        <f t="shared" si="37"/>
        <v>147</v>
      </c>
      <c r="S144" s="1">
        <f t="shared" si="38"/>
        <v>-37</v>
      </c>
      <c r="T144" s="1">
        <f t="shared" si="39"/>
        <v>16384.031999999999</v>
      </c>
      <c r="U144" s="1">
        <f t="shared" si="40"/>
        <v>14417.94816</v>
      </c>
      <c r="V144" s="1">
        <f t="shared" si="41"/>
        <v>1966.0838399999998</v>
      </c>
      <c r="W144" s="1">
        <f t="shared" si="42"/>
        <v>-2949.1257599999994</v>
      </c>
      <c r="X144" s="1">
        <f t="shared" si="43"/>
        <v>-3449.1257599999994</v>
      </c>
      <c r="Y144" s="1">
        <f t="shared" si="44"/>
        <v>-4058.7257599999994</v>
      </c>
      <c r="Z144" s="1" t="s">
        <v>21</v>
      </c>
      <c r="AA144" s="1">
        <v>1</v>
      </c>
      <c r="AB144" s="1">
        <v>1</v>
      </c>
      <c r="AC144" s="1">
        <v>0</v>
      </c>
      <c r="AD144" s="5">
        <f t="shared" si="45"/>
        <v>8.5034013605442169</v>
      </c>
      <c r="AE144" s="4">
        <f t="shared" si="47"/>
        <v>0.28344671201814059</v>
      </c>
      <c r="AF144" s="4">
        <f t="shared" si="46"/>
        <v>2.6153287981859397E-2</v>
      </c>
    </row>
    <row r="145" spans="1:32" ht="24" x14ac:dyDescent="0.25">
      <c r="A145" s="1" t="s">
        <v>159</v>
      </c>
      <c r="B145" s="1">
        <v>1100</v>
      </c>
      <c r="C145" s="1">
        <f t="shared" si="32"/>
        <v>13200</v>
      </c>
      <c r="D145" s="1">
        <f t="shared" si="33"/>
        <v>11616</v>
      </c>
      <c r="E145" s="1">
        <f t="shared" si="34"/>
        <v>1584</v>
      </c>
      <c r="F145" s="1">
        <v>157</v>
      </c>
      <c r="G145" s="1">
        <v>0.43009999999999998</v>
      </c>
      <c r="H145" s="1">
        <f t="shared" si="35"/>
        <v>4.3009999999999993</v>
      </c>
      <c r="I145" s="1" t="s">
        <v>160</v>
      </c>
      <c r="J145" s="1" t="s">
        <v>26</v>
      </c>
      <c r="K145" s="1" t="s">
        <v>27</v>
      </c>
      <c r="L145" s="1" t="s">
        <v>161</v>
      </c>
      <c r="M145" s="1">
        <v>91910</v>
      </c>
      <c r="N145" s="1">
        <v>220</v>
      </c>
      <c r="O145" s="3">
        <f t="shared" si="36"/>
        <v>0.60138248847926268</v>
      </c>
      <c r="P145" s="1">
        <v>84</v>
      </c>
      <c r="Q145" s="1">
        <v>301</v>
      </c>
      <c r="R145" s="1">
        <f t="shared" si="37"/>
        <v>192.5</v>
      </c>
      <c r="S145" s="1">
        <f t="shared" si="38"/>
        <v>-27.5</v>
      </c>
      <c r="T145" s="1">
        <f t="shared" si="39"/>
        <v>29805.93</v>
      </c>
      <c r="U145" s="1">
        <f t="shared" si="40"/>
        <v>26229.218400000002</v>
      </c>
      <c r="V145" s="1">
        <f t="shared" si="41"/>
        <v>3576.7116000000001</v>
      </c>
      <c r="W145" s="1">
        <f t="shared" si="42"/>
        <v>-5365.0673999999999</v>
      </c>
      <c r="X145" s="1">
        <f t="shared" si="43"/>
        <v>-5865.0673999999999</v>
      </c>
      <c r="Y145" s="1">
        <f t="shared" si="44"/>
        <v>-6595.1674000000003</v>
      </c>
      <c r="Z145" s="1" t="s">
        <v>21</v>
      </c>
      <c r="AA145" s="1">
        <v>1</v>
      </c>
      <c r="AB145" s="1">
        <v>1</v>
      </c>
      <c r="AC145" s="1">
        <v>0</v>
      </c>
      <c r="AD145" s="5">
        <f t="shared" si="45"/>
        <v>9.0909090909090917</v>
      </c>
      <c r="AE145" s="4">
        <f t="shared" si="47"/>
        <v>0.30303030303030304</v>
      </c>
      <c r="AF145" s="4">
        <f t="shared" si="46"/>
        <v>0.12706969696969694</v>
      </c>
    </row>
    <row r="146" spans="1:32" ht="24" x14ac:dyDescent="0.25">
      <c r="A146" s="1" t="s">
        <v>168</v>
      </c>
      <c r="B146" s="1">
        <v>1400</v>
      </c>
      <c r="C146" s="1">
        <f t="shared" si="32"/>
        <v>16800</v>
      </c>
      <c r="D146" s="1">
        <f t="shared" si="33"/>
        <v>14784</v>
      </c>
      <c r="E146" s="1">
        <f t="shared" si="34"/>
        <v>2016</v>
      </c>
      <c r="F146" s="1">
        <v>178</v>
      </c>
      <c r="G146" s="1">
        <v>0.48770000000000002</v>
      </c>
      <c r="H146" s="1">
        <f t="shared" si="35"/>
        <v>4.8769999999999998</v>
      </c>
      <c r="I146" s="1" t="s">
        <v>169</v>
      </c>
      <c r="J146" s="1" t="s">
        <v>26</v>
      </c>
      <c r="K146" s="1" t="s">
        <v>27</v>
      </c>
      <c r="L146" s="1" t="s">
        <v>161</v>
      </c>
      <c r="M146" s="1">
        <v>92102</v>
      </c>
      <c r="N146" s="1">
        <v>202</v>
      </c>
      <c r="O146" s="3">
        <f t="shared" si="36"/>
        <v>0.47894736842105268</v>
      </c>
      <c r="P146" s="1">
        <v>76</v>
      </c>
      <c r="Q146" s="1">
        <v>342</v>
      </c>
      <c r="R146" s="1">
        <f t="shared" si="37"/>
        <v>209</v>
      </c>
      <c r="S146" s="1">
        <f t="shared" si="38"/>
        <v>7</v>
      </c>
      <c r="T146" s="1">
        <f t="shared" si="39"/>
        <v>36694.547999999995</v>
      </c>
      <c r="U146" s="1">
        <f t="shared" si="40"/>
        <v>32291.202239999995</v>
      </c>
      <c r="V146" s="1">
        <f t="shared" si="41"/>
        <v>4403.3457599999992</v>
      </c>
      <c r="W146" s="1">
        <f t="shared" si="42"/>
        <v>-6605.0186399999993</v>
      </c>
      <c r="X146" s="1">
        <f t="shared" si="43"/>
        <v>-7105.0186399999993</v>
      </c>
      <c r="Y146" s="1">
        <f t="shared" si="44"/>
        <v>-7892.7186399999991</v>
      </c>
      <c r="Z146" s="1" t="s">
        <v>21</v>
      </c>
      <c r="AA146" s="1">
        <v>1</v>
      </c>
      <c r="AB146" s="1">
        <v>1</v>
      </c>
      <c r="AC146" s="1">
        <v>0</v>
      </c>
      <c r="AD146" s="5">
        <f t="shared" si="45"/>
        <v>10.167464114832535</v>
      </c>
      <c r="AE146" s="4">
        <f t="shared" si="47"/>
        <v>0.33891547049441784</v>
      </c>
      <c r="AF146" s="4">
        <f t="shared" si="46"/>
        <v>0.14878452950558219</v>
      </c>
    </row>
    <row r="147" spans="1:32" ht="24" x14ac:dyDescent="0.25">
      <c r="A147" s="1" t="s">
        <v>173</v>
      </c>
      <c r="B147" s="1">
        <v>1800</v>
      </c>
      <c r="C147" s="1">
        <f t="shared" si="32"/>
        <v>21600</v>
      </c>
      <c r="D147" s="1">
        <f t="shared" si="33"/>
        <v>19008</v>
      </c>
      <c r="E147" s="1">
        <f t="shared" si="34"/>
        <v>2592</v>
      </c>
      <c r="F147" s="1">
        <v>120</v>
      </c>
      <c r="G147" s="1">
        <v>0.32879999999999998</v>
      </c>
      <c r="H147" s="1">
        <f t="shared" si="35"/>
        <v>3.2879999999999998</v>
      </c>
      <c r="I147" s="1" t="s">
        <v>174</v>
      </c>
      <c r="J147" s="1" t="s">
        <v>26</v>
      </c>
      <c r="K147" s="1" t="s">
        <v>27</v>
      </c>
      <c r="L147" s="1" t="s">
        <v>161</v>
      </c>
      <c r="M147" s="1">
        <v>92118</v>
      </c>
      <c r="N147" s="1">
        <v>362</v>
      </c>
      <c r="O147" s="3">
        <f t="shared" si="36"/>
        <v>0.65965665236051507</v>
      </c>
      <c r="P147" s="1">
        <v>199</v>
      </c>
      <c r="Q147" s="1">
        <v>432</v>
      </c>
      <c r="R147" s="1">
        <f t="shared" si="37"/>
        <v>315.5</v>
      </c>
      <c r="S147" s="1">
        <f t="shared" si="38"/>
        <v>-46.5</v>
      </c>
      <c r="T147" s="1">
        <f t="shared" si="39"/>
        <v>37345.103999999992</v>
      </c>
      <c r="U147" s="1">
        <f t="shared" si="40"/>
        <v>32863.691519999993</v>
      </c>
      <c r="V147" s="1">
        <f t="shared" si="41"/>
        <v>4481.4124799999991</v>
      </c>
      <c r="W147" s="1">
        <f t="shared" si="42"/>
        <v>-6722.1187199999986</v>
      </c>
      <c r="X147" s="1">
        <f t="shared" si="43"/>
        <v>-7222.1187199999986</v>
      </c>
      <c r="Y147" s="1">
        <f t="shared" si="44"/>
        <v>-7850.9187199999988</v>
      </c>
      <c r="Z147" s="1" t="s">
        <v>21</v>
      </c>
      <c r="AA147" s="1">
        <v>1</v>
      </c>
      <c r="AB147" s="1">
        <v>1</v>
      </c>
      <c r="AC147" s="1">
        <v>0</v>
      </c>
      <c r="AD147" s="5">
        <f t="shared" si="45"/>
        <v>8.3201267828843104</v>
      </c>
      <c r="AE147" s="4">
        <f t="shared" si="47"/>
        <v>0.27733755942947702</v>
      </c>
      <c r="AF147" s="4">
        <f t="shared" si="46"/>
        <v>5.146244057052296E-2</v>
      </c>
    </row>
    <row r="148" spans="1:32" x14ac:dyDescent="0.25">
      <c r="A148" s="1" t="s">
        <v>178</v>
      </c>
      <c r="B148" s="1">
        <v>1700</v>
      </c>
      <c r="C148" s="1">
        <f t="shared" si="32"/>
        <v>20400</v>
      </c>
      <c r="D148" s="1">
        <f t="shared" si="33"/>
        <v>17952</v>
      </c>
      <c r="E148" s="1">
        <f t="shared" si="34"/>
        <v>2448</v>
      </c>
      <c r="F148" s="1">
        <v>150</v>
      </c>
      <c r="G148" s="1">
        <v>0.41099999999999998</v>
      </c>
      <c r="H148" s="1">
        <f t="shared" si="35"/>
        <v>4.1100000000000003</v>
      </c>
      <c r="I148" s="1" t="s">
        <v>137</v>
      </c>
      <c r="J148" s="1" t="s">
        <v>26</v>
      </c>
      <c r="K148" s="1" t="s">
        <v>138</v>
      </c>
      <c r="L148" s="1" t="s">
        <v>139</v>
      </c>
      <c r="M148" s="1">
        <v>60607</v>
      </c>
      <c r="N148" s="1">
        <v>312</v>
      </c>
      <c r="O148" s="3">
        <f t="shared" si="36"/>
        <v>0.55905292479108637</v>
      </c>
      <c r="P148" s="1">
        <v>106</v>
      </c>
      <c r="Q148" s="1">
        <v>465</v>
      </c>
      <c r="R148" s="1">
        <f t="shared" si="37"/>
        <v>285.5</v>
      </c>
      <c r="S148" s="1">
        <f t="shared" si="38"/>
        <v>-26.5</v>
      </c>
      <c r="T148" s="1">
        <f t="shared" si="39"/>
        <v>42242.58</v>
      </c>
      <c r="U148" s="1">
        <f t="shared" si="40"/>
        <v>37173.470399999998</v>
      </c>
      <c r="V148" s="1">
        <f t="shared" si="41"/>
        <v>5069.1095999999998</v>
      </c>
      <c r="W148" s="1">
        <f t="shared" si="42"/>
        <v>-7603.6643999999997</v>
      </c>
      <c r="X148" s="1">
        <f t="shared" si="43"/>
        <v>-8103.6643999999997</v>
      </c>
      <c r="Y148" s="1">
        <f t="shared" si="44"/>
        <v>-8814.6643999999997</v>
      </c>
      <c r="Z148" s="1" t="s">
        <v>21</v>
      </c>
      <c r="AA148" s="1">
        <v>1</v>
      </c>
      <c r="AB148" s="1">
        <v>1</v>
      </c>
      <c r="AC148" s="1">
        <v>0</v>
      </c>
      <c r="AD148" s="5">
        <f t="shared" si="45"/>
        <v>8.7565674255691768</v>
      </c>
      <c r="AE148" s="4">
        <f t="shared" si="47"/>
        <v>0.29188558085230587</v>
      </c>
      <c r="AF148" s="4">
        <f t="shared" si="46"/>
        <v>0.11911441914769411</v>
      </c>
    </row>
    <row r="149" spans="1:32" ht="24" x14ac:dyDescent="0.25">
      <c r="A149" s="1" t="s">
        <v>180</v>
      </c>
      <c r="B149" s="1">
        <v>1200</v>
      </c>
      <c r="C149" s="1">
        <f t="shared" si="32"/>
        <v>14400</v>
      </c>
      <c r="D149" s="1">
        <f t="shared" si="33"/>
        <v>12672</v>
      </c>
      <c r="E149" s="1">
        <f t="shared" si="34"/>
        <v>1728</v>
      </c>
      <c r="F149" s="1">
        <v>291</v>
      </c>
      <c r="G149" s="1">
        <v>0.79730000000000001</v>
      </c>
      <c r="H149" s="1">
        <f t="shared" si="35"/>
        <v>7.9729999999999999</v>
      </c>
      <c r="I149" s="1" t="s">
        <v>181</v>
      </c>
      <c r="J149" s="1" t="s">
        <v>26</v>
      </c>
      <c r="K149" s="1" t="s">
        <v>27</v>
      </c>
      <c r="L149" s="1" t="s">
        <v>161</v>
      </c>
      <c r="M149" s="1">
        <v>92154</v>
      </c>
      <c r="N149" s="1">
        <v>204</v>
      </c>
      <c r="O149" s="3">
        <f t="shared" si="36"/>
        <v>0.21171171171171171</v>
      </c>
      <c r="P149" s="1">
        <v>173</v>
      </c>
      <c r="Q149" s="1">
        <v>395</v>
      </c>
      <c r="R149" s="1">
        <f t="shared" si="37"/>
        <v>284</v>
      </c>
      <c r="S149" s="1">
        <f t="shared" si="38"/>
        <v>80</v>
      </c>
      <c r="T149" s="1">
        <f t="shared" si="39"/>
        <v>81515.952000000005</v>
      </c>
      <c r="U149" s="1">
        <f t="shared" si="40"/>
        <v>71734.037760000007</v>
      </c>
      <c r="V149" s="1">
        <f t="shared" si="41"/>
        <v>9781.9142400000001</v>
      </c>
      <c r="W149" s="1">
        <f t="shared" si="42"/>
        <v>-14672.871359999999</v>
      </c>
      <c r="X149" s="1">
        <f t="shared" si="43"/>
        <v>-15172.871359999999</v>
      </c>
      <c r="Y149" s="1">
        <f t="shared" si="44"/>
        <v>-16270.171359999998</v>
      </c>
      <c r="Z149" s="1" t="s">
        <v>21</v>
      </c>
      <c r="AA149" s="1">
        <v>1</v>
      </c>
      <c r="AB149" s="1">
        <v>1</v>
      </c>
      <c r="AC149" s="1">
        <v>0</v>
      </c>
      <c r="AD149" s="5">
        <f t="shared" si="45"/>
        <v>6.6021126760563371</v>
      </c>
      <c r="AE149" s="4">
        <f t="shared" si="47"/>
        <v>0.22007042253521122</v>
      </c>
      <c r="AF149" s="4">
        <f t="shared" si="46"/>
        <v>0.57722957746478876</v>
      </c>
    </row>
    <row r="150" spans="1:32" ht="24" x14ac:dyDescent="0.25">
      <c r="A150" s="1" t="s">
        <v>185</v>
      </c>
      <c r="B150" s="1">
        <v>750</v>
      </c>
      <c r="C150" s="1">
        <f t="shared" si="32"/>
        <v>9000</v>
      </c>
      <c r="D150" s="1">
        <f t="shared" si="33"/>
        <v>7920</v>
      </c>
      <c r="E150" s="1">
        <f t="shared" si="34"/>
        <v>1080</v>
      </c>
      <c r="F150" s="1">
        <v>166</v>
      </c>
      <c r="G150" s="1">
        <v>0.45479999999999998</v>
      </c>
      <c r="H150" s="1">
        <f t="shared" si="35"/>
        <v>4.548</v>
      </c>
      <c r="I150" s="1" t="s">
        <v>186</v>
      </c>
      <c r="J150" s="1" t="s">
        <v>26</v>
      </c>
      <c r="K150" s="1" t="s">
        <v>187</v>
      </c>
      <c r="L150" s="1" t="s">
        <v>188</v>
      </c>
      <c r="M150" s="1">
        <v>43201</v>
      </c>
      <c r="N150" s="1">
        <v>124</v>
      </c>
      <c r="O150" s="3">
        <f t="shared" si="36"/>
        <v>0.52424242424242429</v>
      </c>
      <c r="P150" s="1">
        <v>89</v>
      </c>
      <c r="Q150" s="1">
        <v>155</v>
      </c>
      <c r="R150" s="1">
        <f t="shared" si="37"/>
        <v>122</v>
      </c>
      <c r="S150" s="1">
        <f t="shared" si="38"/>
        <v>-2</v>
      </c>
      <c r="T150" s="1">
        <f t="shared" si="39"/>
        <v>19974.815999999999</v>
      </c>
      <c r="U150" s="1">
        <f t="shared" si="40"/>
        <v>17577.838079999998</v>
      </c>
      <c r="V150" s="1">
        <f t="shared" si="41"/>
        <v>2396.9779199999998</v>
      </c>
      <c r="W150" s="1">
        <f t="shared" si="42"/>
        <v>-3595.4668799999995</v>
      </c>
      <c r="X150" s="1">
        <f t="shared" si="43"/>
        <v>-4095.4668799999995</v>
      </c>
      <c r="Y150" s="1">
        <f t="shared" si="44"/>
        <v>-4850.2668800000001</v>
      </c>
      <c r="Z150" s="1" t="s">
        <v>21</v>
      </c>
      <c r="AA150" s="1">
        <v>1</v>
      </c>
      <c r="AB150" s="1">
        <v>1</v>
      </c>
      <c r="AC150" s="1">
        <v>0</v>
      </c>
      <c r="AD150" s="5">
        <f t="shared" si="45"/>
        <v>10.758196721311474</v>
      </c>
      <c r="AE150" s="4">
        <f t="shared" si="47"/>
        <v>0.35860655737704916</v>
      </c>
      <c r="AF150" s="4">
        <f t="shared" si="46"/>
        <v>9.619344262295082E-2</v>
      </c>
    </row>
    <row r="151" spans="1:32" ht="24" x14ac:dyDescent="0.25">
      <c r="A151" s="1" t="s">
        <v>192</v>
      </c>
      <c r="B151" s="1">
        <v>825</v>
      </c>
      <c r="C151" s="1">
        <f t="shared" si="32"/>
        <v>9900</v>
      </c>
      <c r="D151" s="1">
        <f t="shared" si="33"/>
        <v>8712</v>
      </c>
      <c r="E151" s="1">
        <f t="shared" si="34"/>
        <v>1188</v>
      </c>
      <c r="F151" s="1">
        <v>132</v>
      </c>
      <c r="G151" s="1">
        <v>0.36159999999999998</v>
      </c>
      <c r="H151" s="1">
        <f t="shared" si="35"/>
        <v>3.6159999999999997</v>
      </c>
      <c r="I151" s="1" t="s">
        <v>193</v>
      </c>
      <c r="J151" s="1" t="s">
        <v>26</v>
      </c>
      <c r="K151" s="1" t="s">
        <v>187</v>
      </c>
      <c r="L151" s="1" t="s">
        <v>188</v>
      </c>
      <c r="M151" s="1">
        <v>43212</v>
      </c>
      <c r="N151" s="1">
        <v>128</v>
      </c>
      <c r="O151" s="3">
        <f t="shared" si="36"/>
        <v>0.58571428571428574</v>
      </c>
      <c r="P151" s="1">
        <v>77</v>
      </c>
      <c r="Q151" s="1">
        <v>161</v>
      </c>
      <c r="R151" s="1">
        <f t="shared" si="37"/>
        <v>119</v>
      </c>
      <c r="S151" s="1">
        <f t="shared" si="38"/>
        <v>-9</v>
      </c>
      <c r="T151" s="1">
        <f t="shared" si="39"/>
        <v>15490.943999999998</v>
      </c>
      <c r="U151" s="1">
        <f t="shared" si="40"/>
        <v>13632.030719999999</v>
      </c>
      <c r="V151" s="1">
        <f t="shared" si="41"/>
        <v>1858.9132799999998</v>
      </c>
      <c r="W151" s="1">
        <f t="shared" si="42"/>
        <v>-2788.3699199999992</v>
      </c>
      <c r="X151" s="1">
        <f t="shared" si="43"/>
        <v>-3288.3699199999992</v>
      </c>
      <c r="Y151" s="1">
        <f t="shared" si="44"/>
        <v>-3949.9699199999991</v>
      </c>
      <c r="Z151" s="1" t="s">
        <v>21</v>
      </c>
      <c r="AA151" s="1">
        <v>1</v>
      </c>
      <c r="AB151" s="1">
        <v>1</v>
      </c>
      <c r="AC151" s="1">
        <v>0</v>
      </c>
      <c r="AD151" s="5">
        <f t="shared" si="45"/>
        <v>11.817226890756302</v>
      </c>
      <c r="AE151" s="4">
        <f t="shared" si="47"/>
        <v>0.39390756302521007</v>
      </c>
      <c r="AF151" s="4">
        <f t="shared" si="46"/>
        <v>-3.2307563025210095E-2</v>
      </c>
    </row>
    <row r="152" spans="1:32" x14ac:dyDescent="0.25">
      <c r="A152" s="1" t="s">
        <v>204</v>
      </c>
      <c r="B152" s="1">
        <v>1105</v>
      </c>
      <c r="C152" s="1">
        <f t="shared" si="32"/>
        <v>13260</v>
      </c>
      <c r="D152" s="1">
        <f t="shared" si="33"/>
        <v>11668.8</v>
      </c>
      <c r="E152" s="1">
        <f t="shared" si="34"/>
        <v>1591.2</v>
      </c>
      <c r="F152" s="1">
        <v>223</v>
      </c>
      <c r="G152" s="1">
        <v>0.61099999999999999</v>
      </c>
      <c r="H152" s="1">
        <f t="shared" si="35"/>
        <v>6.1099999999999994</v>
      </c>
      <c r="I152" s="1" t="s">
        <v>205</v>
      </c>
      <c r="J152" s="1" t="s">
        <v>26</v>
      </c>
      <c r="K152" s="1" t="s">
        <v>200</v>
      </c>
      <c r="L152" s="1" t="s">
        <v>201</v>
      </c>
      <c r="M152" s="1">
        <v>23060</v>
      </c>
      <c r="N152" s="1">
        <v>111</v>
      </c>
      <c r="O152" s="3">
        <f t="shared" si="36"/>
        <v>0.25163398692810457</v>
      </c>
      <c r="P152" s="1">
        <v>82</v>
      </c>
      <c r="Q152" s="1">
        <v>235</v>
      </c>
      <c r="R152" s="1">
        <f t="shared" si="37"/>
        <v>158.5</v>
      </c>
      <c r="S152" s="1">
        <f t="shared" si="38"/>
        <v>47.5</v>
      </c>
      <c r="T152" s="1">
        <f t="shared" si="39"/>
        <v>34863.659999999996</v>
      </c>
      <c r="U152" s="1">
        <f t="shared" si="40"/>
        <v>30680.020799999998</v>
      </c>
      <c r="V152" s="1">
        <f t="shared" si="41"/>
        <v>4183.6391999999996</v>
      </c>
      <c r="W152" s="1">
        <f t="shared" si="42"/>
        <v>-6275.4587999999985</v>
      </c>
      <c r="X152" s="1">
        <f t="shared" si="43"/>
        <v>-6775.4587999999985</v>
      </c>
      <c r="Y152" s="1">
        <f t="shared" si="44"/>
        <v>-7686.4587999999985</v>
      </c>
      <c r="Z152" s="1" t="s">
        <v>21</v>
      </c>
      <c r="AA152" s="1">
        <v>1</v>
      </c>
      <c r="AB152" s="1">
        <v>1</v>
      </c>
      <c r="AC152" s="1">
        <v>0</v>
      </c>
      <c r="AD152" s="5">
        <f t="shared" si="45"/>
        <v>11.080441640378547</v>
      </c>
      <c r="AE152" s="4">
        <f t="shared" si="47"/>
        <v>0.36934805467928489</v>
      </c>
      <c r="AF152" s="4">
        <f t="shared" si="46"/>
        <v>0.2416519453207151</v>
      </c>
    </row>
    <row r="153" spans="1:32" x14ac:dyDescent="0.25">
      <c r="A153" s="1" t="s">
        <v>209</v>
      </c>
      <c r="B153" s="1">
        <v>709</v>
      </c>
      <c r="C153" s="1">
        <f t="shared" si="32"/>
        <v>8508</v>
      </c>
      <c r="D153" s="1">
        <f t="shared" si="33"/>
        <v>7487.04</v>
      </c>
      <c r="E153" s="1">
        <f t="shared" si="34"/>
        <v>1020.9599999999999</v>
      </c>
      <c r="F153" s="1">
        <v>81</v>
      </c>
      <c r="G153" s="1">
        <v>0.22189999999999999</v>
      </c>
      <c r="H153" s="1">
        <f t="shared" si="35"/>
        <v>2.2189999999999999</v>
      </c>
      <c r="I153" s="1" t="s">
        <v>210</v>
      </c>
      <c r="J153" s="1" t="s">
        <v>26</v>
      </c>
      <c r="K153" s="1" t="s">
        <v>200</v>
      </c>
      <c r="L153" s="1" t="s">
        <v>201</v>
      </c>
      <c r="M153" s="1">
        <v>23234</v>
      </c>
      <c r="N153" s="1">
        <v>158</v>
      </c>
      <c r="O153" s="3">
        <f t="shared" si="36"/>
        <v>0.64339622641509431</v>
      </c>
      <c r="P153" s="1">
        <v>86</v>
      </c>
      <c r="Q153" s="1">
        <v>192</v>
      </c>
      <c r="R153" s="1">
        <f t="shared" si="37"/>
        <v>139</v>
      </c>
      <c r="S153" s="1">
        <f t="shared" si="38"/>
        <v>-19</v>
      </c>
      <c r="T153" s="1">
        <f t="shared" si="39"/>
        <v>11103.876</v>
      </c>
      <c r="U153" s="1">
        <f t="shared" si="40"/>
        <v>9771.4108799999995</v>
      </c>
      <c r="V153" s="1">
        <f t="shared" si="41"/>
        <v>1332.4651200000001</v>
      </c>
      <c r="W153" s="1">
        <f t="shared" si="42"/>
        <v>-1998.69768</v>
      </c>
      <c r="X153" s="1">
        <f t="shared" si="43"/>
        <v>-2498.6976800000002</v>
      </c>
      <c r="Y153" s="1">
        <f t="shared" si="44"/>
        <v>-3020.5976800000003</v>
      </c>
      <c r="Z153" s="1" t="s">
        <v>21</v>
      </c>
      <c r="AA153" s="1">
        <v>1</v>
      </c>
      <c r="AB153" s="1">
        <v>1</v>
      </c>
      <c r="AC153" s="1">
        <v>0</v>
      </c>
      <c r="AD153" s="5">
        <f t="shared" si="45"/>
        <v>9.0737410071942453</v>
      </c>
      <c r="AE153" s="4">
        <f t="shared" si="47"/>
        <v>0.30245803357314149</v>
      </c>
      <c r="AF153" s="4">
        <f t="shared" si="46"/>
        <v>-8.0558033573141508E-2</v>
      </c>
    </row>
    <row r="154" spans="1:32" x14ac:dyDescent="0.25">
      <c r="A154" s="1" t="s">
        <v>214</v>
      </c>
      <c r="B154" s="1">
        <v>900</v>
      </c>
      <c r="C154" s="1">
        <f t="shared" si="32"/>
        <v>10800</v>
      </c>
      <c r="D154" s="1">
        <f t="shared" si="33"/>
        <v>9504</v>
      </c>
      <c r="E154" s="1">
        <f t="shared" si="34"/>
        <v>1296</v>
      </c>
      <c r="F154" s="1">
        <v>201</v>
      </c>
      <c r="G154" s="1">
        <v>0.55069999999999997</v>
      </c>
      <c r="H154" s="1">
        <f t="shared" si="35"/>
        <v>5.5070000000000006</v>
      </c>
      <c r="I154" s="1" t="s">
        <v>215</v>
      </c>
      <c r="J154" s="1" t="s">
        <v>26</v>
      </c>
      <c r="K154" s="1" t="s">
        <v>200</v>
      </c>
      <c r="L154" s="1" t="s">
        <v>201</v>
      </c>
      <c r="M154" s="1">
        <v>23220</v>
      </c>
      <c r="N154" s="1">
        <v>139</v>
      </c>
      <c r="O154" s="3">
        <f t="shared" si="36"/>
        <v>0.55454545454545456</v>
      </c>
      <c r="P154" s="1">
        <v>89</v>
      </c>
      <c r="Q154" s="1">
        <v>177</v>
      </c>
      <c r="R154" s="1">
        <f t="shared" si="37"/>
        <v>133</v>
      </c>
      <c r="S154" s="1">
        <f t="shared" si="38"/>
        <v>-6</v>
      </c>
      <c r="T154" s="1">
        <f t="shared" si="39"/>
        <v>26367.516000000003</v>
      </c>
      <c r="U154" s="1">
        <f t="shared" si="40"/>
        <v>23203.414080000002</v>
      </c>
      <c r="V154" s="1">
        <f t="shared" si="41"/>
        <v>3164.1019200000001</v>
      </c>
      <c r="W154" s="1">
        <f t="shared" si="42"/>
        <v>-4746.1528800000006</v>
      </c>
      <c r="X154" s="1">
        <f t="shared" si="43"/>
        <v>-5246.1528800000006</v>
      </c>
      <c r="Y154" s="1">
        <f t="shared" si="44"/>
        <v>-6096.8528800000004</v>
      </c>
      <c r="Z154" s="1" t="s">
        <v>21</v>
      </c>
      <c r="AA154" s="1">
        <v>1</v>
      </c>
      <c r="AB154" s="1">
        <v>1</v>
      </c>
      <c r="AC154" s="1">
        <v>0</v>
      </c>
      <c r="AD154" s="5">
        <f t="shared" si="45"/>
        <v>11.278195488721805</v>
      </c>
      <c r="AE154" s="4">
        <f t="shared" si="47"/>
        <v>0.37593984962406013</v>
      </c>
      <c r="AF154" s="4">
        <f t="shared" si="46"/>
        <v>0.17476015037593984</v>
      </c>
    </row>
    <row r="155" spans="1:32" ht="24" x14ac:dyDescent="0.25">
      <c r="A155" s="1" t="s">
        <v>224</v>
      </c>
      <c r="B155" s="1">
        <v>760</v>
      </c>
      <c r="C155" s="1">
        <f t="shared" si="32"/>
        <v>9120</v>
      </c>
      <c r="D155" s="1">
        <f t="shared" si="33"/>
        <v>8025.6</v>
      </c>
      <c r="E155" s="1">
        <f t="shared" si="34"/>
        <v>1094.3999999999999</v>
      </c>
      <c r="F155" s="1">
        <v>106</v>
      </c>
      <c r="G155" s="1">
        <v>0.29039999999999999</v>
      </c>
      <c r="H155" s="1">
        <f t="shared" si="35"/>
        <v>2.9039999999999999</v>
      </c>
      <c r="I155" s="1" t="s">
        <v>225</v>
      </c>
      <c r="J155" s="1" t="s">
        <v>26</v>
      </c>
      <c r="K155" s="1" t="s">
        <v>221</v>
      </c>
      <c r="L155" s="1" t="s">
        <v>222</v>
      </c>
      <c r="M155" s="1">
        <v>29470</v>
      </c>
      <c r="N155" s="1">
        <v>169</v>
      </c>
      <c r="O155" s="3">
        <f t="shared" si="36"/>
        <v>0.68105263157894735</v>
      </c>
      <c r="P155" s="1">
        <v>100</v>
      </c>
      <c r="Q155" s="1">
        <v>195</v>
      </c>
      <c r="R155" s="1">
        <f t="shared" si="37"/>
        <v>147.5</v>
      </c>
      <c r="S155" s="1">
        <f t="shared" si="38"/>
        <v>-21.5</v>
      </c>
      <c r="T155" s="1">
        <f t="shared" si="39"/>
        <v>15420.24</v>
      </c>
      <c r="U155" s="1">
        <f t="shared" si="40"/>
        <v>13569.8112</v>
      </c>
      <c r="V155" s="1">
        <f t="shared" si="41"/>
        <v>1850.4287999999999</v>
      </c>
      <c r="W155" s="1">
        <f t="shared" si="42"/>
        <v>-2775.6432000000004</v>
      </c>
      <c r="X155" s="1">
        <f t="shared" si="43"/>
        <v>-3275.6432000000004</v>
      </c>
      <c r="Y155" s="1">
        <f t="shared" si="44"/>
        <v>-3866.0432000000005</v>
      </c>
      <c r="Z155" s="1" t="s">
        <v>21</v>
      </c>
      <c r="AA155" s="1">
        <v>1</v>
      </c>
      <c r="AB155" s="1">
        <v>1</v>
      </c>
      <c r="AC155" s="1">
        <v>0</v>
      </c>
      <c r="AD155" s="5">
        <f t="shared" si="45"/>
        <v>8.9830508474576263</v>
      </c>
      <c r="AE155" s="4">
        <f t="shared" si="47"/>
        <v>0.29943502824858753</v>
      </c>
      <c r="AF155" s="4">
        <f t="shared" si="46"/>
        <v>-9.0350282485875399E-3</v>
      </c>
    </row>
    <row r="156" spans="1:32" ht="24" x14ac:dyDescent="0.25">
      <c r="A156" s="1" t="s">
        <v>229</v>
      </c>
      <c r="B156" s="1">
        <v>1150</v>
      </c>
      <c r="C156" s="1">
        <f t="shared" si="32"/>
        <v>13800</v>
      </c>
      <c r="D156" s="1">
        <f t="shared" si="33"/>
        <v>12144</v>
      </c>
      <c r="E156" s="1">
        <f t="shared" si="34"/>
        <v>1656</v>
      </c>
      <c r="F156" s="1">
        <v>210</v>
      </c>
      <c r="G156" s="1">
        <v>0.57530000000000003</v>
      </c>
      <c r="H156" s="1">
        <f t="shared" si="35"/>
        <v>5.7530000000000001</v>
      </c>
      <c r="I156" s="1" t="s">
        <v>230</v>
      </c>
      <c r="J156" s="1" t="s">
        <v>26</v>
      </c>
      <c r="K156" s="1" t="s">
        <v>221</v>
      </c>
      <c r="L156" s="1" t="s">
        <v>222</v>
      </c>
      <c r="M156" s="1">
        <v>29487</v>
      </c>
      <c r="N156" s="1">
        <v>183</v>
      </c>
      <c r="O156" s="3">
        <f t="shared" si="36"/>
        <v>0.54064171122994653</v>
      </c>
      <c r="P156" s="1">
        <v>80</v>
      </c>
      <c r="Q156" s="1">
        <v>267</v>
      </c>
      <c r="R156" s="1">
        <f t="shared" si="37"/>
        <v>173.5</v>
      </c>
      <c r="S156" s="1">
        <f t="shared" si="38"/>
        <v>-9.5</v>
      </c>
      <c r="T156" s="1">
        <f t="shared" si="39"/>
        <v>35933.238000000005</v>
      </c>
      <c r="U156" s="1">
        <f t="shared" si="40"/>
        <v>31621.249440000003</v>
      </c>
      <c r="V156" s="1">
        <f t="shared" si="41"/>
        <v>4311.9885600000007</v>
      </c>
      <c r="W156" s="1">
        <f t="shared" si="42"/>
        <v>-6467.9828399999997</v>
      </c>
      <c r="X156" s="1">
        <f t="shared" si="43"/>
        <v>-6967.9828399999997</v>
      </c>
      <c r="Y156" s="1">
        <f t="shared" si="44"/>
        <v>-7843.2828399999999</v>
      </c>
      <c r="Z156" s="1" t="s">
        <v>21</v>
      </c>
      <c r="AA156" s="1">
        <v>1</v>
      </c>
      <c r="AB156" s="1">
        <v>1</v>
      </c>
      <c r="AC156" s="1">
        <v>0</v>
      </c>
      <c r="AD156" s="5">
        <f t="shared" si="45"/>
        <v>10.446685878962535</v>
      </c>
      <c r="AE156" s="4">
        <f t="shared" si="47"/>
        <v>0.34822286263208452</v>
      </c>
      <c r="AF156" s="4">
        <f t="shared" si="46"/>
        <v>0.22707713736791552</v>
      </c>
    </row>
    <row r="157" spans="1:32" x14ac:dyDescent="0.25">
      <c r="A157" s="1" t="s">
        <v>237</v>
      </c>
      <c r="B157" s="1">
        <v>1800</v>
      </c>
      <c r="C157" s="1">
        <f t="shared" si="32"/>
        <v>21600</v>
      </c>
      <c r="D157" s="1">
        <f t="shared" si="33"/>
        <v>19008</v>
      </c>
      <c r="E157" s="1">
        <f t="shared" si="34"/>
        <v>2592</v>
      </c>
      <c r="F157" s="1">
        <v>85</v>
      </c>
      <c r="G157" s="1">
        <v>0.2329</v>
      </c>
      <c r="H157" s="1">
        <f t="shared" si="35"/>
        <v>2.3290000000000002</v>
      </c>
      <c r="I157" s="1" t="s">
        <v>236</v>
      </c>
      <c r="J157" s="1" t="s">
        <v>26</v>
      </c>
      <c r="K157" s="1" t="s">
        <v>138</v>
      </c>
      <c r="L157" s="1" t="s">
        <v>139</v>
      </c>
      <c r="M157" s="1">
        <v>60642</v>
      </c>
      <c r="N157" s="1">
        <v>288</v>
      </c>
      <c r="O157" s="3">
        <f t="shared" si="36"/>
        <v>0.62890365448504981</v>
      </c>
      <c r="P157" s="1">
        <v>89</v>
      </c>
      <c r="Q157" s="1">
        <v>390</v>
      </c>
      <c r="R157" s="1">
        <f t="shared" si="37"/>
        <v>239.5</v>
      </c>
      <c r="S157" s="1">
        <f t="shared" si="38"/>
        <v>-48.5</v>
      </c>
      <c r="T157" s="1">
        <f t="shared" si="39"/>
        <v>20080.637999999999</v>
      </c>
      <c r="U157" s="1">
        <f t="shared" si="40"/>
        <v>17670.961439999999</v>
      </c>
      <c r="V157" s="1">
        <f t="shared" si="41"/>
        <v>2409.6765599999999</v>
      </c>
      <c r="W157" s="1">
        <f t="shared" si="42"/>
        <v>-3614.5148399999998</v>
      </c>
      <c r="X157" s="1">
        <f t="shared" si="43"/>
        <v>-4114.5148399999998</v>
      </c>
      <c r="Y157" s="1">
        <f t="shared" si="44"/>
        <v>-4647.4148399999995</v>
      </c>
      <c r="Z157" s="1" t="s">
        <v>21</v>
      </c>
      <c r="AA157" s="1">
        <v>1</v>
      </c>
      <c r="AB157" s="1">
        <v>1</v>
      </c>
      <c r="AC157" s="1">
        <v>0</v>
      </c>
      <c r="AD157" s="5">
        <f t="shared" si="45"/>
        <v>10.960334029227557</v>
      </c>
      <c r="AE157" s="4">
        <f t="shared" si="47"/>
        <v>0.36534446764091855</v>
      </c>
      <c r="AF157" s="4">
        <f t="shared" si="46"/>
        <v>-0.13244446764091855</v>
      </c>
    </row>
    <row r="158" spans="1:32" x14ac:dyDescent="0.25">
      <c r="A158" s="1" t="s">
        <v>246</v>
      </c>
      <c r="B158" s="1">
        <v>3000</v>
      </c>
      <c r="C158" s="1">
        <f t="shared" si="32"/>
        <v>36000</v>
      </c>
      <c r="D158" s="1">
        <f t="shared" si="33"/>
        <v>31680</v>
      </c>
      <c r="E158" s="1">
        <f t="shared" si="34"/>
        <v>4320</v>
      </c>
      <c r="F158" s="1">
        <v>234</v>
      </c>
      <c r="G158" s="1">
        <v>0.6411</v>
      </c>
      <c r="H158" s="1">
        <f t="shared" si="35"/>
        <v>6.4110000000000005</v>
      </c>
      <c r="I158" s="1" t="s">
        <v>243</v>
      </c>
      <c r="J158" s="1" t="s">
        <v>26</v>
      </c>
      <c r="K158" s="1" t="s">
        <v>244</v>
      </c>
      <c r="L158" s="1" t="s">
        <v>245</v>
      </c>
      <c r="M158" s="1">
        <v>11101</v>
      </c>
      <c r="N158" s="1">
        <v>235</v>
      </c>
      <c r="O158" s="3">
        <f t="shared" si="36"/>
        <v>0.41876606683804629</v>
      </c>
      <c r="P158" s="1">
        <v>80</v>
      </c>
      <c r="Q158" s="1">
        <v>469</v>
      </c>
      <c r="R158" s="1">
        <f t="shared" si="37"/>
        <v>274.5</v>
      </c>
      <c r="S158" s="1">
        <f t="shared" si="38"/>
        <v>39.5</v>
      </c>
      <c r="T158" s="1">
        <f t="shared" si="39"/>
        <v>63353.501999999993</v>
      </c>
      <c r="U158" s="1">
        <f t="shared" si="40"/>
        <v>55751.081759999994</v>
      </c>
      <c r="V158" s="1">
        <f t="shared" si="41"/>
        <v>7602.4202399999986</v>
      </c>
      <c r="W158" s="1">
        <f t="shared" si="42"/>
        <v>-11403.630359999999</v>
      </c>
      <c r="X158" s="1">
        <f t="shared" si="43"/>
        <v>-11903.630359999999</v>
      </c>
      <c r="Y158" s="1">
        <f t="shared" si="44"/>
        <v>-12844.73036</v>
      </c>
      <c r="Z158" s="1" t="s">
        <v>21</v>
      </c>
      <c r="AA158" s="1">
        <v>1</v>
      </c>
      <c r="AB158" s="1">
        <v>1</v>
      </c>
      <c r="AC158" s="1">
        <v>0</v>
      </c>
      <c r="AD158" s="5">
        <f t="shared" si="45"/>
        <v>15.027322404371583</v>
      </c>
      <c r="AE158" s="4">
        <f t="shared" si="47"/>
        <v>0.50091074681238612</v>
      </c>
      <c r="AF158" s="4">
        <f t="shared" si="46"/>
        <v>0.14018925318761388</v>
      </c>
    </row>
    <row r="159" spans="1:32" x14ac:dyDescent="0.25">
      <c r="A159" s="1" t="s">
        <v>251</v>
      </c>
      <c r="B159" s="1">
        <v>1700</v>
      </c>
      <c r="C159" s="1">
        <f t="shared" si="32"/>
        <v>20400</v>
      </c>
      <c r="D159" s="1">
        <f t="shared" si="33"/>
        <v>17952</v>
      </c>
      <c r="E159" s="1">
        <f t="shared" si="34"/>
        <v>2448</v>
      </c>
      <c r="F159" s="1">
        <v>190</v>
      </c>
      <c r="G159" s="1">
        <v>0.52049999999999996</v>
      </c>
      <c r="H159" s="1">
        <f t="shared" si="35"/>
        <v>5.2049999999999992</v>
      </c>
      <c r="I159" s="1" t="s">
        <v>239</v>
      </c>
      <c r="J159" s="1" t="s">
        <v>26</v>
      </c>
      <c r="K159" s="1" t="s">
        <v>138</v>
      </c>
      <c r="L159" s="1" t="s">
        <v>139</v>
      </c>
      <c r="M159" s="1">
        <v>60654</v>
      </c>
      <c r="N159" s="1">
        <v>228</v>
      </c>
      <c r="O159" s="3">
        <f t="shared" si="36"/>
        <v>0.41137724550898203</v>
      </c>
      <c r="P159" s="1">
        <v>98</v>
      </c>
      <c r="Q159" s="1">
        <v>432</v>
      </c>
      <c r="R159" s="1">
        <f t="shared" si="37"/>
        <v>265</v>
      </c>
      <c r="S159" s="1">
        <f t="shared" si="38"/>
        <v>37</v>
      </c>
      <c r="T159" s="1">
        <f t="shared" si="39"/>
        <v>49655.7</v>
      </c>
      <c r="U159" s="1">
        <f t="shared" si="40"/>
        <v>43697.015999999996</v>
      </c>
      <c r="V159" s="1">
        <f t="shared" si="41"/>
        <v>5958.6839999999993</v>
      </c>
      <c r="W159" s="1">
        <f t="shared" si="42"/>
        <v>-8938.0259999999998</v>
      </c>
      <c r="X159" s="1">
        <f t="shared" si="43"/>
        <v>-9438.0259999999998</v>
      </c>
      <c r="Y159" s="1">
        <f t="shared" si="44"/>
        <v>-10258.526</v>
      </c>
      <c r="Z159" s="1" t="s">
        <v>21</v>
      </c>
      <c r="AA159" s="1">
        <v>1</v>
      </c>
      <c r="AB159" s="1">
        <v>1</v>
      </c>
      <c r="AC159" s="1">
        <v>0</v>
      </c>
      <c r="AD159" s="5">
        <f t="shared" si="45"/>
        <v>9.433962264150944</v>
      </c>
      <c r="AE159" s="4">
        <f t="shared" si="47"/>
        <v>0.31446540880503149</v>
      </c>
      <c r="AF159" s="4">
        <f t="shared" si="46"/>
        <v>0.20603459119496847</v>
      </c>
    </row>
    <row r="160" spans="1:32" x14ac:dyDescent="0.25">
      <c r="A160" s="1" t="s">
        <v>252</v>
      </c>
      <c r="B160" s="1">
        <v>2600</v>
      </c>
      <c r="C160" s="1">
        <f t="shared" si="32"/>
        <v>31200</v>
      </c>
      <c r="D160" s="1">
        <f t="shared" si="33"/>
        <v>27456</v>
      </c>
      <c r="E160" s="1">
        <f t="shared" si="34"/>
        <v>3744</v>
      </c>
      <c r="F160" s="1">
        <v>135</v>
      </c>
      <c r="G160" s="1">
        <v>0.36990000000000001</v>
      </c>
      <c r="H160" s="1">
        <f t="shared" si="35"/>
        <v>3.6989999999999998</v>
      </c>
      <c r="I160" s="1" t="s">
        <v>248</v>
      </c>
      <c r="J160" s="1" t="s">
        <v>26</v>
      </c>
      <c r="K160" s="1" t="s">
        <v>244</v>
      </c>
      <c r="L160" s="1" t="s">
        <v>245</v>
      </c>
      <c r="M160" s="1">
        <v>11211</v>
      </c>
      <c r="N160" s="1">
        <v>250</v>
      </c>
      <c r="O160" s="3">
        <f t="shared" si="36"/>
        <v>0.52967359050445106</v>
      </c>
      <c r="P160" s="1">
        <v>69</v>
      </c>
      <c r="Q160" s="1">
        <v>406</v>
      </c>
      <c r="R160" s="1">
        <f t="shared" si="37"/>
        <v>237.5</v>
      </c>
      <c r="S160" s="1">
        <f t="shared" si="38"/>
        <v>-12.5</v>
      </c>
      <c r="T160" s="1">
        <f t="shared" si="39"/>
        <v>31626.449999999997</v>
      </c>
      <c r="U160" s="1">
        <f t="shared" si="40"/>
        <v>27831.275999999998</v>
      </c>
      <c r="V160" s="1">
        <f t="shared" si="41"/>
        <v>3795.1739999999995</v>
      </c>
      <c r="W160" s="1">
        <f t="shared" si="42"/>
        <v>-5692.7610000000004</v>
      </c>
      <c r="X160" s="1">
        <f t="shared" si="43"/>
        <v>-6192.7610000000004</v>
      </c>
      <c r="Y160" s="1">
        <f t="shared" si="44"/>
        <v>-6862.6610000000001</v>
      </c>
      <c r="Z160" s="1" t="s">
        <v>21</v>
      </c>
      <c r="AA160" s="1">
        <v>1</v>
      </c>
      <c r="AB160" s="1">
        <v>1</v>
      </c>
      <c r="AC160" s="1">
        <v>0</v>
      </c>
      <c r="AD160" s="5">
        <f t="shared" si="45"/>
        <v>15.263157894736842</v>
      </c>
      <c r="AE160" s="4">
        <f t="shared" si="47"/>
        <v>0.50877192982456143</v>
      </c>
      <c r="AF160" s="4">
        <f t="shared" si="46"/>
        <v>-0.13887192982456142</v>
      </c>
    </row>
    <row r="161" spans="1:32" x14ac:dyDescent="0.25">
      <c r="A161" s="1" t="s">
        <v>258</v>
      </c>
      <c r="B161" s="1">
        <v>2295</v>
      </c>
      <c r="C161" s="1">
        <f t="shared" si="32"/>
        <v>27540</v>
      </c>
      <c r="D161" s="1">
        <f t="shared" si="33"/>
        <v>24235.200000000001</v>
      </c>
      <c r="E161" s="1">
        <f t="shared" si="34"/>
        <v>3304.7999999999997</v>
      </c>
      <c r="F161" s="1">
        <v>171</v>
      </c>
      <c r="G161" s="1">
        <v>0.46850000000000003</v>
      </c>
      <c r="H161" s="1">
        <f t="shared" si="35"/>
        <v>4.6850000000000005</v>
      </c>
      <c r="I161" s="1" t="s">
        <v>254</v>
      </c>
      <c r="J161" s="1" t="s">
        <v>26</v>
      </c>
      <c r="K161" s="1" t="s">
        <v>27</v>
      </c>
      <c r="L161" s="1" t="s">
        <v>255</v>
      </c>
      <c r="M161" s="1">
        <v>94025</v>
      </c>
      <c r="N161" s="1">
        <v>270</v>
      </c>
      <c r="O161" s="3">
        <f t="shared" si="36"/>
        <v>0.46856368563685635</v>
      </c>
      <c r="P161" s="1">
        <v>100</v>
      </c>
      <c r="Q161" s="1">
        <v>469</v>
      </c>
      <c r="R161" s="1">
        <f t="shared" si="37"/>
        <v>284.5</v>
      </c>
      <c r="S161" s="1">
        <f t="shared" si="38"/>
        <v>14.5</v>
      </c>
      <c r="T161" s="1">
        <f t="shared" si="39"/>
        <v>47983.770000000004</v>
      </c>
      <c r="U161" s="1">
        <f t="shared" si="40"/>
        <v>42225.717600000004</v>
      </c>
      <c r="V161" s="1">
        <f t="shared" si="41"/>
        <v>5758.0524000000005</v>
      </c>
      <c r="W161" s="1">
        <f t="shared" si="42"/>
        <v>-8637.0786000000007</v>
      </c>
      <c r="X161" s="1">
        <f t="shared" si="43"/>
        <v>-9137.0786000000007</v>
      </c>
      <c r="Y161" s="1">
        <f t="shared" si="44"/>
        <v>-9905.5786000000007</v>
      </c>
      <c r="Z161" s="1" t="s">
        <v>21</v>
      </c>
      <c r="AA161" s="1">
        <v>1</v>
      </c>
      <c r="AB161" s="1">
        <v>1</v>
      </c>
      <c r="AC161" s="1">
        <v>0</v>
      </c>
      <c r="AD161" s="5">
        <f t="shared" si="45"/>
        <v>11.401581722319857</v>
      </c>
      <c r="AE161" s="4">
        <f t="shared" si="47"/>
        <v>0.3800527240773286</v>
      </c>
      <c r="AF161" s="4">
        <f t="shared" si="46"/>
        <v>8.8447275922671431E-2</v>
      </c>
    </row>
    <row r="162" spans="1:32" x14ac:dyDescent="0.25">
      <c r="A162" s="1" t="s">
        <v>262</v>
      </c>
      <c r="B162" s="1">
        <v>3000</v>
      </c>
      <c r="C162" s="1">
        <f t="shared" si="32"/>
        <v>36000</v>
      </c>
      <c r="D162" s="1">
        <f t="shared" si="33"/>
        <v>31680</v>
      </c>
      <c r="E162" s="1">
        <f t="shared" si="34"/>
        <v>4320</v>
      </c>
      <c r="F162" s="1">
        <v>169</v>
      </c>
      <c r="G162" s="1">
        <v>0.46300000000000002</v>
      </c>
      <c r="H162" s="1">
        <f t="shared" si="35"/>
        <v>4.63</v>
      </c>
      <c r="I162" s="1" t="s">
        <v>263</v>
      </c>
      <c r="J162" s="1" t="s">
        <v>26</v>
      </c>
      <c r="K162" s="1" t="s">
        <v>244</v>
      </c>
      <c r="L162" s="1" t="s">
        <v>245</v>
      </c>
      <c r="M162" s="1">
        <v>10002</v>
      </c>
      <c r="N162" s="1">
        <v>337</v>
      </c>
      <c r="O162" s="3">
        <f t="shared" si="36"/>
        <v>0.57058823529411773</v>
      </c>
      <c r="P162" s="1">
        <v>87</v>
      </c>
      <c r="Q162" s="1">
        <v>512</v>
      </c>
      <c r="R162" s="1">
        <f t="shared" si="37"/>
        <v>299.5</v>
      </c>
      <c r="S162" s="1">
        <f t="shared" si="38"/>
        <v>-37.5</v>
      </c>
      <c r="T162" s="1">
        <f t="shared" si="39"/>
        <v>49920.66</v>
      </c>
      <c r="U162" s="1">
        <f t="shared" si="40"/>
        <v>43930.180800000002</v>
      </c>
      <c r="V162" s="1">
        <f t="shared" si="41"/>
        <v>5990.4791999999998</v>
      </c>
      <c r="W162" s="1">
        <f t="shared" si="42"/>
        <v>-8985.7188000000006</v>
      </c>
      <c r="X162" s="1">
        <f t="shared" si="43"/>
        <v>-9485.7188000000006</v>
      </c>
      <c r="Y162" s="1">
        <f t="shared" si="44"/>
        <v>-10248.718800000001</v>
      </c>
      <c r="Z162" s="1" t="s">
        <v>21</v>
      </c>
      <c r="AA162" s="1">
        <v>1</v>
      </c>
      <c r="AB162" s="1">
        <v>1</v>
      </c>
      <c r="AC162" s="1">
        <v>0</v>
      </c>
      <c r="AD162" s="5">
        <f t="shared" si="45"/>
        <v>13.77295492487479</v>
      </c>
      <c r="AE162" s="4">
        <f t="shared" si="47"/>
        <v>0.45909849749582637</v>
      </c>
      <c r="AF162" s="4">
        <f t="shared" si="46"/>
        <v>3.9015025041736484E-3</v>
      </c>
    </row>
    <row r="163" spans="1:32" ht="24" x14ac:dyDescent="0.25">
      <c r="A163" s="1" t="s">
        <v>267</v>
      </c>
      <c r="B163" s="1">
        <v>800</v>
      </c>
      <c r="C163" s="1">
        <f t="shared" si="32"/>
        <v>9600</v>
      </c>
      <c r="D163" s="1">
        <f t="shared" si="33"/>
        <v>8448</v>
      </c>
      <c r="E163" s="1">
        <f t="shared" si="34"/>
        <v>1152</v>
      </c>
      <c r="F163" s="1">
        <v>208</v>
      </c>
      <c r="G163" s="1">
        <v>0.56989999999999996</v>
      </c>
      <c r="H163" s="1">
        <f t="shared" si="35"/>
        <v>5.698999999999999</v>
      </c>
      <c r="I163" s="1" t="s">
        <v>17</v>
      </c>
      <c r="J163" s="1" t="s">
        <v>26</v>
      </c>
      <c r="K163" s="1" t="s">
        <v>19</v>
      </c>
      <c r="L163" s="1" t="s">
        <v>20</v>
      </c>
      <c r="M163" s="1">
        <v>27514</v>
      </c>
      <c r="N163" s="1">
        <v>104</v>
      </c>
      <c r="O163" s="3">
        <f t="shared" si="36"/>
        <v>0.40222222222222226</v>
      </c>
      <c r="P163" s="1">
        <v>53</v>
      </c>
      <c r="Q163" s="1">
        <v>188</v>
      </c>
      <c r="R163" s="1">
        <f t="shared" si="37"/>
        <v>120.5</v>
      </c>
      <c r="S163" s="1">
        <f t="shared" si="38"/>
        <v>16.5</v>
      </c>
      <c r="T163" s="1">
        <f t="shared" si="39"/>
        <v>24722.261999999995</v>
      </c>
      <c r="U163" s="1">
        <f t="shared" si="40"/>
        <v>21755.590559999997</v>
      </c>
      <c r="V163" s="1">
        <f t="shared" si="41"/>
        <v>2966.6714399999992</v>
      </c>
      <c r="W163" s="1">
        <f t="shared" si="42"/>
        <v>-4450.0071599999992</v>
      </c>
      <c r="X163" s="1">
        <f t="shared" si="43"/>
        <v>-4950.0071599999992</v>
      </c>
      <c r="Y163" s="1">
        <f t="shared" si="44"/>
        <v>-5819.9071599999988</v>
      </c>
      <c r="Z163" s="1" t="s">
        <v>21</v>
      </c>
      <c r="AA163" s="1">
        <v>1</v>
      </c>
      <c r="AB163" s="1">
        <v>1</v>
      </c>
      <c r="AC163" s="1">
        <v>0</v>
      </c>
      <c r="AD163" s="5">
        <f t="shared" si="45"/>
        <v>11.410788381742737</v>
      </c>
      <c r="AE163" s="4">
        <f t="shared" si="47"/>
        <v>0.38035961272475788</v>
      </c>
      <c r="AF163" s="4">
        <f t="shared" si="46"/>
        <v>0.18954038727524208</v>
      </c>
    </row>
    <row r="164" spans="1:32" x14ac:dyDescent="0.25">
      <c r="A164" s="1" t="s">
        <v>270</v>
      </c>
      <c r="B164" s="1">
        <v>3500</v>
      </c>
      <c r="C164" s="1">
        <f t="shared" si="32"/>
        <v>42000</v>
      </c>
      <c r="D164" s="1">
        <f t="shared" si="33"/>
        <v>36960</v>
      </c>
      <c r="E164" s="1">
        <f t="shared" si="34"/>
        <v>5040</v>
      </c>
      <c r="F164" s="1">
        <v>168</v>
      </c>
      <c r="G164" s="1">
        <v>0.46029999999999999</v>
      </c>
      <c r="H164" s="1">
        <f t="shared" si="35"/>
        <v>4.6029999999999998</v>
      </c>
      <c r="I164" s="1" t="s">
        <v>266</v>
      </c>
      <c r="J164" s="1" t="s">
        <v>26</v>
      </c>
      <c r="K164" s="1" t="s">
        <v>244</v>
      </c>
      <c r="L164" s="1" t="s">
        <v>245</v>
      </c>
      <c r="M164" s="1">
        <v>10004</v>
      </c>
      <c r="N164" s="1">
        <v>576</v>
      </c>
      <c r="O164" s="3">
        <f t="shared" si="36"/>
        <v>0.56008119079837626</v>
      </c>
      <c r="P164" s="1">
        <v>151</v>
      </c>
      <c r="Q164" s="1">
        <v>890</v>
      </c>
      <c r="R164" s="1">
        <f t="shared" si="37"/>
        <v>520.5</v>
      </c>
      <c r="S164" s="1">
        <f t="shared" si="38"/>
        <v>-55.5</v>
      </c>
      <c r="T164" s="1">
        <f t="shared" si="39"/>
        <v>86251.013999999996</v>
      </c>
      <c r="U164" s="1">
        <f t="shared" si="40"/>
        <v>75900.892319999999</v>
      </c>
      <c r="V164" s="1">
        <f t="shared" si="41"/>
        <v>10350.121679999998</v>
      </c>
      <c r="W164" s="1">
        <f t="shared" si="42"/>
        <v>-15525.18252</v>
      </c>
      <c r="X164" s="1">
        <f t="shared" si="43"/>
        <v>-16025.18252</v>
      </c>
      <c r="Y164" s="1">
        <f t="shared" si="44"/>
        <v>-16785.482520000001</v>
      </c>
      <c r="Z164" s="1" t="s">
        <v>21</v>
      </c>
      <c r="AA164" s="1">
        <v>1</v>
      </c>
      <c r="AB164" s="1">
        <v>1</v>
      </c>
      <c r="AC164" s="1">
        <v>0</v>
      </c>
      <c r="AD164" s="5">
        <f t="shared" si="45"/>
        <v>9.1258405379442831</v>
      </c>
      <c r="AE164" s="4">
        <f t="shared" si="47"/>
        <v>0.30419468459814275</v>
      </c>
      <c r="AF164" s="4">
        <f t="shared" si="46"/>
        <v>0.15610531540185724</v>
      </c>
    </row>
    <row r="165" spans="1:32" x14ac:dyDescent="0.25">
      <c r="A165" s="1" t="s">
        <v>273</v>
      </c>
      <c r="B165" s="1">
        <v>1700</v>
      </c>
      <c r="C165" s="1">
        <f t="shared" si="32"/>
        <v>20400</v>
      </c>
      <c r="D165" s="1">
        <f t="shared" si="33"/>
        <v>17952</v>
      </c>
      <c r="E165" s="1">
        <f t="shared" si="34"/>
        <v>2448</v>
      </c>
      <c r="F165" s="1">
        <v>247</v>
      </c>
      <c r="G165" s="1">
        <v>0.67669999999999997</v>
      </c>
      <c r="H165" s="1">
        <f t="shared" si="35"/>
        <v>6.7669999999999995</v>
      </c>
      <c r="I165" s="1" t="s">
        <v>195</v>
      </c>
      <c r="J165" s="1" t="s">
        <v>26</v>
      </c>
      <c r="K165" s="1" t="s">
        <v>138</v>
      </c>
      <c r="L165" s="1" t="s">
        <v>139</v>
      </c>
      <c r="M165" s="1">
        <v>60611</v>
      </c>
      <c r="N165" s="1">
        <v>239</v>
      </c>
      <c r="O165" s="3">
        <f t="shared" si="36"/>
        <v>0.43975903614457834</v>
      </c>
      <c r="P165" s="1">
        <v>98</v>
      </c>
      <c r="Q165" s="1">
        <v>430</v>
      </c>
      <c r="R165" s="1">
        <f t="shared" si="37"/>
        <v>264</v>
      </c>
      <c r="S165" s="1">
        <f t="shared" si="38"/>
        <v>25</v>
      </c>
      <c r="T165" s="1">
        <f t="shared" si="39"/>
        <v>64313.567999999999</v>
      </c>
      <c r="U165" s="1">
        <f t="shared" si="40"/>
        <v>56595.939839999999</v>
      </c>
      <c r="V165" s="1">
        <f t="shared" si="41"/>
        <v>7717.6281599999993</v>
      </c>
      <c r="W165" s="1">
        <f t="shared" si="42"/>
        <v>-11576.44224</v>
      </c>
      <c r="X165" s="1">
        <f t="shared" si="43"/>
        <v>-12076.44224</v>
      </c>
      <c r="Y165" s="1">
        <f t="shared" si="44"/>
        <v>-13053.142240000001</v>
      </c>
      <c r="Z165" s="1" t="s">
        <v>21</v>
      </c>
      <c r="AA165" s="1">
        <v>1</v>
      </c>
      <c r="AB165" s="1">
        <v>1</v>
      </c>
      <c r="AC165" s="1">
        <v>0</v>
      </c>
      <c r="AD165" s="5">
        <f t="shared" si="45"/>
        <v>9.4696969696969688</v>
      </c>
      <c r="AE165" s="4">
        <f t="shared" si="47"/>
        <v>0.31565656565656564</v>
      </c>
      <c r="AF165" s="4">
        <f t="shared" si="46"/>
        <v>0.36104343434343433</v>
      </c>
    </row>
    <row r="166" spans="1:32" x14ac:dyDescent="0.25">
      <c r="A166" s="1" t="s">
        <v>274</v>
      </c>
      <c r="B166" s="1">
        <v>1600</v>
      </c>
      <c r="C166" s="1">
        <f t="shared" si="32"/>
        <v>19200</v>
      </c>
      <c r="D166" s="1">
        <f t="shared" si="33"/>
        <v>16896</v>
      </c>
      <c r="E166" s="1">
        <f t="shared" si="34"/>
        <v>2304</v>
      </c>
      <c r="F166" s="1">
        <v>197</v>
      </c>
      <c r="G166" s="1">
        <v>0.53969999999999996</v>
      </c>
      <c r="H166" s="1">
        <f t="shared" si="35"/>
        <v>5.3969999999999994</v>
      </c>
      <c r="I166" s="1" t="s">
        <v>275</v>
      </c>
      <c r="J166" s="1" t="s">
        <v>26</v>
      </c>
      <c r="K166" s="1" t="s">
        <v>138</v>
      </c>
      <c r="L166" s="1" t="s">
        <v>139</v>
      </c>
      <c r="M166" s="1">
        <v>60616</v>
      </c>
      <c r="N166" s="1">
        <v>209</v>
      </c>
      <c r="O166" s="3">
        <f t="shared" si="36"/>
        <v>0.39022082018927451</v>
      </c>
      <c r="P166" s="1">
        <v>94</v>
      </c>
      <c r="Q166" s="1">
        <v>411</v>
      </c>
      <c r="R166" s="1">
        <f t="shared" si="37"/>
        <v>252.5</v>
      </c>
      <c r="S166" s="1">
        <f t="shared" si="38"/>
        <v>43.5</v>
      </c>
      <c r="T166" s="1">
        <f t="shared" si="39"/>
        <v>49058.729999999996</v>
      </c>
      <c r="U166" s="1">
        <f t="shared" si="40"/>
        <v>43171.682399999998</v>
      </c>
      <c r="V166" s="1">
        <f t="shared" si="41"/>
        <v>5887.047599999999</v>
      </c>
      <c r="W166" s="1">
        <f t="shared" si="42"/>
        <v>-8830.5714000000007</v>
      </c>
      <c r="X166" s="1">
        <f t="shared" si="43"/>
        <v>-9330.5714000000007</v>
      </c>
      <c r="Y166" s="1">
        <f t="shared" si="44"/>
        <v>-10170.271400000001</v>
      </c>
      <c r="Z166" s="1" t="s">
        <v>21</v>
      </c>
      <c r="AA166" s="1">
        <v>1</v>
      </c>
      <c r="AB166" s="1">
        <v>1</v>
      </c>
      <c r="AC166" s="1">
        <v>0</v>
      </c>
      <c r="AD166" s="5">
        <f t="shared" si="45"/>
        <v>9.4059405940594054</v>
      </c>
      <c r="AE166" s="4">
        <f t="shared" si="47"/>
        <v>0.3135313531353135</v>
      </c>
      <c r="AF166" s="4">
        <f t="shared" si="46"/>
        <v>0.22616864686468646</v>
      </c>
    </row>
    <row r="167" spans="1:32" x14ac:dyDescent="0.25">
      <c r="A167" s="1" t="s">
        <v>283</v>
      </c>
      <c r="B167" s="1">
        <v>3000</v>
      </c>
      <c r="C167" s="1">
        <f t="shared" si="32"/>
        <v>36000</v>
      </c>
      <c r="D167" s="1">
        <f t="shared" si="33"/>
        <v>31680</v>
      </c>
      <c r="E167" s="1">
        <f t="shared" si="34"/>
        <v>4320</v>
      </c>
      <c r="F167" s="1">
        <v>182</v>
      </c>
      <c r="G167" s="1">
        <v>0.49859999999999999</v>
      </c>
      <c r="H167" s="1">
        <f t="shared" si="35"/>
        <v>4.9859999999999998</v>
      </c>
      <c r="I167" s="1" t="s">
        <v>281</v>
      </c>
      <c r="J167" s="1" t="s">
        <v>26</v>
      </c>
      <c r="K167" s="1" t="s">
        <v>244</v>
      </c>
      <c r="L167" s="1" t="s">
        <v>245</v>
      </c>
      <c r="M167" s="1">
        <v>10014</v>
      </c>
      <c r="N167" s="1">
        <v>288</v>
      </c>
      <c r="O167" s="3">
        <f t="shared" si="36"/>
        <v>0.36967984934086628</v>
      </c>
      <c r="P167" s="1">
        <v>109</v>
      </c>
      <c r="Q167" s="1">
        <v>640</v>
      </c>
      <c r="R167" s="1">
        <f t="shared" si="37"/>
        <v>374.5</v>
      </c>
      <c r="S167" s="1">
        <f t="shared" si="38"/>
        <v>86.5</v>
      </c>
      <c r="T167" s="1">
        <f t="shared" si="39"/>
        <v>67221.251999999993</v>
      </c>
      <c r="U167" s="1">
        <f t="shared" si="40"/>
        <v>59154.701759999996</v>
      </c>
      <c r="V167" s="1">
        <f t="shared" si="41"/>
        <v>8066.5502399999987</v>
      </c>
      <c r="W167" s="1">
        <f t="shared" si="42"/>
        <v>-12099.825359999997</v>
      </c>
      <c r="X167" s="1">
        <f t="shared" si="43"/>
        <v>-12599.825359999997</v>
      </c>
      <c r="Y167" s="1">
        <f t="shared" si="44"/>
        <v>-13398.425359999997</v>
      </c>
      <c r="Z167" s="1" t="s">
        <v>21</v>
      </c>
      <c r="AA167" s="1">
        <v>1</v>
      </c>
      <c r="AB167" s="1">
        <v>1</v>
      </c>
      <c r="AC167" s="1">
        <v>0</v>
      </c>
      <c r="AD167" s="5">
        <f t="shared" si="45"/>
        <v>11.014686248331108</v>
      </c>
      <c r="AE167" s="4">
        <f t="shared" si="47"/>
        <v>0.36715620827770362</v>
      </c>
      <c r="AF167" s="4">
        <f t="shared" si="46"/>
        <v>0.13144379172229637</v>
      </c>
    </row>
    <row r="168" spans="1:32" x14ac:dyDescent="0.25">
      <c r="A168" s="1" t="s">
        <v>288</v>
      </c>
      <c r="B168" s="1">
        <v>3400</v>
      </c>
      <c r="C168" s="1">
        <f t="shared" si="32"/>
        <v>40800</v>
      </c>
      <c r="D168" s="1">
        <f t="shared" si="33"/>
        <v>35904</v>
      </c>
      <c r="E168" s="1">
        <f t="shared" si="34"/>
        <v>4896</v>
      </c>
      <c r="F168" s="1">
        <v>103</v>
      </c>
      <c r="G168" s="1">
        <v>0.28220000000000001</v>
      </c>
      <c r="H168" s="1">
        <f t="shared" si="35"/>
        <v>2.8220000000000005</v>
      </c>
      <c r="I168" s="1" t="s">
        <v>285</v>
      </c>
      <c r="J168" s="1" t="s">
        <v>26</v>
      </c>
      <c r="K168" s="1" t="s">
        <v>244</v>
      </c>
      <c r="L168" s="1" t="s">
        <v>245</v>
      </c>
      <c r="M168" s="1">
        <v>10019</v>
      </c>
      <c r="N168" s="1">
        <v>436</v>
      </c>
      <c r="O168" s="3">
        <f t="shared" si="36"/>
        <v>0.60965250965250961</v>
      </c>
      <c r="P168" s="1">
        <v>106</v>
      </c>
      <c r="Q168" s="1">
        <v>624</v>
      </c>
      <c r="R168" s="1">
        <f t="shared" si="37"/>
        <v>365</v>
      </c>
      <c r="S168" s="1">
        <f t="shared" si="38"/>
        <v>-71</v>
      </c>
      <c r="T168" s="1">
        <f t="shared" si="39"/>
        <v>37081.080000000009</v>
      </c>
      <c r="U168" s="1">
        <f t="shared" si="40"/>
        <v>32631.350400000007</v>
      </c>
      <c r="V168" s="1">
        <f t="shared" si="41"/>
        <v>4449.7296000000006</v>
      </c>
      <c r="W168" s="1">
        <f t="shared" si="42"/>
        <v>-6674.5944000000018</v>
      </c>
      <c r="X168" s="1">
        <f t="shared" si="43"/>
        <v>-7174.5944000000018</v>
      </c>
      <c r="Y168" s="1">
        <f t="shared" si="44"/>
        <v>-7756.7944000000016</v>
      </c>
      <c r="Z168" s="1" t="s">
        <v>21</v>
      </c>
      <c r="AA168" s="1">
        <v>1</v>
      </c>
      <c r="AB168" s="1">
        <v>1</v>
      </c>
      <c r="AC168" s="1">
        <v>0</v>
      </c>
      <c r="AD168" s="5">
        <f t="shared" si="45"/>
        <v>12.671232876712329</v>
      </c>
      <c r="AE168" s="4">
        <f t="shared" si="47"/>
        <v>0.4223744292237443</v>
      </c>
      <c r="AF168" s="4">
        <f t="shared" si="46"/>
        <v>-0.14017442922374429</v>
      </c>
    </row>
    <row r="169" spans="1:32" ht="24" x14ac:dyDescent="0.25">
      <c r="A169" s="1" t="s">
        <v>290</v>
      </c>
      <c r="B169" s="1">
        <v>900</v>
      </c>
      <c r="C169" s="1">
        <f t="shared" si="32"/>
        <v>10800</v>
      </c>
      <c r="D169" s="1">
        <f t="shared" si="33"/>
        <v>9504</v>
      </c>
      <c r="E169" s="1">
        <f t="shared" si="34"/>
        <v>1296</v>
      </c>
      <c r="F169" s="1">
        <v>106</v>
      </c>
      <c r="G169" s="1">
        <v>0.29039999999999999</v>
      </c>
      <c r="H169" s="1">
        <f t="shared" si="35"/>
        <v>2.9039999999999999</v>
      </c>
      <c r="I169" s="1" t="s">
        <v>166</v>
      </c>
      <c r="J169" s="1" t="s">
        <v>26</v>
      </c>
      <c r="K169" s="1" t="s">
        <v>27</v>
      </c>
      <c r="L169" s="1" t="s">
        <v>161</v>
      </c>
      <c r="M169" s="1">
        <v>91950</v>
      </c>
      <c r="N169" s="1">
        <v>318</v>
      </c>
      <c r="O169" s="3">
        <f t="shared" si="36"/>
        <v>0.53030303030303028</v>
      </c>
      <c r="P169" s="1">
        <v>176</v>
      </c>
      <c r="Q169" s="1">
        <v>440</v>
      </c>
      <c r="R169" s="1">
        <f t="shared" si="37"/>
        <v>308</v>
      </c>
      <c r="S169" s="1">
        <f t="shared" si="38"/>
        <v>-10</v>
      </c>
      <c r="T169" s="1">
        <f t="shared" si="39"/>
        <v>32199.551999999996</v>
      </c>
      <c r="U169" s="1">
        <f t="shared" si="40"/>
        <v>28335.605759999995</v>
      </c>
      <c r="V169" s="1">
        <f t="shared" si="41"/>
        <v>3863.9462399999993</v>
      </c>
      <c r="W169" s="1">
        <f t="shared" si="42"/>
        <v>-5795.9193599999999</v>
      </c>
      <c r="X169" s="1">
        <f t="shared" si="43"/>
        <v>-6295.9193599999999</v>
      </c>
      <c r="Y169" s="1">
        <f t="shared" si="44"/>
        <v>-6886.3193599999995</v>
      </c>
      <c r="Z169" s="1" t="s">
        <v>21</v>
      </c>
      <c r="AA169" s="1">
        <v>1</v>
      </c>
      <c r="AB169" s="1">
        <v>1</v>
      </c>
      <c r="AC169" s="1">
        <v>0</v>
      </c>
      <c r="AD169" s="5">
        <f t="shared" si="45"/>
        <v>4.8701298701298699</v>
      </c>
      <c r="AE169" s="4">
        <f t="shared" si="47"/>
        <v>0.16233766233766234</v>
      </c>
      <c r="AF169" s="4">
        <f t="shared" si="46"/>
        <v>0.12806233766233766</v>
      </c>
    </row>
    <row r="170" spans="1:32" ht="24" x14ac:dyDescent="0.25">
      <c r="A170" s="1" t="s">
        <v>299</v>
      </c>
      <c r="B170" s="1">
        <v>650</v>
      </c>
      <c r="C170" s="1">
        <f t="shared" si="32"/>
        <v>7800</v>
      </c>
      <c r="D170" s="1">
        <f t="shared" si="33"/>
        <v>6864</v>
      </c>
      <c r="E170" s="1">
        <f t="shared" si="34"/>
        <v>936</v>
      </c>
      <c r="F170" s="1">
        <v>175</v>
      </c>
      <c r="G170" s="1">
        <v>0.47949999999999998</v>
      </c>
      <c r="H170" s="1">
        <f t="shared" si="35"/>
        <v>4.7949999999999999</v>
      </c>
      <c r="I170" s="1" t="s">
        <v>300</v>
      </c>
      <c r="J170" s="1" t="s">
        <v>26</v>
      </c>
      <c r="K170" s="1" t="s">
        <v>187</v>
      </c>
      <c r="L170" s="1" t="s">
        <v>188</v>
      </c>
      <c r="M170" s="1">
        <v>43222</v>
      </c>
      <c r="N170" s="1">
        <v>107</v>
      </c>
      <c r="O170" s="3">
        <f t="shared" si="36"/>
        <v>0.38421052631578945</v>
      </c>
      <c r="P170" s="1">
        <v>80</v>
      </c>
      <c r="Q170" s="1">
        <v>156</v>
      </c>
      <c r="R170" s="1">
        <f t="shared" si="37"/>
        <v>118</v>
      </c>
      <c r="S170" s="1">
        <f t="shared" si="38"/>
        <v>11</v>
      </c>
      <c r="T170" s="1">
        <f t="shared" si="39"/>
        <v>20369.16</v>
      </c>
      <c r="U170" s="1">
        <f t="shared" si="40"/>
        <v>17924.860799999999</v>
      </c>
      <c r="V170" s="1">
        <f t="shared" si="41"/>
        <v>2444.2991999999999</v>
      </c>
      <c r="W170" s="1">
        <f t="shared" si="42"/>
        <v>-3666.4487999999997</v>
      </c>
      <c r="X170" s="1">
        <f t="shared" si="43"/>
        <v>-4166.4488000000001</v>
      </c>
      <c r="Y170" s="1">
        <f t="shared" si="44"/>
        <v>-4945.9488000000001</v>
      </c>
      <c r="Z170" s="1" t="s">
        <v>21</v>
      </c>
      <c r="AA170" s="1">
        <v>1</v>
      </c>
      <c r="AB170" s="1">
        <v>1</v>
      </c>
      <c r="AC170" s="1">
        <v>0</v>
      </c>
      <c r="AD170" s="5">
        <f t="shared" si="45"/>
        <v>10.063559322033898</v>
      </c>
      <c r="AE170" s="4">
        <f t="shared" si="47"/>
        <v>0.33545197740112992</v>
      </c>
      <c r="AF170" s="4">
        <f t="shared" si="46"/>
        <v>0.14404802259887006</v>
      </c>
    </row>
    <row r="171" spans="1:32" x14ac:dyDescent="0.25">
      <c r="A171" s="1" t="s">
        <v>304</v>
      </c>
      <c r="B171" s="1">
        <v>1000</v>
      </c>
      <c r="C171" s="1">
        <f t="shared" si="32"/>
        <v>12000</v>
      </c>
      <c r="D171" s="1">
        <f t="shared" si="33"/>
        <v>10560</v>
      </c>
      <c r="E171" s="1">
        <f t="shared" si="34"/>
        <v>1440</v>
      </c>
      <c r="F171" s="1">
        <v>200</v>
      </c>
      <c r="G171" s="1">
        <v>0.54790000000000005</v>
      </c>
      <c r="H171" s="1">
        <f t="shared" si="35"/>
        <v>5.4790000000000001</v>
      </c>
      <c r="I171" s="1" t="s">
        <v>199</v>
      </c>
      <c r="J171" s="1" t="s">
        <v>26</v>
      </c>
      <c r="K171" s="1" t="s">
        <v>200</v>
      </c>
      <c r="L171" s="1" t="s">
        <v>201</v>
      </c>
      <c r="M171" s="1">
        <v>23113</v>
      </c>
      <c r="N171" s="1">
        <v>174</v>
      </c>
      <c r="O171" s="3">
        <f t="shared" si="36"/>
        <v>0.44162162162162166</v>
      </c>
      <c r="P171" s="1">
        <v>95</v>
      </c>
      <c r="Q171" s="1">
        <v>280</v>
      </c>
      <c r="R171" s="1">
        <f t="shared" si="37"/>
        <v>187.5</v>
      </c>
      <c r="S171" s="1">
        <f t="shared" si="38"/>
        <v>13.5</v>
      </c>
      <c r="T171" s="1">
        <f t="shared" si="39"/>
        <v>36983.25</v>
      </c>
      <c r="U171" s="1">
        <f t="shared" si="40"/>
        <v>32545.26</v>
      </c>
      <c r="V171" s="1">
        <f t="shared" si="41"/>
        <v>4437.99</v>
      </c>
      <c r="W171" s="1">
        <f t="shared" si="42"/>
        <v>-6656.9850000000006</v>
      </c>
      <c r="X171" s="1">
        <f t="shared" si="43"/>
        <v>-7156.9850000000006</v>
      </c>
      <c r="Y171" s="1">
        <f t="shared" si="44"/>
        <v>-8004.8850000000002</v>
      </c>
      <c r="Z171" s="1" t="s">
        <v>21</v>
      </c>
      <c r="AA171" s="1">
        <v>1</v>
      </c>
      <c r="AB171" s="1">
        <v>1</v>
      </c>
      <c r="AC171" s="1">
        <v>0</v>
      </c>
      <c r="AD171" s="5">
        <f t="shared" si="45"/>
        <v>8.6666666666666661</v>
      </c>
      <c r="AE171" s="4">
        <f t="shared" si="47"/>
        <v>0.28888888888888886</v>
      </c>
      <c r="AF171" s="4">
        <f t="shared" si="46"/>
        <v>0.25901111111111119</v>
      </c>
    </row>
    <row r="172" spans="1:32" ht="24" x14ac:dyDescent="0.25">
      <c r="A172" s="1" t="s">
        <v>305</v>
      </c>
      <c r="B172" s="1">
        <v>1165</v>
      </c>
      <c r="C172" s="1">
        <f t="shared" si="32"/>
        <v>13980</v>
      </c>
      <c r="D172" s="1">
        <f t="shared" si="33"/>
        <v>12302.4</v>
      </c>
      <c r="E172" s="1">
        <f t="shared" si="34"/>
        <v>1677.6</v>
      </c>
      <c r="F172" s="1">
        <v>125</v>
      </c>
      <c r="G172" s="1">
        <v>0.34250000000000003</v>
      </c>
      <c r="H172" s="1">
        <f t="shared" si="35"/>
        <v>3.4250000000000003</v>
      </c>
      <c r="I172" s="1" t="s">
        <v>220</v>
      </c>
      <c r="J172" s="1" t="s">
        <v>26</v>
      </c>
      <c r="K172" s="1" t="s">
        <v>221</v>
      </c>
      <c r="L172" s="1" t="s">
        <v>222</v>
      </c>
      <c r="M172" s="1">
        <v>29438</v>
      </c>
      <c r="N172" s="1">
        <v>180</v>
      </c>
      <c r="O172" s="3">
        <f t="shared" si="36"/>
        <v>0.52352941176470591</v>
      </c>
      <c r="P172" s="1">
        <v>135</v>
      </c>
      <c r="Q172" s="1">
        <v>220</v>
      </c>
      <c r="R172" s="1">
        <f t="shared" si="37"/>
        <v>177.5</v>
      </c>
      <c r="S172" s="1">
        <f t="shared" si="38"/>
        <v>-2.5</v>
      </c>
      <c r="T172" s="1">
        <f t="shared" si="39"/>
        <v>21885.75</v>
      </c>
      <c r="U172" s="1">
        <f t="shared" si="40"/>
        <v>19259.46</v>
      </c>
      <c r="V172" s="1">
        <f t="shared" si="41"/>
        <v>2626.29</v>
      </c>
      <c r="W172" s="1">
        <f t="shared" si="42"/>
        <v>-3939.4349999999995</v>
      </c>
      <c r="X172" s="1">
        <f t="shared" si="43"/>
        <v>-4439.4349999999995</v>
      </c>
      <c r="Y172" s="1">
        <f t="shared" si="44"/>
        <v>-5081.9349999999995</v>
      </c>
      <c r="Z172" s="1" t="s">
        <v>21</v>
      </c>
      <c r="AA172" s="1">
        <v>1</v>
      </c>
      <c r="AB172" s="1">
        <v>1</v>
      </c>
      <c r="AC172" s="1">
        <v>0</v>
      </c>
      <c r="AD172" s="5">
        <f t="shared" si="45"/>
        <v>10.316901408450704</v>
      </c>
      <c r="AE172" s="4">
        <f t="shared" si="47"/>
        <v>0.34389671361502344</v>
      </c>
      <c r="AF172" s="4">
        <f t="shared" si="46"/>
        <v>-1.396713615023415E-3</v>
      </c>
    </row>
    <row r="173" spans="1:32" x14ac:dyDescent="0.25">
      <c r="A173" s="1" t="s">
        <v>306</v>
      </c>
      <c r="B173" s="1">
        <v>3600</v>
      </c>
      <c r="C173" s="1">
        <f t="shared" si="32"/>
        <v>43200</v>
      </c>
      <c r="D173" s="1">
        <f t="shared" si="33"/>
        <v>38016</v>
      </c>
      <c r="E173" s="1">
        <f t="shared" si="34"/>
        <v>5184</v>
      </c>
      <c r="F173" s="1">
        <v>284</v>
      </c>
      <c r="G173" s="1">
        <v>0.77810000000000001</v>
      </c>
      <c r="H173" s="1">
        <f t="shared" si="35"/>
        <v>7.7809999999999997</v>
      </c>
      <c r="I173" s="1" t="s">
        <v>292</v>
      </c>
      <c r="J173" s="1" t="s">
        <v>26</v>
      </c>
      <c r="K173" s="1" t="s">
        <v>244</v>
      </c>
      <c r="L173" s="1" t="s">
        <v>245</v>
      </c>
      <c r="M173" s="1">
        <v>10023</v>
      </c>
      <c r="N173" s="1">
        <v>196</v>
      </c>
      <c r="O173" s="3">
        <f t="shared" si="36"/>
        <v>0.17034277198211625</v>
      </c>
      <c r="P173" s="1">
        <v>137</v>
      </c>
      <c r="Q173" s="1">
        <v>808</v>
      </c>
      <c r="R173" s="1">
        <f t="shared" si="37"/>
        <v>472.5</v>
      </c>
      <c r="S173" s="1">
        <f t="shared" si="38"/>
        <v>276.5</v>
      </c>
      <c r="T173" s="1">
        <f t="shared" si="39"/>
        <v>132354.81</v>
      </c>
      <c r="U173" s="1">
        <f t="shared" si="40"/>
        <v>116472.2328</v>
      </c>
      <c r="V173" s="1">
        <f t="shared" si="41"/>
        <v>15882.5772</v>
      </c>
      <c r="W173" s="1">
        <f t="shared" si="42"/>
        <v>-23823.8658</v>
      </c>
      <c r="X173" s="1">
        <f t="shared" si="43"/>
        <v>-24323.8658</v>
      </c>
      <c r="Y173" s="1">
        <f t="shared" si="44"/>
        <v>-25401.965799999998</v>
      </c>
      <c r="Z173" s="1" t="s">
        <v>21</v>
      </c>
      <c r="AA173" s="1">
        <v>1</v>
      </c>
      <c r="AB173" s="1">
        <v>1</v>
      </c>
      <c r="AC173" s="1">
        <v>0</v>
      </c>
      <c r="AD173" s="5">
        <f t="shared" si="45"/>
        <v>10.317460317460318</v>
      </c>
      <c r="AE173" s="4">
        <f t="shared" si="47"/>
        <v>0.34391534391534395</v>
      </c>
      <c r="AF173" s="4">
        <f t="shared" si="46"/>
        <v>0.43418465608465606</v>
      </c>
    </row>
    <row r="174" spans="1:32" x14ac:dyDescent="0.25">
      <c r="A174" s="1" t="s">
        <v>312</v>
      </c>
      <c r="B174" s="1">
        <v>2700</v>
      </c>
      <c r="C174" s="1">
        <f t="shared" si="32"/>
        <v>32400</v>
      </c>
      <c r="D174" s="1">
        <f t="shared" si="33"/>
        <v>28512</v>
      </c>
      <c r="E174" s="1">
        <f t="shared" si="34"/>
        <v>3888</v>
      </c>
      <c r="F174" s="1">
        <v>221</v>
      </c>
      <c r="G174" s="1">
        <v>0.60550000000000004</v>
      </c>
      <c r="H174" s="1">
        <f t="shared" si="35"/>
        <v>6.0550000000000006</v>
      </c>
      <c r="I174" s="1" t="s">
        <v>260</v>
      </c>
      <c r="J174" s="1" t="s">
        <v>26</v>
      </c>
      <c r="K174" s="1" t="s">
        <v>27</v>
      </c>
      <c r="L174" s="1" t="s">
        <v>255</v>
      </c>
      <c r="M174" s="1">
        <v>94301</v>
      </c>
      <c r="N174" s="1">
        <v>284</v>
      </c>
      <c r="O174" s="3">
        <f t="shared" si="36"/>
        <v>0.4810526315789474</v>
      </c>
      <c r="P174" s="1">
        <v>103</v>
      </c>
      <c r="Q174" s="1">
        <v>483</v>
      </c>
      <c r="R174" s="1">
        <f t="shared" si="37"/>
        <v>293</v>
      </c>
      <c r="S174" s="1">
        <f t="shared" si="38"/>
        <v>9</v>
      </c>
      <c r="T174" s="1">
        <f t="shared" si="39"/>
        <v>63868.140000000014</v>
      </c>
      <c r="U174" s="1">
        <f t="shared" si="40"/>
        <v>56203.963200000013</v>
      </c>
      <c r="V174" s="1">
        <f t="shared" si="41"/>
        <v>7664.1768000000011</v>
      </c>
      <c r="W174" s="1">
        <f t="shared" si="42"/>
        <v>-11496.265200000002</v>
      </c>
      <c r="X174" s="1">
        <f t="shared" si="43"/>
        <v>-11996.265200000002</v>
      </c>
      <c r="Y174" s="1">
        <f t="shared" si="44"/>
        <v>-12901.765200000002</v>
      </c>
      <c r="Z174" s="1" t="s">
        <v>21</v>
      </c>
      <c r="AA174" s="1">
        <v>1</v>
      </c>
      <c r="AB174" s="1">
        <v>1</v>
      </c>
      <c r="AC174" s="1">
        <v>0</v>
      </c>
      <c r="AD174" s="5">
        <f t="shared" si="45"/>
        <v>12.798634812286689</v>
      </c>
      <c r="AE174" s="4">
        <f t="shared" si="47"/>
        <v>0.42662116040955633</v>
      </c>
      <c r="AF174" s="4">
        <f t="shared" si="46"/>
        <v>0.17887883959044371</v>
      </c>
    </row>
    <row r="175" spans="1:32" x14ac:dyDescent="0.25">
      <c r="A175" s="1" t="s">
        <v>313</v>
      </c>
      <c r="B175" s="1">
        <v>2700</v>
      </c>
      <c r="C175" s="1">
        <f t="shared" si="32"/>
        <v>32400</v>
      </c>
      <c r="D175" s="1">
        <f t="shared" si="33"/>
        <v>28512</v>
      </c>
      <c r="E175" s="1">
        <f t="shared" si="34"/>
        <v>3888</v>
      </c>
      <c r="F175" s="1">
        <v>207</v>
      </c>
      <c r="G175" s="1">
        <v>0.56710000000000005</v>
      </c>
      <c r="H175" s="1">
        <f t="shared" si="35"/>
        <v>5.6710000000000003</v>
      </c>
      <c r="I175" s="1" t="s">
        <v>314</v>
      </c>
      <c r="J175" s="1" t="s">
        <v>26</v>
      </c>
      <c r="K175" s="1" t="s">
        <v>27</v>
      </c>
      <c r="L175" s="1" t="s">
        <v>255</v>
      </c>
      <c r="M175" s="1">
        <v>94303</v>
      </c>
      <c r="N175" s="1">
        <v>236</v>
      </c>
      <c r="O175" s="3">
        <f t="shared" si="36"/>
        <v>0.34888888888888892</v>
      </c>
      <c r="P175" s="1">
        <v>110</v>
      </c>
      <c r="Q175" s="1">
        <v>515</v>
      </c>
      <c r="R175" s="1">
        <f t="shared" si="37"/>
        <v>312.5</v>
      </c>
      <c r="S175" s="1">
        <f t="shared" si="38"/>
        <v>76.5</v>
      </c>
      <c r="T175" s="1">
        <f t="shared" si="39"/>
        <v>63798.750000000015</v>
      </c>
      <c r="U175" s="1">
        <f t="shared" si="40"/>
        <v>56142.900000000016</v>
      </c>
      <c r="V175" s="1">
        <f t="shared" si="41"/>
        <v>7655.8500000000013</v>
      </c>
      <c r="W175" s="1">
        <f t="shared" si="42"/>
        <v>-11483.775000000001</v>
      </c>
      <c r="X175" s="1">
        <f t="shared" si="43"/>
        <v>-11983.775000000001</v>
      </c>
      <c r="Y175" s="1">
        <f t="shared" si="44"/>
        <v>-12850.875000000002</v>
      </c>
      <c r="Z175" s="1" t="s">
        <v>21</v>
      </c>
      <c r="AA175" s="1">
        <v>1</v>
      </c>
      <c r="AB175" s="1">
        <v>1</v>
      </c>
      <c r="AC175" s="1">
        <v>0</v>
      </c>
      <c r="AD175" s="5">
        <f t="shared" si="45"/>
        <v>12</v>
      </c>
      <c r="AE175" s="4">
        <f t="shared" si="47"/>
        <v>0.4</v>
      </c>
      <c r="AF175" s="4">
        <f t="shared" si="46"/>
        <v>0.16710000000000003</v>
      </c>
    </row>
    <row r="176" spans="1:32" x14ac:dyDescent="0.25">
      <c r="A176" s="1" t="s">
        <v>323</v>
      </c>
      <c r="B176" s="1">
        <v>2500</v>
      </c>
      <c r="C176" s="1">
        <f t="shared" si="32"/>
        <v>30000</v>
      </c>
      <c r="D176" s="1">
        <f t="shared" si="33"/>
        <v>26400</v>
      </c>
      <c r="E176" s="1">
        <f t="shared" si="34"/>
        <v>3600</v>
      </c>
      <c r="F176" s="1">
        <v>155</v>
      </c>
      <c r="G176" s="1">
        <v>0.42470000000000002</v>
      </c>
      <c r="H176" s="1">
        <f t="shared" si="35"/>
        <v>4.2470000000000008</v>
      </c>
      <c r="I176" s="1" t="s">
        <v>320</v>
      </c>
      <c r="J176" s="1" t="s">
        <v>26</v>
      </c>
      <c r="K176" s="1" t="s">
        <v>27</v>
      </c>
      <c r="L176" s="1" t="s">
        <v>255</v>
      </c>
      <c r="M176" s="1">
        <v>94305</v>
      </c>
      <c r="N176" s="1">
        <v>356</v>
      </c>
      <c r="O176" s="3">
        <f t="shared" si="36"/>
        <v>0.67016574585635358</v>
      </c>
      <c r="P176" s="1">
        <v>98</v>
      </c>
      <c r="Q176" s="1">
        <v>460</v>
      </c>
      <c r="R176" s="1">
        <f t="shared" si="37"/>
        <v>279</v>
      </c>
      <c r="S176" s="1">
        <f t="shared" si="38"/>
        <v>-77</v>
      </c>
      <c r="T176" s="1">
        <f t="shared" si="39"/>
        <v>42656.868000000002</v>
      </c>
      <c r="U176" s="1">
        <f t="shared" si="40"/>
        <v>37538.043840000006</v>
      </c>
      <c r="V176" s="1">
        <f t="shared" si="41"/>
        <v>5118.8241600000001</v>
      </c>
      <c r="W176" s="1">
        <f t="shared" si="42"/>
        <v>-7678.2362400000002</v>
      </c>
      <c r="X176" s="1">
        <f t="shared" si="43"/>
        <v>-8178.2362400000002</v>
      </c>
      <c r="Y176" s="1">
        <f t="shared" si="44"/>
        <v>-8902.9362400000009</v>
      </c>
      <c r="Z176" s="1" t="s">
        <v>21</v>
      </c>
      <c r="AA176" s="1">
        <v>1</v>
      </c>
      <c r="AB176" s="1">
        <v>1</v>
      </c>
      <c r="AC176" s="1">
        <v>0</v>
      </c>
      <c r="AD176" s="5">
        <f t="shared" si="45"/>
        <v>12.544802867383511</v>
      </c>
      <c r="AE176" s="4">
        <f t="shared" si="47"/>
        <v>0.41816009557945039</v>
      </c>
      <c r="AF176" s="4">
        <f t="shared" si="46"/>
        <v>6.5399044205496359E-3</v>
      </c>
    </row>
    <row r="177" spans="1:32" x14ac:dyDescent="0.25">
      <c r="A177" s="1" t="s">
        <v>324</v>
      </c>
      <c r="B177" s="1">
        <v>2500</v>
      </c>
      <c r="C177" s="1">
        <f t="shared" si="32"/>
        <v>30000</v>
      </c>
      <c r="D177" s="1">
        <f t="shared" si="33"/>
        <v>26400</v>
      </c>
      <c r="E177" s="1">
        <f t="shared" si="34"/>
        <v>3600</v>
      </c>
      <c r="F177" s="1">
        <v>29</v>
      </c>
      <c r="G177" s="1">
        <v>7.9500000000000001E-2</v>
      </c>
      <c r="H177" s="1">
        <f t="shared" si="35"/>
        <v>0.79500000000000004</v>
      </c>
      <c r="I177" s="1" t="s">
        <v>325</v>
      </c>
      <c r="J177" s="1" t="s">
        <v>26</v>
      </c>
      <c r="K177" s="1" t="s">
        <v>27</v>
      </c>
      <c r="L177" s="1" t="s">
        <v>255</v>
      </c>
      <c r="M177" s="1">
        <v>94306</v>
      </c>
      <c r="N177" s="1">
        <v>437</v>
      </c>
      <c r="O177" s="3">
        <f t="shared" si="36"/>
        <v>0.75964912280701757</v>
      </c>
      <c r="P177" s="1">
        <v>108</v>
      </c>
      <c r="Q177" s="1">
        <v>507</v>
      </c>
      <c r="R177" s="1">
        <f t="shared" si="37"/>
        <v>307.5</v>
      </c>
      <c r="S177" s="1">
        <f t="shared" si="38"/>
        <v>-129.5</v>
      </c>
      <c r="T177" s="1">
        <f t="shared" si="39"/>
        <v>8800.6500000000015</v>
      </c>
      <c r="U177" s="1">
        <f t="shared" si="40"/>
        <v>7744.572000000001</v>
      </c>
      <c r="V177" s="1">
        <f t="shared" si="41"/>
        <v>1056.0780000000002</v>
      </c>
      <c r="W177" s="1">
        <f t="shared" si="42"/>
        <v>-1584.117</v>
      </c>
      <c r="X177" s="1">
        <f t="shared" si="43"/>
        <v>-2084.1170000000002</v>
      </c>
      <c r="Y177" s="1">
        <f t="shared" si="44"/>
        <v>-2463.6170000000002</v>
      </c>
      <c r="Z177" s="1" t="s">
        <v>21</v>
      </c>
      <c r="AA177" s="1">
        <v>1</v>
      </c>
      <c r="AB177" s="1">
        <v>1</v>
      </c>
      <c r="AC177" s="1">
        <v>0</v>
      </c>
      <c r="AD177" s="5">
        <f t="shared" si="45"/>
        <v>11.382113821138212</v>
      </c>
      <c r="AE177" s="4">
        <f t="shared" si="47"/>
        <v>0.37940379403794039</v>
      </c>
      <c r="AF177" s="4">
        <f t="shared" si="46"/>
        <v>-0.29990379403794037</v>
      </c>
    </row>
    <row r="178" spans="1:32" ht="24" x14ac:dyDescent="0.25">
      <c r="A178" s="1" t="s">
        <v>328</v>
      </c>
      <c r="B178" s="1">
        <v>500</v>
      </c>
      <c r="C178" s="1">
        <f t="shared" si="32"/>
        <v>6000</v>
      </c>
      <c r="D178" s="1">
        <f t="shared" si="33"/>
        <v>5280</v>
      </c>
      <c r="E178" s="1">
        <f t="shared" si="34"/>
        <v>720</v>
      </c>
      <c r="F178" s="1">
        <v>145</v>
      </c>
      <c r="G178" s="1">
        <v>0.39729999999999999</v>
      </c>
      <c r="H178" s="1">
        <f t="shared" si="35"/>
        <v>3.9730000000000003</v>
      </c>
      <c r="I178" s="1" t="s">
        <v>295</v>
      </c>
      <c r="J178" s="1" t="s">
        <v>26</v>
      </c>
      <c r="K178" s="1" t="s">
        <v>19</v>
      </c>
      <c r="L178" s="1" t="s">
        <v>20</v>
      </c>
      <c r="M178" s="1">
        <v>27516</v>
      </c>
      <c r="N178" s="1">
        <v>121</v>
      </c>
      <c r="O178" s="3">
        <f t="shared" si="36"/>
        <v>0.5580645161290323</v>
      </c>
      <c r="P178" s="1">
        <v>50</v>
      </c>
      <c r="Q178" s="1">
        <v>174</v>
      </c>
      <c r="R178" s="1">
        <f t="shared" si="37"/>
        <v>112</v>
      </c>
      <c r="S178" s="1">
        <f t="shared" si="38"/>
        <v>-9</v>
      </c>
      <c r="T178" s="1">
        <f t="shared" si="39"/>
        <v>16019.136000000002</v>
      </c>
      <c r="U178" s="1">
        <f t="shared" si="40"/>
        <v>14096.839680000003</v>
      </c>
      <c r="V178" s="1">
        <f t="shared" si="41"/>
        <v>1922.2963200000002</v>
      </c>
      <c r="W178" s="1">
        <f t="shared" si="42"/>
        <v>-2883.4444800000001</v>
      </c>
      <c r="X178" s="1">
        <f t="shared" si="43"/>
        <v>-3383.4444800000001</v>
      </c>
      <c r="Y178" s="1">
        <f t="shared" si="44"/>
        <v>-4080.7444800000003</v>
      </c>
      <c r="Z178" s="1" t="s">
        <v>21</v>
      </c>
      <c r="AA178" s="1">
        <v>1</v>
      </c>
      <c r="AB178" s="1">
        <v>1</v>
      </c>
      <c r="AC178" s="1">
        <v>0</v>
      </c>
      <c r="AD178" s="5">
        <f t="shared" si="45"/>
        <v>8.928571428571427</v>
      </c>
      <c r="AE178" s="4">
        <f t="shared" si="47"/>
        <v>0.29761904761904756</v>
      </c>
      <c r="AF178" s="4">
        <f t="shared" si="46"/>
        <v>9.9680952380952426E-2</v>
      </c>
    </row>
    <row r="179" spans="1:32" ht="24" x14ac:dyDescent="0.25">
      <c r="A179" s="1" t="s">
        <v>334</v>
      </c>
      <c r="B179" s="1">
        <v>3000</v>
      </c>
      <c r="C179" s="1">
        <f t="shared" si="32"/>
        <v>36000</v>
      </c>
      <c r="D179" s="1">
        <f t="shared" si="33"/>
        <v>31680</v>
      </c>
      <c r="E179" s="1">
        <f t="shared" si="34"/>
        <v>4320</v>
      </c>
      <c r="F179" s="1">
        <v>37</v>
      </c>
      <c r="G179" s="1">
        <v>0.1014</v>
      </c>
      <c r="H179" s="1">
        <f t="shared" si="35"/>
        <v>1.014</v>
      </c>
      <c r="I179" s="1" t="s">
        <v>331</v>
      </c>
      <c r="J179" s="1" t="s">
        <v>26</v>
      </c>
      <c r="K179" s="1" t="s">
        <v>27</v>
      </c>
      <c r="L179" s="1" t="s">
        <v>28</v>
      </c>
      <c r="M179" s="1">
        <v>94103</v>
      </c>
      <c r="N179" s="1">
        <v>610</v>
      </c>
      <c r="O179" s="3">
        <f t="shared" si="36"/>
        <v>0.84018691588785044</v>
      </c>
      <c r="P179" s="1">
        <v>115</v>
      </c>
      <c r="Q179" s="1">
        <v>650</v>
      </c>
      <c r="R179" s="1">
        <f t="shared" si="37"/>
        <v>382.5</v>
      </c>
      <c r="S179" s="1">
        <f t="shared" si="38"/>
        <v>-227.5</v>
      </c>
      <c r="T179" s="1">
        <f t="shared" si="39"/>
        <v>13962.78</v>
      </c>
      <c r="U179" s="1">
        <f t="shared" si="40"/>
        <v>12287.2464</v>
      </c>
      <c r="V179" s="1">
        <f t="shared" si="41"/>
        <v>1675.5336</v>
      </c>
      <c r="W179" s="1">
        <f t="shared" si="42"/>
        <v>-2513.3004000000001</v>
      </c>
      <c r="X179" s="1">
        <f t="shared" si="43"/>
        <v>-3013.3004000000001</v>
      </c>
      <c r="Y179" s="1">
        <f t="shared" si="44"/>
        <v>-3414.7004000000002</v>
      </c>
      <c r="Z179" s="1" t="s">
        <v>21</v>
      </c>
      <c r="AA179" s="1">
        <v>1</v>
      </c>
      <c r="AB179" s="1">
        <v>1</v>
      </c>
      <c r="AC179" s="1">
        <v>0</v>
      </c>
      <c r="AD179" s="5">
        <f t="shared" si="45"/>
        <v>10.784313725490197</v>
      </c>
      <c r="AE179" s="4">
        <f t="shared" si="47"/>
        <v>0.35947712418300654</v>
      </c>
      <c r="AF179" s="4">
        <f t="shared" si="46"/>
        <v>-0.25807712418300655</v>
      </c>
    </row>
    <row r="180" spans="1:32" ht="24" x14ac:dyDescent="0.25">
      <c r="A180" s="1" t="s">
        <v>339</v>
      </c>
      <c r="B180" s="1">
        <v>3200</v>
      </c>
      <c r="C180" s="1">
        <f t="shared" si="32"/>
        <v>38400</v>
      </c>
      <c r="D180" s="1">
        <f t="shared" si="33"/>
        <v>33792</v>
      </c>
      <c r="E180" s="1">
        <f t="shared" si="34"/>
        <v>4608</v>
      </c>
      <c r="F180" s="1">
        <v>229</v>
      </c>
      <c r="G180" s="1">
        <v>0.62739999999999996</v>
      </c>
      <c r="H180" s="1">
        <f t="shared" si="35"/>
        <v>6.274</v>
      </c>
      <c r="I180" s="1" t="s">
        <v>336</v>
      </c>
      <c r="J180" s="1" t="s">
        <v>26</v>
      </c>
      <c r="K180" s="1" t="s">
        <v>27</v>
      </c>
      <c r="L180" s="1" t="s">
        <v>28</v>
      </c>
      <c r="M180" s="1">
        <v>94110</v>
      </c>
      <c r="N180" s="1">
        <v>251</v>
      </c>
      <c r="O180" s="3">
        <f t="shared" si="36"/>
        <v>0.38940092165898621</v>
      </c>
      <c r="P180" s="1">
        <v>94</v>
      </c>
      <c r="Q180" s="1">
        <v>528</v>
      </c>
      <c r="R180" s="1">
        <f t="shared" si="37"/>
        <v>311</v>
      </c>
      <c r="S180" s="1">
        <f t="shared" si="38"/>
        <v>60</v>
      </c>
      <c r="T180" s="1">
        <f t="shared" si="39"/>
        <v>70243.703999999998</v>
      </c>
      <c r="U180" s="1">
        <f t="shared" si="40"/>
        <v>61814.459519999997</v>
      </c>
      <c r="V180" s="1">
        <f t="shared" si="41"/>
        <v>8429.2444799999994</v>
      </c>
      <c r="W180" s="1">
        <f t="shared" si="42"/>
        <v>-12643.86672</v>
      </c>
      <c r="X180" s="1">
        <f t="shared" si="43"/>
        <v>-13143.86672</v>
      </c>
      <c r="Y180" s="1">
        <f t="shared" si="44"/>
        <v>-14071.26672</v>
      </c>
      <c r="Z180" s="1" t="s">
        <v>21</v>
      </c>
      <c r="AA180" s="1">
        <v>1</v>
      </c>
      <c r="AB180" s="1">
        <v>1</v>
      </c>
      <c r="AC180" s="1">
        <v>0</v>
      </c>
      <c r="AD180" s="5">
        <f t="shared" si="45"/>
        <v>14.067524115755626</v>
      </c>
      <c r="AE180" s="4">
        <f t="shared" si="47"/>
        <v>0.46891747052518756</v>
      </c>
      <c r="AF180" s="4">
        <f t="shared" si="46"/>
        <v>0.15848252947481239</v>
      </c>
    </row>
    <row r="181" spans="1:32" ht="24" x14ac:dyDescent="0.25">
      <c r="A181" s="1" t="s">
        <v>342</v>
      </c>
      <c r="B181" s="1">
        <v>965</v>
      </c>
      <c r="C181" s="1">
        <f t="shared" si="32"/>
        <v>11580</v>
      </c>
      <c r="D181" s="1">
        <f t="shared" si="33"/>
        <v>10190.4</v>
      </c>
      <c r="E181" s="1">
        <f t="shared" si="34"/>
        <v>1389.6</v>
      </c>
      <c r="F181" s="1">
        <v>137</v>
      </c>
      <c r="G181" s="1">
        <v>0.37530000000000002</v>
      </c>
      <c r="H181" s="1">
        <f t="shared" si="35"/>
        <v>3.7530000000000001</v>
      </c>
      <c r="I181" s="1" t="s">
        <v>23</v>
      </c>
      <c r="J181" s="1" t="s">
        <v>26</v>
      </c>
      <c r="K181" s="1" t="s">
        <v>19</v>
      </c>
      <c r="L181" s="1" t="s">
        <v>20</v>
      </c>
      <c r="M181" s="1">
        <v>27517</v>
      </c>
      <c r="N181" s="1">
        <v>125</v>
      </c>
      <c r="O181" s="3">
        <f t="shared" si="36"/>
        <v>0.58387096774193548</v>
      </c>
      <c r="P181" s="1">
        <v>50</v>
      </c>
      <c r="Q181" s="1">
        <v>174</v>
      </c>
      <c r="R181" s="1">
        <f t="shared" si="37"/>
        <v>112</v>
      </c>
      <c r="S181" s="1">
        <f t="shared" si="38"/>
        <v>-13</v>
      </c>
      <c r="T181" s="1">
        <f t="shared" si="39"/>
        <v>15132.096000000001</v>
      </c>
      <c r="U181" s="1">
        <f t="shared" si="40"/>
        <v>13316.244480000001</v>
      </c>
      <c r="V181" s="1">
        <f t="shared" si="41"/>
        <v>1815.8515200000002</v>
      </c>
      <c r="W181" s="1">
        <f t="shared" si="42"/>
        <v>-2723.7772800000002</v>
      </c>
      <c r="X181" s="1">
        <f t="shared" si="43"/>
        <v>-3223.7772800000002</v>
      </c>
      <c r="Y181" s="1">
        <f t="shared" si="44"/>
        <v>-3899.0772800000004</v>
      </c>
      <c r="Z181" s="1" t="s">
        <v>21</v>
      </c>
      <c r="AA181" s="1">
        <v>1</v>
      </c>
      <c r="AB181" s="1">
        <v>1</v>
      </c>
      <c r="AC181" s="1">
        <v>0</v>
      </c>
      <c r="AD181" s="5">
        <f t="shared" si="45"/>
        <v>14.118303571428569</v>
      </c>
      <c r="AE181" s="4">
        <f t="shared" si="47"/>
        <v>0.47061011904761896</v>
      </c>
      <c r="AF181" s="4">
        <f t="shared" si="46"/>
        <v>-9.5310119047618935E-2</v>
      </c>
    </row>
    <row r="182" spans="1:32" ht="24" x14ac:dyDescent="0.25">
      <c r="A182" s="1" t="s">
        <v>345</v>
      </c>
      <c r="B182" s="1">
        <v>3000</v>
      </c>
      <c r="C182" s="1">
        <f t="shared" si="32"/>
        <v>36000</v>
      </c>
      <c r="D182" s="1">
        <f t="shared" si="33"/>
        <v>31680</v>
      </c>
      <c r="E182" s="1">
        <f t="shared" si="34"/>
        <v>4320</v>
      </c>
      <c r="F182" s="1">
        <v>97</v>
      </c>
      <c r="G182" s="1">
        <v>0.26579999999999998</v>
      </c>
      <c r="H182" s="1">
        <f t="shared" si="35"/>
        <v>2.6579999999999999</v>
      </c>
      <c r="I182" s="1" t="s">
        <v>341</v>
      </c>
      <c r="J182" s="1" t="s">
        <v>26</v>
      </c>
      <c r="K182" s="1" t="s">
        <v>27</v>
      </c>
      <c r="L182" s="1" t="s">
        <v>28</v>
      </c>
      <c r="M182" s="1">
        <v>94112</v>
      </c>
      <c r="N182" s="1">
        <v>161</v>
      </c>
      <c r="O182" s="3">
        <f t="shared" si="36"/>
        <v>0.28929577464788736</v>
      </c>
      <c r="P182" s="1">
        <v>77</v>
      </c>
      <c r="Q182" s="1">
        <v>432</v>
      </c>
      <c r="R182" s="1">
        <f t="shared" si="37"/>
        <v>254.5</v>
      </c>
      <c r="S182" s="1">
        <f t="shared" si="38"/>
        <v>93.5</v>
      </c>
      <c r="T182" s="1">
        <f t="shared" si="39"/>
        <v>24352.595999999998</v>
      </c>
      <c r="U182" s="1">
        <f t="shared" si="40"/>
        <v>21430.284479999998</v>
      </c>
      <c r="V182" s="1">
        <f t="shared" si="41"/>
        <v>2922.3115199999997</v>
      </c>
      <c r="W182" s="1">
        <f t="shared" si="42"/>
        <v>-4383.4672799999989</v>
      </c>
      <c r="X182" s="1">
        <f t="shared" si="43"/>
        <v>-4883.4672799999989</v>
      </c>
      <c r="Y182" s="1">
        <f t="shared" si="44"/>
        <v>-5449.2672799999991</v>
      </c>
      <c r="Z182" s="1" t="s">
        <v>21</v>
      </c>
      <c r="AA182" s="1">
        <v>1</v>
      </c>
      <c r="AB182" s="1">
        <v>1</v>
      </c>
      <c r="AC182" s="1">
        <v>0</v>
      </c>
      <c r="AD182" s="5">
        <f t="shared" si="45"/>
        <v>16.208251473477404</v>
      </c>
      <c r="AE182" s="4">
        <f t="shared" si="47"/>
        <v>0.54027504911591351</v>
      </c>
      <c r="AF182" s="4">
        <f t="shared" si="46"/>
        <v>-0.27447504911591353</v>
      </c>
    </row>
    <row r="183" spans="1:32" ht="24" x14ac:dyDescent="0.25">
      <c r="A183" s="1" t="s">
        <v>346</v>
      </c>
      <c r="B183" s="1">
        <v>2600</v>
      </c>
      <c r="C183" s="1">
        <f t="shared" si="32"/>
        <v>31200</v>
      </c>
      <c r="D183" s="1">
        <f t="shared" si="33"/>
        <v>27456</v>
      </c>
      <c r="E183" s="1">
        <f t="shared" si="34"/>
        <v>3744</v>
      </c>
      <c r="F183" s="1">
        <v>141</v>
      </c>
      <c r="G183" s="1">
        <v>0.38629999999999998</v>
      </c>
      <c r="H183" s="1">
        <f t="shared" si="35"/>
        <v>3.8629999999999995</v>
      </c>
      <c r="I183" s="1" t="s">
        <v>347</v>
      </c>
      <c r="J183" s="1" t="s">
        <v>26</v>
      </c>
      <c r="K183" s="1" t="s">
        <v>27</v>
      </c>
      <c r="L183" s="1" t="s">
        <v>28</v>
      </c>
      <c r="M183" s="1">
        <v>94118</v>
      </c>
      <c r="N183" s="1">
        <v>408</v>
      </c>
      <c r="O183" s="3">
        <f t="shared" si="36"/>
        <v>0.62989247311827956</v>
      </c>
      <c r="P183" s="1">
        <v>100</v>
      </c>
      <c r="Q183" s="1">
        <v>565</v>
      </c>
      <c r="R183" s="1">
        <f t="shared" si="37"/>
        <v>332.5</v>
      </c>
      <c r="S183" s="1">
        <f t="shared" si="38"/>
        <v>-75.5</v>
      </c>
      <c r="T183" s="1">
        <f t="shared" si="39"/>
        <v>46240.11</v>
      </c>
      <c r="U183" s="1">
        <f t="shared" si="40"/>
        <v>40691.296800000004</v>
      </c>
      <c r="V183" s="1">
        <f t="shared" si="41"/>
        <v>5548.8131999999996</v>
      </c>
      <c r="W183" s="1">
        <f t="shared" si="42"/>
        <v>-8323.2197999999989</v>
      </c>
      <c r="X183" s="1">
        <f t="shared" si="43"/>
        <v>-8823.2197999999989</v>
      </c>
      <c r="Y183" s="1">
        <f t="shared" si="44"/>
        <v>-9509.5197999999982</v>
      </c>
      <c r="Z183" s="1" t="s">
        <v>21</v>
      </c>
      <c r="AA183" s="1">
        <v>1</v>
      </c>
      <c r="AB183" s="1">
        <v>1</v>
      </c>
      <c r="AC183" s="1">
        <v>0</v>
      </c>
      <c r="AD183" s="5">
        <f t="shared" si="45"/>
        <v>10.902255639097744</v>
      </c>
      <c r="AE183" s="4">
        <f t="shared" si="47"/>
        <v>0.36340852130325813</v>
      </c>
      <c r="AF183" s="4">
        <f t="shared" si="46"/>
        <v>2.2891478696741852E-2</v>
      </c>
    </row>
    <row r="184" spans="1:32" ht="24" x14ac:dyDescent="0.25">
      <c r="A184" s="1" t="s">
        <v>16</v>
      </c>
      <c r="B184" s="1">
        <v>1060</v>
      </c>
      <c r="C184" s="1">
        <f t="shared" si="32"/>
        <v>12720</v>
      </c>
      <c r="D184" s="1">
        <f t="shared" si="33"/>
        <v>11193.6</v>
      </c>
      <c r="E184" s="1">
        <f t="shared" si="34"/>
        <v>1526.3999999999999</v>
      </c>
      <c r="F184" s="1">
        <v>59</v>
      </c>
      <c r="G184" s="1">
        <v>0.16159999999999999</v>
      </c>
      <c r="H184" s="1">
        <f t="shared" si="35"/>
        <v>1.6159999999999999</v>
      </c>
      <c r="I184" s="1" t="s">
        <v>17</v>
      </c>
      <c r="J184" s="1" t="s">
        <v>18</v>
      </c>
      <c r="K184" s="1" t="s">
        <v>19</v>
      </c>
      <c r="L184" s="1" t="s">
        <v>20</v>
      </c>
      <c r="M184" s="1">
        <v>27514</v>
      </c>
      <c r="N184" s="1">
        <v>148</v>
      </c>
      <c r="O184" s="3">
        <f t="shared" si="36"/>
        <v>0.79743589743589749</v>
      </c>
      <c r="P184" s="1">
        <v>114</v>
      </c>
      <c r="Q184" s="1">
        <v>153</v>
      </c>
      <c r="R184" s="1">
        <f t="shared" si="37"/>
        <v>133.5</v>
      </c>
      <c r="S184" s="1">
        <f t="shared" si="38"/>
        <v>-14.5</v>
      </c>
      <c r="T184" s="1">
        <f t="shared" si="39"/>
        <v>7766.4959999999992</v>
      </c>
      <c r="U184" s="1">
        <f t="shared" si="40"/>
        <v>6834.5164799999993</v>
      </c>
      <c r="V184" s="1">
        <f t="shared" si="41"/>
        <v>931.97951999999987</v>
      </c>
      <c r="W184" s="1">
        <f t="shared" si="42"/>
        <v>-1397.9692799999998</v>
      </c>
      <c r="X184" s="1">
        <f t="shared" si="43"/>
        <v>-1897.9692799999998</v>
      </c>
      <c r="Y184" s="1">
        <f t="shared" si="44"/>
        <v>-2359.5692799999997</v>
      </c>
      <c r="Z184" s="1" t="s">
        <v>21</v>
      </c>
      <c r="AA184" s="1">
        <v>2</v>
      </c>
      <c r="AB184" s="1">
        <v>1</v>
      </c>
      <c r="AC184" s="1">
        <v>0</v>
      </c>
      <c r="AD184" s="5">
        <f t="shared" si="45"/>
        <v>12.734082397003744</v>
      </c>
      <c r="AE184" s="4">
        <f t="shared" si="47"/>
        <v>0.42446941323345816</v>
      </c>
      <c r="AF184" s="4">
        <f t="shared" si="46"/>
        <v>-0.26286941323345814</v>
      </c>
    </row>
    <row r="185" spans="1:32" ht="24" x14ac:dyDescent="0.25">
      <c r="A185" s="1" t="s">
        <v>22</v>
      </c>
      <c r="B185" s="1">
        <v>1200</v>
      </c>
      <c r="C185" s="1">
        <f t="shared" si="32"/>
        <v>14400</v>
      </c>
      <c r="D185" s="1">
        <f t="shared" si="33"/>
        <v>12672</v>
      </c>
      <c r="E185" s="1">
        <f t="shared" si="34"/>
        <v>1728</v>
      </c>
      <c r="F185" s="1">
        <v>127</v>
      </c>
      <c r="G185" s="1">
        <v>0.34789999999999999</v>
      </c>
      <c r="H185" s="1">
        <f t="shared" si="35"/>
        <v>3.4789999999999996</v>
      </c>
      <c r="I185" s="1" t="s">
        <v>23</v>
      </c>
      <c r="J185" s="1" t="s">
        <v>18</v>
      </c>
      <c r="K185" s="1" t="s">
        <v>19</v>
      </c>
      <c r="L185" s="1" t="s">
        <v>20</v>
      </c>
      <c r="M185" s="1">
        <v>27517</v>
      </c>
      <c r="N185" s="1">
        <v>133</v>
      </c>
      <c r="O185" s="3">
        <f t="shared" si="36"/>
        <v>0.56315789473684219</v>
      </c>
      <c r="P185" s="1">
        <v>111</v>
      </c>
      <c r="Q185" s="1">
        <v>149</v>
      </c>
      <c r="R185" s="1">
        <f t="shared" si="37"/>
        <v>130</v>
      </c>
      <c r="S185" s="1">
        <f t="shared" si="38"/>
        <v>-3</v>
      </c>
      <c r="T185" s="1">
        <f t="shared" si="39"/>
        <v>16281.72</v>
      </c>
      <c r="U185" s="1">
        <f t="shared" si="40"/>
        <v>14327.9136</v>
      </c>
      <c r="V185" s="1">
        <f t="shared" si="41"/>
        <v>1953.8063999999999</v>
      </c>
      <c r="W185" s="1">
        <f t="shared" si="42"/>
        <v>-2930.7095999999997</v>
      </c>
      <c r="X185" s="1">
        <f t="shared" si="43"/>
        <v>-3430.7095999999997</v>
      </c>
      <c r="Y185" s="1">
        <f t="shared" si="44"/>
        <v>-4078.6095999999998</v>
      </c>
      <c r="Z185" s="1" t="s">
        <v>21</v>
      </c>
      <c r="AA185" s="1">
        <v>2</v>
      </c>
      <c r="AB185" s="1">
        <v>1</v>
      </c>
      <c r="AC185" s="1">
        <v>0</v>
      </c>
      <c r="AD185" s="5">
        <f t="shared" si="45"/>
        <v>14.423076923076923</v>
      </c>
      <c r="AE185" s="4">
        <f t="shared" si="47"/>
        <v>0.48076923076923078</v>
      </c>
      <c r="AF185" s="4">
        <f t="shared" si="46"/>
        <v>-0.1328692307692308</v>
      </c>
    </row>
    <row r="186" spans="1:32" x14ac:dyDescent="0.25">
      <c r="A186" s="1" t="s">
        <v>33</v>
      </c>
      <c r="B186" s="1">
        <v>2000</v>
      </c>
      <c r="C186" s="1">
        <f t="shared" si="32"/>
        <v>24000</v>
      </c>
      <c r="D186" s="1">
        <f t="shared" si="33"/>
        <v>21120</v>
      </c>
      <c r="E186" s="1">
        <f t="shared" si="34"/>
        <v>2880</v>
      </c>
      <c r="F186" s="1">
        <v>150</v>
      </c>
      <c r="G186" s="1">
        <v>0.41099999999999998</v>
      </c>
      <c r="H186" s="1">
        <f t="shared" si="35"/>
        <v>4.1100000000000003</v>
      </c>
      <c r="I186" s="1" t="s">
        <v>30</v>
      </c>
      <c r="J186" s="1" t="s">
        <v>18</v>
      </c>
      <c r="K186" s="1" t="s">
        <v>31</v>
      </c>
      <c r="L186" s="1" t="s">
        <v>32</v>
      </c>
      <c r="M186" s="1">
        <v>78702</v>
      </c>
      <c r="N186" s="1">
        <v>429</v>
      </c>
      <c r="O186" s="3">
        <f t="shared" si="36"/>
        <v>0.52020202020202022</v>
      </c>
      <c r="P186" s="1">
        <v>221</v>
      </c>
      <c r="Q186" s="1">
        <v>617</v>
      </c>
      <c r="R186" s="1">
        <f t="shared" si="37"/>
        <v>419</v>
      </c>
      <c r="S186" s="1">
        <f t="shared" si="38"/>
        <v>-10</v>
      </c>
      <c r="T186" s="1">
        <f t="shared" si="39"/>
        <v>61995.240000000005</v>
      </c>
      <c r="U186" s="1">
        <f t="shared" si="40"/>
        <v>54555.811200000004</v>
      </c>
      <c r="V186" s="1">
        <f t="shared" si="41"/>
        <v>7439.4288000000006</v>
      </c>
      <c r="W186" s="1">
        <f t="shared" si="42"/>
        <v>-11159.143199999999</v>
      </c>
      <c r="X186" s="1">
        <f t="shared" si="43"/>
        <v>-11659.143199999999</v>
      </c>
      <c r="Y186" s="1">
        <f t="shared" si="44"/>
        <v>-12370.143199999999</v>
      </c>
      <c r="Z186" s="1" t="s">
        <v>21</v>
      </c>
      <c r="AA186" s="1">
        <v>2</v>
      </c>
      <c r="AB186" s="1">
        <v>1</v>
      </c>
      <c r="AC186" s="1">
        <v>0</v>
      </c>
      <c r="AD186" s="5">
        <f t="shared" si="45"/>
        <v>6.8615751789976125</v>
      </c>
      <c r="AE186" s="4">
        <f t="shared" si="47"/>
        <v>0.22871917263325375</v>
      </c>
      <c r="AF186" s="4">
        <f t="shared" si="46"/>
        <v>0.18228082736674622</v>
      </c>
    </row>
    <row r="187" spans="1:32" x14ac:dyDescent="0.25">
      <c r="A187" s="1" t="s">
        <v>41</v>
      </c>
      <c r="B187" s="1">
        <v>1900</v>
      </c>
      <c r="C187" s="1">
        <f t="shared" si="32"/>
        <v>22800</v>
      </c>
      <c r="D187" s="1">
        <f t="shared" si="33"/>
        <v>20064</v>
      </c>
      <c r="E187" s="1">
        <f t="shared" si="34"/>
        <v>2736</v>
      </c>
      <c r="F187" s="1">
        <v>254</v>
      </c>
      <c r="G187" s="1">
        <v>0.69589999999999996</v>
      </c>
      <c r="H187" s="1">
        <f t="shared" si="35"/>
        <v>6.9589999999999996</v>
      </c>
      <c r="I187" s="1" t="s">
        <v>40</v>
      </c>
      <c r="J187" s="1" t="s">
        <v>18</v>
      </c>
      <c r="K187" s="1" t="s">
        <v>31</v>
      </c>
      <c r="L187" s="1" t="s">
        <v>32</v>
      </c>
      <c r="M187" s="1">
        <v>78705</v>
      </c>
      <c r="N187" s="1">
        <v>212</v>
      </c>
      <c r="O187" s="3">
        <f t="shared" si="36"/>
        <v>0.30994035785288276</v>
      </c>
      <c r="P187" s="1">
        <v>80</v>
      </c>
      <c r="Q187" s="1">
        <v>583</v>
      </c>
      <c r="R187" s="1">
        <f t="shared" si="37"/>
        <v>331.5</v>
      </c>
      <c r="S187" s="1">
        <f t="shared" si="38"/>
        <v>119.5</v>
      </c>
      <c r="T187" s="1">
        <f t="shared" si="39"/>
        <v>83048.705999999991</v>
      </c>
      <c r="U187" s="1">
        <f t="shared" si="40"/>
        <v>73082.861279999997</v>
      </c>
      <c r="V187" s="1">
        <f t="shared" si="41"/>
        <v>9965.8447199999991</v>
      </c>
      <c r="W187" s="1">
        <f t="shared" si="42"/>
        <v>-14948.767079999996</v>
      </c>
      <c r="X187" s="1">
        <f t="shared" si="43"/>
        <v>-15448.767079999996</v>
      </c>
      <c r="Y187" s="1">
        <f t="shared" si="44"/>
        <v>-16444.667079999996</v>
      </c>
      <c r="Z187" s="1" t="s">
        <v>21</v>
      </c>
      <c r="AA187" s="1">
        <v>2</v>
      </c>
      <c r="AB187" s="1">
        <v>1</v>
      </c>
      <c r="AC187" s="1">
        <v>0</v>
      </c>
      <c r="AD187" s="5">
        <f t="shared" si="45"/>
        <v>8.2956259426847669</v>
      </c>
      <c r="AE187" s="4">
        <f t="shared" si="47"/>
        <v>0.27652086475615889</v>
      </c>
      <c r="AF187" s="4">
        <f t="shared" si="46"/>
        <v>0.41937913524384107</v>
      </c>
    </row>
    <row r="188" spans="1:32" x14ac:dyDescent="0.25">
      <c r="A188" s="1" t="s">
        <v>47</v>
      </c>
      <c r="B188" s="1">
        <v>1300</v>
      </c>
      <c r="C188" s="1">
        <f t="shared" si="32"/>
        <v>15600</v>
      </c>
      <c r="D188" s="1">
        <f t="shared" si="33"/>
        <v>13728</v>
      </c>
      <c r="E188" s="1">
        <f t="shared" si="34"/>
        <v>1872</v>
      </c>
      <c r="F188" s="1">
        <v>196</v>
      </c>
      <c r="G188" s="1">
        <v>0.53700000000000003</v>
      </c>
      <c r="H188" s="1">
        <f t="shared" si="35"/>
        <v>5.37</v>
      </c>
      <c r="I188" s="1" t="s">
        <v>45</v>
      </c>
      <c r="J188" s="1" t="s">
        <v>18</v>
      </c>
      <c r="K188" s="1" t="s">
        <v>31</v>
      </c>
      <c r="L188" s="1" t="s">
        <v>32</v>
      </c>
      <c r="M188" s="1">
        <v>78723</v>
      </c>
      <c r="N188" s="1">
        <v>462</v>
      </c>
      <c r="O188" s="3">
        <f t="shared" si="36"/>
        <v>0.40943396226415096</v>
      </c>
      <c r="P188" s="1">
        <v>175</v>
      </c>
      <c r="Q188" s="1">
        <v>917</v>
      </c>
      <c r="R188" s="1">
        <f t="shared" si="37"/>
        <v>546</v>
      </c>
      <c r="S188" s="1">
        <f t="shared" si="38"/>
        <v>84</v>
      </c>
      <c r="T188" s="1">
        <f t="shared" si="39"/>
        <v>105552.72</v>
      </c>
      <c r="U188" s="1">
        <f t="shared" si="40"/>
        <v>92886.393599999996</v>
      </c>
      <c r="V188" s="1">
        <f t="shared" si="41"/>
        <v>12666.3264</v>
      </c>
      <c r="W188" s="1">
        <f t="shared" si="42"/>
        <v>-18999.489600000001</v>
      </c>
      <c r="X188" s="1">
        <f t="shared" si="43"/>
        <v>-19499.489600000001</v>
      </c>
      <c r="Y188" s="1">
        <f t="shared" si="44"/>
        <v>-20336.489600000001</v>
      </c>
      <c r="Z188" s="1" t="s">
        <v>21</v>
      </c>
      <c r="AA188" s="1">
        <v>2</v>
      </c>
      <c r="AB188" s="1">
        <v>1</v>
      </c>
      <c r="AC188" s="1">
        <v>0</v>
      </c>
      <c r="AD188" s="5">
        <f t="shared" si="45"/>
        <v>3.6630036630036629</v>
      </c>
      <c r="AE188" s="4">
        <f t="shared" si="47"/>
        <v>0.1221001221001221</v>
      </c>
      <c r="AF188" s="4">
        <f t="shared" si="46"/>
        <v>0.41489987789987792</v>
      </c>
    </row>
    <row r="189" spans="1:32" x14ac:dyDescent="0.25">
      <c r="A189" s="1" t="s">
        <v>52</v>
      </c>
      <c r="B189" s="1">
        <v>1200</v>
      </c>
      <c r="C189" s="1">
        <f t="shared" si="32"/>
        <v>14400</v>
      </c>
      <c r="D189" s="1">
        <f t="shared" si="33"/>
        <v>12672</v>
      </c>
      <c r="E189" s="1">
        <f t="shared" si="34"/>
        <v>1728</v>
      </c>
      <c r="F189" s="1">
        <v>334</v>
      </c>
      <c r="G189" s="1">
        <v>0.91510000000000002</v>
      </c>
      <c r="H189" s="1">
        <f t="shared" si="35"/>
        <v>9.1509999999999998</v>
      </c>
      <c r="I189" s="1" t="s">
        <v>51</v>
      </c>
      <c r="J189" s="1" t="s">
        <v>18</v>
      </c>
      <c r="K189" s="1" t="s">
        <v>31</v>
      </c>
      <c r="L189" s="1" t="s">
        <v>32</v>
      </c>
      <c r="M189" s="1">
        <v>78744</v>
      </c>
      <c r="N189" s="1">
        <v>374</v>
      </c>
      <c r="O189" s="3">
        <f t="shared" si="36"/>
        <v>0.30000000000000004</v>
      </c>
      <c r="P189" s="1">
        <v>234</v>
      </c>
      <c r="Q189" s="1">
        <v>794</v>
      </c>
      <c r="R189" s="1">
        <f t="shared" si="37"/>
        <v>514</v>
      </c>
      <c r="S189" s="1">
        <f t="shared" si="38"/>
        <v>140</v>
      </c>
      <c r="T189" s="1">
        <f t="shared" si="39"/>
        <v>169330.10399999999</v>
      </c>
      <c r="U189" s="1">
        <f t="shared" si="40"/>
        <v>149010.49151999998</v>
      </c>
      <c r="V189" s="1">
        <f t="shared" si="41"/>
        <v>20319.61248</v>
      </c>
      <c r="W189" s="1">
        <f t="shared" si="42"/>
        <v>-30479.418719999998</v>
      </c>
      <c r="X189" s="1">
        <f t="shared" si="43"/>
        <v>-30979.418719999998</v>
      </c>
      <c r="Y189" s="1">
        <f t="shared" si="44"/>
        <v>-32194.518719999996</v>
      </c>
      <c r="Z189" s="1" t="s">
        <v>21</v>
      </c>
      <c r="AA189" s="1">
        <v>2</v>
      </c>
      <c r="AB189" s="1">
        <v>1</v>
      </c>
      <c r="AC189" s="1">
        <v>0</v>
      </c>
      <c r="AD189" s="5">
        <f t="shared" si="45"/>
        <v>3.6478599221789878</v>
      </c>
      <c r="AE189" s="4">
        <f t="shared" si="47"/>
        <v>0.1215953307392996</v>
      </c>
      <c r="AF189" s="4">
        <f t="shared" si="46"/>
        <v>0.7935046692607004</v>
      </c>
    </row>
    <row r="190" spans="1:32" x14ac:dyDescent="0.25">
      <c r="A190" s="1" t="s">
        <v>57</v>
      </c>
      <c r="B190" s="1">
        <v>1400</v>
      </c>
      <c r="C190" s="1">
        <f t="shared" si="32"/>
        <v>16800</v>
      </c>
      <c r="D190" s="1">
        <f t="shared" si="33"/>
        <v>14784</v>
      </c>
      <c r="E190" s="1">
        <f t="shared" si="34"/>
        <v>2016</v>
      </c>
      <c r="F190" s="1">
        <v>191</v>
      </c>
      <c r="G190" s="1">
        <v>0.52329999999999999</v>
      </c>
      <c r="H190" s="1">
        <f t="shared" si="35"/>
        <v>5.2329999999999997</v>
      </c>
      <c r="I190" s="1" t="s">
        <v>56</v>
      </c>
      <c r="J190" s="1" t="s">
        <v>18</v>
      </c>
      <c r="K190" s="1" t="s">
        <v>31</v>
      </c>
      <c r="L190" s="1" t="s">
        <v>32</v>
      </c>
      <c r="M190" s="1">
        <v>78746</v>
      </c>
      <c r="N190" s="1">
        <v>430</v>
      </c>
      <c r="O190" s="3">
        <f t="shared" si="36"/>
        <v>0.54065573770491804</v>
      </c>
      <c r="P190" s="1">
        <v>262</v>
      </c>
      <c r="Q190" s="1">
        <v>567</v>
      </c>
      <c r="R190" s="1">
        <f t="shared" si="37"/>
        <v>414.5</v>
      </c>
      <c r="S190" s="1">
        <f t="shared" si="38"/>
        <v>-15.5</v>
      </c>
      <c r="T190" s="1">
        <f t="shared" si="39"/>
        <v>78086.826000000001</v>
      </c>
      <c r="U190" s="1">
        <f t="shared" si="40"/>
        <v>68716.406879999995</v>
      </c>
      <c r="V190" s="1">
        <f t="shared" si="41"/>
        <v>9370.4191200000005</v>
      </c>
      <c r="W190" s="1">
        <f t="shared" si="42"/>
        <v>-14055.62868</v>
      </c>
      <c r="X190" s="1">
        <f t="shared" si="43"/>
        <v>-14555.62868</v>
      </c>
      <c r="Y190" s="1">
        <f t="shared" si="44"/>
        <v>-15378.928679999999</v>
      </c>
      <c r="Z190" s="1" t="s">
        <v>21</v>
      </c>
      <c r="AA190" s="1">
        <v>2</v>
      </c>
      <c r="AB190" s="1">
        <v>1</v>
      </c>
      <c r="AC190" s="1">
        <v>0</v>
      </c>
      <c r="AD190" s="5">
        <f t="shared" si="45"/>
        <v>5.1266586248492159</v>
      </c>
      <c r="AE190" s="4">
        <f t="shared" si="47"/>
        <v>0.17088862082830719</v>
      </c>
      <c r="AF190" s="4">
        <f t="shared" si="46"/>
        <v>0.3524113791716928</v>
      </c>
    </row>
    <row r="191" spans="1:32" ht="24" x14ac:dyDescent="0.25">
      <c r="A191" s="1" t="s">
        <v>65</v>
      </c>
      <c r="B191" s="1">
        <v>800</v>
      </c>
      <c r="C191" s="1">
        <f t="shared" si="32"/>
        <v>9600</v>
      </c>
      <c r="D191" s="1">
        <f t="shared" si="33"/>
        <v>8448</v>
      </c>
      <c r="E191" s="1">
        <f t="shared" si="34"/>
        <v>1152</v>
      </c>
      <c r="F191" s="1">
        <v>194</v>
      </c>
      <c r="G191" s="1">
        <v>0.53149999999999997</v>
      </c>
      <c r="H191" s="1">
        <f t="shared" si="35"/>
        <v>5.3149999999999995</v>
      </c>
      <c r="I191" s="1" t="s">
        <v>62</v>
      </c>
      <c r="J191" s="1" t="s">
        <v>18</v>
      </c>
      <c r="K191" s="1" t="s">
        <v>63</v>
      </c>
      <c r="L191" s="1" t="s">
        <v>64</v>
      </c>
      <c r="M191" s="1">
        <v>72712</v>
      </c>
      <c r="N191" s="1">
        <v>241</v>
      </c>
      <c r="O191" s="3">
        <f t="shared" si="36"/>
        <v>0.46721311475409844</v>
      </c>
      <c r="P191" s="1">
        <v>157</v>
      </c>
      <c r="Q191" s="1">
        <v>340</v>
      </c>
      <c r="R191" s="1">
        <f t="shared" si="37"/>
        <v>248.5</v>
      </c>
      <c r="S191" s="1">
        <f t="shared" si="38"/>
        <v>7.5</v>
      </c>
      <c r="T191" s="1">
        <f t="shared" si="39"/>
        <v>47547.989999999991</v>
      </c>
      <c r="U191" s="1">
        <f t="shared" si="40"/>
        <v>41842.231199999995</v>
      </c>
      <c r="V191" s="1">
        <f t="shared" si="41"/>
        <v>5705.7587999999987</v>
      </c>
      <c r="W191" s="1">
        <f t="shared" si="42"/>
        <v>-8558.6381999999976</v>
      </c>
      <c r="X191" s="1">
        <f t="shared" si="43"/>
        <v>-9058.6381999999976</v>
      </c>
      <c r="Y191" s="1">
        <f t="shared" si="44"/>
        <v>-9890.1381999999976</v>
      </c>
      <c r="Z191" s="1" t="s">
        <v>21</v>
      </c>
      <c r="AA191" s="1">
        <v>2</v>
      </c>
      <c r="AB191" s="1">
        <v>1</v>
      </c>
      <c r="AC191" s="1">
        <v>0</v>
      </c>
      <c r="AD191" s="5">
        <f t="shared" si="45"/>
        <v>5.5331991951710258</v>
      </c>
      <c r="AE191" s="4">
        <f t="shared" si="47"/>
        <v>0.18443997317236752</v>
      </c>
      <c r="AF191" s="4">
        <f t="shared" si="46"/>
        <v>0.34706002682763248</v>
      </c>
    </row>
    <row r="192" spans="1:32" ht="24" x14ac:dyDescent="0.25">
      <c r="A192" s="1" t="s">
        <v>70</v>
      </c>
      <c r="B192" s="1">
        <v>900</v>
      </c>
      <c r="C192" s="1">
        <f t="shared" si="32"/>
        <v>10800</v>
      </c>
      <c r="D192" s="1">
        <f t="shared" si="33"/>
        <v>9504</v>
      </c>
      <c r="E192" s="1">
        <f t="shared" si="34"/>
        <v>1296</v>
      </c>
      <c r="F192" s="1">
        <v>112</v>
      </c>
      <c r="G192" s="1">
        <v>0.30680000000000002</v>
      </c>
      <c r="H192" s="1">
        <f t="shared" si="35"/>
        <v>3.0680000000000001</v>
      </c>
      <c r="I192" s="1" t="s">
        <v>69</v>
      </c>
      <c r="J192" s="1" t="s">
        <v>18</v>
      </c>
      <c r="K192" s="1" t="s">
        <v>63</v>
      </c>
      <c r="L192" s="1" t="s">
        <v>64</v>
      </c>
      <c r="M192" s="1">
        <v>72719</v>
      </c>
      <c r="N192" s="1">
        <v>340</v>
      </c>
      <c r="O192" s="3">
        <f t="shared" si="36"/>
        <v>0.62115384615384617</v>
      </c>
      <c r="P192" s="1">
        <v>69</v>
      </c>
      <c r="Q192" s="1">
        <v>485</v>
      </c>
      <c r="R192" s="1">
        <f t="shared" si="37"/>
        <v>277</v>
      </c>
      <c r="S192" s="1">
        <f t="shared" si="38"/>
        <v>-63</v>
      </c>
      <c r="T192" s="1">
        <f t="shared" si="39"/>
        <v>30594.096000000005</v>
      </c>
      <c r="U192" s="1">
        <f t="shared" si="40"/>
        <v>26922.804480000006</v>
      </c>
      <c r="V192" s="1">
        <f t="shared" si="41"/>
        <v>3671.2915200000007</v>
      </c>
      <c r="W192" s="1">
        <f t="shared" si="42"/>
        <v>-5506.9372800000001</v>
      </c>
      <c r="X192" s="1">
        <f t="shared" si="43"/>
        <v>-6006.9372800000001</v>
      </c>
      <c r="Y192" s="1">
        <f t="shared" si="44"/>
        <v>-6613.7372800000003</v>
      </c>
      <c r="Z192" s="1" t="s">
        <v>21</v>
      </c>
      <c r="AA192" s="1">
        <v>2</v>
      </c>
      <c r="AB192" s="1">
        <v>1</v>
      </c>
      <c r="AC192" s="1">
        <v>0</v>
      </c>
      <c r="AD192" s="5">
        <f t="shared" si="45"/>
        <v>5.4151624548736459</v>
      </c>
      <c r="AE192" s="4">
        <f t="shared" si="47"/>
        <v>0.18050541516245486</v>
      </c>
      <c r="AF192" s="4">
        <f t="shared" si="46"/>
        <v>0.12629458483754516</v>
      </c>
    </row>
    <row r="193" spans="1:32" ht="24" x14ac:dyDescent="0.25">
      <c r="A193" s="1" t="s">
        <v>77</v>
      </c>
      <c r="B193" s="1">
        <v>920</v>
      </c>
      <c r="C193" s="1">
        <f t="shared" si="32"/>
        <v>11040</v>
      </c>
      <c r="D193" s="1">
        <f t="shared" si="33"/>
        <v>9715.2000000000007</v>
      </c>
      <c r="E193" s="1">
        <f t="shared" si="34"/>
        <v>1324.8</v>
      </c>
      <c r="F193" s="1">
        <v>165</v>
      </c>
      <c r="G193" s="1">
        <v>0.4521</v>
      </c>
      <c r="H193" s="1">
        <f t="shared" si="35"/>
        <v>4.5209999999999999</v>
      </c>
      <c r="I193" s="1" t="s">
        <v>78</v>
      </c>
      <c r="J193" s="1" t="s">
        <v>18</v>
      </c>
      <c r="K193" s="1" t="s">
        <v>19</v>
      </c>
      <c r="L193" s="1" t="s">
        <v>20</v>
      </c>
      <c r="M193" s="1">
        <v>27707</v>
      </c>
      <c r="N193" s="1">
        <v>123</v>
      </c>
      <c r="O193" s="3">
        <f t="shared" si="36"/>
        <v>0.3666666666666667</v>
      </c>
      <c r="P193" s="1">
        <v>111</v>
      </c>
      <c r="Q193" s="1">
        <v>147</v>
      </c>
      <c r="R193" s="1">
        <f t="shared" si="37"/>
        <v>129</v>
      </c>
      <c r="S193" s="1">
        <f t="shared" si="38"/>
        <v>6</v>
      </c>
      <c r="T193" s="1">
        <f t="shared" si="39"/>
        <v>20995.524000000001</v>
      </c>
      <c r="U193" s="1">
        <f t="shared" si="40"/>
        <v>18476.061120000002</v>
      </c>
      <c r="V193" s="1">
        <f t="shared" si="41"/>
        <v>2519.46288</v>
      </c>
      <c r="W193" s="1">
        <f t="shared" si="42"/>
        <v>-3779.1943200000005</v>
      </c>
      <c r="X193" s="1">
        <f t="shared" si="43"/>
        <v>-4279.1943200000005</v>
      </c>
      <c r="Y193" s="1">
        <f t="shared" si="44"/>
        <v>-5031.2943200000009</v>
      </c>
      <c r="Z193" s="1" t="s">
        <v>21</v>
      </c>
      <c r="AA193" s="1">
        <v>2</v>
      </c>
      <c r="AB193" s="1">
        <v>1</v>
      </c>
      <c r="AC193" s="1">
        <v>0</v>
      </c>
      <c r="AD193" s="5">
        <f t="shared" si="45"/>
        <v>11.821705426356589</v>
      </c>
      <c r="AE193" s="4">
        <f t="shared" si="47"/>
        <v>0.39405684754521964</v>
      </c>
      <c r="AF193" s="4">
        <f t="shared" si="46"/>
        <v>5.8043152454780367E-2</v>
      </c>
    </row>
    <row r="194" spans="1:32" x14ac:dyDescent="0.25">
      <c r="A194" s="1" t="s">
        <v>79</v>
      </c>
      <c r="B194" s="1">
        <v>1300</v>
      </c>
      <c r="C194" s="1">
        <f t="shared" ref="C194:C257" si="48">B194*12</f>
        <v>15600</v>
      </c>
      <c r="D194" s="1">
        <f t="shared" ref="D194:D257" si="49">C194*0.88</f>
        <v>13728</v>
      </c>
      <c r="E194" s="1">
        <f t="shared" ref="E194:E245" si="50">C194*0.12</f>
        <v>1872</v>
      </c>
      <c r="F194" s="1">
        <v>175</v>
      </c>
      <c r="G194" s="1">
        <v>0.47949999999999998</v>
      </c>
      <c r="H194" s="1">
        <f t="shared" ref="H194:H257" si="51">(G194*30)/3</f>
        <v>4.7949999999999999</v>
      </c>
      <c r="I194" s="1" t="s">
        <v>74</v>
      </c>
      <c r="J194" s="1" t="s">
        <v>18</v>
      </c>
      <c r="K194" s="1" t="s">
        <v>75</v>
      </c>
      <c r="L194" s="1" t="s">
        <v>76</v>
      </c>
      <c r="M194" s="1">
        <v>80204</v>
      </c>
      <c r="N194" s="1">
        <v>377</v>
      </c>
      <c r="O194" s="3">
        <f t="shared" ref="O194:O257" si="52">0.1 + ((N194 - P194) / (Q194 - P194)) * 0.8</f>
        <v>0.62052401746724883</v>
      </c>
      <c r="P194" s="1">
        <v>228</v>
      </c>
      <c r="Q194" s="1">
        <v>457</v>
      </c>
      <c r="R194" s="1">
        <f t="shared" ref="R194:R257" si="53" xml:space="preserve"> P194 + (0.5 - 0.1) * (Q194 - P194) / (0.9 - 0.1)</f>
        <v>342.5</v>
      </c>
      <c r="S194" s="1">
        <f t="shared" ref="S194:S257" si="54">R194-N194</f>
        <v>-34.5</v>
      </c>
      <c r="T194" s="1">
        <f t="shared" ref="T194:T245" si="55">R194*(G194*30)*12</f>
        <v>59122.350000000006</v>
      </c>
      <c r="U194" s="1">
        <f t="shared" ref="U194:U257" si="56">T194*0.88</f>
        <v>52027.668000000005</v>
      </c>
      <c r="V194" s="1">
        <f t="shared" ref="V194:V245" si="57">T194*0.12</f>
        <v>7094.6820000000007</v>
      </c>
      <c r="W194" s="1">
        <f t="shared" ref="W194:W257" si="58">V194-(T194*0.3)</f>
        <v>-10642.023000000001</v>
      </c>
      <c r="X194" s="1">
        <f t="shared" ref="X194:X257" si="59">W194-500</f>
        <v>-11142.023000000001</v>
      </c>
      <c r="Y194" s="1">
        <f t="shared" ref="Y194:Y257" si="60">X194-300-(H194*100)</f>
        <v>-11921.523000000001</v>
      </c>
      <c r="Z194" s="1" t="s">
        <v>21</v>
      </c>
      <c r="AA194" s="1">
        <v>2</v>
      </c>
      <c r="AB194" s="1">
        <v>1</v>
      </c>
      <c r="AC194" s="1">
        <v>0</v>
      </c>
      <c r="AD194" s="5">
        <f t="shared" ref="AD194:AD245" si="61">(B194+300)/(R194*0.8)</f>
        <v>5.8394160583941606</v>
      </c>
      <c r="AE194" s="4">
        <f t="shared" si="47"/>
        <v>0.19464720194647203</v>
      </c>
      <c r="AF194" s="4">
        <f t="shared" ref="AF194:AF257" si="62">G194-AE194</f>
        <v>0.28485279805352792</v>
      </c>
    </row>
    <row r="195" spans="1:32" x14ac:dyDescent="0.25">
      <c r="A195" s="1" t="s">
        <v>84</v>
      </c>
      <c r="B195" s="1">
        <v>1700</v>
      </c>
      <c r="C195" s="1">
        <f t="shared" si="48"/>
        <v>20400</v>
      </c>
      <c r="D195" s="1">
        <f t="shared" si="49"/>
        <v>17952</v>
      </c>
      <c r="E195" s="1">
        <f t="shared" si="50"/>
        <v>2448</v>
      </c>
      <c r="F195" s="1">
        <v>117</v>
      </c>
      <c r="G195" s="1">
        <v>0.32050000000000001</v>
      </c>
      <c r="H195" s="1">
        <f t="shared" si="51"/>
        <v>3.2050000000000001</v>
      </c>
      <c r="I195" s="1" t="s">
        <v>83</v>
      </c>
      <c r="J195" s="1" t="s">
        <v>18</v>
      </c>
      <c r="K195" s="1" t="s">
        <v>75</v>
      </c>
      <c r="L195" s="1" t="s">
        <v>76</v>
      </c>
      <c r="M195" s="1">
        <v>80209</v>
      </c>
      <c r="N195" s="1">
        <v>210</v>
      </c>
      <c r="O195" s="3">
        <f t="shared" si="52"/>
        <v>0.58842105263157896</v>
      </c>
      <c r="P195" s="1">
        <v>152</v>
      </c>
      <c r="Q195" s="1">
        <v>247</v>
      </c>
      <c r="R195" s="1">
        <f t="shared" si="53"/>
        <v>199.5</v>
      </c>
      <c r="S195" s="1">
        <f t="shared" si="54"/>
        <v>-10.5</v>
      </c>
      <c r="T195" s="1">
        <f t="shared" si="55"/>
        <v>23018.31</v>
      </c>
      <c r="U195" s="1">
        <f t="shared" si="56"/>
        <v>20256.112800000003</v>
      </c>
      <c r="V195" s="1">
        <f t="shared" si="57"/>
        <v>2762.1972000000001</v>
      </c>
      <c r="W195" s="1">
        <f t="shared" si="58"/>
        <v>-4143.2957999999999</v>
      </c>
      <c r="X195" s="1">
        <f t="shared" si="59"/>
        <v>-4643.2957999999999</v>
      </c>
      <c r="Y195" s="1">
        <f t="shared" si="60"/>
        <v>-5263.7957999999999</v>
      </c>
      <c r="Z195" s="1" t="s">
        <v>21</v>
      </c>
      <c r="AA195" s="1">
        <v>2</v>
      </c>
      <c r="AB195" s="1">
        <v>1</v>
      </c>
      <c r="AC195" s="1">
        <v>0</v>
      </c>
      <c r="AD195" s="5">
        <f t="shared" si="61"/>
        <v>12.531328320802004</v>
      </c>
      <c r="AE195" s="4">
        <f t="shared" ref="AE195:AE245" si="63">AD195/30</f>
        <v>0.41771094402673348</v>
      </c>
      <c r="AF195" s="4">
        <f t="shared" si="62"/>
        <v>-9.721094402673347E-2</v>
      </c>
    </row>
    <row r="196" spans="1:32" x14ac:dyDescent="0.25">
      <c r="A196" s="1" t="s">
        <v>89</v>
      </c>
      <c r="B196" s="1">
        <v>1500</v>
      </c>
      <c r="C196" s="1">
        <f t="shared" si="48"/>
        <v>18000</v>
      </c>
      <c r="D196" s="1">
        <f t="shared" si="49"/>
        <v>15840</v>
      </c>
      <c r="E196" s="1">
        <f t="shared" si="50"/>
        <v>2160</v>
      </c>
      <c r="F196" s="1">
        <v>181</v>
      </c>
      <c r="G196" s="1">
        <v>0.49590000000000001</v>
      </c>
      <c r="H196" s="1">
        <f t="shared" si="51"/>
        <v>4.9590000000000005</v>
      </c>
      <c r="I196" s="1" t="s">
        <v>88</v>
      </c>
      <c r="J196" s="1" t="s">
        <v>18</v>
      </c>
      <c r="K196" s="1" t="s">
        <v>75</v>
      </c>
      <c r="L196" s="1" t="s">
        <v>76</v>
      </c>
      <c r="M196" s="1">
        <v>80218</v>
      </c>
      <c r="N196" s="1">
        <v>263</v>
      </c>
      <c r="O196" s="3">
        <f t="shared" si="52"/>
        <v>0.39779179810725551</v>
      </c>
      <c r="P196" s="1">
        <v>145</v>
      </c>
      <c r="Q196" s="1">
        <v>462</v>
      </c>
      <c r="R196" s="1">
        <f t="shared" si="53"/>
        <v>303.5</v>
      </c>
      <c r="S196" s="1">
        <f t="shared" si="54"/>
        <v>40.5</v>
      </c>
      <c r="T196" s="1">
        <f t="shared" si="55"/>
        <v>54182.034</v>
      </c>
      <c r="U196" s="1">
        <f t="shared" si="56"/>
        <v>47680.189919999997</v>
      </c>
      <c r="V196" s="1">
        <f t="shared" si="57"/>
        <v>6501.8440799999998</v>
      </c>
      <c r="W196" s="1">
        <f t="shared" si="58"/>
        <v>-9752.7661200000002</v>
      </c>
      <c r="X196" s="1">
        <f t="shared" si="59"/>
        <v>-10252.76612</v>
      </c>
      <c r="Y196" s="1">
        <f t="shared" si="60"/>
        <v>-11048.66612</v>
      </c>
      <c r="Z196" s="1" t="s">
        <v>21</v>
      </c>
      <c r="AA196" s="1">
        <v>2</v>
      </c>
      <c r="AB196" s="1">
        <v>1</v>
      </c>
      <c r="AC196" s="1">
        <v>0</v>
      </c>
      <c r="AD196" s="5">
        <f t="shared" si="61"/>
        <v>7.4135090609555183</v>
      </c>
      <c r="AE196" s="4">
        <f t="shared" si="63"/>
        <v>0.24711696869851726</v>
      </c>
      <c r="AF196" s="4">
        <f t="shared" si="62"/>
        <v>0.24878303130148274</v>
      </c>
    </row>
    <row r="197" spans="1:32" x14ac:dyDescent="0.25">
      <c r="A197" s="1" t="s">
        <v>95</v>
      </c>
      <c r="B197" s="1">
        <v>1400</v>
      </c>
      <c r="C197" s="1">
        <f t="shared" si="48"/>
        <v>16800</v>
      </c>
      <c r="D197" s="1">
        <f t="shared" si="49"/>
        <v>14784</v>
      </c>
      <c r="E197" s="1">
        <f t="shared" si="50"/>
        <v>2016</v>
      </c>
      <c r="F197" s="1">
        <v>192</v>
      </c>
      <c r="G197" s="1">
        <v>0.52600000000000002</v>
      </c>
      <c r="H197" s="1">
        <f t="shared" si="51"/>
        <v>5.2600000000000007</v>
      </c>
      <c r="I197" s="1" t="s">
        <v>94</v>
      </c>
      <c r="J197" s="1" t="s">
        <v>18</v>
      </c>
      <c r="K197" s="1" t="s">
        <v>75</v>
      </c>
      <c r="L197" s="1" t="s">
        <v>76</v>
      </c>
      <c r="M197" s="1">
        <v>80220</v>
      </c>
      <c r="N197" s="1">
        <v>151</v>
      </c>
      <c r="O197" s="3">
        <f t="shared" si="52"/>
        <v>0.46470588235294119</v>
      </c>
      <c r="P197" s="1">
        <v>120</v>
      </c>
      <c r="Q197" s="1">
        <v>188</v>
      </c>
      <c r="R197" s="1">
        <f t="shared" si="53"/>
        <v>154</v>
      </c>
      <c r="S197" s="1">
        <f t="shared" si="54"/>
        <v>3</v>
      </c>
      <c r="T197" s="1">
        <f t="shared" si="55"/>
        <v>29161.440000000002</v>
      </c>
      <c r="U197" s="1">
        <f t="shared" si="56"/>
        <v>25662.067200000001</v>
      </c>
      <c r="V197" s="1">
        <f t="shared" si="57"/>
        <v>3499.3728000000001</v>
      </c>
      <c r="W197" s="1">
        <f t="shared" si="58"/>
        <v>-5249.0592000000006</v>
      </c>
      <c r="X197" s="1">
        <f t="shared" si="59"/>
        <v>-5749.0592000000006</v>
      </c>
      <c r="Y197" s="1">
        <f t="shared" si="60"/>
        <v>-6575.0592000000006</v>
      </c>
      <c r="Z197" s="1" t="s">
        <v>21</v>
      </c>
      <c r="AA197" s="1">
        <v>2</v>
      </c>
      <c r="AB197" s="1">
        <v>1</v>
      </c>
      <c r="AC197" s="1">
        <v>0</v>
      </c>
      <c r="AD197" s="5">
        <f t="shared" si="61"/>
        <v>13.798701298701298</v>
      </c>
      <c r="AE197" s="4">
        <f t="shared" si="63"/>
        <v>0.45995670995670995</v>
      </c>
      <c r="AF197" s="4">
        <f t="shared" si="62"/>
        <v>6.604329004329007E-2</v>
      </c>
    </row>
    <row r="198" spans="1:32" x14ac:dyDescent="0.25">
      <c r="A198" s="1" t="s">
        <v>100</v>
      </c>
      <c r="B198" s="1">
        <v>1400</v>
      </c>
      <c r="C198" s="1">
        <f t="shared" si="48"/>
        <v>16800</v>
      </c>
      <c r="D198" s="1">
        <f t="shared" si="49"/>
        <v>14784</v>
      </c>
      <c r="E198" s="1">
        <f t="shared" si="50"/>
        <v>2016</v>
      </c>
      <c r="F198" s="1">
        <v>226</v>
      </c>
      <c r="G198" s="1">
        <v>0.61919999999999997</v>
      </c>
      <c r="H198" s="1">
        <f t="shared" si="51"/>
        <v>6.1920000000000002</v>
      </c>
      <c r="I198" s="1" t="s">
        <v>99</v>
      </c>
      <c r="J198" s="1" t="s">
        <v>18</v>
      </c>
      <c r="K198" s="1" t="s">
        <v>75</v>
      </c>
      <c r="L198" s="1" t="s">
        <v>76</v>
      </c>
      <c r="M198" s="1">
        <v>80249</v>
      </c>
      <c r="N198" s="1">
        <v>136</v>
      </c>
      <c r="O198" s="3">
        <f t="shared" si="52"/>
        <v>0.35792349726775963</v>
      </c>
      <c r="P198" s="1">
        <v>77</v>
      </c>
      <c r="Q198" s="1">
        <v>260</v>
      </c>
      <c r="R198" s="1">
        <f t="shared" si="53"/>
        <v>168.5</v>
      </c>
      <c r="S198" s="1">
        <f t="shared" si="54"/>
        <v>32.5</v>
      </c>
      <c r="T198" s="1">
        <f t="shared" si="55"/>
        <v>37560.671999999999</v>
      </c>
      <c r="U198" s="1">
        <f t="shared" si="56"/>
        <v>33053.391360000001</v>
      </c>
      <c r="V198" s="1">
        <f t="shared" si="57"/>
        <v>4507.2806399999999</v>
      </c>
      <c r="W198" s="1">
        <f t="shared" si="58"/>
        <v>-6760.9209599999986</v>
      </c>
      <c r="X198" s="1">
        <f t="shared" si="59"/>
        <v>-7260.9209599999986</v>
      </c>
      <c r="Y198" s="1">
        <f t="shared" si="60"/>
        <v>-8180.1209599999984</v>
      </c>
      <c r="Z198" s="1" t="s">
        <v>21</v>
      </c>
      <c r="AA198" s="1">
        <v>2</v>
      </c>
      <c r="AB198" s="1">
        <v>1</v>
      </c>
      <c r="AC198" s="1">
        <v>0</v>
      </c>
      <c r="AD198" s="5">
        <f t="shared" si="61"/>
        <v>12.611275964391691</v>
      </c>
      <c r="AE198" s="4">
        <f t="shared" si="63"/>
        <v>0.42037586547972305</v>
      </c>
      <c r="AF198" s="4">
        <f t="shared" si="62"/>
        <v>0.19882413452027692</v>
      </c>
    </row>
    <row r="199" spans="1:32" x14ac:dyDescent="0.25">
      <c r="A199" s="1" t="s">
        <v>108</v>
      </c>
      <c r="B199" s="1">
        <v>1300</v>
      </c>
      <c r="C199" s="1">
        <f t="shared" si="48"/>
        <v>15600</v>
      </c>
      <c r="D199" s="1">
        <f t="shared" si="49"/>
        <v>13728</v>
      </c>
      <c r="E199" s="1">
        <f t="shared" si="50"/>
        <v>1872</v>
      </c>
      <c r="F199" s="1">
        <v>230</v>
      </c>
      <c r="G199" s="1">
        <v>0.63009999999999999</v>
      </c>
      <c r="H199" s="1">
        <f t="shared" si="51"/>
        <v>6.3009999999999993</v>
      </c>
      <c r="I199" s="1" t="s">
        <v>104</v>
      </c>
      <c r="J199" s="1" t="s">
        <v>18</v>
      </c>
      <c r="K199" s="1" t="s">
        <v>105</v>
      </c>
      <c r="L199" s="1" t="s">
        <v>106</v>
      </c>
      <c r="M199" s="1">
        <v>33122</v>
      </c>
      <c r="N199" s="1">
        <v>207</v>
      </c>
      <c r="O199" s="3">
        <f t="shared" si="52"/>
        <v>0.5295302013422819</v>
      </c>
      <c r="P199" s="1">
        <v>127</v>
      </c>
      <c r="Q199" s="1">
        <v>276</v>
      </c>
      <c r="R199" s="1">
        <f t="shared" si="53"/>
        <v>201.5</v>
      </c>
      <c r="S199" s="1">
        <f t="shared" si="54"/>
        <v>-5.5</v>
      </c>
      <c r="T199" s="1">
        <f t="shared" si="55"/>
        <v>45707.453999999998</v>
      </c>
      <c r="U199" s="1">
        <f t="shared" si="56"/>
        <v>40222.559519999995</v>
      </c>
      <c r="V199" s="1">
        <f t="shared" si="57"/>
        <v>5484.8944799999999</v>
      </c>
      <c r="W199" s="1">
        <f t="shared" si="58"/>
        <v>-8227.3417200000004</v>
      </c>
      <c r="X199" s="1">
        <f t="shared" si="59"/>
        <v>-8727.3417200000004</v>
      </c>
      <c r="Y199" s="1">
        <f t="shared" si="60"/>
        <v>-9657.4417200000007</v>
      </c>
      <c r="Z199" s="1" t="s">
        <v>21</v>
      </c>
      <c r="AA199" s="1">
        <v>2</v>
      </c>
      <c r="AB199" s="1">
        <v>1</v>
      </c>
      <c r="AC199" s="1">
        <v>0</v>
      </c>
      <c r="AD199" s="5">
        <f t="shared" si="61"/>
        <v>9.9255583126550864</v>
      </c>
      <c r="AE199" s="4">
        <f t="shared" si="63"/>
        <v>0.33085194375516952</v>
      </c>
      <c r="AF199" s="4">
        <f t="shared" si="62"/>
        <v>0.29924805624483047</v>
      </c>
    </row>
    <row r="200" spans="1:32" x14ac:dyDescent="0.25">
      <c r="A200" s="1" t="s">
        <v>113</v>
      </c>
      <c r="B200" s="1">
        <v>2400</v>
      </c>
      <c r="C200" s="1">
        <f t="shared" si="48"/>
        <v>28800</v>
      </c>
      <c r="D200" s="1">
        <f t="shared" si="49"/>
        <v>25344</v>
      </c>
      <c r="E200" s="1">
        <f t="shared" si="50"/>
        <v>3456</v>
      </c>
      <c r="F200" s="1">
        <v>201</v>
      </c>
      <c r="G200" s="1">
        <v>0.55069999999999997</v>
      </c>
      <c r="H200" s="1">
        <f t="shared" si="51"/>
        <v>5.5070000000000006</v>
      </c>
      <c r="I200" s="1" t="s">
        <v>112</v>
      </c>
      <c r="J200" s="1" t="s">
        <v>18</v>
      </c>
      <c r="K200" s="1" t="s">
        <v>105</v>
      </c>
      <c r="L200" s="1" t="s">
        <v>106</v>
      </c>
      <c r="M200" s="1">
        <v>33137</v>
      </c>
      <c r="N200" s="1">
        <v>360</v>
      </c>
      <c r="O200" s="3">
        <f t="shared" si="52"/>
        <v>0.38936170212765964</v>
      </c>
      <c r="P200" s="1">
        <v>173</v>
      </c>
      <c r="Q200" s="1">
        <v>690</v>
      </c>
      <c r="R200" s="1">
        <f t="shared" si="53"/>
        <v>431.5</v>
      </c>
      <c r="S200" s="1">
        <f t="shared" si="54"/>
        <v>71.5</v>
      </c>
      <c r="T200" s="1">
        <f t="shared" si="55"/>
        <v>85545.738000000012</v>
      </c>
      <c r="U200" s="1">
        <f t="shared" si="56"/>
        <v>75280.249440000014</v>
      </c>
      <c r="V200" s="1">
        <f t="shared" si="57"/>
        <v>10265.488560000002</v>
      </c>
      <c r="W200" s="1">
        <f t="shared" si="58"/>
        <v>-15398.232840000001</v>
      </c>
      <c r="X200" s="1">
        <f t="shared" si="59"/>
        <v>-15898.232840000001</v>
      </c>
      <c r="Y200" s="1">
        <f t="shared" si="60"/>
        <v>-16748.932840000001</v>
      </c>
      <c r="Z200" s="1" t="s">
        <v>21</v>
      </c>
      <c r="AA200" s="1">
        <v>2</v>
      </c>
      <c r="AB200" s="1">
        <v>1</v>
      </c>
      <c r="AC200" s="1">
        <v>0</v>
      </c>
      <c r="AD200" s="5">
        <f t="shared" si="61"/>
        <v>7.8215527230590949</v>
      </c>
      <c r="AE200" s="4">
        <f t="shared" si="63"/>
        <v>0.26071842410196983</v>
      </c>
      <c r="AF200" s="4">
        <f t="shared" si="62"/>
        <v>0.28998157589803014</v>
      </c>
    </row>
    <row r="201" spans="1:32" x14ac:dyDescent="0.25">
      <c r="A201" s="1" t="s">
        <v>118</v>
      </c>
      <c r="B201" s="1">
        <v>1700</v>
      </c>
      <c r="C201" s="1">
        <f t="shared" si="48"/>
        <v>20400</v>
      </c>
      <c r="D201" s="1">
        <f t="shared" si="49"/>
        <v>17952</v>
      </c>
      <c r="E201" s="1">
        <f t="shared" si="50"/>
        <v>2448</v>
      </c>
      <c r="F201" s="1">
        <v>58</v>
      </c>
      <c r="G201" s="1">
        <v>0.15890000000000001</v>
      </c>
      <c r="H201" s="1">
        <f t="shared" si="51"/>
        <v>1.5890000000000002</v>
      </c>
      <c r="I201" s="1" t="s">
        <v>117</v>
      </c>
      <c r="J201" s="1" t="s">
        <v>18</v>
      </c>
      <c r="K201" s="1" t="s">
        <v>105</v>
      </c>
      <c r="L201" s="1" t="s">
        <v>106</v>
      </c>
      <c r="M201" s="1">
        <v>33146</v>
      </c>
      <c r="N201" s="1">
        <v>246</v>
      </c>
      <c r="O201" s="3">
        <f t="shared" si="52"/>
        <v>0.39913043478260868</v>
      </c>
      <c r="P201" s="1">
        <v>203</v>
      </c>
      <c r="Q201" s="1">
        <v>318</v>
      </c>
      <c r="R201" s="1">
        <f t="shared" si="53"/>
        <v>260.5</v>
      </c>
      <c r="S201" s="1">
        <f t="shared" si="54"/>
        <v>14.5</v>
      </c>
      <c r="T201" s="1">
        <f t="shared" si="55"/>
        <v>14901.642</v>
      </c>
      <c r="U201" s="1">
        <f t="shared" si="56"/>
        <v>13113.444960000001</v>
      </c>
      <c r="V201" s="1">
        <f t="shared" si="57"/>
        <v>1788.19704</v>
      </c>
      <c r="W201" s="1">
        <f t="shared" si="58"/>
        <v>-2682.2955599999996</v>
      </c>
      <c r="X201" s="1">
        <f t="shared" si="59"/>
        <v>-3182.2955599999996</v>
      </c>
      <c r="Y201" s="1">
        <f t="shared" si="60"/>
        <v>-3641.1955599999997</v>
      </c>
      <c r="Z201" s="1" t="s">
        <v>21</v>
      </c>
      <c r="AA201" s="1">
        <v>2</v>
      </c>
      <c r="AB201" s="1">
        <v>1</v>
      </c>
      <c r="AC201" s="1">
        <v>0</v>
      </c>
      <c r="AD201" s="5">
        <f t="shared" si="61"/>
        <v>9.5969289827255277</v>
      </c>
      <c r="AE201" s="4">
        <f t="shared" si="63"/>
        <v>0.31989763275751759</v>
      </c>
      <c r="AF201" s="4">
        <f t="shared" si="62"/>
        <v>-0.16099763275751758</v>
      </c>
    </row>
    <row r="202" spans="1:32" x14ac:dyDescent="0.25">
      <c r="A202" s="1" t="s">
        <v>124</v>
      </c>
      <c r="B202" s="1">
        <v>2200</v>
      </c>
      <c r="C202" s="1">
        <f t="shared" si="48"/>
        <v>26400</v>
      </c>
      <c r="D202" s="1">
        <f t="shared" si="49"/>
        <v>23232</v>
      </c>
      <c r="E202" s="1">
        <f t="shared" si="50"/>
        <v>3168</v>
      </c>
      <c r="F202" s="1">
        <v>211</v>
      </c>
      <c r="G202" s="1">
        <v>0.57809999999999995</v>
      </c>
      <c r="H202" s="1">
        <f t="shared" si="51"/>
        <v>5.7809999999999997</v>
      </c>
      <c r="I202" s="1" t="s">
        <v>123</v>
      </c>
      <c r="J202" s="1" t="s">
        <v>18</v>
      </c>
      <c r="K202" s="1" t="s">
        <v>105</v>
      </c>
      <c r="L202" s="1" t="s">
        <v>106</v>
      </c>
      <c r="M202" s="1">
        <v>33149</v>
      </c>
      <c r="N202" s="1">
        <v>274</v>
      </c>
      <c r="O202" s="3">
        <f t="shared" si="52"/>
        <v>0.42124352331606219</v>
      </c>
      <c r="P202" s="1">
        <v>119</v>
      </c>
      <c r="Q202" s="1">
        <v>505</v>
      </c>
      <c r="R202" s="1">
        <f t="shared" si="53"/>
        <v>312</v>
      </c>
      <c r="S202" s="1">
        <f t="shared" si="54"/>
        <v>38</v>
      </c>
      <c r="T202" s="1">
        <f t="shared" si="55"/>
        <v>64932.191999999995</v>
      </c>
      <c r="U202" s="1">
        <f t="shared" si="56"/>
        <v>57140.328959999999</v>
      </c>
      <c r="V202" s="1">
        <f t="shared" si="57"/>
        <v>7791.8630399999993</v>
      </c>
      <c r="W202" s="1">
        <f t="shared" si="58"/>
        <v>-11687.794559999998</v>
      </c>
      <c r="X202" s="1">
        <f t="shared" si="59"/>
        <v>-12187.794559999998</v>
      </c>
      <c r="Y202" s="1">
        <f t="shared" si="60"/>
        <v>-13065.894559999999</v>
      </c>
      <c r="Z202" s="1" t="s">
        <v>21</v>
      </c>
      <c r="AA202" s="1">
        <v>2</v>
      </c>
      <c r="AB202" s="1">
        <v>1</v>
      </c>
      <c r="AC202" s="1">
        <v>0</v>
      </c>
      <c r="AD202" s="5">
        <f t="shared" si="61"/>
        <v>10.016025641025641</v>
      </c>
      <c r="AE202" s="4">
        <f t="shared" si="63"/>
        <v>0.33386752136752135</v>
      </c>
      <c r="AF202" s="4">
        <f t="shared" si="62"/>
        <v>0.2442324786324786</v>
      </c>
    </row>
    <row r="203" spans="1:32" x14ac:dyDescent="0.25">
      <c r="A203" s="1" t="s">
        <v>129</v>
      </c>
      <c r="B203" s="1">
        <v>1900</v>
      </c>
      <c r="C203" s="1">
        <f t="shared" si="48"/>
        <v>22800</v>
      </c>
      <c r="D203" s="1">
        <f t="shared" si="49"/>
        <v>20064</v>
      </c>
      <c r="E203" s="1">
        <f t="shared" si="50"/>
        <v>2736</v>
      </c>
      <c r="F203" s="1">
        <v>79</v>
      </c>
      <c r="G203" s="1">
        <v>0.21640000000000001</v>
      </c>
      <c r="H203" s="1">
        <f t="shared" si="51"/>
        <v>2.1640000000000001</v>
      </c>
      <c r="I203" s="1" t="s">
        <v>128</v>
      </c>
      <c r="J203" s="1" t="s">
        <v>18</v>
      </c>
      <c r="K203" s="1" t="s">
        <v>105</v>
      </c>
      <c r="L203" s="1" t="s">
        <v>106</v>
      </c>
      <c r="M203" s="1">
        <v>33178</v>
      </c>
      <c r="N203" s="1">
        <v>308</v>
      </c>
      <c r="O203" s="3">
        <f t="shared" si="52"/>
        <v>0.67142857142857149</v>
      </c>
      <c r="P203" s="1">
        <v>168</v>
      </c>
      <c r="Q203" s="1">
        <v>364</v>
      </c>
      <c r="R203" s="1">
        <f t="shared" si="53"/>
        <v>266</v>
      </c>
      <c r="S203" s="1">
        <f t="shared" si="54"/>
        <v>-42</v>
      </c>
      <c r="T203" s="1">
        <f t="shared" si="55"/>
        <v>20722.464</v>
      </c>
      <c r="U203" s="1">
        <f t="shared" si="56"/>
        <v>18235.768319999999</v>
      </c>
      <c r="V203" s="1">
        <f t="shared" si="57"/>
        <v>2486.6956799999998</v>
      </c>
      <c r="W203" s="1">
        <f t="shared" si="58"/>
        <v>-3730.0435200000002</v>
      </c>
      <c r="X203" s="1">
        <f t="shared" si="59"/>
        <v>-4230.0435200000002</v>
      </c>
      <c r="Y203" s="1">
        <f t="shared" si="60"/>
        <v>-4746.4435199999998</v>
      </c>
      <c r="Z203" s="1" t="s">
        <v>21</v>
      </c>
      <c r="AA203" s="1">
        <v>2</v>
      </c>
      <c r="AB203" s="1">
        <v>1</v>
      </c>
      <c r="AC203" s="1">
        <v>0</v>
      </c>
      <c r="AD203" s="5">
        <f t="shared" si="61"/>
        <v>10.338345864661653</v>
      </c>
      <c r="AE203" s="4">
        <f t="shared" si="63"/>
        <v>0.34461152882205509</v>
      </c>
      <c r="AF203" s="4">
        <f t="shared" si="62"/>
        <v>-0.12821152882205508</v>
      </c>
    </row>
    <row r="204" spans="1:32" x14ac:dyDescent="0.25">
      <c r="A204" s="1" t="s">
        <v>136</v>
      </c>
      <c r="B204" s="1">
        <v>2500</v>
      </c>
      <c r="C204" s="1">
        <f t="shared" si="48"/>
        <v>30000</v>
      </c>
      <c r="D204" s="1">
        <f t="shared" si="49"/>
        <v>26400</v>
      </c>
      <c r="E204" s="1">
        <f t="shared" si="50"/>
        <v>3600</v>
      </c>
      <c r="F204" s="1">
        <v>107</v>
      </c>
      <c r="G204" s="1">
        <v>0.29320000000000002</v>
      </c>
      <c r="H204" s="1">
        <f t="shared" si="51"/>
        <v>2.9320000000000004</v>
      </c>
      <c r="I204" s="1" t="s">
        <v>137</v>
      </c>
      <c r="J204" s="1" t="s">
        <v>18</v>
      </c>
      <c r="K204" s="1" t="s">
        <v>138</v>
      </c>
      <c r="L204" s="1" t="s">
        <v>139</v>
      </c>
      <c r="M204" s="1">
        <v>60607</v>
      </c>
      <c r="N204" s="1">
        <v>392</v>
      </c>
      <c r="O204" s="3">
        <f t="shared" si="52"/>
        <v>0.52941176470588236</v>
      </c>
      <c r="P204" s="1">
        <v>173</v>
      </c>
      <c r="Q204" s="1">
        <v>581</v>
      </c>
      <c r="R204" s="1">
        <f t="shared" si="53"/>
        <v>377</v>
      </c>
      <c r="S204" s="1">
        <f t="shared" si="54"/>
        <v>-15</v>
      </c>
      <c r="T204" s="1">
        <f t="shared" si="55"/>
        <v>39793.104000000007</v>
      </c>
      <c r="U204" s="1">
        <f t="shared" si="56"/>
        <v>35017.931520000006</v>
      </c>
      <c r="V204" s="1">
        <f t="shared" si="57"/>
        <v>4775.1724800000002</v>
      </c>
      <c r="W204" s="1">
        <f t="shared" si="58"/>
        <v>-7162.7587200000007</v>
      </c>
      <c r="X204" s="1">
        <f t="shared" si="59"/>
        <v>-7662.7587200000007</v>
      </c>
      <c r="Y204" s="1">
        <f t="shared" si="60"/>
        <v>-8255.9587200000005</v>
      </c>
      <c r="Z204" s="1" t="s">
        <v>21</v>
      </c>
      <c r="AA204" s="1">
        <v>2</v>
      </c>
      <c r="AB204" s="1">
        <v>1</v>
      </c>
      <c r="AC204" s="1">
        <v>0</v>
      </c>
      <c r="AD204" s="5">
        <f t="shared" si="61"/>
        <v>9.2838196286472137</v>
      </c>
      <c r="AE204" s="4">
        <f t="shared" si="63"/>
        <v>0.30946065428824043</v>
      </c>
      <c r="AF204" s="4">
        <f t="shared" si="62"/>
        <v>-1.6260654288240417E-2</v>
      </c>
    </row>
    <row r="205" spans="1:32" x14ac:dyDescent="0.25">
      <c r="A205" s="1" t="s">
        <v>140</v>
      </c>
      <c r="B205" s="1">
        <v>1400</v>
      </c>
      <c r="C205" s="1">
        <f t="shared" si="48"/>
        <v>16800</v>
      </c>
      <c r="D205" s="1">
        <f t="shared" si="49"/>
        <v>14784</v>
      </c>
      <c r="E205" s="1">
        <f t="shared" si="50"/>
        <v>2016</v>
      </c>
      <c r="F205" s="1">
        <v>99</v>
      </c>
      <c r="G205" s="1">
        <v>0.2712</v>
      </c>
      <c r="H205" s="1">
        <f t="shared" si="51"/>
        <v>2.7119999999999997</v>
      </c>
      <c r="I205" s="1" t="s">
        <v>133</v>
      </c>
      <c r="J205" s="1" t="s">
        <v>18</v>
      </c>
      <c r="K205" s="1" t="s">
        <v>134</v>
      </c>
      <c r="L205" s="1" t="s">
        <v>135</v>
      </c>
      <c r="M205" s="1">
        <v>68046</v>
      </c>
      <c r="N205" s="1">
        <v>322</v>
      </c>
      <c r="O205" s="3">
        <f t="shared" si="52"/>
        <v>0.65</v>
      </c>
      <c r="P205" s="1">
        <v>168</v>
      </c>
      <c r="Q205" s="1">
        <v>392</v>
      </c>
      <c r="R205" s="1">
        <f t="shared" si="53"/>
        <v>280</v>
      </c>
      <c r="S205" s="1">
        <f t="shared" si="54"/>
        <v>-42</v>
      </c>
      <c r="T205" s="1">
        <f t="shared" si="55"/>
        <v>27336.959999999999</v>
      </c>
      <c r="U205" s="1">
        <f t="shared" si="56"/>
        <v>24056.524799999999</v>
      </c>
      <c r="V205" s="1">
        <f t="shared" si="57"/>
        <v>3280.4351999999999</v>
      </c>
      <c r="W205" s="1">
        <f t="shared" si="58"/>
        <v>-4920.6527999999998</v>
      </c>
      <c r="X205" s="1">
        <f t="shared" si="59"/>
        <v>-5420.6527999999998</v>
      </c>
      <c r="Y205" s="1">
        <f t="shared" si="60"/>
        <v>-5991.8527999999997</v>
      </c>
      <c r="Z205" s="1" t="s">
        <v>21</v>
      </c>
      <c r="AA205" s="1">
        <v>2</v>
      </c>
      <c r="AB205" s="1">
        <v>1</v>
      </c>
      <c r="AC205" s="1">
        <v>0</v>
      </c>
      <c r="AD205" s="5">
        <f t="shared" si="61"/>
        <v>7.5892857142857144</v>
      </c>
      <c r="AE205" s="4">
        <f t="shared" si="63"/>
        <v>0.25297619047619047</v>
      </c>
      <c r="AF205" s="4">
        <f t="shared" si="62"/>
        <v>1.8223809523809531E-2</v>
      </c>
    </row>
    <row r="206" spans="1:32" x14ac:dyDescent="0.25">
      <c r="A206" s="1" t="s">
        <v>145</v>
      </c>
      <c r="B206" s="1">
        <v>900</v>
      </c>
      <c r="C206" s="1">
        <f t="shared" si="48"/>
        <v>10800</v>
      </c>
      <c r="D206" s="1">
        <f t="shared" si="49"/>
        <v>9504</v>
      </c>
      <c r="E206" s="1">
        <f t="shared" si="50"/>
        <v>1296</v>
      </c>
      <c r="F206" s="1">
        <v>190</v>
      </c>
      <c r="G206" s="1">
        <v>0.52049999999999996</v>
      </c>
      <c r="H206" s="1">
        <f t="shared" si="51"/>
        <v>5.2049999999999992</v>
      </c>
      <c r="I206" s="1" t="s">
        <v>144</v>
      </c>
      <c r="J206" s="1" t="s">
        <v>18</v>
      </c>
      <c r="K206" s="1" t="s">
        <v>134</v>
      </c>
      <c r="L206" s="1" t="s">
        <v>135</v>
      </c>
      <c r="M206" s="1">
        <v>68106</v>
      </c>
      <c r="N206" s="1">
        <v>230</v>
      </c>
      <c r="O206" s="3">
        <f t="shared" si="52"/>
        <v>0.56060606060606066</v>
      </c>
      <c r="P206" s="1">
        <v>154</v>
      </c>
      <c r="Q206" s="1">
        <v>286</v>
      </c>
      <c r="R206" s="1">
        <f t="shared" si="53"/>
        <v>220</v>
      </c>
      <c r="S206" s="1">
        <f t="shared" si="54"/>
        <v>-10</v>
      </c>
      <c r="T206" s="1">
        <f t="shared" si="55"/>
        <v>41223.599999999999</v>
      </c>
      <c r="U206" s="1">
        <f t="shared" si="56"/>
        <v>36276.767999999996</v>
      </c>
      <c r="V206" s="1">
        <f t="shared" si="57"/>
        <v>4946.8319999999994</v>
      </c>
      <c r="W206" s="1">
        <f t="shared" si="58"/>
        <v>-7420.2480000000005</v>
      </c>
      <c r="X206" s="1">
        <f t="shared" si="59"/>
        <v>-7920.2480000000005</v>
      </c>
      <c r="Y206" s="1">
        <f t="shared" si="60"/>
        <v>-8740.7479999999996</v>
      </c>
      <c r="Z206" s="1" t="s">
        <v>21</v>
      </c>
      <c r="AA206" s="1">
        <v>2</v>
      </c>
      <c r="AB206" s="1">
        <v>1</v>
      </c>
      <c r="AC206" s="1">
        <v>0</v>
      </c>
      <c r="AD206" s="5">
        <f t="shared" si="61"/>
        <v>6.8181818181818183</v>
      </c>
      <c r="AE206" s="4">
        <f t="shared" si="63"/>
        <v>0.22727272727272727</v>
      </c>
      <c r="AF206" s="4">
        <f t="shared" si="62"/>
        <v>0.29322727272727267</v>
      </c>
    </row>
    <row r="207" spans="1:32" x14ac:dyDescent="0.25">
      <c r="A207" s="1" t="s">
        <v>150</v>
      </c>
      <c r="B207" s="1">
        <v>1000</v>
      </c>
      <c r="C207" s="1">
        <f t="shared" si="48"/>
        <v>12000</v>
      </c>
      <c r="D207" s="1">
        <f t="shared" si="49"/>
        <v>10560</v>
      </c>
      <c r="E207" s="1">
        <f t="shared" si="50"/>
        <v>1440</v>
      </c>
      <c r="F207" s="1">
        <v>153</v>
      </c>
      <c r="G207" s="1">
        <v>0.41920000000000002</v>
      </c>
      <c r="H207" s="1">
        <f t="shared" si="51"/>
        <v>4.1920000000000002</v>
      </c>
      <c r="I207" s="1" t="s">
        <v>149</v>
      </c>
      <c r="J207" s="1" t="s">
        <v>18</v>
      </c>
      <c r="K207" s="1" t="s">
        <v>134</v>
      </c>
      <c r="L207" s="1" t="s">
        <v>135</v>
      </c>
      <c r="M207" s="1">
        <v>68110</v>
      </c>
      <c r="N207" s="1">
        <v>266</v>
      </c>
      <c r="O207" s="3">
        <f t="shared" si="52"/>
        <v>0.45878787878787886</v>
      </c>
      <c r="P207" s="1">
        <v>192</v>
      </c>
      <c r="Q207" s="1">
        <v>357</v>
      </c>
      <c r="R207" s="1">
        <f t="shared" si="53"/>
        <v>274.5</v>
      </c>
      <c r="S207" s="1">
        <f t="shared" si="54"/>
        <v>8.5</v>
      </c>
      <c r="T207" s="1">
        <f t="shared" si="55"/>
        <v>41425.343999999997</v>
      </c>
      <c r="U207" s="1">
        <f t="shared" si="56"/>
        <v>36454.30272</v>
      </c>
      <c r="V207" s="1">
        <f t="shared" si="57"/>
        <v>4971.0412799999995</v>
      </c>
      <c r="W207" s="1">
        <f t="shared" si="58"/>
        <v>-7456.5619200000001</v>
      </c>
      <c r="X207" s="1">
        <f t="shared" si="59"/>
        <v>-7956.5619200000001</v>
      </c>
      <c r="Y207" s="1">
        <f t="shared" si="60"/>
        <v>-8675.7619200000008</v>
      </c>
      <c r="Z207" s="1" t="s">
        <v>21</v>
      </c>
      <c r="AA207" s="1">
        <v>2</v>
      </c>
      <c r="AB207" s="1">
        <v>1</v>
      </c>
      <c r="AC207" s="1">
        <v>0</v>
      </c>
      <c r="AD207" s="5">
        <f t="shared" si="61"/>
        <v>5.9198542805100178</v>
      </c>
      <c r="AE207" s="4">
        <f t="shared" si="63"/>
        <v>0.1973284760170006</v>
      </c>
      <c r="AF207" s="4">
        <f t="shared" si="62"/>
        <v>0.22187152398299942</v>
      </c>
    </row>
    <row r="208" spans="1:32" x14ac:dyDescent="0.25">
      <c r="A208" s="1" t="s">
        <v>156</v>
      </c>
      <c r="B208" s="1">
        <v>1000</v>
      </c>
      <c r="C208" s="1">
        <f t="shared" si="48"/>
        <v>12000</v>
      </c>
      <c r="D208" s="1">
        <f t="shared" si="49"/>
        <v>10560</v>
      </c>
      <c r="E208" s="1">
        <f t="shared" si="50"/>
        <v>1440</v>
      </c>
      <c r="F208" s="1">
        <v>88</v>
      </c>
      <c r="G208" s="1">
        <v>0.24110000000000001</v>
      </c>
      <c r="H208" s="1">
        <f t="shared" si="51"/>
        <v>2.411</v>
      </c>
      <c r="I208" s="1" t="s">
        <v>155</v>
      </c>
      <c r="J208" s="1" t="s">
        <v>18</v>
      </c>
      <c r="K208" s="1" t="s">
        <v>134</v>
      </c>
      <c r="L208" s="1" t="s">
        <v>135</v>
      </c>
      <c r="M208" s="1">
        <v>68114</v>
      </c>
      <c r="N208" s="1">
        <v>427</v>
      </c>
      <c r="O208" s="3">
        <f t="shared" si="52"/>
        <v>0.70961098398169342</v>
      </c>
      <c r="P208" s="1">
        <v>94</v>
      </c>
      <c r="Q208" s="1">
        <v>531</v>
      </c>
      <c r="R208" s="1">
        <f t="shared" si="53"/>
        <v>312.5</v>
      </c>
      <c r="S208" s="1">
        <f t="shared" si="54"/>
        <v>-114.5</v>
      </c>
      <c r="T208" s="1">
        <f t="shared" si="55"/>
        <v>27123.75</v>
      </c>
      <c r="U208" s="1">
        <f t="shared" si="56"/>
        <v>23868.9</v>
      </c>
      <c r="V208" s="1">
        <f t="shared" si="57"/>
        <v>3254.85</v>
      </c>
      <c r="W208" s="1">
        <f t="shared" si="58"/>
        <v>-4882.2749999999996</v>
      </c>
      <c r="X208" s="1">
        <f t="shared" si="59"/>
        <v>-5382.2749999999996</v>
      </c>
      <c r="Y208" s="1">
        <f t="shared" si="60"/>
        <v>-5923.375</v>
      </c>
      <c r="Z208" s="1" t="s">
        <v>21</v>
      </c>
      <c r="AA208" s="1">
        <v>2</v>
      </c>
      <c r="AB208" s="1">
        <v>1</v>
      </c>
      <c r="AC208" s="1">
        <v>0</v>
      </c>
      <c r="AD208" s="5">
        <f t="shared" si="61"/>
        <v>5.2</v>
      </c>
      <c r="AE208" s="4">
        <f t="shared" si="63"/>
        <v>0.17333333333333334</v>
      </c>
      <c r="AF208" s="4">
        <f t="shared" si="62"/>
        <v>6.7766666666666669E-2</v>
      </c>
    </row>
    <row r="209" spans="1:32" ht="24" x14ac:dyDescent="0.25">
      <c r="A209" s="1" t="s">
        <v>162</v>
      </c>
      <c r="B209" s="1">
        <v>1400</v>
      </c>
      <c r="C209" s="1">
        <f t="shared" si="48"/>
        <v>16800</v>
      </c>
      <c r="D209" s="1">
        <f t="shared" si="49"/>
        <v>14784</v>
      </c>
      <c r="E209" s="1">
        <f t="shared" si="50"/>
        <v>2016</v>
      </c>
      <c r="F209" s="1">
        <v>139</v>
      </c>
      <c r="G209" s="1">
        <v>0.38080000000000003</v>
      </c>
      <c r="H209" s="1">
        <f t="shared" si="51"/>
        <v>3.8080000000000003</v>
      </c>
      <c r="I209" s="1" t="s">
        <v>160</v>
      </c>
      <c r="J209" s="1" t="s">
        <v>18</v>
      </c>
      <c r="K209" s="1" t="s">
        <v>27</v>
      </c>
      <c r="L209" s="1" t="s">
        <v>161</v>
      </c>
      <c r="M209" s="1">
        <v>91910</v>
      </c>
      <c r="N209" s="1">
        <v>481</v>
      </c>
      <c r="O209" s="3">
        <f t="shared" si="52"/>
        <v>0.73963133640553003</v>
      </c>
      <c r="P209" s="1">
        <v>134</v>
      </c>
      <c r="Q209" s="1">
        <v>568</v>
      </c>
      <c r="R209" s="1">
        <f t="shared" si="53"/>
        <v>351</v>
      </c>
      <c r="S209" s="1">
        <f t="shared" si="54"/>
        <v>-130</v>
      </c>
      <c r="T209" s="1">
        <f t="shared" si="55"/>
        <v>48117.888000000006</v>
      </c>
      <c r="U209" s="1">
        <f t="shared" si="56"/>
        <v>42343.741440000005</v>
      </c>
      <c r="V209" s="1">
        <f t="shared" si="57"/>
        <v>5774.1465600000001</v>
      </c>
      <c r="W209" s="1">
        <f t="shared" si="58"/>
        <v>-8661.2198400000016</v>
      </c>
      <c r="X209" s="1">
        <f t="shared" si="59"/>
        <v>-9161.2198400000016</v>
      </c>
      <c r="Y209" s="1">
        <f t="shared" si="60"/>
        <v>-9842.0198400000008</v>
      </c>
      <c r="Z209" s="1" t="s">
        <v>21</v>
      </c>
      <c r="AA209" s="1">
        <v>2</v>
      </c>
      <c r="AB209" s="1">
        <v>1</v>
      </c>
      <c r="AC209" s="1">
        <v>0</v>
      </c>
      <c r="AD209" s="5">
        <f t="shared" si="61"/>
        <v>6.0541310541310542</v>
      </c>
      <c r="AE209" s="4">
        <f t="shared" si="63"/>
        <v>0.20180436847103514</v>
      </c>
      <c r="AF209" s="4">
        <f t="shared" si="62"/>
        <v>0.17899563152896489</v>
      </c>
    </row>
    <row r="210" spans="1:32" ht="24" x14ac:dyDescent="0.25">
      <c r="A210" s="1" t="s">
        <v>170</v>
      </c>
      <c r="B210" s="1">
        <v>2000</v>
      </c>
      <c r="C210" s="1">
        <f t="shared" si="48"/>
        <v>24000</v>
      </c>
      <c r="D210" s="1">
        <f t="shared" si="49"/>
        <v>21120</v>
      </c>
      <c r="E210" s="1">
        <f t="shared" si="50"/>
        <v>2880</v>
      </c>
      <c r="F210" s="1">
        <v>150</v>
      </c>
      <c r="G210" s="1">
        <v>0.41099999999999998</v>
      </c>
      <c r="H210" s="1">
        <f t="shared" si="51"/>
        <v>4.1100000000000003</v>
      </c>
      <c r="I210" s="1" t="s">
        <v>169</v>
      </c>
      <c r="J210" s="1" t="s">
        <v>18</v>
      </c>
      <c r="K210" s="1" t="s">
        <v>27</v>
      </c>
      <c r="L210" s="1" t="s">
        <v>161</v>
      </c>
      <c r="M210" s="1">
        <v>92102</v>
      </c>
      <c r="N210" s="1">
        <v>579</v>
      </c>
      <c r="O210" s="3">
        <f t="shared" si="52"/>
        <v>0.66023738872403559</v>
      </c>
      <c r="P210" s="1">
        <v>107</v>
      </c>
      <c r="Q210" s="1">
        <v>781</v>
      </c>
      <c r="R210" s="1">
        <f t="shared" si="53"/>
        <v>444</v>
      </c>
      <c r="S210" s="1">
        <f t="shared" si="54"/>
        <v>-135</v>
      </c>
      <c r="T210" s="1">
        <f t="shared" si="55"/>
        <v>65694.240000000005</v>
      </c>
      <c r="U210" s="1">
        <f t="shared" si="56"/>
        <v>57810.931200000006</v>
      </c>
      <c r="V210" s="1">
        <f t="shared" si="57"/>
        <v>7883.3088000000007</v>
      </c>
      <c r="W210" s="1">
        <f t="shared" si="58"/>
        <v>-11824.9632</v>
      </c>
      <c r="X210" s="1">
        <f t="shared" si="59"/>
        <v>-12324.9632</v>
      </c>
      <c r="Y210" s="1">
        <f t="shared" si="60"/>
        <v>-13035.9632</v>
      </c>
      <c r="Z210" s="1" t="s">
        <v>21</v>
      </c>
      <c r="AA210" s="1">
        <v>2</v>
      </c>
      <c r="AB210" s="1">
        <v>1</v>
      </c>
      <c r="AC210" s="1">
        <v>0</v>
      </c>
      <c r="AD210" s="5">
        <f t="shared" si="61"/>
        <v>6.4752252252252243</v>
      </c>
      <c r="AE210" s="4">
        <f t="shared" si="63"/>
        <v>0.21584084084084082</v>
      </c>
      <c r="AF210" s="4">
        <f t="shared" si="62"/>
        <v>0.19515915915915916</v>
      </c>
    </row>
    <row r="211" spans="1:32" ht="24" x14ac:dyDescent="0.25">
      <c r="A211" s="1" t="s">
        <v>175</v>
      </c>
      <c r="B211" s="1">
        <v>2600</v>
      </c>
      <c r="C211" s="1">
        <f t="shared" si="48"/>
        <v>31200</v>
      </c>
      <c r="D211" s="1">
        <f t="shared" si="49"/>
        <v>27456</v>
      </c>
      <c r="E211" s="1">
        <f t="shared" si="50"/>
        <v>3744</v>
      </c>
      <c r="F211" s="1">
        <v>194</v>
      </c>
      <c r="G211" s="1">
        <v>0.53149999999999997</v>
      </c>
      <c r="H211" s="1">
        <f t="shared" si="51"/>
        <v>5.3149999999999995</v>
      </c>
      <c r="I211" s="1" t="s">
        <v>174</v>
      </c>
      <c r="J211" s="1" t="s">
        <v>18</v>
      </c>
      <c r="K211" s="1" t="s">
        <v>27</v>
      </c>
      <c r="L211" s="1" t="s">
        <v>161</v>
      </c>
      <c r="M211" s="1">
        <v>92118</v>
      </c>
      <c r="N211" s="1">
        <v>417</v>
      </c>
      <c r="O211" s="3">
        <f t="shared" si="52"/>
        <v>0.27894736842105261</v>
      </c>
      <c r="P211" s="1">
        <v>366</v>
      </c>
      <c r="Q211" s="1">
        <v>594</v>
      </c>
      <c r="R211" s="1">
        <f t="shared" si="53"/>
        <v>480</v>
      </c>
      <c r="S211" s="1">
        <f t="shared" si="54"/>
        <v>63</v>
      </c>
      <c r="T211" s="1">
        <f t="shared" si="55"/>
        <v>91843.199999999997</v>
      </c>
      <c r="U211" s="1">
        <f t="shared" si="56"/>
        <v>80822.016000000003</v>
      </c>
      <c r="V211" s="1">
        <f t="shared" si="57"/>
        <v>11021.183999999999</v>
      </c>
      <c r="W211" s="1">
        <f t="shared" si="58"/>
        <v>-16531.775999999998</v>
      </c>
      <c r="X211" s="1">
        <f t="shared" si="59"/>
        <v>-17031.775999999998</v>
      </c>
      <c r="Y211" s="1">
        <f t="shared" si="60"/>
        <v>-17863.275999999998</v>
      </c>
      <c r="Z211" s="1" t="s">
        <v>21</v>
      </c>
      <c r="AA211" s="1">
        <v>2</v>
      </c>
      <c r="AB211" s="1">
        <v>1</v>
      </c>
      <c r="AC211" s="1">
        <v>0</v>
      </c>
      <c r="AD211" s="5">
        <f t="shared" si="61"/>
        <v>7.552083333333333</v>
      </c>
      <c r="AE211" s="4">
        <f t="shared" si="63"/>
        <v>0.2517361111111111</v>
      </c>
      <c r="AF211" s="4">
        <f t="shared" si="62"/>
        <v>0.27976388888888887</v>
      </c>
    </row>
    <row r="212" spans="1:32" ht="24" x14ac:dyDescent="0.25">
      <c r="A212" s="1" t="s">
        <v>182</v>
      </c>
      <c r="B212" s="1">
        <v>1600</v>
      </c>
      <c r="C212" s="1">
        <f t="shared" si="48"/>
        <v>19200</v>
      </c>
      <c r="D212" s="1">
        <f t="shared" si="49"/>
        <v>16896</v>
      </c>
      <c r="E212" s="1">
        <f t="shared" si="50"/>
        <v>2304</v>
      </c>
      <c r="F212" s="1">
        <v>251</v>
      </c>
      <c r="G212" s="1">
        <v>0.68769999999999998</v>
      </c>
      <c r="H212" s="1">
        <f t="shared" si="51"/>
        <v>6.8769999999999998</v>
      </c>
      <c r="I212" s="1" t="s">
        <v>181</v>
      </c>
      <c r="J212" s="1" t="s">
        <v>18</v>
      </c>
      <c r="K212" s="1" t="s">
        <v>27</v>
      </c>
      <c r="L212" s="1" t="s">
        <v>161</v>
      </c>
      <c r="M212" s="1">
        <v>92154</v>
      </c>
      <c r="N212" s="1">
        <v>245</v>
      </c>
      <c r="O212" s="3">
        <f t="shared" si="52"/>
        <v>0.15964912280701754</v>
      </c>
      <c r="P212" s="1">
        <v>228</v>
      </c>
      <c r="Q212" s="1">
        <v>456</v>
      </c>
      <c r="R212" s="1">
        <f t="shared" si="53"/>
        <v>342</v>
      </c>
      <c r="S212" s="1">
        <f t="shared" si="54"/>
        <v>97</v>
      </c>
      <c r="T212" s="1">
        <f t="shared" si="55"/>
        <v>84669.623999999996</v>
      </c>
      <c r="U212" s="1">
        <f t="shared" si="56"/>
        <v>74509.269119999997</v>
      </c>
      <c r="V212" s="1">
        <f t="shared" si="57"/>
        <v>10160.354879999999</v>
      </c>
      <c r="W212" s="1">
        <f t="shared" si="58"/>
        <v>-15240.532319999998</v>
      </c>
      <c r="X212" s="1">
        <f t="shared" si="59"/>
        <v>-15740.532319999998</v>
      </c>
      <c r="Y212" s="1">
        <f t="shared" si="60"/>
        <v>-16728.232319999999</v>
      </c>
      <c r="Z212" s="1" t="s">
        <v>21</v>
      </c>
      <c r="AA212" s="1">
        <v>2</v>
      </c>
      <c r="AB212" s="1">
        <v>1</v>
      </c>
      <c r="AC212" s="1">
        <v>0</v>
      </c>
      <c r="AD212" s="5">
        <f t="shared" si="61"/>
        <v>6.9444444444444438</v>
      </c>
      <c r="AE212" s="4">
        <f t="shared" si="63"/>
        <v>0.23148148148148145</v>
      </c>
      <c r="AF212" s="4">
        <f t="shared" si="62"/>
        <v>0.45621851851851852</v>
      </c>
    </row>
    <row r="213" spans="1:32" ht="24" x14ac:dyDescent="0.25">
      <c r="A213" s="1" t="s">
        <v>189</v>
      </c>
      <c r="B213" s="1">
        <v>1040</v>
      </c>
      <c r="C213" s="1">
        <f t="shared" si="48"/>
        <v>12480</v>
      </c>
      <c r="D213" s="1">
        <f t="shared" si="49"/>
        <v>10982.4</v>
      </c>
      <c r="E213" s="1">
        <f t="shared" si="50"/>
        <v>1497.6</v>
      </c>
      <c r="F213" s="1">
        <v>178</v>
      </c>
      <c r="G213" s="1">
        <v>0.48770000000000002</v>
      </c>
      <c r="H213" s="1">
        <f t="shared" si="51"/>
        <v>4.8769999999999998</v>
      </c>
      <c r="I213" s="1" t="s">
        <v>186</v>
      </c>
      <c r="J213" s="1" t="s">
        <v>18</v>
      </c>
      <c r="K213" s="1" t="s">
        <v>187</v>
      </c>
      <c r="L213" s="1" t="s">
        <v>188</v>
      </c>
      <c r="M213" s="1">
        <v>43201</v>
      </c>
      <c r="N213" s="1">
        <v>156</v>
      </c>
      <c r="O213" s="3">
        <f t="shared" si="52"/>
        <v>0.61250000000000004</v>
      </c>
      <c r="P213" s="1">
        <v>115</v>
      </c>
      <c r="Q213" s="1">
        <v>179</v>
      </c>
      <c r="R213" s="1">
        <f t="shared" si="53"/>
        <v>147</v>
      </c>
      <c r="S213" s="1">
        <f t="shared" si="54"/>
        <v>-9</v>
      </c>
      <c r="T213" s="1">
        <f t="shared" si="55"/>
        <v>25809.084000000003</v>
      </c>
      <c r="U213" s="1">
        <f t="shared" si="56"/>
        <v>22711.993920000001</v>
      </c>
      <c r="V213" s="1">
        <f t="shared" si="57"/>
        <v>3097.0900800000004</v>
      </c>
      <c r="W213" s="1">
        <f t="shared" si="58"/>
        <v>-4645.6351200000008</v>
      </c>
      <c r="X213" s="1">
        <f t="shared" si="59"/>
        <v>-5145.6351200000008</v>
      </c>
      <c r="Y213" s="1">
        <f t="shared" si="60"/>
        <v>-5933.3351200000006</v>
      </c>
      <c r="Z213" s="1" t="s">
        <v>21</v>
      </c>
      <c r="AA213" s="1">
        <v>2</v>
      </c>
      <c r="AB213" s="1">
        <v>1</v>
      </c>
      <c r="AC213" s="1">
        <v>0</v>
      </c>
      <c r="AD213" s="5">
        <f t="shared" si="61"/>
        <v>11.394557823129251</v>
      </c>
      <c r="AE213" s="4">
        <f t="shared" si="63"/>
        <v>0.37981859410430835</v>
      </c>
      <c r="AF213" s="4">
        <f t="shared" si="62"/>
        <v>0.10788140589569167</v>
      </c>
    </row>
    <row r="214" spans="1:32" x14ac:dyDescent="0.25">
      <c r="A214" s="1" t="s">
        <v>194</v>
      </c>
      <c r="B214" s="1">
        <v>2700</v>
      </c>
      <c r="C214" s="1">
        <f t="shared" si="48"/>
        <v>32400</v>
      </c>
      <c r="D214" s="1">
        <f t="shared" si="49"/>
        <v>28512</v>
      </c>
      <c r="E214" s="1">
        <f t="shared" si="50"/>
        <v>3888</v>
      </c>
      <c r="F214" s="1">
        <v>154</v>
      </c>
      <c r="G214" s="1">
        <v>0.4219</v>
      </c>
      <c r="H214" s="1">
        <f t="shared" si="51"/>
        <v>4.2190000000000003</v>
      </c>
      <c r="I214" s="1" t="s">
        <v>195</v>
      </c>
      <c r="J214" s="1" t="s">
        <v>18</v>
      </c>
      <c r="K214" s="1" t="s">
        <v>138</v>
      </c>
      <c r="L214" s="1" t="s">
        <v>139</v>
      </c>
      <c r="M214" s="1">
        <v>60611</v>
      </c>
      <c r="N214" s="1">
        <v>337</v>
      </c>
      <c r="O214" s="3">
        <f t="shared" si="52"/>
        <v>0.49024390243902438</v>
      </c>
      <c r="P214" s="1">
        <v>157</v>
      </c>
      <c r="Q214" s="1">
        <v>526</v>
      </c>
      <c r="R214" s="1">
        <f t="shared" si="53"/>
        <v>341.5</v>
      </c>
      <c r="S214" s="1">
        <f t="shared" si="54"/>
        <v>4.5</v>
      </c>
      <c r="T214" s="1">
        <f t="shared" si="55"/>
        <v>51868.385999999999</v>
      </c>
      <c r="U214" s="1">
        <f t="shared" si="56"/>
        <v>45644.179680000001</v>
      </c>
      <c r="V214" s="1">
        <f t="shared" si="57"/>
        <v>6224.2063199999993</v>
      </c>
      <c r="W214" s="1">
        <f t="shared" si="58"/>
        <v>-9336.3094799999999</v>
      </c>
      <c r="X214" s="1">
        <f t="shared" si="59"/>
        <v>-9836.3094799999999</v>
      </c>
      <c r="Y214" s="1">
        <f t="shared" si="60"/>
        <v>-10558.20948</v>
      </c>
      <c r="Z214" s="1" t="s">
        <v>21</v>
      </c>
      <c r="AA214" s="1">
        <v>2</v>
      </c>
      <c r="AB214" s="1">
        <v>1</v>
      </c>
      <c r="AC214" s="1">
        <v>0</v>
      </c>
      <c r="AD214" s="5">
        <f t="shared" si="61"/>
        <v>10.980966325036604</v>
      </c>
      <c r="AE214" s="4">
        <f t="shared" si="63"/>
        <v>0.36603221083455345</v>
      </c>
      <c r="AF214" s="4">
        <f t="shared" si="62"/>
        <v>5.5867789165446546E-2</v>
      </c>
    </row>
    <row r="215" spans="1:32" ht="24" x14ac:dyDescent="0.25">
      <c r="A215" s="1" t="s">
        <v>196</v>
      </c>
      <c r="B215" s="1">
        <v>1300</v>
      </c>
      <c r="C215" s="1">
        <f t="shared" si="48"/>
        <v>15600</v>
      </c>
      <c r="D215" s="1">
        <f t="shared" si="49"/>
        <v>13728</v>
      </c>
      <c r="E215" s="1">
        <f t="shared" si="50"/>
        <v>1872</v>
      </c>
      <c r="F215" s="1">
        <v>271</v>
      </c>
      <c r="G215" s="1">
        <v>0.74250000000000005</v>
      </c>
      <c r="H215" s="1">
        <f t="shared" si="51"/>
        <v>7.4250000000000007</v>
      </c>
      <c r="I215" s="1" t="s">
        <v>193</v>
      </c>
      <c r="J215" s="1" t="s">
        <v>18</v>
      </c>
      <c r="K215" s="1" t="s">
        <v>187</v>
      </c>
      <c r="L215" s="1" t="s">
        <v>188</v>
      </c>
      <c r="M215" s="1">
        <v>43212</v>
      </c>
      <c r="N215" s="1">
        <v>139</v>
      </c>
      <c r="O215" s="3">
        <f t="shared" si="52"/>
        <v>0.34888888888888892</v>
      </c>
      <c r="P215" s="1">
        <v>125</v>
      </c>
      <c r="Q215" s="1">
        <v>170</v>
      </c>
      <c r="R215" s="1">
        <f t="shared" si="53"/>
        <v>147.5</v>
      </c>
      <c r="S215" s="1">
        <f t="shared" si="54"/>
        <v>8.5</v>
      </c>
      <c r="T215" s="1">
        <f t="shared" si="55"/>
        <v>39426.750000000007</v>
      </c>
      <c r="U215" s="1">
        <f t="shared" si="56"/>
        <v>34695.540000000008</v>
      </c>
      <c r="V215" s="1">
        <f t="shared" si="57"/>
        <v>4731.2100000000009</v>
      </c>
      <c r="W215" s="1">
        <f t="shared" si="58"/>
        <v>-7096.8150000000005</v>
      </c>
      <c r="X215" s="1">
        <f t="shared" si="59"/>
        <v>-7596.8150000000005</v>
      </c>
      <c r="Y215" s="1">
        <f t="shared" si="60"/>
        <v>-8639.3150000000005</v>
      </c>
      <c r="Z215" s="1" t="s">
        <v>21</v>
      </c>
      <c r="AA215" s="1">
        <v>2</v>
      </c>
      <c r="AB215" s="1">
        <v>1</v>
      </c>
      <c r="AC215" s="1">
        <v>0</v>
      </c>
      <c r="AD215" s="5">
        <f t="shared" si="61"/>
        <v>13.559322033898304</v>
      </c>
      <c r="AE215" s="4">
        <f t="shared" si="63"/>
        <v>0.4519774011299435</v>
      </c>
      <c r="AF215" s="4">
        <f t="shared" si="62"/>
        <v>0.29052259887005655</v>
      </c>
    </row>
    <row r="216" spans="1:32" x14ac:dyDescent="0.25">
      <c r="A216" s="1" t="s">
        <v>198</v>
      </c>
      <c r="B216" s="1">
        <v>1200</v>
      </c>
      <c r="C216" s="1">
        <f t="shared" si="48"/>
        <v>14400</v>
      </c>
      <c r="D216" s="1">
        <f t="shared" si="49"/>
        <v>12672</v>
      </c>
      <c r="E216" s="1">
        <f t="shared" si="50"/>
        <v>1728</v>
      </c>
      <c r="F216" s="1">
        <v>99</v>
      </c>
      <c r="G216" s="1">
        <v>0.2712</v>
      </c>
      <c r="H216" s="1">
        <f t="shared" si="51"/>
        <v>2.7119999999999997</v>
      </c>
      <c r="I216" s="1" t="s">
        <v>199</v>
      </c>
      <c r="J216" s="1" t="s">
        <v>18</v>
      </c>
      <c r="K216" s="1" t="s">
        <v>200</v>
      </c>
      <c r="L216" s="1" t="s">
        <v>201</v>
      </c>
      <c r="M216" s="1">
        <v>23113</v>
      </c>
      <c r="N216" s="1">
        <v>203</v>
      </c>
      <c r="O216" s="3">
        <f t="shared" si="52"/>
        <v>0.51052631578947372</v>
      </c>
      <c r="P216" s="1">
        <v>125</v>
      </c>
      <c r="Q216" s="1">
        <v>277</v>
      </c>
      <c r="R216" s="1">
        <f t="shared" si="53"/>
        <v>201</v>
      </c>
      <c r="S216" s="1">
        <f t="shared" si="54"/>
        <v>-2</v>
      </c>
      <c r="T216" s="1">
        <f t="shared" si="55"/>
        <v>19624.031999999999</v>
      </c>
      <c r="U216" s="1">
        <f t="shared" si="56"/>
        <v>17269.148160000001</v>
      </c>
      <c r="V216" s="1">
        <f t="shared" si="57"/>
        <v>2354.88384</v>
      </c>
      <c r="W216" s="1">
        <f t="shared" si="58"/>
        <v>-3532.3257599999993</v>
      </c>
      <c r="X216" s="1">
        <f t="shared" si="59"/>
        <v>-4032.3257599999993</v>
      </c>
      <c r="Y216" s="1">
        <f t="shared" si="60"/>
        <v>-4603.5257599999995</v>
      </c>
      <c r="Z216" s="1" t="s">
        <v>21</v>
      </c>
      <c r="AA216" s="1">
        <v>2</v>
      </c>
      <c r="AB216" s="1">
        <v>1</v>
      </c>
      <c r="AC216" s="1">
        <v>0</v>
      </c>
      <c r="AD216" s="5">
        <f t="shared" si="61"/>
        <v>9.3283582089552226</v>
      </c>
      <c r="AE216" s="4">
        <f t="shared" si="63"/>
        <v>0.31094527363184077</v>
      </c>
      <c r="AF216" s="4">
        <f t="shared" si="62"/>
        <v>-3.9745273631840772E-2</v>
      </c>
    </row>
    <row r="217" spans="1:32" x14ac:dyDescent="0.25">
      <c r="A217" s="1" t="s">
        <v>206</v>
      </c>
      <c r="B217" s="1">
        <v>1665</v>
      </c>
      <c r="C217" s="1">
        <f t="shared" si="48"/>
        <v>19980</v>
      </c>
      <c r="D217" s="1">
        <f t="shared" si="49"/>
        <v>17582.400000000001</v>
      </c>
      <c r="E217" s="1">
        <f t="shared" si="50"/>
        <v>2397.6</v>
      </c>
      <c r="F217" s="1">
        <v>112</v>
      </c>
      <c r="G217" s="1">
        <v>0.30680000000000002</v>
      </c>
      <c r="H217" s="1">
        <f t="shared" si="51"/>
        <v>3.0680000000000001</v>
      </c>
      <c r="I217" s="1" t="s">
        <v>205</v>
      </c>
      <c r="J217" s="1" t="s">
        <v>18</v>
      </c>
      <c r="K217" s="1" t="s">
        <v>200</v>
      </c>
      <c r="L217" s="1" t="s">
        <v>201</v>
      </c>
      <c r="M217" s="1">
        <v>23060</v>
      </c>
      <c r="N217" s="1">
        <v>169</v>
      </c>
      <c r="O217" s="3">
        <f t="shared" si="52"/>
        <v>0.54571428571428571</v>
      </c>
      <c r="P217" s="1">
        <v>130</v>
      </c>
      <c r="Q217" s="1">
        <v>200</v>
      </c>
      <c r="R217" s="1">
        <f t="shared" si="53"/>
        <v>165</v>
      </c>
      <c r="S217" s="1">
        <f t="shared" si="54"/>
        <v>-4</v>
      </c>
      <c r="T217" s="1">
        <f t="shared" si="55"/>
        <v>18223.920000000002</v>
      </c>
      <c r="U217" s="1">
        <f t="shared" si="56"/>
        <v>16037.049600000002</v>
      </c>
      <c r="V217" s="1">
        <f t="shared" si="57"/>
        <v>2186.8704000000002</v>
      </c>
      <c r="W217" s="1">
        <f t="shared" si="58"/>
        <v>-3280.3056000000001</v>
      </c>
      <c r="X217" s="1">
        <f t="shared" si="59"/>
        <v>-3780.3056000000001</v>
      </c>
      <c r="Y217" s="1">
        <f t="shared" si="60"/>
        <v>-4387.1055999999999</v>
      </c>
      <c r="Z217" s="1" t="s">
        <v>21</v>
      </c>
      <c r="AA217" s="1">
        <v>2</v>
      </c>
      <c r="AB217" s="1">
        <v>1</v>
      </c>
      <c r="AC217" s="1">
        <v>0</v>
      </c>
      <c r="AD217" s="5">
        <f t="shared" si="61"/>
        <v>14.886363636363637</v>
      </c>
      <c r="AE217" s="4">
        <f t="shared" si="63"/>
        <v>0.49621212121212122</v>
      </c>
      <c r="AF217" s="4">
        <f t="shared" si="62"/>
        <v>-0.1894121212121212</v>
      </c>
    </row>
    <row r="218" spans="1:32" x14ac:dyDescent="0.25">
      <c r="A218" s="1" t="s">
        <v>211</v>
      </c>
      <c r="B218" s="1">
        <v>869</v>
      </c>
      <c r="C218" s="1">
        <f t="shared" si="48"/>
        <v>10428</v>
      </c>
      <c r="D218" s="1">
        <f t="shared" si="49"/>
        <v>9176.64</v>
      </c>
      <c r="E218" s="1">
        <f t="shared" si="50"/>
        <v>1251.3599999999999</v>
      </c>
      <c r="F218" s="1">
        <v>142</v>
      </c>
      <c r="G218" s="1">
        <v>0.38900000000000001</v>
      </c>
      <c r="H218" s="1">
        <f t="shared" si="51"/>
        <v>3.89</v>
      </c>
      <c r="I218" s="1" t="s">
        <v>210</v>
      </c>
      <c r="J218" s="1" t="s">
        <v>18</v>
      </c>
      <c r="K218" s="1" t="s">
        <v>200</v>
      </c>
      <c r="L218" s="1" t="s">
        <v>201</v>
      </c>
      <c r="M218" s="1">
        <v>23234</v>
      </c>
      <c r="N218" s="1">
        <v>246</v>
      </c>
      <c r="O218" s="3">
        <f t="shared" si="52"/>
        <v>0.62235294117647055</v>
      </c>
      <c r="P218" s="1">
        <v>135</v>
      </c>
      <c r="Q218" s="1">
        <v>305</v>
      </c>
      <c r="R218" s="1">
        <f t="shared" si="53"/>
        <v>220</v>
      </c>
      <c r="S218" s="1">
        <f t="shared" si="54"/>
        <v>-26</v>
      </c>
      <c r="T218" s="1">
        <f t="shared" si="55"/>
        <v>30808.800000000003</v>
      </c>
      <c r="U218" s="1">
        <f t="shared" si="56"/>
        <v>27111.744000000002</v>
      </c>
      <c r="V218" s="1">
        <f t="shared" si="57"/>
        <v>3697.056</v>
      </c>
      <c r="W218" s="1">
        <f t="shared" si="58"/>
        <v>-5545.5840000000007</v>
      </c>
      <c r="X218" s="1">
        <f t="shared" si="59"/>
        <v>-6045.5840000000007</v>
      </c>
      <c r="Y218" s="1">
        <f t="shared" si="60"/>
        <v>-6734.5840000000007</v>
      </c>
      <c r="Z218" s="1" t="s">
        <v>21</v>
      </c>
      <c r="AA218" s="1">
        <v>2</v>
      </c>
      <c r="AB218" s="1">
        <v>1</v>
      </c>
      <c r="AC218" s="1">
        <v>0</v>
      </c>
      <c r="AD218" s="5">
        <f t="shared" si="61"/>
        <v>6.6420454545454541</v>
      </c>
      <c r="AE218" s="4">
        <f t="shared" si="63"/>
        <v>0.22140151515151513</v>
      </c>
      <c r="AF218" s="4">
        <f t="shared" si="62"/>
        <v>0.16759848484848489</v>
      </c>
    </row>
    <row r="219" spans="1:32" x14ac:dyDescent="0.25">
      <c r="A219" s="1" t="s">
        <v>216</v>
      </c>
      <c r="B219" s="1">
        <v>1325</v>
      </c>
      <c r="C219" s="1">
        <f t="shared" si="48"/>
        <v>15900</v>
      </c>
      <c r="D219" s="1">
        <f t="shared" si="49"/>
        <v>13992</v>
      </c>
      <c r="E219" s="1">
        <f t="shared" si="50"/>
        <v>1908</v>
      </c>
      <c r="F219" s="1">
        <v>107</v>
      </c>
      <c r="G219" s="1">
        <v>0.29320000000000002</v>
      </c>
      <c r="H219" s="1">
        <f t="shared" si="51"/>
        <v>2.9320000000000004</v>
      </c>
      <c r="I219" s="1" t="s">
        <v>215</v>
      </c>
      <c r="J219" s="1" t="s">
        <v>18</v>
      </c>
      <c r="K219" s="1" t="s">
        <v>200</v>
      </c>
      <c r="L219" s="1" t="s">
        <v>201</v>
      </c>
      <c r="M219" s="1">
        <v>23220</v>
      </c>
      <c r="N219" s="1">
        <v>283</v>
      </c>
      <c r="O219" s="3">
        <f t="shared" si="52"/>
        <v>0.71772151898734182</v>
      </c>
      <c r="P219" s="1">
        <v>161</v>
      </c>
      <c r="Q219" s="1">
        <v>319</v>
      </c>
      <c r="R219" s="1">
        <f t="shared" si="53"/>
        <v>240</v>
      </c>
      <c r="S219" s="1">
        <f t="shared" si="54"/>
        <v>-43</v>
      </c>
      <c r="T219" s="1">
        <f t="shared" si="55"/>
        <v>25332.480000000003</v>
      </c>
      <c r="U219" s="1">
        <f t="shared" si="56"/>
        <v>22292.582400000003</v>
      </c>
      <c r="V219" s="1">
        <f t="shared" si="57"/>
        <v>3039.8976000000002</v>
      </c>
      <c r="W219" s="1">
        <f t="shared" si="58"/>
        <v>-4559.8464000000004</v>
      </c>
      <c r="X219" s="1">
        <f t="shared" si="59"/>
        <v>-5059.8464000000004</v>
      </c>
      <c r="Y219" s="1">
        <f t="shared" si="60"/>
        <v>-5653.0464000000002</v>
      </c>
      <c r="Z219" s="1" t="s">
        <v>21</v>
      </c>
      <c r="AA219" s="1">
        <v>2</v>
      </c>
      <c r="AB219" s="1">
        <v>1</v>
      </c>
      <c r="AC219" s="1">
        <v>0</v>
      </c>
      <c r="AD219" s="5">
        <f t="shared" si="61"/>
        <v>8.4635416666666661</v>
      </c>
      <c r="AE219" s="4">
        <f t="shared" si="63"/>
        <v>0.28211805555555552</v>
      </c>
      <c r="AF219" s="4">
        <f t="shared" si="62"/>
        <v>1.1081944444444491E-2</v>
      </c>
    </row>
    <row r="220" spans="1:32" ht="24" x14ac:dyDescent="0.25">
      <c r="A220" s="1" t="s">
        <v>226</v>
      </c>
      <c r="B220" s="1">
        <v>965</v>
      </c>
      <c r="C220" s="1">
        <f t="shared" si="48"/>
        <v>11580</v>
      </c>
      <c r="D220" s="1">
        <f t="shared" si="49"/>
        <v>10190.4</v>
      </c>
      <c r="E220" s="1">
        <f t="shared" si="50"/>
        <v>1389.6</v>
      </c>
      <c r="F220" s="1">
        <v>197</v>
      </c>
      <c r="G220" s="1">
        <v>0.53969999999999996</v>
      </c>
      <c r="H220" s="1">
        <f t="shared" si="51"/>
        <v>5.3969999999999994</v>
      </c>
      <c r="I220" s="1" t="s">
        <v>225</v>
      </c>
      <c r="J220" s="1" t="s">
        <v>18</v>
      </c>
      <c r="K220" s="1" t="s">
        <v>221</v>
      </c>
      <c r="L220" s="1" t="s">
        <v>222</v>
      </c>
      <c r="M220" s="1">
        <v>29470</v>
      </c>
      <c r="N220" s="1">
        <v>189</v>
      </c>
      <c r="O220" s="3">
        <f t="shared" si="52"/>
        <v>0.38993288590604025</v>
      </c>
      <c r="P220" s="1">
        <v>135</v>
      </c>
      <c r="Q220" s="1">
        <v>284</v>
      </c>
      <c r="R220" s="1">
        <f t="shared" si="53"/>
        <v>209.5</v>
      </c>
      <c r="S220" s="1">
        <f t="shared" si="54"/>
        <v>20.5</v>
      </c>
      <c r="T220" s="1">
        <f t="shared" si="55"/>
        <v>40704.173999999999</v>
      </c>
      <c r="U220" s="1">
        <f t="shared" si="56"/>
        <v>35819.673119999999</v>
      </c>
      <c r="V220" s="1">
        <f t="shared" si="57"/>
        <v>4884.5008799999996</v>
      </c>
      <c r="W220" s="1">
        <f t="shared" si="58"/>
        <v>-7326.7513199999994</v>
      </c>
      <c r="X220" s="1">
        <f t="shared" si="59"/>
        <v>-7826.7513199999994</v>
      </c>
      <c r="Y220" s="1">
        <f t="shared" si="60"/>
        <v>-8666.4513200000001</v>
      </c>
      <c r="Z220" s="1" t="s">
        <v>21</v>
      </c>
      <c r="AA220" s="1">
        <v>2</v>
      </c>
      <c r="AB220" s="1">
        <v>1</v>
      </c>
      <c r="AC220" s="1">
        <v>0</v>
      </c>
      <c r="AD220" s="5">
        <f t="shared" si="61"/>
        <v>7.5477326968973735</v>
      </c>
      <c r="AE220" s="4">
        <f t="shared" si="63"/>
        <v>0.25159108989657913</v>
      </c>
      <c r="AF220" s="4">
        <f t="shared" si="62"/>
        <v>0.28810891010342082</v>
      </c>
    </row>
    <row r="221" spans="1:32" ht="24" x14ac:dyDescent="0.25">
      <c r="A221" s="1" t="s">
        <v>231</v>
      </c>
      <c r="B221" s="1">
        <v>2000</v>
      </c>
      <c r="C221" s="1">
        <f t="shared" si="48"/>
        <v>24000</v>
      </c>
      <c r="D221" s="1">
        <f t="shared" si="49"/>
        <v>21120</v>
      </c>
      <c r="E221" s="1">
        <f t="shared" si="50"/>
        <v>2880</v>
      </c>
      <c r="F221" s="1">
        <v>114</v>
      </c>
      <c r="G221" s="1">
        <v>0.31230000000000002</v>
      </c>
      <c r="H221" s="1">
        <f t="shared" si="51"/>
        <v>3.1229999999999998</v>
      </c>
      <c r="I221" s="1" t="s">
        <v>230</v>
      </c>
      <c r="J221" s="1" t="s">
        <v>18</v>
      </c>
      <c r="K221" s="1" t="s">
        <v>221</v>
      </c>
      <c r="L221" s="1" t="s">
        <v>222</v>
      </c>
      <c r="M221" s="1">
        <v>29487</v>
      </c>
      <c r="N221" s="1">
        <v>237</v>
      </c>
      <c r="O221" s="3">
        <f t="shared" si="52"/>
        <v>0.47791411042944787</v>
      </c>
      <c r="P221" s="1">
        <v>160</v>
      </c>
      <c r="Q221" s="1">
        <v>323</v>
      </c>
      <c r="R221" s="1">
        <f t="shared" si="53"/>
        <v>241.5</v>
      </c>
      <c r="S221" s="1">
        <f t="shared" si="54"/>
        <v>4.5</v>
      </c>
      <c r="T221" s="1">
        <f t="shared" si="55"/>
        <v>27151.362000000001</v>
      </c>
      <c r="U221" s="1">
        <f t="shared" si="56"/>
        <v>23893.198560000001</v>
      </c>
      <c r="V221" s="1">
        <f t="shared" si="57"/>
        <v>3258.1634399999998</v>
      </c>
      <c r="W221" s="1">
        <f t="shared" si="58"/>
        <v>-4887.2451600000004</v>
      </c>
      <c r="X221" s="1">
        <f t="shared" si="59"/>
        <v>-5387.2451600000004</v>
      </c>
      <c r="Y221" s="1">
        <f t="shared" si="60"/>
        <v>-5999.5451600000006</v>
      </c>
      <c r="Z221" s="1" t="s">
        <v>21</v>
      </c>
      <c r="AA221" s="1">
        <v>2</v>
      </c>
      <c r="AB221" s="1">
        <v>1</v>
      </c>
      <c r="AC221" s="1">
        <v>0</v>
      </c>
      <c r="AD221" s="5">
        <f t="shared" si="61"/>
        <v>11.904761904761903</v>
      </c>
      <c r="AE221" s="4">
        <f t="shared" si="63"/>
        <v>0.3968253968253968</v>
      </c>
      <c r="AF221" s="4">
        <f t="shared" si="62"/>
        <v>-8.4525396825396781E-2</v>
      </c>
    </row>
    <row r="222" spans="1:32" x14ac:dyDescent="0.25">
      <c r="A222" s="1" t="s">
        <v>238</v>
      </c>
      <c r="B222" s="1">
        <v>3000</v>
      </c>
      <c r="C222" s="1">
        <f t="shared" si="48"/>
        <v>36000</v>
      </c>
      <c r="D222" s="1">
        <f t="shared" si="49"/>
        <v>31680</v>
      </c>
      <c r="E222" s="1">
        <f t="shared" si="50"/>
        <v>4320</v>
      </c>
      <c r="F222" s="1">
        <v>149</v>
      </c>
      <c r="G222" s="1">
        <v>0.40820000000000001</v>
      </c>
      <c r="H222" s="1">
        <f t="shared" si="51"/>
        <v>4.0819999999999999</v>
      </c>
      <c r="I222" s="1" t="s">
        <v>239</v>
      </c>
      <c r="J222" s="1" t="s">
        <v>18</v>
      </c>
      <c r="K222" s="1" t="s">
        <v>138</v>
      </c>
      <c r="L222" s="1" t="s">
        <v>139</v>
      </c>
      <c r="M222" s="1">
        <v>60654</v>
      </c>
      <c r="N222" s="1">
        <v>415</v>
      </c>
      <c r="O222" s="3">
        <f t="shared" si="52"/>
        <v>0.49032967032967034</v>
      </c>
      <c r="P222" s="1">
        <v>193</v>
      </c>
      <c r="Q222" s="1">
        <v>648</v>
      </c>
      <c r="R222" s="1">
        <f t="shared" si="53"/>
        <v>420.5</v>
      </c>
      <c r="S222" s="1">
        <f t="shared" si="54"/>
        <v>5.5</v>
      </c>
      <c r="T222" s="1">
        <f t="shared" si="55"/>
        <v>61793.316000000006</v>
      </c>
      <c r="U222" s="1">
        <f t="shared" si="56"/>
        <v>54378.118080000007</v>
      </c>
      <c r="V222" s="1">
        <f t="shared" si="57"/>
        <v>7415.1979200000005</v>
      </c>
      <c r="W222" s="1">
        <f t="shared" si="58"/>
        <v>-11122.79688</v>
      </c>
      <c r="X222" s="1">
        <f t="shared" si="59"/>
        <v>-11622.79688</v>
      </c>
      <c r="Y222" s="1">
        <f t="shared" si="60"/>
        <v>-12330.996880000001</v>
      </c>
      <c r="Z222" s="1" t="s">
        <v>21</v>
      </c>
      <c r="AA222" s="1">
        <v>2</v>
      </c>
      <c r="AB222" s="1">
        <v>1</v>
      </c>
      <c r="AC222" s="1">
        <v>0</v>
      </c>
      <c r="AD222" s="5">
        <f t="shared" si="61"/>
        <v>9.8097502972651593</v>
      </c>
      <c r="AE222" s="4">
        <f t="shared" si="63"/>
        <v>0.32699167657550532</v>
      </c>
      <c r="AF222" s="4">
        <f t="shared" si="62"/>
        <v>8.1208323424494688E-2</v>
      </c>
    </row>
    <row r="223" spans="1:32" x14ac:dyDescent="0.25">
      <c r="A223" s="1" t="s">
        <v>247</v>
      </c>
      <c r="B223" s="1">
        <v>3900</v>
      </c>
      <c r="C223" s="1">
        <f t="shared" si="48"/>
        <v>46800</v>
      </c>
      <c r="D223" s="1">
        <f t="shared" si="49"/>
        <v>41184</v>
      </c>
      <c r="E223" s="1">
        <f t="shared" si="50"/>
        <v>5616</v>
      </c>
      <c r="F223" s="1">
        <v>184</v>
      </c>
      <c r="G223" s="1">
        <v>0.50409999999999999</v>
      </c>
      <c r="H223" s="1">
        <f t="shared" si="51"/>
        <v>5.0409999999999995</v>
      </c>
      <c r="I223" s="1" t="s">
        <v>248</v>
      </c>
      <c r="J223" s="1" t="s">
        <v>18</v>
      </c>
      <c r="K223" s="1" t="s">
        <v>244</v>
      </c>
      <c r="L223" s="1" t="s">
        <v>245</v>
      </c>
      <c r="M223" s="1">
        <v>11211</v>
      </c>
      <c r="N223" s="1">
        <v>284</v>
      </c>
      <c r="O223" s="3">
        <f t="shared" si="52"/>
        <v>0.64857142857142858</v>
      </c>
      <c r="P223" s="1">
        <v>116</v>
      </c>
      <c r="Q223" s="1">
        <v>361</v>
      </c>
      <c r="R223" s="1">
        <f t="shared" si="53"/>
        <v>238.5</v>
      </c>
      <c r="S223" s="1">
        <f t="shared" si="54"/>
        <v>-45.5</v>
      </c>
      <c r="T223" s="1">
        <f t="shared" si="55"/>
        <v>43282.025999999998</v>
      </c>
      <c r="U223" s="1">
        <f t="shared" si="56"/>
        <v>38088.18288</v>
      </c>
      <c r="V223" s="1">
        <f t="shared" si="57"/>
        <v>5193.8431199999995</v>
      </c>
      <c r="W223" s="1">
        <f t="shared" si="58"/>
        <v>-7790.7646800000002</v>
      </c>
      <c r="X223" s="1">
        <f t="shared" si="59"/>
        <v>-8290.7646800000002</v>
      </c>
      <c r="Y223" s="1">
        <f t="shared" si="60"/>
        <v>-9094.8646800000006</v>
      </c>
      <c r="Z223" s="1" t="s">
        <v>21</v>
      </c>
      <c r="AA223" s="1">
        <v>2</v>
      </c>
      <c r="AB223" s="1">
        <v>1</v>
      </c>
      <c r="AC223" s="1">
        <v>0</v>
      </c>
      <c r="AD223" s="5">
        <f t="shared" si="61"/>
        <v>22.012578616352201</v>
      </c>
      <c r="AE223" s="4">
        <f t="shared" si="63"/>
        <v>0.7337526205450734</v>
      </c>
      <c r="AF223" s="4">
        <f t="shared" si="62"/>
        <v>-0.2296526205450734</v>
      </c>
    </row>
    <row r="224" spans="1:32" x14ac:dyDescent="0.25">
      <c r="A224" s="1" t="s">
        <v>253</v>
      </c>
      <c r="B224" s="1">
        <v>2695</v>
      </c>
      <c r="C224" s="1">
        <f t="shared" si="48"/>
        <v>32340</v>
      </c>
      <c r="D224" s="1">
        <f t="shared" si="49"/>
        <v>28459.200000000001</v>
      </c>
      <c r="E224" s="1">
        <f t="shared" si="50"/>
        <v>3880.7999999999997</v>
      </c>
      <c r="F224" s="1">
        <v>86</v>
      </c>
      <c r="G224" s="1">
        <v>0.2356</v>
      </c>
      <c r="H224" s="1">
        <f t="shared" si="51"/>
        <v>2.3560000000000003</v>
      </c>
      <c r="I224" s="1" t="s">
        <v>254</v>
      </c>
      <c r="J224" s="1" t="s">
        <v>18</v>
      </c>
      <c r="K224" s="1" t="s">
        <v>27</v>
      </c>
      <c r="L224" s="1" t="s">
        <v>255</v>
      </c>
      <c r="M224" s="1">
        <v>94025</v>
      </c>
      <c r="N224" s="1">
        <v>443</v>
      </c>
      <c r="O224" s="3">
        <f t="shared" si="52"/>
        <v>0.62936802973977701</v>
      </c>
      <c r="P224" s="1">
        <v>265</v>
      </c>
      <c r="Q224" s="1">
        <v>534</v>
      </c>
      <c r="R224" s="1">
        <f t="shared" si="53"/>
        <v>399.5</v>
      </c>
      <c r="S224" s="1">
        <f t="shared" si="54"/>
        <v>-43.5</v>
      </c>
      <c r="T224" s="1">
        <f t="shared" si="55"/>
        <v>33883.991999999998</v>
      </c>
      <c r="U224" s="1">
        <f t="shared" si="56"/>
        <v>29817.912959999998</v>
      </c>
      <c r="V224" s="1">
        <f t="shared" si="57"/>
        <v>4066.0790399999996</v>
      </c>
      <c r="W224" s="1">
        <f t="shared" si="58"/>
        <v>-6099.1185599999999</v>
      </c>
      <c r="X224" s="1">
        <f t="shared" si="59"/>
        <v>-6599.1185599999999</v>
      </c>
      <c r="Y224" s="1">
        <f t="shared" si="60"/>
        <v>-7134.7185600000003</v>
      </c>
      <c r="Z224" s="1" t="s">
        <v>21</v>
      </c>
      <c r="AA224" s="1">
        <v>2</v>
      </c>
      <c r="AB224" s="1">
        <v>1</v>
      </c>
      <c r="AC224" s="1">
        <v>0</v>
      </c>
      <c r="AD224" s="5">
        <f t="shared" si="61"/>
        <v>9.3710888610763448</v>
      </c>
      <c r="AE224" s="4">
        <f t="shared" si="63"/>
        <v>0.31236962870254481</v>
      </c>
      <c r="AF224" s="4">
        <f t="shared" si="62"/>
        <v>-7.6769628702544807E-2</v>
      </c>
    </row>
    <row r="225" spans="1:32" x14ac:dyDescent="0.25">
      <c r="A225" s="1" t="s">
        <v>259</v>
      </c>
      <c r="B225" s="1">
        <v>3000</v>
      </c>
      <c r="C225" s="1">
        <f t="shared" si="48"/>
        <v>36000</v>
      </c>
      <c r="D225" s="1">
        <f t="shared" si="49"/>
        <v>31680</v>
      </c>
      <c r="E225" s="1">
        <f t="shared" si="50"/>
        <v>4320</v>
      </c>
      <c r="F225" s="1">
        <v>125</v>
      </c>
      <c r="G225" s="1">
        <v>0.34250000000000003</v>
      </c>
      <c r="H225" s="1">
        <f t="shared" si="51"/>
        <v>3.4250000000000003</v>
      </c>
      <c r="I225" s="1" t="s">
        <v>260</v>
      </c>
      <c r="J225" s="1" t="s">
        <v>18</v>
      </c>
      <c r="K225" s="1" t="s">
        <v>27</v>
      </c>
      <c r="L225" s="1" t="s">
        <v>255</v>
      </c>
      <c r="M225" s="1">
        <v>94301</v>
      </c>
      <c r="N225" s="1">
        <v>424</v>
      </c>
      <c r="O225" s="3">
        <f t="shared" si="52"/>
        <v>0.55128205128205132</v>
      </c>
      <c r="P225" s="1">
        <v>270</v>
      </c>
      <c r="Q225" s="1">
        <v>543</v>
      </c>
      <c r="R225" s="1">
        <f t="shared" si="53"/>
        <v>406.5</v>
      </c>
      <c r="S225" s="1">
        <f t="shared" si="54"/>
        <v>-17.5</v>
      </c>
      <c r="T225" s="1">
        <f t="shared" si="55"/>
        <v>50121.450000000004</v>
      </c>
      <c r="U225" s="1">
        <f t="shared" si="56"/>
        <v>44106.876000000004</v>
      </c>
      <c r="V225" s="1">
        <f t="shared" si="57"/>
        <v>6014.5740000000005</v>
      </c>
      <c r="W225" s="1">
        <f t="shared" si="58"/>
        <v>-9021.8610000000008</v>
      </c>
      <c r="X225" s="1">
        <f t="shared" si="59"/>
        <v>-9521.8610000000008</v>
      </c>
      <c r="Y225" s="1">
        <f t="shared" si="60"/>
        <v>-10164.361000000001</v>
      </c>
      <c r="Z225" s="1" t="s">
        <v>21</v>
      </c>
      <c r="AA225" s="1">
        <v>2</v>
      </c>
      <c r="AB225" s="1">
        <v>1</v>
      </c>
      <c r="AC225" s="1">
        <v>0</v>
      </c>
      <c r="AD225" s="5">
        <f t="shared" si="61"/>
        <v>10.147601476014758</v>
      </c>
      <c r="AE225" s="4">
        <f t="shared" si="63"/>
        <v>0.33825338253382525</v>
      </c>
      <c r="AF225" s="4">
        <f t="shared" si="62"/>
        <v>4.2466174661747735E-3</v>
      </c>
    </row>
    <row r="226" spans="1:32" x14ac:dyDescent="0.25">
      <c r="A226" s="1" t="s">
        <v>264</v>
      </c>
      <c r="B226" s="1">
        <v>3200</v>
      </c>
      <c r="C226" s="1">
        <f t="shared" si="48"/>
        <v>38400</v>
      </c>
      <c r="D226" s="1">
        <f t="shared" si="49"/>
        <v>33792</v>
      </c>
      <c r="E226" s="1">
        <f t="shared" si="50"/>
        <v>4608</v>
      </c>
      <c r="F226" s="1">
        <v>248</v>
      </c>
      <c r="G226" s="1">
        <v>0.67949999999999999</v>
      </c>
      <c r="H226" s="1">
        <f t="shared" si="51"/>
        <v>6.794999999999999</v>
      </c>
      <c r="I226" s="1" t="s">
        <v>263</v>
      </c>
      <c r="J226" s="1" t="s">
        <v>18</v>
      </c>
      <c r="K226" s="1" t="s">
        <v>244</v>
      </c>
      <c r="L226" s="1" t="s">
        <v>245</v>
      </c>
      <c r="M226" s="1">
        <v>10002</v>
      </c>
      <c r="N226" s="1">
        <v>154</v>
      </c>
      <c r="O226" s="3">
        <f t="shared" si="52"/>
        <v>0.1</v>
      </c>
      <c r="P226" s="1">
        <v>154</v>
      </c>
      <c r="Q226" s="1">
        <v>480</v>
      </c>
      <c r="R226" s="1">
        <f t="shared" si="53"/>
        <v>317</v>
      </c>
      <c r="S226" s="1">
        <f t="shared" si="54"/>
        <v>163</v>
      </c>
      <c r="T226" s="1">
        <f t="shared" si="55"/>
        <v>77544.539999999994</v>
      </c>
      <c r="U226" s="1">
        <f t="shared" si="56"/>
        <v>68239.195200000002</v>
      </c>
      <c r="V226" s="1">
        <f t="shared" si="57"/>
        <v>9305.3447999999989</v>
      </c>
      <c r="W226" s="1">
        <f t="shared" si="58"/>
        <v>-13958.017199999998</v>
      </c>
      <c r="X226" s="1">
        <f t="shared" si="59"/>
        <v>-14458.017199999998</v>
      </c>
      <c r="Y226" s="1">
        <f t="shared" si="60"/>
        <v>-15437.517199999998</v>
      </c>
      <c r="Z226" s="1" t="s">
        <v>21</v>
      </c>
      <c r="AA226" s="1">
        <v>2</v>
      </c>
      <c r="AB226" s="1">
        <v>1</v>
      </c>
      <c r="AC226" s="1">
        <v>0</v>
      </c>
      <c r="AD226" s="5">
        <f t="shared" si="61"/>
        <v>13.801261829652995</v>
      </c>
      <c r="AE226" s="4">
        <f t="shared" si="63"/>
        <v>0.4600420609884332</v>
      </c>
      <c r="AF226" s="4">
        <f t="shared" si="62"/>
        <v>0.21945793901156679</v>
      </c>
    </row>
    <row r="227" spans="1:32" x14ac:dyDescent="0.25">
      <c r="A227" s="1" t="s">
        <v>265</v>
      </c>
      <c r="B227" s="1">
        <v>4500</v>
      </c>
      <c r="C227" s="1">
        <f t="shared" si="48"/>
        <v>54000</v>
      </c>
      <c r="D227" s="1">
        <f t="shared" si="49"/>
        <v>47520</v>
      </c>
      <c r="E227" s="1">
        <f t="shared" si="50"/>
        <v>6480</v>
      </c>
      <c r="F227" s="1">
        <v>249</v>
      </c>
      <c r="G227" s="1">
        <v>0.68220000000000003</v>
      </c>
      <c r="H227" s="1">
        <f t="shared" si="51"/>
        <v>6.8220000000000001</v>
      </c>
      <c r="I227" s="1" t="s">
        <v>266</v>
      </c>
      <c r="J227" s="1" t="s">
        <v>18</v>
      </c>
      <c r="K227" s="1" t="s">
        <v>244</v>
      </c>
      <c r="L227" s="1" t="s">
        <v>245</v>
      </c>
      <c r="M227" s="1">
        <v>10004</v>
      </c>
      <c r="N227" s="1">
        <v>432</v>
      </c>
      <c r="O227" s="3">
        <f t="shared" si="52"/>
        <v>0.31931034482758625</v>
      </c>
      <c r="P227" s="1">
        <v>273</v>
      </c>
      <c r="Q227" s="1">
        <v>853</v>
      </c>
      <c r="R227" s="1">
        <f t="shared" si="53"/>
        <v>563</v>
      </c>
      <c r="S227" s="1">
        <f t="shared" si="54"/>
        <v>131</v>
      </c>
      <c r="T227" s="1">
        <f t="shared" si="55"/>
        <v>138268.296</v>
      </c>
      <c r="U227" s="1">
        <f t="shared" si="56"/>
        <v>121676.10048000001</v>
      </c>
      <c r="V227" s="1">
        <f t="shared" si="57"/>
        <v>16592.195520000001</v>
      </c>
      <c r="W227" s="1">
        <f t="shared" si="58"/>
        <v>-24888.293279999998</v>
      </c>
      <c r="X227" s="1">
        <f t="shared" si="59"/>
        <v>-25388.293279999998</v>
      </c>
      <c r="Y227" s="1">
        <f t="shared" si="60"/>
        <v>-26370.493279999999</v>
      </c>
      <c r="Z227" s="1" t="s">
        <v>21</v>
      </c>
      <c r="AA227" s="1">
        <v>2</v>
      </c>
      <c r="AB227" s="1">
        <v>1</v>
      </c>
      <c r="AC227" s="1">
        <v>0</v>
      </c>
      <c r="AD227" s="5">
        <f t="shared" si="61"/>
        <v>10.657193605683835</v>
      </c>
      <c r="AE227" s="4">
        <f t="shared" si="63"/>
        <v>0.35523978685612784</v>
      </c>
      <c r="AF227" s="4">
        <f t="shared" si="62"/>
        <v>0.32696021314387219</v>
      </c>
    </row>
    <row r="228" spans="1:32" x14ac:dyDescent="0.25">
      <c r="A228" s="1" t="s">
        <v>276</v>
      </c>
      <c r="B228" s="1">
        <v>2100</v>
      </c>
      <c r="C228" s="1">
        <f t="shared" si="48"/>
        <v>25200</v>
      </c>
      <c r="D228" s="1">
        <f t="shared" si="49"/>
        <v>22176</v>
      </c>
      <c r="E228" s="1">
        <f t="shared" si="50"/>
        <v>3024</v>
      </c>
      <c r="F228" s="1">
        <v>147</v>
      </c>
      <c r="G228" s="1">
        <v>0.4027</v>
      </c>
      <c r="H228" s="1">
        <f t="shared" si="51"/>
        <v>4.0270000000000001</v>
      </c>
      <c r="I228" s="1" t="s">
        <v>275</v>
      </c>
      <c r="J228" s="1" t="s">
        <v>18</v>
      </c>
      <c r="K228" s="1" t="s">
        <v>138</v>
      </c>
      <c r="L228" s="1" t="s">
        <v>139</v>
      </c>
      <c r="M228" s="1">
        <v>60616</v>
      </c>
      <c r="N228" s="1">
        <v>265</v>
      </c>
      <c r="O228" s="3">
        <f t="shared" si="52"/>
        <v>0.45064935064935063</v>
      </c>
      <c r="P228" s="1">
        <v>130</v>
      </c>
      <c r="Q228" s="1">
        <v>438</v>
      </c>
      <c r="R228" s="1">
        <f t="shared" si="53"/>
        <v>284</v>
      </c>
      <c r="S228" s="1">
        <f t="shared" si="54"/>
        <v>19</v>
      </c>
      <c r="T228" s="1">
        <f t="shared" si="55"/>
        <v>41172.047999999995</v>
      </c>
      <c r="U228" s="1">
        <f t="shared" si="56"/>
        <v>36231.402239999996</v>
      </c>
      <c r="V228" s="1">
        <f t="shared" si="57"/>
        <v>4940.6457599999994</v>
      </c>
      <c r="W228" s="1">
        <f t="shared" si="58"/>
        <v>-7410.9686399999991</v>
      </c>
      <c r="X228" s="1">
        <f t="shared" si="59"/>
        <v>-7910.9686399999991</v>
      </c>
      <c r="Y228" s="1">
        <f t="shared" si="60"/>
        <v>-8613.6686399999999</v>
      </c>
      <c r="Z228" s="1" t="s">
        <v>21</v>
      </c>
      <c r="AA228" s="1">
        <v>2</v>
      </c>
      <c r="AB228" s="1">
        <v>1</v>
      </c>
      <c r="AC228" s="1">
        <v>0</v>
      </c>
      <c r="AD228" s="5">
        <f t="shared" si="61"/>
        <v>10.56338028169014</v>
      </c>
      <c r="AE228" s="4">
        <f t="shared" si="63"/>
        <v>0.352112676056338</v>
      </c>
      <c r="AF228" s="4">
        <f t="shared" si="62"/>
        <v>5.0587323943661999E-2</v>
      </c>
    </row>
    <row r="229" spans="1:32" x14ac:dyDescent="0.25">
      <c r="A229" s="1" t="s">
        <v>279</v>
      </c>
      <c r="B229" s="1">
        <v>2500</v>
      </c>
      <c r="C229" s="1">
        <f t="shared" si="48"/>
        <v>30000</v>
      </c>
      <c r="D229" s="1">
        <f t="shared" si="49"/>
        <v>26400</v>
      </c>
      <c r="E229" s="1">
        <f t="shared" si="50"/>
        <v>3600</v>
      </c>
      <c r="F229" s="1">
        <v>147</v>
      </c>
      <c r="G229" s="1">
        <v>0.4027</v>
      </c>
      <c r="H229" s="1">
        <f t="shared" si="51"/>
        <v>4.0270000000000001</v>
      </c>
      <c r="I229" s="1" t="s">
        <v>236</v>
      </c>
      <c r="J229" s="1" t="s">
        <v>18</v>
      </c>
      <c r="K229" s="1" t="s">
        <v>138</v>
      </c>
      <c r="L229" s="1" t="s">
        <v>139</v>
      </c>
      <c r="M229" s="1">
        <v>60642</v>
      </c>
      <c r="N229" s="1">
        <v>231</v>
      </c>
      <c r="O229" s="3">
        <f t="shared" si="52"/>
        <v>0.37019867549668872</v>
      </c>
      <c r="P229" s="1">
        <v>129</v>
      </c>
      <c r="Q229" s="1">
        <v>431</v>
      </c>
      <c r="R229" s="1">
        <f t="shared" si="53"/>
        <v>280</v>
      </c>
      <c r="S229" s="1">
        <f t="shared" si="54"/>
        <v>49</v>
      </c>
      <c r="T229" s="1">
        <f t="shared" si="55"/>
        <v>40592.159999999996</v>
      </c>
      <c r="U229" s="1">
        <f t="shared" si="56"/>
        <v>35721.1008</v>
      </c>
      <c r="V229" s="1">
        <f t="shared" si="57"/>
        <v>4871.0591999999997</v>
      </c>
      <c r="W229" s="1">
        <f t="shared" si="58"/>
        <v>-7306.5887999999995</v>
      </c>
      <c r="X229" s="1">
        <f t="shared" si="59"/>
        <v>-7806.5887999999995</v>
      </c>
      <c r="Y229" s="1">
        <f t="shared" si="60"/>
        <v>-8509.2888000000003</v>
      </c>
      <c r="Z229" s="1" t="s">
        <v>21</v>
      </c>
      <c r="AA229" s="1">
        <v>2</v>
      </c>
      <c r="AB229" s="1">
        <v>1</v>
      </c>
      <c r="AC229" s="1">
        <v>0</v>
      </c>
      <c r="AD229" s="5">
        <f t="shared" si="61"/>
        <v>12.5</v>
      </c>
      <c r="AE229" s="4">
        <f t="shared" si="63"/>
        <v>0.41666666666666669</v>
      </c>
      <c r="AF229" s="4">
        <f t="shared" si="62"/>
        <v>-1.3966666666666683E-2</v>
      </c>
    </row>
    <row r="230" spans="1:32" x14ac:dyDescent="0.25">
      <c r="A230" s="1" t="s">
        <v>280</v>
      </c>
      <c r="B230" s="1">
        <v>4000</v>
      </c>
      <c r="C230" s="1">
        <f t="shared" si="48"/>
        <v>48000</v>
      </c>
      <c r="D230" s="1">
        <f t="shared" si="49"/>
        <v>42240</v>
      </c>
      <c r="E230" s="1">
        <f t="shared" si="50"/>
        <v>5760</v>
      </c>
      <c r="F230" s="1">
        <v>129</v>
      </c>
      <c r="G230" s="1">
        <v>0.35339999999999999</v>
      </c>
      <c r="H230" s="1">
        <f t="shared" si="51"/>
        <v>3.5340000000000003</v>
      </c>
      <c r="I230" s="1" t="s">
        <v>281</v>
      </c>
      <c r="J230" s="1" t="s">
        <v>18</v>
      </c>
      <c r="K230" s="1" t="s">
        <v>244</v>
      </c>
      <c r="L230" s="1" t="s">
        <v>245</v>
      </c>
      <c r="M230" s="1">
        <v>10014</v>
      </c>
      <c r="N230" s="1">
        <v>560</v>
      </c>
      <c r="O230" s="3">
        <f t="shared" si="52"/>
        <v>0.69092872570194386</v>
      </c>
      <c r="P230" s="1">
        <v>218</v>
      </c>
      <c r="Q230" s="1">
        <v>681</v>
      </c>
      <c r="R230" s="1">
        <f t="shared" si="53"/>
        <v>449.5</v>
      </c>
      <c r="S230" s="1">
        <f t="shared" si="54"/>
        <v>-110.5</v>
      </c>
      <c r="T230" s="1">
        <f t="shared" si="55"/>
        <v>57187.188000000002</v>
      </c>
      <c r="U230" s="1">
        <f t="shared" si="56"/>
        <v>50324.725440000002</v>
      </c>
      <c r="V230" s="1">
        <f t="shared" si="57"/>
        <v>6862.4625599999999</v>
      </c>
      <c r="W230" s="1">
        <f t="shared" si="58"/>
        <v>-10293.69384</v>
      </c>
      <c r="X230" s="1">
        <f t="shared" si="59"/>
        <v>-10793.69384</v>
      </c>
      <c r="Y230" s="1">
        <f t="shared" si="60"/>
        <v>-11447.09384</v>
      </c>
      <c r="Z230" s="1" t="s">
        <v>21</v>
      </c>
      <c r="AA230" s="1">
        <v>2</v>
      </c>
      <c r="AB230" s="1">
        <v>1</v>
      </c>
      <c r="AC230" s="1">
        <v>0</v>
      </c>
      <c r="AD230" s="5">
        <f t="shared" si="61"/>
        <v>11.957730812013347</v>
      </c>
      <c r="AE230" s="4">
        <f t="shared" si="63"/>
        <v>0.39859102706711158</v>
      </c>
      <c r="AF230" s="4">
        <f t="shared" si="62"/>
        <v>-4.5191027067111589E-2</v>
      </c>
    </row>
    <row r="231" spans="1:32" x14ac:dyDescent="0.25">
      <c r="A231" s="1" t="s">
        <v>284</v>
      </c>
      <c r="B231" s="1">
        <v>5600</v>
      </c>
      <c r="C231" s="1">
        <f t="shared" si="48"/>
        <v>67200</v>
      </c>
      <c r="D231" s="1">
        <f t="shared" si="49"/>
        <v>59136</v>
      </c>
      <c r="E231" s="1">
        <f t="shared" si="50"/>
        <v>8064</v>
      </c>
      <c r="F231" s="1">
        <v>188</v>
      </c>
      <c r="G231" s="1">
        <v>0.5151</v>
      </c>
      <c r="H231" s="1">
        <f t="shared" si="51"/>
        <v>5.1509999999999998</v>
      </c>
      <c r="I231" s="1" t="s">
        <v>285</v>
      </c>
      <c r="J231" s="1" t="s">
        <v>18</v>
      </c>
      <c r="K231" s="1" t="s">
        <v>244</v>
      </c>
      <c r="L231" s="1" t="s">
        <v>245</v>
      </c>
      <c r="M231" s="1">
        <v>10019</v>
      </c>
      <c r="N231" s="1">
        <v>373</v>
      </c>
      <c r="O231" s="3">
        <f t="shared" si="52"/>
        <v>0.44038461538461537</v>
      </c>
      <c r="P231" s="1">
        <v>196</v>
      </c>
      <c r="Q231" s="1">
        <v>612</v>
      </c>
      <c r="R231" s="1">
        <f t="shared" si="53"/>
        <v>404</v>
      </c>
      <c r="S231" s="1">
        <f t="shared" si="54"/>
        <v>31</v>
      </c>
      <c r="T231" s="1">
        <f t="shared" si="55"/>
        <v>74916.144</v>
      </c>
      <c r="U231" s="1">
        <f t="shared" si="56"/>
        <v>65926.206720000002</v>
      </c>
      <c r="V231" s="1">
        <f t="shared" si="57"/>
        <v>8989.9372800000001</v>
      </c>
      <c r="W231" s="1">
        <f t="shared" si="58"/>
        <v>-13484.905919999999</v>
      </c>
      <c r="X231" s="1">
        <f t="shared" si="59"/>
        <v>-13984.905919999999</v>
      </c>
      <c r="Y231" s="1">
        <f t="shared" si="60"/>
        <v>-14800.00592</v>
      </c>
      <c r="Z231" s="1" t="s">
        <v>21</v>
      </c>
      <c r="AA231" s="1">
        <v>2</v>
      </c>
      <c r="AB231" s="1">
        <v>1</v>
      </c>
      <c r="AC231" s="1">
        <v>0</v>
      </c>
      <c r="AD231" s="5">
        <f t="shared" si="61"/>
        <v>18.254950495049503</v>
      </c>
      <c r="AE231" s="4">
        <f t="shared" si="63"/>
        <v>0.60849834983498341</v>
      </c>
      <c r="AF231" s="4">
        <f t="shared" si="62"/>
        <v>-9.3398349834983407E-2</v>
      </c>
    </row>
    <row r="232" spans="1:32" x14ac:dyDescent="0.25">
      <c r="A232" s="1" t="s">
        <v>291</v>
      </c>
      <c r="B232" s="1">
        <v>4200</v>
      </c>
      <c r="C232" s="1">
        <f t="shared" si="48"/>
        <v>50400</v>
      </c>
      <c r="D232" s="1">
        <f t="shared" si="49"/>
        <v>44352</v>
      </c>
      <c r="E232" s="1">
        <f t="shared" si="50"/>
        <v>6048</v>
      </c>
      <c r="F232" s="1">
        <v>198</v>
      </c>
      <c r="G232" s="1">
        <v>0.54249999999999998</v>
      </c>
      <c r="H232" s="1">
        <f t="shared" si="51"/>
        <v>5.4249999999999998</v>
      </c>
      <c r="I232" s="1" t="s">
        <v>292</v>
      </c>
      <c r="J232" s="1" t="s">
        <v>18</v>
      </c>
      <c r="K232" s="1" t="s">
        <v>244</v>
      </c>
      <c r="L232" s="1" t="s">
        <v>245</v>
      </c>
      <c r="M232" s="1">
        <v>10023</v>
      </c>
      <c r="N232" s="1">
        <v>426</v>
      </c>
      <c r="O232" s="3">
        <f t="shared" si="52"/>
        <v>0.48918918918918919</v>
      </c>
      <c r="P232" s="1">
        <v>210</v>
      </c>
      <c r="Q232" s="1">
        <v>654</v>
      </c>
      <c r="R232" s="1">
        <f t="shared" si="53"/>
        <v>432</v>
      </c>
      <c r="S232" s="1">
        <f t="shared" si="54"/>
        <v>6</v>
      </c>
      <c r="T232" s="1">
        <f t="shared" si="55"/>
        <v>84369.599999999991</v>
      </c>
      <c r="U232" s="1">
        <f t="shared" si="56"/>
        <v>74245.247999999992</v>
      </c>
      <c r="V232" s="1">
        <f t="shared" si="57"/>
        <v>10124.351999999999</v>
      </c>
      <c r="W232" s="1">
        <f t="shared" si="58"/>
        <v>-15186.527999999998</v>
      </c>
      <c r="X232" s="1">
        <f t="shared" si="59"/>
        <v>-15686.527999999998</v>
      </c>
      <c r="Y232" s="1">
        <f t="shared" si="60"/>
        <v>-16529.027999999998</v>
      </c>
      <c r="Z232" s="1" t="s">
        <v>21</v>
      </c>
      <c r="AA232" s="1">
        <v>2</v>
      </c>
      <c r="AB232" s="1">
        <v>1</v>
      </c>
      <c r="AC232" s="1">
        <v>0</v>
      </c>
      <c r="AD232" s="5">
        <f t="shared" si="61"/>
        <v>13.020833333333332</v>
      </c>
      <c r="AE232" s="4">
        <f t="shared" si="63"/>
        <v>0.43402777777777773</v>
      </c>
      <c r="AF232" s="4">
        <f t="shared" si="62"/>
        <v>0.10847222222222225</v>
      </c>
    </row>
    <row r="233" spans="1:32" ht="24" x14ac:dyDescent="0.25">
      <c r="A233" s="1" t="s">
        <v>293</v>
      </c>
      <c r="B233" s="1">
        <v>1100</v>
      </c>
      <c r="C233" s="1">
        <f t="shared" si="48"/>
        <v>13200</v>
      </c>
      <c r="D233" s="1">
        <f t="shared" si="49"/>
        <v>11616</v>
      </c>
      <c r="E233" s="1">
        <f t="shared" si="50"/>
        <v>1584</v>
      </c>
      <c r="F233" s="1">
        <v>212</v>
      </c>
      <c r="G233" s="1">
        <v>0.58079999999999998</v>
      </c>
      <c r="H233" s="1">
        <f t="shared" si="51"/>
        <v>5.8079999999999998</v>
      </c>
      <c r="I233" s="1" t="s">
        <v>166</v>
      </c>
      <c r="J233" s="1" t="s">
        <v>18</v>
      </c>
      <c r="K233" s="1" t="s">
        <v>27</v>
      </c>
      <c r="L233" s="1" t="s">
        <v>161</v>
      </c>
      <c r="M233" s="1">
        <v>91950</v>
      </c>
      <c r="N233" s="1">
        <v>538</v>
      </c>
      <c r="O233" s="3">
        <f t="shared" si="52"/>
        <v>0.40990099009900993</v>
      </c>
      <c r="P233" s="1">
        <v>225</v>
      </c>
      <c r="Q233" s="1">
        <v>1033</v>
      </c>
      <c r="R233" s="1">
        <f t="shared" si="53"/>
        <v>629</v>
      </c>
      <c r="S233" s="1">
        <f t="shared" si="54"/>
        <v>91</v>
      </c>
      <c r="T233" s="1">
        <f t="shared" si="55"/>
        <v>131516.35200000001</v>
      </c>
      <c r="U233" s="1">
        <f t="shared" si="56"/>
        <v>115734.38976000001</v>
      </c>
      <c r="V233" s="1">
        <f t="shared" si="57"/>
        <v>15781.962240000001</v>
      </c>
      <c r="W233" s="1">
        <f t="shared" si="58"/>
        <v>-23672.943360000005</v>
      </c>
      <c r="X233" s="1">
        <f t="shared" si="59"/>
        <v>-24172.943360000005</v>
      </c>
      <c r="Y233" s="1">
        <f t="shared" si="60"/>
        <v>-25053.743360000004</v>
      </c>
      <c r="Z233" s="1" t="s">
        <v>21</v>
      </c>
      <c r="AA233" s="1">
        <v>2</v>
      </c>
      <c r="AB233" s="1">
        <v>1</v>
      </c>
      <c r="AC233" s="1">
        <v>0</v>
      </c>
      <c r="AD233" s="5">
        <f t="shared" si="61"/>
        <v>2.7821939586645468</v>
      </c>
      <c r="AE233" s="4">
        <f t="shared" si="63"/>
        <v>9.2739798622151565E-2</v>
      </c>
      <c r="AF233" s="4">
        <f t="shared" si="62"/>
        <v>0.48806020137784845</v>
      </c>
    </row>
    <row r="234" spans="1:32" ht="24" x14ac:dyDescent="0.25">
      <c r="A234" s="1" t="s">
        <v>294</v>
      </c>
      <c r="B234" s="1">
        <v>1100</v>
      </c>
      <c r="C234" s="1">
        <f t="shared" si="48"/>
        <v>13200</v>
      </c>
      <c r="D234" s="1">
        <f t="shared" si="49"/>
        <v>11616</v>
      </c>
      <c r="E234" s="1">
        <f t="shared" si="50"/>
        <v>1584</v>
      </c>
      <c r="F234" s="1">
        <v>30</v>
      </c>
      <c r="G234" s="1">
        <v>8.2199999999999995E-2</v>
      </c>
      <c r="H234" s="1">
        <f t="shared" si="51"/>
        <v>0.82199999999999995</v>
      </c>
      <c r="I234" s="1" t="s">
        <v>295</v>
      </c>
      <c r="J234" s="1" t="s">
        <v>18</v>
      </c>
      <c r="K234" s="1" t="s">
        <v>19</v>
      </c>
      <c r="L234" s="1" t="s">
        <v>20</v>
      </c>
      <c r="M234" s="1">
        <v>27516</v>
      </c>
      <c r="N234" s="1">
        <v>142</v>
      </c>
      <c r="O234" s="3">
        <f t="shared" si="52"/>
        <v>0.77027027027027029</v>
      </c>
      <c r="P234" s="1">
        <v>111</v>
      </c>
      <c r="Q234" s="1">
        <v>148</v>
      </c>
      <c r="R234" s="1">
        <f t="shared" si="53"/>
        <v>129.5</v>
      </c>
      <c r="S234" s="1">
        <f t="shared" si="54"/>
        <v>-12.5</v>
      </c>
      <c r="T234" s="1">
        <f t="shared" si="55"/>
        <v>3832.1639999999998</v>
      </c>
      <c r="U234" s="1">
        <f t="shared" si="56"/>
        <v>3372.3043199999997</v>
      </c>
      <c r="V234" s="1">
        <f t="shared" si="57"/>
        <v>459.85967999999997</v>
      </c>
      <c r="W234" s="1">
        <f t="shared" si="58"/>
        <v>-689.78951999999981</v>
      </c>
      <c r="X234" s="1">
        <f t="shared" si="59"/>
        <v>-1189.7895199999998</v>
      </c>
      <c r="Y234" s="1">
        <f t="shared" si="60"/>
        <v>-1571.9895199999999</v>
      </c>
      <c r="Z234" s="1" t="s">
        <v>21</v>
      </c>
      <c r="AA234" s="1">
        <v>2</v>
      </c>
      <c r="AB234" s="1">
        <v>1</v>
      </c>
      <c r="AC234" s="1">
        <v>0</v>
      </c>
      <c r="AD234" s="5">
        <f t="shared" si="61"/>
        <v>13.513513513513512</v>
      </c>
      <c r="AE234" s="4">
        <f t="shared" si="63"/>
        <v>0.4504504504504504</v>
      </c>
      <c r="AF234" s="4">
        <f t="shared" si="62"/>
        <v>-0.36825045045045041</v>
      </c>
    </row>
    <row r="235" spans="1:32" ht="24" x14ac:dyDescent="0.25">
      <c r="A235" s="1" t="s">
        <v>301</v>
      </c>
      <c r="B235" s="1">
        <v>920</v>
      </c>
      <c r="C235" s="1">
        <f t="shared" si="48"/>
        <v>11040</v>
      </c>
      <c r="D235" s="1">
        <f t="shared" si="49"/>
        <v>9715.2000000000007</v>
      </c>
      <c r="E235" s="1">
        <f t="shared" si="50"/>
        <v>1324.8</v>
      </c>
      <c r="F235" s="1">
        <v>151</v>
      </c>
      <c r="G235" s="1">
        <v>0.41370000000000001</v>
      </c>
      <c r="H235" s="1">
        <f t="shared" si="51"/>
        <v>4.1369999999999996</v>
      </c>
      <c r="I235" s="1" t="s">
        <v>300</v>
      </c>
      <c r="J235" s="1" t="s">
        <v>18</v>
      </c>
      <c r="K235" s="1" t="s">
        <v>187</v>
      </c>
      <c r="L235" s="1" t="s">
        <v>188</v>
      </c>
      <c r="M235" s="1">
        <v>43222</v>
      </c>
      <c r="N235" s="1">
        <v>147</v>
      </c>
      <c r="O235" s="3">
        <f t="shared" si="52"/>
        <v>0.42164948453608253</v>
      </c>
      <c r="P235" s="1">
        <v>108</v>
      </c>
      <c r="Q235" s="1">
        <v>205</v>
      </c>
      <c r="R235" s="1">
        <f t="shared" si="53"/>
        <v>156.5</v>
      </c>
      <c r="S235" s="1">
        <f t="shared" si="54"/>
        <v>9.5</v>
      </c>
      <c r="T235" s="1">
        <f t="shared" si="55"/>
        <v>23307.858</v>
      </c>
      <c r="U235" s="1">
        <f t="shared" si="56"/>
        <v>20510.91504</v>
      </c>
      <c r="V235" s="1">
        <f t="shared" si="57"/>
        <v>2796.9429599999999</v>
      </c>
      <c r="W235" s="1">
        <f t="shared" si="58"/>
        <v>-4195.4144400000005</v>
      </c>
      <c r="X235" s="1">
        <f t="shared" si="59"/>
        <v>-4695.4144400000005</v>
      </c>
      <c r="Y235" s="1">
        <f t="shared" si="60"/>
        <v>-5409.1144400000003</v>
      </c>
      <c r="Z235" s="1" t="s">
        <v>21</v>
      </c>
      <c r="AA235" s="1">
        <v>2</v>
      </c>
      <c r="AB235" s="1">
        <v>1</v>
      </c>
      <c r="AC235" s="1">
        <v>0</v>
      </c>
      <c r="AD235" s="5">
        <f t="shared" si="61"/>
        <v>9.7444089456869012</v>
      </c>
      <c r="AE235" s="4">
        <f t="shared" si="63"/>
        <v>0.32481363152289672</v>
      </c>
      <c r="AF235" s="4">
        <f t="shared" si="62"/>
        <v>8.8886368477103295E-2</v>
      </c>
    </row>
    <row r="236" spans="1:32" ht="24" x14ac:dyDescent="0.25">
      <c r="A236" s="1" t="s">
        <v>307</v>
      </c>
      <c r="B236" s="1">
        <v>1625</v>
      </c>
      <c r="C236" s="1">
        <f t="shared" si="48"/>
        <v>19500</v>
      </c>
      <c r="D236" s="1">
        <f t="shared" si="49"/>
        <v>17160</v>
      </c>
      <c r="E236" s="1">
        <f t="shared" si="50"/>
        <v>2340</v>
      </c>
      <c r="F236" s="1">
        <v>219</v>
      </c>
      <c r="G236" s="1">
        <v>0.6</v>
      </c>
      <c r="H236" s="1">
        <f t="shared" si="51"/>
        <v>6</v>
      </c>
      <c r="I236" s="1" t="s">
        <v>220</v>
      </c>
      <c r="J236" s="1" t="s">
        <v>18</v>
      </c>
      <c r="K236" s="1" t="s">
        <v>221</v>
      </c>
      <c r="L236" s="1" t="s">
        <v>222</v>
      </c>
      <c r="M236" s="1">
        <v>29438</v>
      </c>
      <c r="N236" s="1">
        <v>260</v>
      </c>
      <c r="O236" s="3">
        <f t="shared" si="52"/>
        <v>0.44782608695652171</v>
      </c>
      <c r="P236" s="1">
        <v>220</v>
      </c>
      <c r="Q236" s="1">
        <v>312</v>
      </c>
      <c r="R236" s="1">
        <f t="shared" si="53"/>
        <v>266</v>
      </c>
      <c r="S236" s="1">
        <f t="shared" si="54"/>
        <v>6</v>
      </c>
      <c r="T236" s="1">
        <f t="shared" si="55"/>
        <v>57456</v>
      </c>
      <c r="U236" s="1">
        <f t="shared" si="56"/>
        <v>50561.279999999999</v>
      </c>
      <c r="V236" s="1">
        <f t="shared" si="57"/>
        <v>6894.7199999999993</v>
      </c>
      <c r="W236" s="1">
        <f t="shared" si="58"/>
        <v>-10342.08</v>
      </c>
      <c r="X236" s="1">
        <f t="shared" si="59"/>
        <v>-10842.08</v>
      </c>
      <c r="Y236" s="1">
        <f t="shared" si="60"/>
        <v>-11742.08</v>
      </c>
      <c r="Z236" s="1" t="s">
        <v>21</v>
      </c>
      <c r="AA236" s="1">
        <v>2</v>
      </c>
      <c r="AB236" s="1">
        <v>1</v>
      </c>
      <c r="AC236" s="1">
        <v>0</v>
      </c>
      <c r="AD236" s="5">
        <f t="shared" si="61"/>
        <v>9.0460526315789469</v>
      </c>
      <c r="AE236" s="4">
        <f t="shared" si="63"/>
        <v>0.30153508771929821</v>
      </c>
      <c r="AF236" s="4">
        <f t="shared" si="62"/>
        <v>0.29846491228070177</v>
      </c>
    </row>
    <row r="237" spans="1:32" x14ac:dyDescent="0.25">
      <c r="A237" s="1" t="s">
        <v>308</v>
      </c>
      <c r="B237" s="1">
        <v>3500</v>
      </c>
      <c r="C237" s="1">
        <f t="shared" si="48"/>
        <v>42000</v>
      </c>
      <c r="D237" s="1">
        <f t="shared" si="49"/>
        <v>36960</v>
      </c>
      <c r="E237" s="1">
        <f t="shared" si="50"/>
        <v>5040</v>
      </c>
      <c r="F237" s="1">
        <v>145</v>
      </c>
      <c r="G237" s="1">
        <v>0.39729999999999999</v>
      </c>
      <c r="H237" s="1">
        <f t="shared" si="51"/>
        <v>3.9730000000000003</v>
      </c>
      <c r="I237" s="1" t="s">
        <v>243</v>
      </c>
      <c r="J237" s="1" t="s">
        <v>18</v>
      </c>
      <c r="K237" s="1" t="s">
        <v>244</v>
      </c>
      <c r="L237" s="1" t="s">
        <v>245</v>
      </c>
      <c r="M237" s="1">
        <v>11101</v>
      </c>
      <c r="N237" s="1">
        <v>294</v>
      </c>
      <c r="O237" s="3">
        <f t="shared" si="52"/>
        <v>0.4390243902439025</v>
      </c>
      <c r="P237" s="1">
        <v>155</v>
      </c>
      <c r="Q237" s="1">
        <v>483</v>
      </c>
      <c r="R237" s="1">
        <f t="shared" si="53"/>
        <v>319</v>
      </c>
      <c r="S237" s="1">
        <f t="shared" si="54"/>
        <v>25</v>
      </c>
      <c r="T237" s="1">
        <f t="shared" si="55"/>
        <v>45625.932000000001</v>
      </c>
      <c r="U237" s="1">
        <f t="shared" si="56"/>
        <v>40150.820160000003</v>
      </c>
      <c r="V237" s="1">
        <f t="shared" si="57"/>
        <v>5475.1118399999996</v>
      </c>
      <c r="W237" s="1">
        <f t="shared" si="58"/>
        <v>-8212.6677600000003</v>
      </c>
      <c r="X237" s="1">
        <f t="shared" si="59"/>
        <v>-8712.6677600000003</v>
      </c>
      <c r="Y237" s="1">
        <f t="shared" si="60"/>
        <v>-9409.9677599999995</v>
      </c>
      <c r="Z237" s="1" t="s">
        <v>21</v>
      </c>
      <c r="AA237" s="1">
        <v>2</v>
      </c>
      <c r="AB237" s="1">
        <v>1</v>
      </c>
      <c r="AC237" s="1">
        <v>0</v>
      </c>
      <c r="AD237" s="5">
        <f t="shared" si="61"/>
        <v>14.890282131661442</v>
      </c>
      <c r="AE237" s="4">
        <f t="shared" si="63"/>
        <v>0.49634273772204807</v>
      </c>
      <c r="AF237" s="4">
        <f t="shared" si="62"/>
        <v>-9.904273772204808E-2</v>
      </c>
    </row>
    <row r="238" spans="1:32" x14ac:dyDescent="0.25">
      <c r="A238" s="1" t="s">
        <v>316</v>
      </c>
      <c r="B238" s="1">
        <v>3000</v>
      </c>
      <c r="C238" s="1">
        <f t="shared" si="48"/>
        <v>36000</v>
      </c>
      <c r="D238" s="1">
        <f t="shared" si="49"/>
        <v>31680</v>
      </c>
      <c r="E238" s="1">
        <f t="shared" si="50"/>
        <v>4320</v>
      </c>
      <c r="F238" s="1">
        <v>257</v>
      </c>
      <c r="G238" s="1">
        <v>0.70409999999999995</v>
      </c>
      <c r="H238" s="1">
        <f t="shared" si="51"/>
        <v>7.0409999999999995</v>
      </c>
      <c r="I238" s="1" t="s">
        <v>314</v>
      </c>
      <c r="J238" s="1" t="s">
        <v>18</v>
      </c>
      <c r="K238" s="1" t="s">
        <v>27</v>
      </c>
      <c r="L238" s="1" t="s">
        <v>255</v>
      </c>
      <c r="M238" s="1">
        <v>94303</v>
      </c>
      <c r="N238" s="1">
        <v>329</v>
      </c>
      <c r="O238" s="3">
        <f t="shared" si="52"/>
        <v>0.27226277372262775</v>
      </c>
      <c r="P238" s="1">
        <v>270</v>
      </c>
      <c r="Q238" s="1">
        <v>544</v>
      </c>
      <c r="R238" s="1">
        <f t="shared" si="53"/>
        <v>407</v>
      </c>
      <c r="S238" s="1">
        <f t="shared" si="54"/>
        <v>78</v>
      </c>
      <c r="T238" s="1">
        <f t="shared" si="55"/>
        <v>103164.73199999999</v>
      </c>
      <c r="U238" s="1">
        <f t="shared" si="56"/>
        <v>90784.964159999989</v>
      </c>
      <c r="V238" s="1">
        <f t="shared" si="57"/>
        <v>12379.767839999999</v>
      </c>
      <c r="W238" s="1">
        <f t="shared" si="58"/>
        <v>-18569.651759999993</v>
      </c>
      <c r="X238" s="1">
        <f t="shared" si="59"/>
        <v>-19069.651759999993</v>
      </c>
      <c r="Y238" s="1">
        <f t="shared" si="60"/>
        <v>-20073.751759999992</v>
      </c>
      <c r="Z238" s="1" t="s">
        <v>21</v>
      </c>
      <c r="AA238" s="1">
        <v>2</v>
      </c>
      <c r="AB238" s="1">
        <v>1</v>
      </c>
      <c r="AC238" s="1">
        <v>0</v>
      </c>
      <c r="AD238" s="5">
        <f t="shared" si="61"/>
        <v>10.135135135135135</v>
      </c>
      <c r="AE238" s="4">
        <f t="shared" si="63"/>
        <v>0.33783783783783783</v>
      </c>
      <c r="AF238" s="4">
        <f t="shared" si="62"/>
        <v>0.36626216216216212</v>
      </c>
    </row>
    <row r="239" spans="1:32" x14ac:dyDescent="0.25">
      <c r="A239" s="1" t="s">
        <v>319</v>
      </c>
      <c r="B239" s="1">
        <v>3300</v>
      </c>
      <c r="C239" s="1">
        <f t="shared" si="48"/>
        <v>39600</v>
      </c>
      <c r="D239" s="1">
        <f t="shared" si="49"/>
        <v>34848</v>
      </c>
      <c r="E239" s="1">
        <f t="shared" si="50"/>
        <v>4752</v>
      </c>
      <c r="F239" s="1">
        <v>154</v>
      </c>
      <c r="G239" s="1">
        <v>0.4219</v>
      </c>
      <c r="H239" s="1">
        <f t="shared" si="51"/>
        <v>4.2190000000000003</v>
      </c>
      <c r="I239" s="1" t="s">
        <v>320</v>
      </c>
      <c r="J239" s="1" t="s">
        <v>18</v>
      </c>
      <c r="K239" s="1" t="s">
        <v>27</v>
      </c>
      <c r="L239" s="1" t="s">
        <v>255</v>
      </c>
      <c r="M239" s="1">
        <v>94305</v>
      </c>
      <c r="N239" s="1">
        <v>378</v>
      </c>
      <c r="O239" s="3">
        <f t="shared" si="52"/>
        <v>0.44029850746268662</v>
      </c>
      <c r="P239" s="1">
        <v>264</v>
      </c>
      <c r="Q239" s="1">
        <v>532</v>
      </c>
      <c r="R239" s="1">
        <f t="shared" si="53"/>
        <v>398</v>
      </c>
      <c r="S239" s="1">
        <f t="shared" si="54"/>
        <v>20</v>
      </c>
      <c r="T239" s="1">
        <f t="shared" si="55"/>
        <v>60449.831999999995</v>
      </c>
      <c r="U239" s="1">
        <f t="shared" si="56"/>
        <v>53195.852159999995</v>
      </c>
      <c r="V239" s="1">
        <f t="shared" si="57"/>
        <v>7253.9798399999991</v>
      </c>
      <c r="W239" s="1">
        <f t="shared" si="58"/>
        <v>-10880.969759999996</v>
      </c>
      <c r="X239" s="1">
        <f t="shared" si="59"/>
        <v>-11380.969759999996</v>
      </c>
      <c r="Y239" s="1">
        <f t="shared" si="60"/>
        <v>-12102.869759999996</v>
      </c>
      <c r="Z239" s="1" t="s">
        <v>21</v>
      </c>
      <c r="AA239" s="1">
        <v>2</v>
      </c>
      <c r="AB239" s="1">
        <v>1</v>
      </c>
      <c r="AC239" s="1">
        <v>0</v>
      </c>
      <c r="AD239" s="5">
        <f t="shared" si="61"/>
        <v>11.306532663316581</v>
      </c>
      <c r="AE239" s="4">
        <f t="shared" si="63"/>
        <v>0.37688442211055267</v>
      </c>
      <c r="AF239" s="4">
        <f t="shared" si="62"/>
        <v>4.5015577889447322E-2</v>
      </c>
    </row>
    <row r="240" spans="1:32" x14ac:dyDescent="0.25">
      <c r="A240" s="1" t="s">
        <v>326</v>
      </c>
      <c r="B240" s="1">
        <v>3300</v>
      </c>
      <c r="C240" s="1">
        <f t="shared" si="48"/>
        <v>39600</v>
      </c>
      <c r="D240" s="1">
        <f t="shared" si="49"/>
        <v>34848</v>
      </c>
      <c r="E240" s="1">
        <f t="shared" si="50"/>
        <v>4752</v>
      </c>
      <c r="F240" s="1">
        <v>116</v>
      </c>
      <c r="G240" s="1">
        <v>0.31780000000000003</v>
      </c>
      <c r="H240" s="1">
        <f t="shared" si="51"/>
        <v>3.1780000000000004</v>
      </c>
      <c r="I240" s="1" t="s">
        <v>325</v>
      </c>
      <c r="J240" s="1" t="s">
        <v>18</v>
      </c>
      <c r="K240" s="1" t="s">
        <v>27</v>
      </c>
      <c r="L240" s="1" t="s">
        <v>255</v>
      </c>
      <c r="M240" s="1">
        <v>94306</v>
      </c>
      <c r="N240" s="1">
        <v>461</v>
      </c>
      <c r="O240" s="3">
        <f t="shared" si="52"/>
        <v>0.65970695970695969</v>
      </c>
      <c r="P240" s="1">
        <v>270</v>
      </c>
      <c r="Q240" s="1">
        <v>543</v>
      </c>
      <c r="R240" s="1">
        <f t="shared" si="53"/>
        <v>406.5</v>
      </c>
      <c r="S240" s="1">
        <f t="shared" si="54"/>
        <v>-54.5</v>
      </c>
      <c r="T240" s="1">
        <f t="shared" si="55"/>
        <v>46506.852000000006</v>
      </c>
      <c r="U240" s="1">
        <f t="shared" si="56"/>
        <v>40926.029760000005</v>
      </c>
      <c r="V240" s="1">
        <f t="shared" si="57"/>
        <v>5580.8222400000004</v>
      </c>
      <c r="W240" s="1">
        <f t="shared" si="58"/>
        <v>-8371.233360000002</v>
      </c>
      <c r="X240" s="1">
        <f t="shared" si="59"/>
        <v>-8871.233360000002</v>
      </c>
      <c r="Y240" s="1">
        <f t="shared" si="60"/>
        <v>-9489.0333600000013</v>
      </c>
      <c r="Z240" s="1" t="s">
        <v>21</v>
      </c>
      <c r="AA240" s="1">
        <v>2</v>
      </c>
      <c r="AB240" s="1">
        <v>1</v>
      </c>
      <c r="AC240" s="1">
        <v>0</v>
      </c>
      <c r="AD240" s="5">
        <f t="shared" si="61"/>
        <v>11.07011070110701</v>
      </c>
      <c r="AE240" s="4">
        <f t="shared" si="63"/>
        <v>0.36900369003690037</v>
      </c>
      <c r="AF240" s="4">
        <f t="shared" si="62"/>
        <v>-5.120369003690034E-2</v>
      </c>
    </row>
    <row r="241" spans="1:32" ht="24" x14ac:dyDescent="0.25">
      <c r="A241" s="1" t="s">
        <v>330</v>
      </c>
      <c r="B241" s="1">
        <v>3600</v>
      </c>
      <c r="C241" s="1">
        <f t="shared" si="48"/>
        <v>43200</v>
      </c>
      <c r="D241" s="1">
        <f t="shared" si="49"/>
        <v>38016</v>
      </c>
      <c r="E241" s="1">
        <f t="shared" si="50"/>
        <v>5184</v>
      </c>
      <c r="F241" s="1">
        <v>85</v>
      </c>
      <c r="G241" s="1">
        <v>0.2329</v>
      </c>
      <c r="H241" s="1">
        <f t="shared" si="51"/>
        <v>2.3290000000000002</v>
      </c>
      <c r="I241" s="1" t="s">
        <v>331</v>
      </c>
      <c r="J241" s="1" t="s">
        <v>18</v>
      </c>
      <c r="K241" s="1" t="s">
        <v>27</v>
      </c>
      <c r="L241" s="1" t="s">
        <v>28</v>
      </c>
      <c r="M241" s="1">
        <v>94103</v>
      </c>
      <c r="N241" s="1">
        <v>663</v>
      </c>
      <c r="O241" s="3">
        <f t="shared" si="52"/>
        <v>0.65983086680761105</v>
      </c>
      <c r="P241" s="1">
        <v>332</v>
      </c>
      <c r="Q241" s="1">
        <v>805</v>
      </c>
      <c r="R241" s="1">
        <f t="shared" si="53"/>
        <v>568.5</v>
      </c>
      <c r="S241" s="1">
        <f t="shared" si="54"/>
        <v>-94.5</v>
      </c>
      <c r="T241" s="1">
        <f t="shared" si="55"/>
        <v>47665.313999999998</v>
      </c>
      <c r="U241" s="1">
        <f t="shared" si="56"/>
        <v>41945.476320000002</v>
      </c>
      <c r="V241" s="1">
        <f t="shared" si="57"/>
        <v>5719.8376799999996</v>
      </c>
      <c r="W241" s="1">
        <f t="shared" si="58"/>
        <v>-8579.756519999999</v>
      </c>
      <c r="X241" s="1">
        <f t="shared" si="59"/>
        <v>-9079.756519999999</v>
      </c>
      <c r="Y241" s="1">
        <f t="shared" si="60"/>
        <v>-9612.6565199999986</v>
      </c>
      <c r="Z241" s="1" t="s">
        <v>21</v>
      </c>
      <c r="AA241" s="1">
        <v>2</v>
      </c>
      <c r="AB241" s="1">
        <v>1</v>
      </c>
      <c r="AC241" s="1">
        <v>0</v>
      </c>
      <c r="AD241" s="5">
        <f t="shared" si="61"/>
        <v>8.5751978891820571</v>
      </c>
      <c r="AE241" s="4">
        <f t="shared" si="63"/>
        <v>0.28583992963940191</v>
      </c>
      <c r="AF241" s="4">
        <f t="shared" si="62"/>
        <v>-5.2939929639401917E-2</v>
      </c>
    </row>
    <row r="242" spans="1:32" ht="24" x14ac:dyDescent="0.25">
      <c r="A242" s="1" t="s">
        <v>335</v>
      </c>
      <c r="B242" s="1">
        <v>4000</v>
      </c>
      <c r="C242" s="1">
        <f t="shared" si="48"/>
        <v>48000</v>
      </c>
      <c r="D242" s="1">
        <f t="shared" si="49"/>
        <v>42240</v>
      </c>
      <c r="E242" s="1">
        <f t="shared" si="50"/>
        <v>5760</v>
      </c>
      <c r="F242" s="1">
        <v>115</v>
      </c>
      <c r="G242" s="1">
        <v>0.31509999999999999</v>
      </c>
      <c r="H242" s="1">
        <f t="shared" si="51"/>
        <v>3.1509999999999998</v>
      </c>
      <c r="I242" s="1" t="s">
        <v>336</v>
      </c>
      <c r="J242" s="1" t="s">
        <v>18</v>
      </c>
      <c r="K242" s="1" t="s">
        <v>27</v>
      </c>
      <c r="L242" s="1" t="s">
        <v>28</v>
      </c>
      <c r="M242" s="1">
        <v>94110</v>
      </c>
      <c r="N242" s="1">
        <v>302</v>
      </c>
      <c r="O242" s="3">
        <f t="shared" si="52"/>
        <v>0.30891719745222934</v>
      </c>
      <c r="P242" s="1">
        <v>220</v>
      </c>
      <c r="Q242" s="1">
        <v>534</v>
      </c>
      <c r="R242" s="1">
        <f t="shared" si="53"/>
        <v>377</v>
      </c>
      <c r="S242" s="1">
        <f t="shared" si="54"/>
        <v>75</v>
      </c>
      <c r="T242" s="1">
        <f t="shared" si="55"/>
        <v>42765.372000000003</v>
      </c>
      <c r="U242" s="1">
        <f t="shared" si="56"/>
        <v>37633.52736</v>
      </c>
      <c r="V242" s="1">
        <f t="shared" si="57"/>
        <v>5131.8446400000003</v>
      </c>
      <c r="W242" s="1">
        <f t="shared" si="58"/>
        <v>-7697.7669599999999</v>
      </c>
      <c r="X242" s="1">
        <f t="shared" si="59"/>
        <v>-8197.7669600000008</v>
      </c>
      <c r="Y242" s="1">
        <f t="shared" si="60"/>
        <v>-8812.8669600000012</v>
      </c>
      <c r="Z242" s="1" t="s">
        <v>21</v>
      </c>
      <c r="AA242" s="1">
        <v>2</v>
      </c>
      <c r="AB242" s="1">
        <v>1</v>
      </c>
      <c r="AC242" s="1">
        <v>0</v>
      </c>
      <c r="AD242" s="5">
        <f t="shared" si="61"/>
        <v>14.257294429708221</v>
      </c>
      <c r="AE242" s="4">
        <f t="shared" si="63"/>
        <v>0.4752431476569407</v>
      </c>
      <c r="AF242" s="4">
        <f t="shared" si="62"/>
        <v>-0.16014314765694071</v>
      </c>
    </row>
    <row r="243" spans="1:32" ht="24" x14ac:dyDescent="0.25">
      <c r="A243" s="1" t="s">
        <v>340</v>
      </c>
      <c r="B243" s="1">
        <v>3500</v>
      </c>
      <c r="C243" s="1">
        <f t="shared" si="48"/>
        <v>42000</v>
      </c>
      <c r="D243" s="1">
        <f t="shared" si="49"/>
        <v>36960</v>
      </c>
      <c r="E243" s="1">
        <f t="shared" si="50"/>
        <v>5040</v>
      </c>
      <c r="F243" s="1">
        <v>145</v>
      </c>
      <c r="G243" s="1">
        <v>0.39729999999999999</v>
      </c>
      <c r="H243" s="1">
        <f t="shared" si="51"/>
        <v>3.9730000000000003</v>
      </c>
      <c r="I243" s="1" t="s">
        <v>341</v>
      </c>
      <c r="J243" s="1" t="s">
        <v>18</v>
      </c>
      <c r="K243" s="1" t="s">
        <v>27</v>
      </c>
      <c r="L243" s="1" t="s">
        <v>28</v>
      </c>
      <c r="M243" s="1">
        <v>94112</v>
      </c>
      <c r="N243" s="1">
        <v>343</v>
      </c>
      <c r="O243" s="3">
        <f t="shared" si="52"/>
        <v>0.53032490974729241</v>
      </c>
      <c r="P243" s="1">
        <v>194</v>
      </c>
      <c r="Q243" s="1">
        <v>471</v>
      </c>
      <c r="R243" s="1">
        <f t="shared" si="53"/>
        <v>332.5</v>
      </c>
      <c r="S243" s="1">
        <f t="shared" si="54"/>
        <v>-10.5</v>
      </c>
      <c r="T243" s="1">
        <f t="shared" si="55"/>
        <v>47556.81</v>
      </c>
      <c r="U243" s="1">
        <f t="shared" si="56"/>
        <v>41849.9928</v>
      </c>
      <c r="V243" s="1">
        <f t="shared" si="57"/>
        <v>5706.8171999999995</v>
      </c>
      <c r="W243" s="1">
        <f t="shared" si="58"/>
        <v>-8560.2258000000002</v>
      </c>
      <c r="X243" s="1">
        <f t="shared" si="59"/>
        <v>-9060.2258000000002</v>
      </c>
      <c r="Y243" s="1">
        <f t="shared" si="60"/>
        <v>-9757.5257999999994</v>
      </c>
      <c r="Z243" s="1" t="s">
        <v>21</v>
      </c>
      <c r="AA243" s="1">
        <v>2</v>
      </c>
      <c r="AB243" s="1">
        <v>1</v>
      </c>
      <c r="AC243" s="1">
        <v>0</v>
      </c>
      <c r="AD243" s="5">
        <f t="shared" si="61"/>
        <v>14.285714285714286</v>
      </c>
      <c r="AE243" s="4">
        <f t="shared" si="63"/>
        <v>0.47619047619047622</v>
      </c>
      <c r="AF243" s="4">
        <f t="shared" si="62"/>
        <v>-7.8890476190476233E-2</v>
      </c>
    </row>
    <row r="244" spans="1:32" ht="24" x14ac:dyDescent="0.25">
      <c r="A244" s="1" t="s">
        <v>348</v>
      </c>
      <c r="B244" s="1">
        <v>4000</v>
      </c>
      <c r="C244" s="1">
        <f t="shared" si="48"/>
        <v>48000</v>
      </c>
      <c r="D244" s="1">
        <f t="shared" si="49"/>
        <v>42240</v>
      </c>
      <c r="E244" s="1">
        <f t="shared" si="50"/>
        <v>5760</v>
      </c>
      <c r="F244" s="1">
        <v>115</v>
      </c>
      <c r="G244" s="1">
        <v>0.31509999999999999</v>
      </c>
      <c r="H244" s="1">
        <f t="shared" si="51"/>
        <v>3.1509999999999998</v>
      </c>
      <c r="I244" s="1" t="s">
        <v>347</v>
      </c>
      <c r="J244" s="1" t="s">
        <v>18</v>
      </c>
      <c r="K244" s="1" t="s">
        <v>27</v>
      </c>
      <c r="L244" s="1" t="s">
        <v>28</v>
      </c>
      <c r="M244" s="1">
        <v>94118</v>
      </c>
      <c r="N244" s="1">
        <v>284</v>
      </c>
      <c r="O244" s="3">
        <f t="shared" si="52"/>
        <v>0.32068965517241377</v>
      </c>
      <c r="P244" s="1">
        <v>204</v>
      </c>
      <c r="Q244" s="1">
        <v>494</v>
      </c>
      <c r="R244" s="1">
        <f t="shared" si="53"/>
        <v>349</v>
      </c>
      <c r="S244" s="1">
        <f t="shared" si="54"/>
        <v>65</v>
      </c>
      <c r="T244" s="1">
        <f t="shared" si="55"/>
        <v>39589.163999999997</v>
      </c>
      <c r="U244" s="1">
        <f t="shared" si="56"/>
        <v>34838.464319999999</v>
      </c>
      <c r="V244" s="1">
        <f t="shared" si="57"/>
        <v>4750.6996799999997</v>
      </c>
      <c r="W244" s="1">
        <f t="shared" si="58"/>
        <v>-7126.0495199999987</v>
      </c>
      <c r="X244" s="1">
        <f t="shared" si="59"/>
        <v>-7626.0495199999987</v>
      </c>
      <c r="Y244" s="1">
        <f t="shared" si="60"/>
        <v>-8241.149519999999</v>
      </c>
      <c r="Z244" s="1" t="s">
        <v>21</v>
      </c>
      <c r="AA244" s="1">
        <v>2</v>
      </c>
      <c r="AB244" s="1">
        <v>1</v>
      </c>
      <c r="AC244" s="1">
        <v>0</v>
      </c>
      <c r="AD244" s="5">
        <f t="shared" si="61"/>
        <v>15.401146131805158</v>
      </c>
      <c r="AE244" s="4">
        <f t="shared" si="63"/>
        <v>0.51337153772683863</v>
      </c>
      <c r="AF244" s="4">
        <f t="shared" si="62"/>
        <v>-0.19827153772683864</v>
      </c>
    </row>
    <row r="245" spans="1:32" ht="24" x14ac:dyDescent="0.25">
      <c r="A245" s="1" t="s">
        <v>351</v>
      </c>
      <c r="B245" s="1">
        <v>5600</v>
      </c>
      <c r="C245" s="1">
        <f t="shared" si="48"/>
        <v>67200</v>
      </c>
      <c r="D245" s="1">
        <f t="shared" si="49"/>
        <v>59136</v>
      </c>
      <c r="E245" s="1">
        <f t="shared" si="50"/>
        <v>8064</v>
      </c>
      <c r="F245" s="1">
        <v>116</v>
      </c>
      <c r="G245" s="1">
        <v>0.31780000000000003</v>
      </c>
      <c r="H245" s="1">
        <f t="shared" si="51"/>
        <v>3.1780000000000004</v>
      </c>
      <c r="I245" s="1" t="s">
        <v>25</v>
      </c>
      <c r="J245" s="1" t="s">
        <v>18</v>
      </c>
      <c r="K245" s="1" t="s">
        <v>27</v>
      </c>
      <c r="L245" s="1" t="s">
        <v>28</v>
      </c>
      <c r="M245" s="1">
        <v>94129</v>
      </c>
      <c r="N245" s="1">
        <v>478</v>
      </c>
      <c r="O245" s="3">
        <f t="shared" si="52"/>
        <v>0.54960422163588396</v>
      </c>
      <c r="P245" s="1">
        <v>265</v>
      </c>
      <c r="Q245" s="1">
        <v>644</v>
      </c>
      <c r="R245" s="1">
        <f t="shared" si="53"/>
        <v>454.5</v>
      </c>
      <c r="S245" s="1">
        <f t="shared" si="54"/>
        <v>-23.5</v>
      </c>
      <c r="T245" s="1">
        <f t="shared" si="55"/>
        <v>51998.436000000002</v>
      </c>
      <c r="U245" s="1">
        <f t="shared" si="56"/>
        <v>45758.623680000004</v>
      </c>
      <c r="V245" s="1">
        <f t="shared" si="57"/>
        <v>6239.81232</v>
      </c>
      <c r="W245" s="1">
        <f t="shared" si="58"/>
        <v>-9359.7184799999995</v>
      </c>
      <c r="X245" s="1">
        <f t="shared" si="59"/>
        <v>-9859.7184799999995</v>
      </c>
      <c r="Y245" s="1">
        <f t="shared" si="60"/>
        <v>-10477.518479999999</v>
      </c>
      <c r="Z245" s="1" t="s">
        <v>21</v>
      </c>
      <c r="AA245" s="1">
        <v>2</v>
      </c>
      <c r="AB245" s="1">
        <v>1</v>
      </c>
      <c r="AC245" s="1">
        <v>0</v>
      </c>
      <c r="AD245" s="5">
        <f t="shared" si="61"/>
        <v>16.226622662266227</v>
      </c>
      <c r="AE245" s="4">
        <f t="shared" si="63"/>
        <v>0.54088742207554086</v>
      </c>
      <c r="AF245" s="4">
        <f t="shared" si="62"/>
        <v>-0.22308742207554083</v>
      </c>
    </row>
  </sheetData>
  <autoFilter ref="A1:AC1" xr:uid="{032B016D-6230-4860-93C5-AB281166618A}">
    <sortState xmlns:xlrd2="http://schemas.microsoft.com/office/spreadsheetml/2017/richdata2" ref="A2:AC245">
      <sortCondition ref="J1"/>
    </sortState>
  </autoFilter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A5E1549-52E4-43D0-B4ED-5CCD53BE5771}">
          <xm:f>Sheet1!1:1048576</xm:f>
        </x15:webExtension>
        <x15:webExtension appRef="{DDE992A3-CEF9-428F-9149-4670A203FEFE}">
          <xm:f>Sheet1!#REF!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McGee</dc:creator>
  <cp:lastModifiedBy>Michael McGee</cp:lastModifiedBy>
  <dcterms:created xsi:type="dcterms:W3CDTF">2023-05-30T21:15:20Z</dcterms:created>
  <dcterms:modified xsi:type="dcterms:W3CDTF">2023-06-09T19:04:45Z</dcterms:modified>
</cp:coreProperties>
</file>