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Heures"/>
    <sheet r:id="rId2" sheetId="2" name="salaire"/>
    <sheet r:id="rId3" sheetId="3" name="Contrat"/>
    <sheet r:id="rId4" sheetId="4" name="DUE"/>
    <sheet r:id="rId5" sheetId="5" name="contacts"/>
    <sheet r:id="rId6" sheetId="6" name="impot"/>
  </sheets>
  <calcPr fullCalcOnLoad="1"/>
</workbook>
</file>

<file path=xl/sharedStrings.xml><?xml version="1.0" encoding="utf-8"?>
<sst xmlns="http://schemas.openxmlformats.org/spreadsheetml/2006/main" count="285" uniqueCount="165">
  <si>
    <t>NOM</t>
  </si>
  <si>
    <t>Taux</t>
  </si>
  <si>
    <t>Aicha Hmichane</t>
  </si>
  <si>
    <t>Mouctar</t>
  </si>
  <si>
    <t>Aicha Abed</t>
  </si>
  <si>
    <t>9.1%</t>
  </si>
  <si>
    <t>Fatma</t>
  </si>
  <si>
    <t>Samira</t>
  </si>
  <si>
    <t>Hasna</t>
  </si>
  <si>
    <t>Nadia</t>
  </si>
  <si>
    <t>Rym</t>
  </si>
  <si>
    <t>Kamel imam</t>
  </si>
  <si>
    <t>Salem imam</t>
  </si>
  <si>
    <t>Yasmina</t>
  </si>
  <si>
    <t>10.6%</t>
  </si>
  <si>
    <t>Mail</t>
  </si>
  <si>
    <t>Telephone</t>
  </si>
  <si>
    <t>Redha</t>
  </si>
  <si>
    <t>hassaine.redha@gmail.com</t>
  </si>
  <si>
    <t>aichaabed@hotmail.fr</t>
  </si>
  <si>
    <t>mnimaga@gmail.com</t>
  </si>
  <si>
    <t>hmichaneaicha@gmail.com</t>
  </si>
  <si>
    <t>ALAYA BEN KHALIFA Fatma</t>
  </si>
  <si>
    <t>aziz93300@live.fr</t>
  </si>
  <si>
    <t>Ben Mhenni Nour El Houda</t>
  </si>
  <si>
    <t>benmhenninourelhouda@gmail.com</t>
  </si>
  <si>
    <t>Hasna Maakhlouk</t>
  </si>
  <si>
    <t xml:space="preserve">mhaa-2@live.fr </t>
  </si>
  <si>
    <t>ad moh ay</t>
  </si>
  <si>
    <t>Jalal Hafida</t>
  </si>
  <si>
    <t>hafidajalal30@gmail.com</t>
  </si>
  <si>
    <t>Sana Hamrouni</t>
  </si>
  <si>
    <t>sanasouissi1987@gmail.com</t>
  </si>
  <si>
    <t>Nadia Eisa</t>
  </si>
  <si>
    <t>haifnadia00@gmail.com</t>
  </si>
  <si>
    <t>06 05 76 51 03</t>
  </si>
  <si>
    <t>Kamel</t>
  </si>
  <si>
    <t>kamelh419@gmail.com</t>
  </si>
  <si>
    <t>Salem</t>
  </si>
  <si>
    <t>jamiladu93300@hotmail.fr</t>
  </si>
  <si>
    <t>hocine.yasmina.h@gmail.com</t>
  </si>
  <si>
    <t>Nom</t>
  </si>
  <si>
    <t>Prénom</t>
  </si>
  <si>
    <t>Adresse</t>
  </si>
  <si>
    <t>CP</t>
  </si>
  <si>
    <t>Ville</t>
  </si>
  <si>
    <t>Date de naissance</t>
  </si>
  <si>
    <t>Ville et Pays de naissance</t>
  </si>
  <si>
    <t>Nationalité</t>
  </si>
  <si>
    <t>N° de SS</t>
  </si>
  <si>
    <t>TYPE DE CONTRAT</t>
  </si>
  <si>
    <t>Date d'embauche</t>
  </si>
  <si>
    <t>Periode d'Essai</t>
  </si>
  <si>
    <t>Date de fin de contrat</t>
  </si>
  <si>
    <t>Poste</t>
  </si>
  <si>
    <t>Nb d'heures /semaine</t>
  </si>
  <si>
    <t>Nb d'heure /mois</t>
  </si>
  <si>
    <t>Salaire horaire</t>
  </si>
  <si>
    <t>Salaire mensuel Brut</t>
  </si>
  <si>
    <t>Navigo</t>
  </si>
  <si>
    <t>Taux
PAS</t>
  </si>
  <si>
    <t>Madame Alaya</t>
  </si>
  <si>
    <t>11 allée Nicolas de Stael</t>
  </si>
  <si>
    <t>Aubervilliers</t>
  </si>
  <si>
    <t>Msaken Tunisie</t>
  </si>
  <si>
    <t>Tunisienne</t>
  </si>
  <si>
    <t>2 81 03 99 351 143 93</t>
  </si>
  <si>
    <t>CDD</t>
  </si>
  <si>
    <t>Enseignante</t>
  </si>
  <si>
    <t>non</t>
  </si>
  <si>
    <t>Madame Makhlouk</t>
  </si>
  <si>
    <t>3 rue Réchossiére</t>
  </si>
  <si>
    <t>Casablanca Maroc</t>
  </si>
  <si>
    <t>Française</t>
  </si>
  <si>
    <t>2 84 06 99 350 520 35</t>
  </si>
  <si>
    <t>Madame Hocine</t>
  </si>
  <si>
    <t>5 rue henri murger</t>
  </si>
  <si>
    <t>Saint Denis</t>
  </si>
  <si>
    <t>Algerie</t>
  </si>
  <si>
    <t>Algérienne</t>
  </si>
  <si>
    <t>2 93 09 99 353 047 25</t>
  </si>
  <si>
    <t>Madame Abed</t>
  </si>
  <si>
    <t>Aicha</t>
  </si>
  <si>
    <t>19 rue des cités</t>
  </si>
  <si>
    <t>Algérie</t>
  </si>
  <si>
    <t>2 79 06 99 352 551 92</t>
  </si>
  <si>
    <t>Madame Eisa</t>
  </si>
  <si>
    <t>76 bd Felix Faure</t>
  </si>
  <si>
    <t>Biskra Algérie</t>
  </si>
  <si>
    <t>2 68 09 99 352 768 74</t>
  </si>
  <si>
    <t>Madame Hamrouni</t>
  </si>
  <si>
    <t>Sana</t>
  </si>
  <si>
    <t>56 rue des cités</t>
  </si>
  <si>
    <t>Djerba Tunisie</t>
  </si>
  <si>
    <t>2 87 01 99 351 102 02</t>
  </si>
  <si>
    <t>oui</t>
  </si>
  <si>
    <t>Madame Jalal</t>
  </si>
  <si>
    <t>Hafida</t>
  </si>
  <si>
    <t>162 rue des cités</t>
  </si>
  <si>
    <t>Beni Oulichek Maroc</t>
  </si>
  <si>
    <t>Marocaine</t>
  </si>
  <si>
    <t>2 76 11 99 350 590 49</t>
  </si>
  <si>
    <t>Madame Ben Mhenni</t>
  </si>
  <si>
    <t>Nour El Houda</t>
  </si>
  <si>
    <t>16 rue Pompadour</t>
  </si>
  <si>
    <t>Villeneuve-le-Roi</t>
  </si>
  <si>
    <t>2 99 11 99 351 173 85</t>
  </si>
  <si>
    <t>Madame Hmichane</t>
  </si>
  <si>
    <t>93 rue des écoles</t>
  </si>
  <si>
    <t>Maroc</t>
  </si>
  <si>
    <t>2 75 05 99 350 340 58</t>
  </si>
  <si>
    <t>Secrétaire</t>
  </si>
  <si>
    <t>Monsieur Nimaga</t>
  </si>
  <si>
    <t>84 rue Sadi Carnot</t>
  </si>
  <si>
    <t>Bangui</t>
  </si>
  <si>
    <t>1 67 07 99 323 058 72</t>
  </si>
  <si>
    <t>Visite Medicale</t>
  </si>
  <si>
    <t>Prenom</t>
  </si>
  <si>
    <t>SS</t>
  </si>
  <si>
    <t>Contrat</t>
  </si>
  <si>
    <t>CI / CS</t>
  </si>
  <si>
    <t>RIB</t>
  </si>
  <si>
    <t>Iqom</t>
  </si>
  <si>
    <t>RDV</t>
  </si>
  <si>
    <t>Visite</t>
  </si>
  <si>
    <t>ok</t>
  </si>
  <si>
    <t>02/12/22 09h40</t>
  </si>
  <si>
    <t>OK</t>
  </si>
  <si>
    <t>23/12/22 09h30</t>
  </si>
  <si>
    <t>10/11/22 09h00</t>
  </si>
  <si>
    <t>KO</t>
  </si>
  <si>
    <t>ZAHER Samira</t>
  </si>
  <si>
    <t>Le mercredi 07 décembre 2022 à 10h20</t>
  </si>
  <si>
    <t>à supprimer</t>
  </si>
  <si>
    <t>Internet</t>
  </si>
  <si>
    <t>http://www.smic-horaire.com/</t>
  </si>
  <si>
    <t>SMIC Brut</t>
  </si>
  <si>
    <t>SMIC Net *</t>
  </si>
  <si>
    <t>SMIC horaire</t>
  </si>
  <si>
    <t>Défini par décret par le gouvernement.</t>
  </si>
  <si>
    <t>SMIC journalier</t>
  </si>
  <si>
    <t>Sur la base de 7 heures de travail par jour.</t>
  </si>
  <si>
    <t>SMIC mensuel</t>
  </si>
  <si>
    <t>Pour 35 heures par semaine et 151,67 heures par mois.</t>
  </si>
  <si>
    <t>Mois</t>
  </si>
  <si>
    <t>Brut</t>
  </si>
  <si>
    <t>ALAYA Fatma</t>
  </si>
  <si>
    <t>Yasmina hocine</t>
  </si>
  <si>
    <t xml:space="preserve">Sana </t>
  </si>
  <si>
    <t>NOUR</t>
  </si>
  <si>
    <t>Aicha Hminache</t>
  </si>
  <si>
    <t>H/Semaine</t>
  </si>
  <si>
    <t>Preparation</t>
  </si>
  <si>
    <t>Heures
Valorisées</t>
  </si>
  <si>
    <t>Sem / annee</t>
  </si>
  <si>
    <t>semaine</t>
  </si>
  <si>
    <t>F</t>
  </si>
  <si>
    <t>A</t>
  </si>
  <si>
    <t>Préparation</t>
  </si>
  <si>
    <t>Session supp 15 min</t>
  </si>
  <si>
    <t>Total</t>
  </si>
  <si>
    <t>Nour</t>
  </si>
  <si>
    <t>Smic</t>
  </si>
  <si>
    <t>Cible</t>
  </si>
  <si>
    <t>coef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</si>
</sst>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dd/mm/yy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 Light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e46c0a"/>
      </patternFill>
    </fill>
    <fill>
      <patternFill patternType="solid">
        <fgColor rgb="FFed7d31"/>
      </patternFill>
    </fill>
    <fill>
      <patternFill patternType="solid">
        <fgColor rgb="FFa6a6a6"/>
      </patternFill>
    </fill>
    <fill>
      <patternFill patternType="solid">
        <fgColor rgb="FFffff00"/>
      </patternFill>
    </fill>
    <fill>
      <patternFill patternType="solid">
        <fgColor rgb="FF80808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xfId="0" numFmtId="0" borderId="0" fontId="0" fillId="0"/>
    <xf xfId="0" numFmtId="0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164" applyNumberFormat="1" borderId="1" applyBorder="1" fontId="3" applyFont="1" fillId="3" applyFill="1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0" borderId="1" applyBorder="1" fontId="1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0" borderId="1" applyBorder="1" fontId="5" applyFont="1" fillId="3" applyFill="1" applyAlignment="1">
      <alignment horizontal="left"/>
    </xf>
    <xf xfId="0" numFmtId="0" borderId="2" applyBorder="1" fontId="5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5" applyFill="1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14" applyNumberFormat="1" borderId="1" applyBorder="1" fontId="1" applyFont="1" fillId="5" applyFill="1" applyAlignment="1">
      <alignment horizontal="center"/>
    </xf>
    <xf xfId="0" numFmtId="1" applyNumberFormat="1" borderId="1" applyBorder="1" fontId="1" applyFont="1" fillId="5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165" applyNumberFormat="1" borderId="1" applyBorder="1" fontId="3" applyFont="1" fillId="0" applyAlignment="1">
      <alignment horizontal="center"/>
    </xf>
    <xf xfId="0" numFmtId="14" applyNumberFormat="1" borderId="3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 wrapText="1"/>
    </xf>
    <xf xfId="0" numFmtId="0" borderId="1" applyBorder="1" fontId="3" applyFont="1" fillId="3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4" applyBorder="1" fontId="6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3" applyFont="1" fillId="0" applyAlignment="1">
      <alignment horizontal="center"/>
    </xf>
    <xf xfId="0" numFmtId="0" borderId="4" applyBorder="1" fontId="6" applyFont="1" fillId="0" applyAlignment="1">
      <alignment horizontal="left" wrapText="1"/>
    </xf>
    <xf xfId="0" numFmtId="0" borderId="5" applyBorder="1" fontId="1" applyFont="1" fillId="6" applyFill="1" applyAlignment="1">
      <alignment horizontal="center"/>
    </xf>
    <xf xfId="0" numFmtId="0" borderId="6" applyBorder="1" fontId="1" applyFont="1" fillId="6" applyFill="1" applyAlignment="1">
      <alignment horizontal="center"/>
    </xf>
    <xf xfId="0" numFmtId="0" borderId="2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center"/>
    </xf>
    <xf xfId="0" numFmtId="4" applyNumberFormat="1" borderId="1" applyBorder="1" fontId="1" applyFont="1" fillId="6" applyFill="1" applyAlignment="1">
      <alignment horizontal="center"/>
    </xf>
    <xf xfId="0" numFmtId="0" borderId="7" applyBorder="1" fontId="1" applyFont="1" fillId="6" applyFill="1" applyAlignment="1">
      <alignment horizontal="center"/>
    </xf>
    <xf xfId="0" numFmtId="1" applyNumberFormat="1" borderId="1" applyBorder="1" fontId="3" applyFont="1" fillId="3" applyFill="1" applyAlignment="1">
      <alignment horizontal="center"/>
    </xf>
    <xf xfId="0" numFmtId="4" applyNumberFormat="1" borderId="1" applyBorder="1" fontId="3" applyFont="1" fillId="3" applyFill="1" applyAlignment="1">
      <alignment horizontal="center"/>
    </xf>
    <xf xfId="0" numFmtId="0" borderId="1" applyBorder="1" fontId="3" applyFont="1" fillId="7" applyFill="1" applyAlignment="1">
      <alignment horizontal="center"/>
    </xf>
    <xf xfId="0" numFmtId="4" applyNumberFormat="1" borderId="1" applyBorder="1" fontId="3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4" applyBorder="1" fontId="8" applyFont="1" fillId="0" applyAlignment="1">
      <alignment horizontal="left"/>
    </xf>
    <xf xfId="0" numFmtId="0" borderId="2" applyBorder="1" fontId="3" applyFont="1" fillId="6" applyFill="1" applyAlignment="1">
      <alignment horizontal="left"/>
    </xf>
    <xf xfId="0" numFmtId="4" applyNumberFormat="1" borderId="2" applyBorder="1" fontId="3" applyFont="1" fillId="6" applyFill="1" applyAlignment="1">
      <alignment horizontal="left"/>
    </xf>
    <xf xfId="0" numFmtId="0" borderId="0" fontId="0" fillId="0" applyAlignment="1">
      <alignment wrapText="1"/>
    </xf>
    <xf xfId="0" numFmtId="0" borderId="4" applyBorder="1" fontId="3" applyFont="1" fillId="0" applyAlignment="1">
      <alignment horizontal="left" wrapText="1"/>
    </xf>
    <xf xfId="0" numFmtId="4" applyNumberFormat="1" borderId="4" applyBorder="1" fontId="1" applyFont="1" fillId="0" applyAlignment="1">
      <alignment horizontal="left" wrapText="1"/>
    </xf>
    <xf xfId="0" numFmtId="0" borderId="4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left" wrapText="1"/>
    </xf>
    <xf xfId="0" numFmtId="4" applyNumberFormat="1" borderId="4" applyBorder="1" fontId="3" applyFont="1" fillId="0" applyAlignment="1">
      <alignment horizontal="right" wrapText="1"/>
    </xf>
    <xf xfId="0" numFmtId="0" borderId="4" applyBorder="1" fontId="3" applyFont="1" fillId="0" applyAlignment="1">
      <alignment horizontal="center" wrapText="1"/>
    </xf>
    <xf xfId="0" numFmtId="0" borderId="4" applyBorder="1" fontId="9" applyFont="1" fillId="0" applyAlignment="1">
      <alignment horizontal="left" wrapText="1"/>
    </xf>
    <xf xfId="0" numFmtId="4" applyNumberFormat="1" borderId="4" applyBorder="1" fontId="3" applyFont="1" fillId="0" applyAlignment="1">
      <alignment horizontal="center" wrapText="1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0" borderId="8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9" applyBorder="1" fontId="1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1" applyNumberFormat="1" borderId="1" applyBorder="1" fontId="3" applyFont="1" fillId="0" applyAlignment="1">
      <alignment horizontal="center"/>
    </xf>
    <xf xfId="0" numFmtId="4" applyNumberFormat="1" borderId="1" applyBorder="1" fontId="1" applyFont="1" fillId="0" applyAlignment="1">
      <alignment horizontal="center" vertical="top"/>
    </xf>
    <xf xfId="0" numFmtId="3" applyNumberFormat="1" borderId="1" applyBorder="1" fontId="1" applyFont="1" fillId="0" applyAlignment="1">
      <alignment horizontal="center" vertical="top"/>
    </xf>
    <xf xfId="0" numFmtId="0" borderId="8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 vertical="top" wrapText="1"/>
    </xf>
    <xf xfId="0" numFmtId="0" borderId="1" applyBorder="1" fontId="3" applyFont="1" fillId="8" applyFill="1" applyAlignment="1">
      <alignment horizontal="left"/>
    </xf>
    <xf xfId="0" numFmtId="0" borderId="2" applyBorder="1" fontId="1" applyFont="1" fillId="3" applyFill="1" applyAlignment="1">
      <alignment horizontal="center"/>
    </xf>
    <xf xfId="0" numFmtId="3" applyNumberFormat="1" borderId="4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 wrapText="1"/>
    </xf>
    <xf xfId="0" numFmtId="0" borderId="1" applyBorder="1" fontId="1" applyFont="1" fillId="8" applyFill="1" applyAlignment="1">
      <alignment horizontal="center"/>
    </xf>
    <xf xfId="0" numFmtId="4" applyNumberFormat="1" borderId="2" applyBorder="1" fontId="3" applyFont="1" fillId="3" applyFill="1" applyAlignment="1">
      <alignment horizontal="center"/>
    </xf>
    <xf xfId="0" numFmtId="4" applyNumberFormat="1" borderId="1" applyBorder="1" fontId="10" applyFont="1" fillId="0" applyAlignment="1">
      <alignment horizontal="left"/>
    </xf>
    <xf xfId="0" numFmtId="0" borderId="1" applyBorder="1" fontId="3" applyFont="1" fillId="8" applyFill="1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4" applyNumberFormat="1" borderId="1" applyBorder="1" fontId="3" applyFont="1" fillId="7" applyFill="1" applyAlignment="1">
      <alignment horizontal="left"/>
    </xf>
    <xf xfId="0" numFmtId="3" applyNumberFormat="1" borderId="1" applyBorder="1" fontId="3" applyFont="1" fillId="7" applyFill="1" applyAlignment="1">
      <alignment horizontal="center"/>
    </xf>
    <xf xfId="0" numFmtId="1" applyNumberFormat="1" borderId="1" applyBorder="1" fontId="3" applyFont="1" fillId="7" applyFill="1" applyAlignment="1">
      <alignment horizontal="center"/>
    </xf>
    <xf xfId="0" numFmtId="1" applyNumberFormat="1" borderId="1" applyBorder="1" fontId="3" applyFont="1" fillId="8" applyFill="1" applyAlignment="1">
      <alignment horizontal="center"/>
    </xf>
    <xf xfId="0" numFmtId="4" applyNumberFormat="1" borderId="1" applyBorder="1" fontId="3" applyFont="1" fillId="8" applyFill="1" applyAlignment="1">
      <alignment horizontal="center"/>
    </xf>
    <xf xfId="0" numFmtId="0" borderId="2" applyBorder="1" fontId="3" applyFont="1" fillId="3" applyFill="1" applyAlignment="1">
      <alignment horizontal="center"/>
    </xf>
    <xf xfId="0" numFmtId="4" applyNumberFormat="1" borderId="3" applyBorder="1" fontId="3" applyFont="1" fillId="0" applyAlignment="1">
      <alignment horizontal="left"/>
    </xf>
    <xf xfId="0" numFmtId="1" applyNumberFormat="1" borderId="4" applyBorder="1" fontId="3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0"/>
  <sheetViews>
    <sheetView workbookViewId="0"/>
  </sheetViews>
  <sheetFormatPr defaultRowHeight="15" x14ac:dyDescent="0.25"/>
  <cols>
    <col min="1" max="1" style="63" width="18.576428571428572" customWidth="1" bestFit="1"/>
    <col min="2" max="2" style="95" width="11.862142857142858" customWidth="1" bestFit="1"/>
    <col min="3" max="3" style="96" width="11.862142857142858" customWidth="1" bestFit="1"/>
    <col min="4" max="4" style="96" width="11.862142857142858" customWidth="1" bestFit="1"/>
    <col min="5" max="5" style="18" width="2.1478571428571427" customWidth="1" bestFit="1"/>
    <col min="6" max="6" style="95" width="12.147857142857141" customWidth="1" bestFit="1"/>
    <col min="7" max="7" style="95" width="14.147857142857141" customWidth="1" bestFit="1"/>
    <col min="8" max="8" style="96" width="14.147857142857141" customWidth="1" bestFit="1"/>
    <col min="9" max="9" style="18" width="9.147857142857141" customWidth="1" bestFit="1"/>
    <col min="10" max="10" style="18" width="22.719285714285714" customWidth="1" bestFit="1"/>
    <col min="11" max="11" style="97" width="14.147857142857141" customWidth="1" bestFit="1"/>
    <col min="12" max="12" style="97" width="14.147857142857141" customWidth="1" bestFit="1"/>
    <col min="13" max="13" style="97" width="11.43357142857143" customWidth="1" bestFit="1"/>
    <col min="14" max="14" style="97" width="18.862142857142857" customWidth="1" bestFit="1"/>
    <col min="15" max="15" style="97" width="14.147857142857141" customWidth="1" bestFit="1"/>
  </cols>
  <sheetData>
    <row x14ac:dyDescent="0.25" r="1" customHeight="1" ht="19.5">
      <c r="A1" s="71" t="s">
        <v>0</v>
      </c>
      <c r="B1" s="72" t="s">
        <v>151</v>
      </c>
      <c r="C1" s="73" t="s">
        <v>152</v>
      </c>
      <c r="D1" s="74" t="s">
        <v>153</v>
      </c>
      <c r="E1" s="75"/>
      <c r="F1" s="66" t="s">
        <v>154</v>
      </c>
      <c r="G1" s="66" t="s">
        <v>144</v>
      </c>
      <c r="H1" s="67" t="s">
        <v>155</v>
      </c>
      <c r="I1" s="76"/>
      <c r="J1" s="15"/>
      <c r="K1" s="77"/>
      <c r="L1" s="77"/>
      <c r="M1" s="77"/>
      <c r="N1" s="77"/>
      <c r="O1" s="77"/>
    </row>
    <row x14ac:dyDescent="0.25" r="2" customHeight="1" ht="19.5">
      <c r="A2" s="78"/>
      <c r="B2" s="66"/>
      <c r="C2" s="79"/>
      <c r="D2" s="80"/>
      <c r="E2" s="81"/>
      <c r="F2" s="66">
        <v>33</v>
      </c>
      <c r="G2" s="66">
        <v>9</v>
      </c>
      <c r="H2" s="27">
        <f>52/12</f>
      </c>
      <c r="I2" s="82"/>
      <c r="J2" s="67" t="s">
        <v>41</v>
      </c>
      <c r="K2" s="66" t="s">
        <v>156</v>
      </c>
      <c r="L2" s="66" t="s">
        <v>157</v>
      </c>
      <c r="M2" s="66" t="s">
        <v>158</v>
      </c>
      <c r="N2" s="66" t="s">
        <v>159</v>
      </c>
      <c r="O2" s="66" t="s">
        <v>160</v>
      </c>
    </row>
    <row x14ac:dyDescent="0.25" r="3" customHeight="1" ht="19.5">
      <c r="A3" s="83" t="s">
        <v>146</v>
      </c>
      <c r="B3" s="47">
        <f>K3+L3+M3+N3</f>
      </c>
      <c r="C3" s="12">
        <f>M3</f>
      </c>
      <c r="D3" s="27">
        <f>(B3)*$C$17</f>
      </c>
      <c r="E3" s="84"/>
      <c r="F3" s="70">
        <f>D3*$F$2</f>
      </c>
      <c r="G3" s="70">
        <f>F3/$G$2</f>
      </c>
      <c r="H3" s="27">
        <f>G3/$H$2</f>
      </c>
      <c r="I3" s="82"/>
      <c r="J3" s="69" t="s">
        <v>146</v>
      </c>
      <c r="K3" s="12">
        <v>6</v>
      </c>
      <c r="L3" s="12">
        <v>9</v>
      </c>
      <c r="M3" s="12">
        <v>1</v>
      </c>
      <c r="N3" s="27">
        <v>1.25</v>
      </c>
      <c r="O3" s="27">
        <f>K3+L3+M3+N3</f>
      </c>
    </row>
    <row x14ac:dyDescent="0.25" r="4" customHeight="1" ht="19.5">
      <c r="A4" s="49" t="s">
        <v>8</v>
      </c>
      <c r="B4" s="85">
        <f>K4+L4+M4+N4</f>
      </c>
      <c r="C4" s="12">
        <f>M4</f>
      </c>
      <c r="D4" s="27">
        <f>(B4)*$C$17</f>
      </c>
      <c r="E4" s="84"/>
      <c r="F4" s="70">
        <f>D4*$F$2</f>
      </c>
      <c r="G4" s="70">
        <f>F4/$G$2</f>
      </c>
      <c r="H4" s="27">
        <f>G4/$H$2</f>
      </c>
      <c r="I4" s="82"/>
      <c r="J4" s="15" t="s">
        <v>8</v>
      </c>
      <c r="K4" s="12">
        <v>0</v>
      </c>
      <c r="L4" s="12">
        <v>12</v>
      </c>
      <c r="M4" s="12">
        <v>2</v>
      </c>
      <c r="N4" s="12">
        <v>1</v>
      </c>
      <c r="O4" s="12">
        <f>K4+L4+M4+N4</f>
      </c>
    </row>
    <row x14ac:dyDescent="0.25" r="5" customHeight="1" ht="19.5">
      <c r="A5" s="86" t="s">
        <v>13</v>
      </c>
      <c r="B5" s="85">
        <f>K5+L5+M5+N5</f>
      </c>
      <c r="C5" s="87">
        <f>M5</f>
      </c>
      <c r="D5" s="27">
        <f>(B5)*$C$17</f>
      </c>
      <c r="E5" s="84"/>
      <c r="F5" s="70">
        <f>D5*$F$2</f>
      </c>
      <c r="G5" s="70">
        <f>F5/$G$2</f>
      </c>
      <c r="H5" s="27">
        <f>G5/$H$2</f>
      </c>
      <c r="I5" s="82"/>
      <c r="J5" s="15" t="s">
        <v>147</v>
      </c>
      <c r="K5" s="12">
        <v>3</v>
      </c>
      <c r="L5" s="12">
        <v>9</v>
      </c>
      <c r="M5" s="12">
        <v>0</v>
      </c>
      <c r="N5" s="12">
        <v>1</v>
      </c>
      <c r="O5" s="12">
        <f>K5+L5+M5+N5</f>
      </c>
    </row>
    <row x14ac:dyDescent="0.25" r="6" customHeight="1" ht="19.5">
      <c r="A6" s="86" t="s">
        <v>82</v>
      </c>
      <c r="B6" s="47">
        <f>K6+L6+M6+N6</f>
      </c>
      <c r="C6" s="12">
        <f>M6</f>
      </c>
      <c r="D6" s="47">
        <f>(B6)*$C$18</f>
      </c>
      <c r="E6" s="84"/>
      <c r="F6" s="70">
        <f>D6*$F$2</f>
      </c>
      <c r="G6" s="88">
        <f>F6/$G$2</f>
      </c>
      <c r="H6" s="27">
        <f>G6/$H$2</f>
      </c>
      <c r="I6" s="82"/>
      <c r="J6" s="15" t="s">
        <v>82</v>
      </c>
      <c r="K6" s="12">
        <v>3</v>
      </c>
      <c r="L6" s="12">
        <v>0</v>
      </c>
      <c r="M6" s="12">
        <v>9</v>
      </c>
      <c r="N6" s="27">
        <v>0.25</v>
      </c>
      <c r="O6" s="27">
        <f>K6+L6+M6+N6</f>
      </c>
    </row>
    <row x14ac:dyDescent="0.25" r="7" customHeight="1" ht="19.5">
      <c r="A7" s="86" t="s">
        <v>9</v>
      </c>
      <c r="B7" s="87">
        <f>K7+L7+M7+N7</f>
      </c>
      <c r="C7" s="12">
        <f>M7</f>
      </c>
      <c r="D7" s="27">
        <f>(B7)*$C$17</f>
      </c>
      <c r="E7" s="84"/>
      <c r="F7" s="70">
        <f>D7*$F$2</f>
      </c>
      <c r="G7" s="70">
        <f>F7/$G$2</f>
      </c>
      <c r="H7" s="27">
        <f>G7/$H$2</f>
      </c>
      <c r="I7" s="82"/>
      <c r="J7" s="15" t="s">
        <v>33</v>
      </c>
      <c r="K7" s="12">
        <v>3</v>
      </c>
      <c r="L7" s="12">
        <v>3</v>
      </c>
      <c r="M7" s="12">
        <v>1</v>
      </c>
      <c r="N7" s="12">
        <v>1</v>
      </c>
      <c r="O7" s="12">
        <f>K7+L7+M7+N7</f>
      </c>
    </row>
    <row x14ac:dyDescent="0.25" r="8" customHeight="1" ht="19.5">
      <c r="A8" s="49" t="s">
        <v>91</v>
      </c>
      <c r="B8" s="47">
        <f>K8+L8+M8+N8</f>
      </c>
      <c r="C8" s="12">
        <f>M8</f>
      </c>
      <c r="D8" s="27">
        <f>(B8)*$C$17</f>
      </c>
      <c r="E8" s="84"/>
      <c r="F8" s="70">
        <f>D8*$F$2</f>
      </c>
      <c r="G8" s="70">
        <f>F8/$G$2</f>
      </c>
      <c r="H8" s="27">
        <f>G8/$H$2</f>
      </c>
      <c r="I8" s="82"/>
      <c r="J8" s="15" t="s">
        <v>148</v>
      </c>
      <c r="K8" s="12">
        <v>3</v>
      </c>
      <c r="L8" s="12">
        <v>0</v>
      </c>
      <c r="M8" s="12">
        <v>0</v>
      </c>
      <c r="N8" s="27">
        <v>0.25</v>
      </c>
      <c r="O8" s="27">
        <f>K8+L8+M8+N8</f>
      </c>
    </row>
    <row x14ac:dyDescent="0.25" r="9" customHeight="1" ht="19.5">
      <c r="A9" s="49" t="s">
        <v>97</v>
      </c>
      <c r="B9" s="47">
        <f>K9+L9+M9+N9</f>
      </c>
      <c r="C9" s="12">
        <f>M9</f>
      </c>
      <c r="D9" s="27">
        <f>(B9)*$C$17</f>
      </c>
      <c r="E9" s="84"/>
      <c r="F9" s="70">
        <f>D9*$F$2</f>
      </c>
      <c r="G9" s="70">
        <f>F9/$G$2</f>
      </c>
      <c r="H9" s="27">
        <f>G9/$H$2</f>
      </c>
      <c r="I9" s="82"/>
      <c r="J9" s="15" t="s">
        <v>97</v>
      </c>
      <c r="K9" s="12">
        <v>3</v>
      </c>
      <c r="L9" s="12">
        <v>3</v>
      </c>
      <c r="M9" s="12">
        <v>0</v>
      </c>
      <c r="N9" s="27">
        <v>0.5</v>
      </c>
      <c r="O9" s="27">
        <f>K9+L9+M9+N9</f>
      </c>
    </row>
    <row x14ac:dyDescent="0.25" r="10" customHeight="1" ht="19.5">
      <c r="A10" s="49" t="s">
        <v>161</v>
      </c>
      <c r="B10" s="47">
        <f>K10+L10+M10+N10</f>
      </c>
      <c r="C10" s="12">
        <f>M10</f>
      </c>
      <c r="D10" s="27">
        <f>(B10)*$C$17</f>
      </c>
      <c r="E10" s="84"/>
      <c r="F10" s="70">
        <f>D10*$F$2</f>
      </c>
      <c r="G10" s="70">
        <f>F10/$G$2</f>
      </c>
      <c r="H10" s="27">
        <f>G10/$H$2</f>
      </c>
      <c r="I10" s="82"/>
      <c r="J10" s="15" t="s">
        <v>149</v>
      </c>
      <c r="K10" s="12">
        <v>0</v>
      </c>
      <c r="L10" s="12">
        <v>6</v>
      </c>
      <c r="M10" s="12">
        <v>0</v>
      </c>
      <c r="N10" s="27">
        <v>0.5</v>
      </c>
      <c r="O10" s="27">
        <f>K10+L10+M10+N10</f>
      </c>
    </row>
    <row x14ac:dyDescent="0.25" r="11" customHeight="1" ht="19.5">
      <c r="A11" s="49" t="s">
        <v>2</v>
      </c>
      <c r="B11" s="47">
        <f>K11+L11+M11+N11</f>
      </c>
      <c r="C11" s="27"/>
      <c r="D11" s="27">
        <f>(B11)*$C$17</f>
      </c>
      <c r="E11" s="84"/>
      <c r="F11" s="70">
        <f>D11*$F$2</f>
      </c>
      <c r="G11" s="70">
        <f>F11/$G$2</f>
      </c>
      <c r="H11" s="27">
        <f>G11/$H$2</f>
      </c>
      <c r="I11" s="82"/>
      <c r="J11" s="15" t="s">
        <v>150</v>
      </c>
      <c r="K11" s="12">
        <v>0</v>
      </c>
      <c r="L11" s="27">
        <v>28.5</v>
      </c>
      <c r="M11" s="12">
        <v>0</v>
      </c>
      <c r="N11" s="12">
        <v>0</v>
      </c>
      <c r="O11" s="27">
        <f>K11+L11+M11+N11</f>
      </c>
    </row>
    <row x14ac:dyDescent="0.25" r="12" customHeight="1" ht="19.5">
      <c r="A12" s="49" t="s">
        <v>36</v>
      </c>
      <c r="B12" s="47">
        <f>K12+L12+M12+N12</f>
      </c>
      <c r="C12" s="27"/>
      <c r="D12" s="27"/>
      <c r="E12" s="84"/>
      <c r="F12" s="89"/>
      <c r="G12" s="89"/>
      <c r="H12" s="90"/>
      <c r="I12" s="91"/>
      <c r="J12" s="15" t="s">
        <v>36</v>
      </c>
      <c r="K12" s="12">
        <v>0</v>
      </c>
      <c r="L12" s="12">
        <v>9</v>
      </c>
      <c r="M12" s="12">
        <v>0</v>
      </c>
      <c r="N12" s="27">
        <v>0.75</v>
      </c>
      <c r="O12" s="27">
        <f>K12+L12+M12+N12</f>
      </c>
    </row>
    <row x14ac:dyDescent="0.25" r="13" customHeight="1" ht="20.25">
      <c r="A13" s="49" t="s">
        <v>38</v>
      </c>
      <c r="B13" s="85">
        <f>K13+L13+M13+N13</f>
      </c>
      <c r="C13" s="27"/>
      <c r="D13" s="27"/>
      <c r="E13" s="84"/>
      <c r="F13" s="89"/>
      <c r="G13" s="89"/>
      <c r="H13" s="90"/>
      <c r="I13" s="91"/>
      <c r="J13" s="15" t="s">
        <v>38</v>
      </c>
      <c r="K13" s="12">
        <v>12</v>
      </c>
      <c r="L13" s="12">
        <v>0</v>
      </c>
      <c r="M13" s="12">
        <v>0</v>
      </c>
      <c r="N13" s="12">
        <v>1</v>
      </c>
      <c r="O13" s="12">
        <f>K13+L13+M13+N13</f>
      </c>
    </row>
    <row x14ac:dyDescent="0.25" r="14" customHeight="1" ht="20.25">
      <c r="A14" s="92" t="s">
        <v>3</v>
      </c>
      <c r="B14" s="85">
        <f>K14+L14+M14+N14</f>
      </c>
      <c r="C14" s="47"/>
      <c r="D14" s="27">
        <f>(B14)*$C$17</f>
      </c>
      <c r="E14" s="84"/>
      <c r="F14" s="70">
        <f>D14*$F$2</f>
      </c>
      <c r="G14" s="70">
        <f>F14/$G$2</f>
      </c>
      <c r="H14" s="27">
        <f>G14/$H$2</f>
      </c>
      <c r="I14" s="91"/>
      <c r="J14" s="15" t="s">
        <v>3</v>
      </c>
      <c r="K14" s="12">
        <v>35</v>
      </c>
      <c r="L14" s="12">
        <v>0</v>
      </c>
      <c r="M14" s="12">
        <v>0</v>
      </c>
      <c r="N14" s="12">
        <v>0</v>
      </c>
      <c r="O14" s="12">
        <f>K14+L14+M14+N14</f>
      </c>
    </row>
    <row x14ac:dyDescent="0.25" r="15" customHeight="1" ht="19.5">
      <c r="A15" s="37"/>
      <c r="B15" s="77"/>
      <c r="C15" s="37"/>
      <c r="D15" s="37"/>
      <c r="E15" s="9"/>
      <c r="F15" s="93"/>
      <c r="G15" s="93"/>
      <c r="H15" s="37"/>
      <c r="I15" s="9"/>
      <c r="J15" s="9"/>
      <c r="K15" s="77"/>
      <c r="L15" s="77"/>
      <c r="M15" s="77"/>
      <c r="N15" s="77"/>
      <c r="O15" s="77"/>
    </row>
    <row x14ac:dyDescent="0.25" r="16" customHeight="1" ht="19.5">
      <c r="A16" s="27" t="s">
        <v>162</v>
      </c>
      <c r="B16" s="12" t="s">
        <v>163</v>
      </c>
      <c r="C16" s="16" t="s">
        <v>1</v>
      </c>
      <c r="D16" s="37"/>
      <c r="E16" s="9"/>
      <c r="F16" s="93"/>
      <c r="G16" s="93"/>
      <c r="H16" s="37"/>
      <c r="I16" s="9"/>
      <c r="J16" s="9"/>
      <c r="K16" s="77"/>
      <c r="L16" s="77"/>
      <c r="M16" s="77"/>
      <c r="N16" s="77"/>
      <c r="O16" s="77"/>
    </row>
    <row x14ac:dyDescent="0.25" r="17" customHeight="1" ht="19.5">
      <c r="A17" s="47">
        <v>8.76</v>
      </c>
      <c r="B17" s="12">
        <v>10</v>
      </c>
      <c r="C17" s="27">
        <f>B17/A17</f>
      </c>
      <c r="D17" s="37"/>
      <c r="E17" s="9"/>
      <c r="F17" s="93"/>
      <c r="G17" s="93"/>
      <c r="H17" s="37"/>
      <c r="I17" s="9"/>
      <c r="J17" s="9"/>
      <c r="K17" s="77"/>
      <c r="L17" s="77"/>
      <c r="M17" s="77"/>
      <c r="N17" s="77"/>
      <c r="O17" s="77"/>
    </row>
    <row x14ac:dyDescent="0.25" r="18" customHeight="1" ht="20.25">
      <c r="A18" s="47">
        <v>11.07</v>
      </c>
      <c r="B18" s="12">
        <v>15</v>
      </c>
      <c r="C18" s="27">
        <f>B18/A17</f>
      </c>
      <c r="D18" s="37"/>
      <c r="E18" s="9"/>
      <c r="F18" s="93"/>
      <c r="G18" s="93"/>
      <c r="H18" s="37"/>
      <c r="I18" s="9"/>
      <c r="J18" s="9"/>
      <c r="K18" s="77"/>
      <c r="L18" s="77"/>
      <c r="M18" s="77"/>
      <c r="N18" s="77"/>
      <c r="O18" s="77"/>
    </row>
    <row x14ac:dyDescent="0.25" r="19" customHeight="1" ht="19.5">
      <c r="A19" s="37"/>
      <c r="B19" s="77"/>
      <c r="C19" s="37"/>
      <c r="D19" s="37"/>
      <c r="E19" s="9"/>
      <c r="F19" s="93"/>
      <c r="G19" s="93"/>
      <c r="H19" s="37"/>
      <c r="I19" s="9"/>
      <c r="J19" s="9"/>
      <c r="K19" s="77"/>
      <c r="L19" s="77"/>
      <c r="M19" s="77"/>
      <c r="N19" s="77"/>
      <c r="O19" s="77"/>
    </row>
    <row x14ac:dyDescent="0.25" r="20" customHeight="1" ht="19.5">
      <c r="A20" s="37">
        <f>7.89/10.25</f>
      </c>
      <c r="B20" s="94" t="s">
        <v>164</v>
      </c>
      <c r="C20" s="37"/>
      <c r="D20" s="37"/>
      <c r="E20" s="9"/>
      <c r="F20" s="93"/>
      <c r="G20" s="93"/>
      <c r="H20" s="37"/>
      <c r="I20" s="9"/>
      <c r="J20" s="9"/>
      <c r="K20" s="77"/>
      <c r="L20" s="77"/>
      <c r="M20" s="77"/>
      <c r="N20" s="77"/>
      <c r="O20" s="77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3"/>
  <sheetViews>
    <sheetView workbookViewId="0"/>
  </sheetViews>
  <sheetFormatPr defaultRowHeight="15" x14ac:dyDescent="0.25"/>
  <cols>
    <col min="1" max="1" style="6" width="21.433571428571426" customWidth="1" bestFit="1"/>
    <col min="2" max="2" style="31" width="14.147857142857141" customWidth="1" bestFit="1"/>
    <col min="3" max="3" style="30" width="14.147857142857141" customWidth="1" bestFit="1"/>
    <col min="4" max="4" style="30" width="14.147857142857141" customWidth="1" bestFit="1"/>
  </cols>
  <sheetData>
    <row x14ac:dyDescent="0.25" r="1" customHeight="1" ht="19.5">
      <c r="A1" s="65" t="s">
        <v>0</v>
      </c>
      <c r="B1" s="66" t="s">
        <v>119</v>
      </c>
      <c r="C1" s="67" t="s">
        <v>144</v>
      </c>
      <c r="D1" s="68" t="s">
        <v>145</v>
      </c>
    </row>
    <row x14ac:dyDescent="0.25" r="2" customHeight="1" ht="19.5">
      <c r="A2" s="69" t="s">
        <v>146</v>
      </c>
      <c r="B2" s="27">
        <f>Heures!H3</f>
      </c>
      <c r="C2" s="27">
        <f>B2*52/12</f>
      </c>
      <c r="D2" s="70">
        <f>C2*Heures!$A$18</f>
      </c>
    </row>
    <row x14ac:dyDescent="0.25" r="3" customHeight="1" ht="19.5">
      <c r="A3" s="15" t="s">
        <v>8</v>
      </c>
      <c r="B3" s="27">
        <f>Heures!H4</f>
      </c>
      <c r="C3" s="27">
        <f>B3*52/12</f>
      </c>
      <c r="D3" s="70">
        <f>C3*Heures!$A$18</f>
      </c>
    </row>
    <row x14ac:dyDescent="0.25" r="4" customHeight="1" ht="19.5">
      <c r="A4" s="15" t="s">
        <v>147</v>
      </c>
      <c r="B4" s="27">
        <f>Heures!H5</f>
      </c>
      <c r="C4" s="27">
        <f>B4*52/12</f>
      </c>
      <c r="D4" s="70">
        <f>C4*Heures!$A$18</f>
      </c>
    </row>
    <row x14ac:dyDescent="0.25" r="5" customHeight="1" ht="19.5">
      <c r="A5" s="15" t="s">
        <v>82</v>
      </c>
      <c r="B5" s="27">
        <f>Heures!H6</f>
      </c>
      <c r="C5" s="27">
        <f>B5*52/12</f>
      </c>
      <c r="D5" s="70">
        <f>C5*Heures!$A$18</f>
      </c>
    </row>
    <row x14ac:dyDescent="0.25" r="6" customHeight="1" ht="19.5">
      <c r="A6" s="15" t="s">
        <v>33</v>
      </c>
      <c r="B6" s="27">
        <f>Heures!H7</f>
      </c>
      <c r="C6" s="27">
        <f>B6*52/12</f>
      </c>
      <c r="D6" s="70">
        <f>C6*Heures!$A$18</f>
      </c>
    </row>
    <row x14ac:dyDescent="0.25" r="7" customHeight="1" ht="19.5">
      <c r="A7" s="15" t="s">
        <v>148</v>
      </c>
      <c r="B7" s="27">
        <f>Heures!H8</f>
      </c>
      <c r="C7" s="27">
        <f>B7*52/12</f>
      </c>
      <c r="D7" s="70">
        <f>C7*Heures!$A$18</f>
      </c>
    </row>
    <row x14ac:dyDescent="0.25" r="8" customHeight="1" ht="19.5">
      <c r="A8" s="15" t="s">
        <v>97</v>
      </c>
      <c r="B8" s="27">
        <f>Heures!H9</f>
      </c>
      <c r="C8" s="27">
        <f>B8*52/12</f>
      </c>
      <c r="D8" s="70">
        <f>C8*Heures!$A$18</f>
      </c>
    </row>
    <row x14ac:dyDescent="0.25" r="9" customHeight="1" ht="19.5">
      <c r="A9" s="15" t="s">
        <v>149</v>
      </c>
      <c r="B9" s="27">
        <f>Heures!H10</f>
      </c>
      <c r="C9" s="27">
        <f>B9*52/12</f>
      </c>
      <c r="D9" s="70">
        <f>C9*Heures!$A$18</f>
      </c>
    </row>
    <row x14ac:dyDescent="0.25" r="10" customHeight="1" ht="19.5">
      <c r="A10" s="15" t="s">
        <v>150</v>
      </c>
      <c r="B10" s="27">
        <f>Heures!H11</f>
      </c>
      <c r="C10" s="27">
        <f>B10*52/12</f>
      </c>
      <c r="D10" s="70">
        <f>C10*Heures!$A$18</f>
      </c>
    </row>
    <row x14ac:dyDescent="0.25" r="11" customHeight="1" ht="19.5">
      <c r="A11" s="15" t="s">
        <v>36</v>
      </c>
      <c r="B11" s="12">
        <v>35</v>
      </c>
      <c r="C11" s="27">
        <f>B11*52/12</f>
      </c>
      <c r="D11" s="70">
        <f>C11*Heures!$A$18</f>
      </c>
    </row>
    <row x14ac:dyDescent="0.25" r="12" customHeight="1" ht="19.5">
      <c r="A12" s="15" t="s">
        <v>38</v>
      </c>
      <c r="B12" s="12">
        <v>35</v>
      </c>
      <c r="C12" s="27">
        <f>B12*52/12</f>
      </c>
      <c r="D12" s="70">
        <f>C12*Heures!$A$18</f>
      </c>
    </row>
    <row x14ac:dyDescent="0.25" r="13" customHeight="1" ht="19.5">
      <c r="A13" s="15" t="s">
        <v>3</v>
      </c>
      <c r="B13" s="12">
        <v>35</v>
      </c>
      <c r="C13" s="27">
        <f>B13*52/12</f>
      </c>
      <c r="D13" s="70">
        <f>C13*Heures!$A$18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5"/>
  <sheetViews>
    <sheetView workbookViewId="0"/>
  </sheetViews>
  <sheetFormatPr defaultRowHeight="15" x14ac:dyDescent="0.25"/>
  <cols>
    <col min="1" max="1" style="6" width="22.433571428571426" customWidth="1" bestFit="1"/>
    <col min="2" max="2" style="6" width="16.290714285714284" customWidth="1" bestFit="1"/>
    <col min="3" max="3" style="6" width="30.005" customWidth="1" bestFit="1"/>
    <col min="4" max="4" style="6" width="13.290714285714287" customWidth="1" bestFit="1"/>
    <col min="5" max="5" style="63" width="12.43357142857143" customWidth="1" bestFit="1"/>
    <col min="6" max="6" style="63" width="14.147857142857141" customWidth="1" bestFit="1"/>
    <col min="7" max="7" style="30" width="12.43357142857143" customWidth="1" bestFit="1"/>
    <col min="8" max="8" style="64" width="3.862142857142857" customWidth="1" bestFit="1"/>
    <col min="9" max="9" style="6" width="15.43357142857143" customWidth="1" bestFit="1"/>
    <col min="10" max="10" style="6" width="13.719285714285713" customWidth="1" bestFit="1"/>
  </cols>
  <sheetData>
    <row x14ac:dyDescent="0.25" r="1" customHeight="1" ht="19.5">
      <c r="A1" s="35"/>
      <c r="B1" s="35"/>
      <c r="C1" s="36"/>
      <c r="D1" s="36"/>
      <c r="E1" s="37"/>
      <c r="F1" s="37"/>
      <c r="G1" s="38"/>
      <c r="H1" s="39"/>
      <c r="I1" s="40" t="s">
        <v>116</v>
      </c>
      <c r="J1" s="41"/>
    </row>
    <row x14ac:dyDescent="0.25" r="2" customHeight="1" ht="19.5">
      <c r="A2" s="42" t="s">
        <v>41</v>
      </c>
      <c r="B2" s="42" t="s">
        <v>117</v>
      </c>
      <c r="C2" s="43" t="s">
        <v>118</v>
      </c>
      <c r="D2" s="43" t="s">
        <v>119</v>
      </c>
      <c r="E2" s="44" t="s">
        <v>120</v>
      </c>
      <c r="F2" s="44" t="s">
        <v>121</v>
      </c>
      <c r="G2" s="45" t="s">
        <v>122</v>
      </c>
      <c r="H2" s="39"/>
      <c r="I2" s="43" t="s">
        <v>123</v>
      </c>
      <c r="J2" s="43" t="s">
        <v>124</v>
      </c>
    </row>
    <row x14ac:dyDescent="0.25" r="3" customHeight="1" ht="19.5">
      <c r="A3" s="16" t="s">
        <v>61</v>
      </c>
      <c r="B3" s="16" t="s">
        <v>6</v>
      </c>
      <c r="C3" s="16" t="s">
        <v>66</v>
      </c>
      <c r="D3" s="16" t="s">
        <v>125</v>
      </c>
      <c r="E3" s="46"/>
      <c r="F3" s="47"/>
      <c r="G3" s="29"/>
      <c r="H3" s="39"/>
      <c r="I3" s="16"/>
      <c r="J3" s="16"/>
    </row>
    <row x14ac:dyDescent="0.25" r="4" customHeight="1" ht="19.5">
      <c r="A4" s="16" t="s">
        <v>70</v>
      </c>
      <c r="B4" s="16" t="s">
        <v>8</v>
      </c>
      <c r="C4" s="16" t="s">
        <v>74</v>
      </c>
      <c r="D4" s="12"/>
      <c r="E4" s="46"/>
      <c r="F4" s="47"/>
      <c r="G4" s="29"/>
      <c r="H4" s="39"/>
      <c r="I4" s="16"/>
      <c r="J4" s="16"/>
    </row>
    <row x14ac:dyDescent="0.25" r="5" customHeight="1" ht="19.5">
      <c r="A5" s="16" t="s">
        <v>75</v>
      </c>
      <c r="B5" s="16" t="s">
        <v>13</v>
      </c>
      <c r="C5" s="16" t="s">
        <v>80</v>
      </c>
      <c r="D5" s="16" t="s">
        <v>125</v>
      </c>
      <c r="E5" s="46"/>
      <c r="F5" s="47"/>
      <c r="G5" s="29"/>
      <c r="H5" s="39"/>
      <c r="I5" s="16" t="s">
        <v>126</v>
      </c>
      <c r="J5" s="16" t="s">
        <v>127</v>
      </c>
    </row>
    <row x14ac:dyDescent="0.25" r="6" customHeight="1" ht="19.5">
      <c r="A6" s="48" t="s">
        <v>81</v>
      </c>
      <c r="B6" s="48" t="s">
        <v>82</v>
      </c>
      <c r="C6" s="16" t="s">
        <v>85</v>
      </c>
      <c r="D6" s="16" t="s">
        <v>125</v>
      </c>
      <c r="E6" s="46"/>
      <c r="F6" s="47"/>
      <c r="G6" s="29"/>
      <c r="H6" s="39"/>
      <c r="I6" s="16"/>
      <c r="J6" s="16"/>
    </row>
    <row x14ac:dyDescent="0.25" r="7" customHeight="1" ht="19.5">
      <c r="A7" s="16" t="s">
        <v>86</v>
      </c>
      <c r="B7" s="16" t="s">
        <v>9</v>
      </c>
      <c r="C7" s="16" t="s">
        <v>89</v>
      </c>
      <c r="D7" s="16" t="s">
        <v>125</v>
      </c>
      <c r="E7" s="46"/>
      <c r="F7" s="47"/>
      <c r="G7" s="29"/>
      <c r="H7" s="39"/>
      <c r="I7" s="16" t="s">
        <v>128</v>
      </c>
      <c r="J7" s="16" t="s">
        <v>127</v>
      </c>
    </row>
    <row x14ac:dyDescent="0.25" r="8" customHeight="1" ht="19.5">
      <c r="A8" s="16" t="s">
        <v>90</v>
      </c>
      <c r="B8" s="16" t="s">
        <v>91</v>
      </c>
      <c r="C8" s="16" t="s">
        <v>94</v>
      </c>
      <c r="D8" s="16" t="s">
        <v>125</v>
      </c>
      <c r="E8" s="47"/>
      <c r="F8" s="47"/>
      <c r="G8" s="29"/>
      <c r="H8" s="39"/>
      <c r="I8" s="16"/>
      <c r="J8" s="16"/>
    </row>
    <row x14ac:dyDescent="0.25" r="9" customHeight="1" ht="19.5">
      <c r="A9" s="48" t="s">
        <v>96</v>
      </c>
      <c r="B9" s="48" t="s">
        <v>97</v>
      </c>
      <c r="C9" s="16" t="s">
        <v>101</v>
      </c>
      <c r="D9" s="16"/>
      <c r="E9" s="47"/>
      <c r="F9" s="47"/>
      <c r="G9" s="29"/>
      <c r="H9" s="39"/>
      <c r="I9" s="16"/>
      <c r="J9" s="16"/>
    </row>
    <row x14ac:dyDescent="0.25" r="10" customHeight="1" ht="19.5">
      <c r="A10" s="16" t="s">
        <v>102</v>
      </c>
      <c r="B10" s="16" t="s">
        <v>103</v>
      </c>
      <c r="C10" s="16" t="s">
        <v>106</v>
      </c>
      <c r="D10" s="16"/>
      <c r="E10" s="47"/>
      <c r="F10" s="47"/>
      <c r="G10" s="29"/>
      <c r="H10" s="39"/>
      <c r="I10" s="16"/>
      <c r="J10" s="16"/>
    </row>
    <row x14ac:dyDescent="0.25" r="11" customHeight="1" ht="19.5">
      <c r="A11" s="16" t="s">
        <v>107</v>
      </c>
      <c r="B11" s="16" t="s">
        <v>82</v>
      </c>
      <c r="C11" s="16" t="s">
        <v>110</v>
      </c>
      <c r="D11" s="16" t="s">
        <v>125</v>
      </c>
      <c r="E11" s="47"/>
      <c r="F11" s="47"/>
      <c r="G11" s="29"/>
      <c r="H11" s="39"/>
      <c r="I11" s="16"/>
      <c r="J11" s="16"/>
    </row>
    <row x14ac:dyDescent="0.25" r="12" customHeight="1" ht="19.5">
      <c r="A12" s="16" t="s">
        <v>112</v>
      </c>
      <c r="B12" s="16" t="s">
        <v>3</v>
      </c>
      <c r="C12" s="16" t="s">
        <v>115</v>
      </c>
      <c r="D12" s="16" t="s">
        <v>125</v>
      </c>
      <c r="E12" s="49"/>
      <c r="F12" s="49"/>
      <c r="G12" s="15"/>
      <c r="H12" s="39"/>
      <c r="I12" s="16" t="s">
        <v>129</v>
      </c>
      <c r="J12" s="16" t="s">
        <v>130</v>
      </c>
    </row>
    <row x14ac:dyDescent="0.25" r="13" customHeight="1" ht="19.5">
      <c r="A13" s="35"/>
      <c r="B13" s="35"/>
      <c r="C13" s="36"/>
      <c r="D13" s="36"/>
      <c r="E13" s="37"/>
      <c r="F13" s="37"/>
      <c r="G13" s="38"/>
      <c r="H13" s="39"/>
      <c r="I13" s="35"/>
      <c r="J13" s="35"/>
    </row>
    <row x14ac:dyDescent="0.25" r="14" customHeight="1" ht="19.5">
      <c r="A14" s="50" t="s">
        <v>131</v>
      </c>
      <c r="B14" s="51" t="s">
        <v>132</v>
      </c>
      <c r="C14" s="36"/>
      <c r="D14" s="36" t="s">
        <v>133</v>
      </c>
      <c r="E14" s="37"/>
      <c r="F14" s="37"/>
      <c r="G14" s="38"/>
      <c r="H14" s="39"/>
      <c r="I14" s="35"/>
      <c r="J14" s="35"/>
    </row>
    <row x14ac:dyDescent="0.25" r="15" customHeight="1" ht="19.5">
      <c r="A15" s="50"/>
      <c r="B15" s="35"/>
      <c r="C15" s="36"/>
      <c r="D15" s="36"/>
      <c r="E15" s="37"/>
      <c r="F15" s="37"/>
      <c r="G15" s="38"/>
      <c r="H15" s="39"/>
      <c r="I15" s="35"/>
      <c r="J15" s="35"/>
    </row>
    <row x14ac:dyDescent="0.25" r="16" customHeight="1" ht="19.5">
      <c r="A16" s="50"/>
      <c r="B16" s="35"/>
      <c r="C16" s="36"/>
      <c r="D16" s="36"/>
      <c r="E16" s="37"/>
      <c r="F16" s="37"/>
      <c r="G16" s="38"/>
      <c r="H16" s="39"/>
      <c r="I16" s="35"/>
      <c r="J16" s="35"/>
    </row>
    <row x14ac:dyDescent="0.25" r="17" customHeight="1" ht="19.5">
      <c r="A17" s="35"/>
      <c r="B17" s="35"/>
      <c r="C17" s="36"/>
      <c r="D17" s="36"/>
      <c r="E17" s="37"/>
      <c r="F17" s="37"/>
      <c r="G17" s="38"/>
      <c r="H17" s="39"/>
      <c r="I17" s="35"/>
      <c r="J17" s="35"/>
    </row>
    <row x14ac:dyDescent="0.25" r="18" customHeight="1" ht="19.5">
      <c r="A18" s="35"/>
      <c r="B18" s="35"/>
      <c r="C18" s="52" t="s">
        <v>134</v>
      </c>
      <c r="D18" s="52"/>
      <c r="E18" s="53" t="s">
        <v>135</v>
      </c>
      <c r="F18" s="53"/>
      <c r="G18" s="38"/>
      <c r="H18" s="39"/>
      <c r="I18" s="35"/>
      <c r="J18" s="35"/>
    </row>
    <row x14ac:dyDescent="0.25" r="19" customHeight="1" ht="19.5" customFormat="1" s="54">
      <c r="A19" s="55"/>
      <c r="B19" s="55"/>
      <c r="C19" s="55"/>
      <c r="D19" s="55"/>
      <c r="E19" s="56" t="s">
        <v>136</v>
      </c>
      <c r="F19" s="56" t="s">
        <v>137</v>
      </c>
      <c r="G19" s="57"/>
      <c r="H19" s="55"/>
      <c r="I19" s="55"/>
      <c r="J19" s="55"/>
    </row>
    <row x14ac:dyDescent="0.25" r="20" customHeight="1" ht="19.5" customFormat="1" s="54">
      <c r="A20" s="55"/>
      <c r="B20" s="55"/>
      <c r="C20" s="58" t="s">
        <v>138</v>
      </c>
      <c r="D20" s="58"/>
      <c r="E20" s="59">
        <f>Heures!A18</f>
      </c>
      <c r="F20" s="59">
        <f>Heures!A17</f>
      </c>
      <c r="G20" s="60"/>
      <c r="H20" s="55"/>
      <c r="I20" s="55"/>
      <c r="J20" s="55"/>
    </row>
    <row x14ac:dyDescent="0.25" r="21" customHeight="1" ht="19.5" customFormat="1" s="54">
      <c r="A21" s="55"/>
      <c r="B21" s="55"/>
      <c r="C21" s="61" t="s">
        <v>139</v>
      </c>
      <c r="D21" s="61"/>
      <c r="E21" s="59"/>
      <c r="F21" s="59"/>
      <c r="G21" s="62"/>
      <c r="H21" s="55"/>
      <c r="I21" s="55"/>
      <c r="J21" s="55"/>
    </row>
    <row x14ac:dyDescent="0.25" r="22" customHeight="1" ht="19.5" customFormat="1" s="54">
      <c r="A22" s="55"/>
      <c r="B22" s="55"/>
      <c r="C22" s="58" t="s">
        <v>140</v>
      </c>
      <c r="D22" s="58"/>
      <c r="E22" s="59">
        <v>71.75</v>
      </c>
      <c r="F22" s="59">
        <v>55.25</v>
      </c>
      <c r="G22" s="62"/>
      <c r="H22" s="55"/>
      <c r="I22" s="55"/>
      <c r="J22" s="55"/>
    </row>
    <row x14ac:dyDescent="0.25" r="23" customHeight="1" ht="19.5" customFormat="1" s="54">
      <c r="A23" s="55"/>
      <c r="B23" s="55"/>
      <c r="C23" s="61" t="s">
        <v>141</v>
      </c>
      <c r="D23" s="61"/>
      <c r="E23" s="59"/>
      <c r="F23" s="59"/>
      <c r="G23" s="62"/>
      <c r="H23" s="55"/>
      <c r="I23" s="55"/>
      <c r="J23" s="55"/>
    </row>
    <row x14ac:dyDescent="0.25" r="24" customHeight="1" ht="15" customFormat="1" s="54">
      <c r="A24" s="55"/>
      <c r="B24" s="55"/>
      <c r="C24" s="58" t="s">
        <v>142</v>
      </c>
      <c r="D24" s="58"/>
      <c r="E24" s="59">
        <v>1554.58</v>
      </c>
      <c r="F24" s="59">
        <v>1197.03</v>
      </c>
      <c r="G24" s="62"/>
      <c r="H24" s="55"/>
      <c r="I24" s="55"/>
      <c r="J24" s="55"/>
    </row>
    <row x14ac:dyDescent="0.25" r="25" customHeight="1" ht="19.5" customFormat="1" s="54">
      <c r="A25" s="55"/>
      <c r="B25" s="55"/>
      <c r="C25" s="61" t="s">
        <v>143</v>
      </c>
      <c r="D25" s="61"/>
      <c r="E25" s="59"/>
      <c r="F25" s="59"/>
      <c r="G25" s="62"/>
      <c r="H25" s="55"/>
      <c r="I25" s="55"/>
      <c r="J25" s="55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0" width="20.005" customWidth="1" bestFit="1"/>
    <col min="2" max="2" style="30" width="13.576428571428572" customWidth="1" bestFit="1"/>
    <col min="3" max="3" style="30" width="25.576428571428572" customWidth="1" bestFit="1"/>
    <col min="4" max="4" style="31" width="11.43357142857143" customWidth="1" bestFit="1"/>
    <col min="5" max="5" style="30" width="16.862142857142857" customWidth="1" bestFit="1"/>
    <col min="6" max="6" style="32" width="19.14785714285714" customWidth="1" bestFit="1"/>
    <col min="7" max="7" style="30" width="27.862142857142857" customWidth="1" bestFit="1"/>
    <col min="8" max="8" style="30" width="14.43357142857143" customWidth="1" bestFit="1"/>
    <col min="9" max="9" style="30" width="22.862142857142857" customWidth="1" bestFit="1"/>
    <col min="10" max="10" style="30" width="18.862142857142857" customWidth="1" bestFit="1"/>
    <col min="11" max="11" style="33" width="18.433571428571426" customWidth="1" bestFit="1"/>
    <col min="12" max="12" style="32" width="18.433571428571426" customWidth="1" bestFit="1"/>
    <col min="13" max="13" style="33" width="23.290714285714284" customWidth="1" bestFit="1"/>
    <col min="14" max="14" style="30" width="13.862142857142858" customWidth="1" bestFit="1"/>
    <col min="15" max="15" style="34" width="22.576428571428572" customWidth="1" bestFit="1"/>
    <col min="16" max="16" style="34" width="19.719285714285714" customWidth="1" bestFit="1"/>
    <col min="17" max="17" style="34" width="17.719285714285714" customWidth="1" bestFit="1"/>
    <col min="18" max="18" style="34" width="20.719285714285714" customWidth="1" bestFit="1"/>
    <col min="19" max="19" style="30" width="14.147857142857141" customWidth="1" bestFit="1"/>
    <col min="20" max="20" style="31" width="14.147857142857141" customWidth="1" bestFit="1"/>
  </cols>
  <sheetData>
    <row x14ac:dyDescent="0.25" r="1" customHeight="1" ht="46.95000000000001">
      <c r="A1" s="19" t="s">
        <v>41</v>
      </c>
      <c r="B1" s="19" t="s">
        <v>42</v>
      </c>
      <c r="C1" s="19" t="s">
        <v>43</v>
      </c>
      <c r="D1" s="20" t="s">
        <v>44</v>
      </c>
      <c r="E1" s="19" t="s">
        <v>45</v>
      </c>
      <c r="F1" s="21" t="s">
        <v>46</v>
      </c>
      <c r="G1" s="19" t="s">
        <v>47</v>
      </c>
      <c r="H1" s="19" t="s">
        <v>48</v>
      </c>
      <c r="I1" s="19" t="s">
        <v>49</v>
      </c>
      <c r="J1" s="19" t="s">
        <v>50</v>
      </c>
      <c r="K1" s="22" t="s">
        <v>51</v>
      </c>
      <c r="L1" s="21" t="s">
        <v>52</v>
      </c>
      <c r="M1" s="22" t="s">
        <v>53</v>
      </c>
      <c r="N1" s="19" t="s">
        <v>54</v>
      </c>
      <c r="O1" s="23" t="s">
        <v>55</v>
      </c>
      <c r="P1" s="23" t="s">
        <v>56</v>
      </c>
      <c r="Q1" s="23" t="s">
        <v>57</v>
      </c>
      <c r="R1" s="23" t="s">
        <v>58</v>
      </c>
      <c r="S1" s="19" t="s">
        <v>59</v>
      </c>
      <c r="T1" s="20" t="s">
        <v>60</v>
      </c>
    </row>
    <row x14ac:dyDescent="0.25" r="2" customHeight="1" ht="20.25">
      <c r="A2" s="16" t="s">
        <v>61</v>
      </c>
      <c r="B2" s="16" t="s">
        <v>6</v>
      </c>
      <c r="C2" s="16" t="s">
        <v>62</v>
      </c>
      <c r="D2" s="12">
        <v>93300</v>
      </c>
      <c r="E2" s="16" t="s">
        <v>63</v>
      </c>
      <c r="F2" s="24">
        <v>29661</v>
      </c>
      <c r="G2" s="16" t="s">
        <v>64</v>
      </c>
      <c r="H2" s="16" t="s">
        <v>65</v>
      </c>
      <c r="I2" s="16" t="s">
        <v>66</v>
      </c>
      <c r="J2" s="16" t="s">
        <v>67</v>
      </c>
      <c r="K2" s="25">
        <v>44835</v>
      </c>
      <c r="L2" s="26">
        <v>44850</v>
      </c>
      <c r="M2" s="25">
        <v>45107</v>
      </c>
      <c r="N2" s="16" t="s">
        <v>68</v>
      </c>
      <c r="O2" s="27">
        <v>16.662276080084304</v>
      </c>
      <c r="P2" s="27">
        <v>72.20319634703198</v>
      </c>
      <c r="Q2" s="27">
        <v>11.07</v>
      </c>
      <c r="R2" s="27">
        <v>799.2893835616441</v>
      </c>
      <c r="S2" s="16" t="s">
        <v>69</v>
      </c>
      <c r="T2" s="12">
        <v>0</v>
      </c>
    </row>
    <row x14ac:dyDescent="0.25" r="3" customHeight="1" ht="20.25">
      <c r="A3" s="16" t="s">
        <v>70</v>
      </c>
      <c r="B3" s="16" t="s">
        <v>8</v>
      </c>
      <c r="C3" s="16" t="s">
        <v>71</v>
      </c>
      <c r="D3" s="12">
        <v>93300</v>
      </c>
      <c r="E3" s="16" t="s">
        <v>63</v>
      </c>
      <c r="F3" s="24">
        <v>30839</v>
      </c>
      <c r="G3" s="28" t="s">
        <v>72</v>
      </c>
      <c r="H3" s="16" t="s">
        <v>73</v>
      </c>
      <c r="I3" s="16" t="s">
        <v>74</v>
      </c>
      <c r="J3" s="16" t="s">
        <v>67</v>
      </c>
      <c r="K3" s="25">
        <v>44835</v>
      </c>
      <c r="L3" s="26">
        <v>44850</v>
      </c>
      <c r="M3" s="25">
        <v>45107</v>
      </c>
      <c r="N3" s="16" t="s">
        <v>68</v>
      </c>
      <c r="O3" s="27">
        <v>14.488935721812435</v>
      </c>
      <c r="P3" s="27">
        <v>62.785388127853885</v>
      </c>
      <c r="Q3" s="27">
        <v>11.07</v>
      </c>
      <c r="R3" s="27">
        <v>695.0342465753425</v>
      </c>
      <c r="S3" s="16" t="s">
        <v>69</v>
      </c>
      <c r="T3" s="12">
        <v>0</v>
      </c>
    </row>
    <row x14ac:dyDescent="0.25" r="4" customHeight="1" ht="20.25">
      <c r="A4" s="16" t="s">
        <v>75</v>
      </c>
      <c r="B4" s="16" t="s">
        <v>13</v>
      </c>
      <c r="C4" s="16" t="s">
        <v>76</v>
      </c>
      <c r="D4" s="12">
        <v>93210</v>
      </c>
      <c r="E4" s="16" t="s">
        <v>77</v>
      </c>
      <c r="F4" s="24">
        <v>34227</v>
      </c>
      <c r="G4" s="16" t="s">
        <v>78</v>
      </c>
      <c r="H4" s="16" t="s">
        <v>79</v>
      </c>
      <c r="I4" s="16" t="s">
        <v>80</v>
      </c>
      <c r="J4" s="16" t="s">
        <v>67</v>
      </c>
      <c r="K4" s="25">
        <v>44835</v>
      </c>
      <c r="L4" s="26">
        <v>44850</v>
      </c>
      <c r="M4" s="25">
        <v>45107</v>
      </c>
      <c r="N4" s="16" t="s">
        <v>68</v>
      </c>
      <c r="O4" s="27">
        <v>13.523006673691606</v>
      </c>
      <c r="P4" s="27">
        <v>58.59969558599696</v>
      </c>
      <c r="Q4" s="27">
        <v>11.07</v>
      </c>
      <c r="R4" s="27">
        <v>648.6986301369864</v>
      </c>
      <c r="S4" s="16" t="s">
        <v>69</v>
      </c>
      <c r="T4" s="12">
        <v>0</v>
      </c>
    </row>
    <row x14ac:dyDescent="0.25" r="5" customHeight="1" ht="20.25">
      <c r="A5" s="16" t="s">
        <v>81</v>
      </c>
      <c r="B5" s="16" t="s">
        <v>82</v>
      </c>
      <c r="C5" s="16" t="s">
        <v>83</v>
      </c>
      <c r="D5" s="12">
        <v>93300</v>
      </c>
      <c r="E5" s="16" t="s">
        <v>63</v>
      </c>
      <c r="F5" s="24">
        <v>29023</v>
      </c>
      <c r="G5" s="16" t="s">
        <v>84</v>
      </c>
      <c r="H5" s="16" t="s">
        <v>73</v>
      </c>
      <c r="I5" s="16" t="s">
        <v>85</v>
      </c>
      <c r="J5" s="16" t="s">
        <v>67</v>
      </c>
      <c r="K5" s="25">
        <v>44835</v>
      </c>
      <c r="L5" s="26">
        <v>44850</v>
      </c>
      <c r="M5" s="25">
        <v>45107</v>
      </c>
      <c r="N5" s="16" t="s">
        <v>68</v>
      </c>
      <c r="O5" s="27">
        <v>11.832630839480156</v>
      </c>
      <c r="P5" s="27">
        <v>51.274733637747346</v>
      </c>
      <c r="Q5" s="27">
        <v>11.07</v>
      </c>
      <c r="R5" s="27">
        <v>567.6113013698631</v>
      </c>
      <c r="S5" s="16" t="s">
        <v>69</v>
      </c>
      <c r="T5" s="12">
        <v>0</v>
      </c>
    </row>
    <row x14ac:dyDescent="0.25" r="6" customHeight="1" ht="20.25">
      <c r="A6" s="29" t="s">
        <v>86</v>
      </c>
      <c r="B6" s="29" t="s">
        <v>9</v>
      </c>
      <c r="C6" s="16" t="s">
        <v>87</v>
      </c>
      <c r="D6" s="12">
        <v>93300</v>
      </c>
      <c r="E6" s="16" t="s">
        <v>63</v>
      </c>
      <c r="F6" s="24">
        <v>25108</v>
      </c>
      <c r="G6" s="16" t="s">
        <v>88</v>
      </c>
      <c r="H6" s="16" t="s">
        <v>79</v>
      </c>
      <c r="I6" s="16" t="s">
        <v>89</v>
      </c>
      <c r="J6" s="16" t="s">
        <v>67</v>
      </c>
      <c r="K6" s="25">
        <v>44835</v>
      </c>
      <c r="L6" s="26">
        <v>44850</v>
      </c>
      <c r="M6" s="25">
        <v>45107</v>
      </c>
      <c r="N6" s="16" t="s">
        <v>68</v>
      </c>
      <c r="O6" s="27">
        <v>7.727432384966633</v>
      </c>
      <c r="P6" s="27">
        <v>33.48554033485541</v>
      </c>
      <c r="Q6" s="27">
        <v>11.07</v>
      </c>
      <c r="R6" s="27">
        <v>370.68493150684935</v>
      </c>
      <c r="S6" s="16"/>
      <c r="T6" s="12">
        <v>0</v>
      </c>
    </row>
    <row x14ac:dyDescent="0.25" r="7" customHeight="1" ht="20.25">
      <c r="A7" s="16" t="s">
        <v>90</v>
      </c>
      <c r="B7" s="16" t="s">
        <v>91</v>
      </c>
      <c r="C7" s="16" t="s">
        <v>92</v>
      </c>
      <c r="D7" s="12">
        <v>93300</v>
      </c>
      <c r="E7" s="16" t="s">
        <v>63</v>
      </c>
      <c r="F7" s="24">
        <v>31792</v>
      </c>
      <c r="G7" s="16" t="s">
        <v>93</v>
      </c>
      <c r="H7" s="16" t="s">
        <v>65</v>
      </c>
      <c r="I7" s="16" t="s">
        <v>94</v>
      </c>
      <c r="J7" s="16" t="s">
        <v>67</v>
      </c>
      <c r="K7" s="25">
        <v>44835</v>
      </c>
      <c r="L7" s="26">
        <v>44850</v>
      </c>
      <c r="M7" s="25">
        <v>45107</v>
      </c>
      <c r="N7" s="16" t="s">
        <v>68</v>
      </c>
      <c r="O7" s="27">
        <v>3.1392694063926943</v>
      </c>
      <c r="P7" s="27">
        <v>13.603500761035008</v>
      </c>
      <c r="Q7" s="27">
        <v>11.07</v>
      </c>
      <c r="R7" s="27">
        <v>150.59075342465755</v>
      </c>
      <c r="S7" s="16" t="s">
        <v>95</v>
      </c>
      <c r="T7" s="12">
        <v>0</v>
      </c>
    </row>
    <row x14ac:dyDescent="0.25" r="8" customHeight="1" ht="20.25">
      <c r="A8" s="16" t="s">
        <v>96</v>
      </c>
      <c r="B8" s="16" t="s">
        <v>97</v>
      </c>
      <c r="C8" s="16" t="s">
        <v>98</v>
      </c>
      <c r="D8" s="12">
        <v>93300</v>
      </c>
      <c r="E8" s="16" t="s">
        <v>63</v>
      </c>
      <c r="F8" s="24">
        <v>28065</v>
      </c>
      <c r="G8" s="16" t="s">
        <v>99</v>
      </c>
      <c r="H8" s="16" t="s">
        <v>100</v>
      </c>
      <c r="I8" s="16" t="s">
        <v>101</v>
      </c>
      <c r="J8" s="16" t="s">
        <v>67</v>
      </c>
      <c r="K8" s="25">
        <v>44835</v>
      </c>
      <c r="L8" s="26">
        <v>44850</v>
      </c>
      <c r="M8" s="25">
        <v>45107</v>
      </c>
      <c r="N8" s="16" t="s">
        <v>68</v>
      </c>
      <c r="O8" s="27">
        <v>6.2785388127853885</v>
      </c>
      <c r="P8" s="27">
        <v>27.207001522070016</v>
      </c>
      <c r="Q8" s="27">
        <v>11.07</v>
      </c>
      <c r="R8" s="27">
        <v>301.1815068493151</v>
      </c>
      <c r="S8" s="16" t="s">
        <v>69</v>
      </c>
      <c r="T8" s="12">
        <v>0</v>
      </c>
    </row>
    <row x14ac:dyDescent="0.25" r="9" customHeight="1" ht="20.25">
      <c r="A9" s="16" t="s">
        <v>102</v>
      </c>
      <c r="B9" s="16" t="s">
        <v>103</v>
      </c>
      <c r="C9" s="16" t="s">
        <v>104</v>
      </c>
      <c r="D9" s="12">
        <v>94290</v>
      </c>
      <c r="E9" s="16" t="s">
        <v>105</v>
      </c>
      <c r="F9" s="24">
        <v>36471</v>
      </c>
      <c r="G9" s="16" t="s">
        <v>93</v>
      </c>
      <c r="H9" s="16" t="s">
        <v>65</v>
      </c>
      <c r="I9" s="16" t="s">
        <v>106</v>
      </c>
      <c r="J9" s="16" t="s">
        <v>67</v>
      </c>
      <c r="K9" s="25">
        <v>44835</v>
      </c>
      <c r="L9" s="26">
        <v>44850</v>
      </c>
      <c r="M9" s="25">
        <v>45107</v>
      </c>
      <c r="N9" s="16" t="s">
        <v>68</v>
      </c>
      <c r="O9" s="27">
        <v>6.2785388127853885</v>
      </c>
      <c r="P9" s="27">
        <v>27.207001522070016</v>
      </c>
      <c r="Q9" s="27">
        <v>11.07</v>
      </c>
      <c r="R9" s="27">
        <v>301.1815068493151</v>
      </c>
      <c r="S9" s="16"/>
      <c r="T9" s="12">
        <v>0</v>
      </c>
    </row>
    <row x14ac:dyDescent="0.25" r="10" customHeight="1" ht="20.25">
      <c r="A10" s="16" t="s">
        <v>107</v>
      </c>
      <c r="B10" s="16" t="s">
        <v>82</v>
      </c>
      <c r="C10" s="16" t="s">
        <v>108</v>
      </c>
      <c r="D10" s="12">
        <v>93300</v>
      </c>
      <c r="E10" s="16" t="s">
        <v>63</v>
      </c>
      <c r="F10" s="24">
        <v>27518</v>
      </c>
      <c r="G10" s="16" t="s">
        <v>109</v>
      </c>
      <c r="H10" s="16" t="s">
        <v>73</v>
      </c>
      <c r="I10" s="16" t="s">
        <v>110</v>
      </c>
      <c r="J10" s="16" t="s">
        <v>67</v>
      </c>
      <c r="K10" s="25">
        <v>44835</v>
      </c>
      <c r="L10" s="26">
        <v>44850</v>
      </c>
      <c r="M10" s="25">
        <v>45107</v>
      </c>
      <c r="N10" s="16" t="s">
        <v>111</v>
      </c>
      <c r="O10" s="27">
        <v>27.528977871443626</v>
      </c>
      <c r="P10" s="27">
        <v>119.29223744292239</v>
      </c>
      <c r="Q10" s="27">
        <v>11.07</v>
      </c>
      <c r="R10" s="27">
        <v>1320.5650684931509</v>
      </c>
      <c r="S10" s="16"/>
      <c r="T10" s="12">
        <v>0</v>
      </c>
    </row>
    <row x14ac:dyDescent="0.25" r="11" customHeight="1" ht="20.25">
      <c r="A11" s="16" t="s">
        <v>112</v>
      </c>
      <c r="B11" s="16" t="s">
        <v>3</v>
      </c>
      <c r="C11" s="16" t="s">
        <v>113</v>
      </c>
      <c r="D11" s="12">
        <v>93300</v>
      </c>
      <c r="E11" s="16" t="s">
        <v>63</v>
      </c>
      <c r="F11" s="24">
        <v>24661</v>
      </c>
      <c r="G11" s="16" t="s">
        <v>114</v>
      </c>
      <c r="H11" s="16" t="s">
        <v>73</v>
      </c>
      <c r="I11" s="16" t="s">
        <v>115</v>
      </c>
      <c r="J11" s="16" t="s">
        <v>67</v>
      </c>
      <c r="K11" s="25">
        <v>44835</v>
      </c>
      <c r="L11" s="26">
        <v>44850</v>
      </c>
      <c r="M11" s="25">
        <v>45107</v>
      </c>
      <c r="N11" s="16" t="s">
        <v>111</v>
      </c>
      <c r="O11" s="27">
        <v>33.807516684229014</v>
      </c>
      <c r="P11" s="27">
        <v>146.4992389649924</v>
      </c>
      <c r="Q11" s="27">
        <v>11.07</v>
      </c>
      <c r="R11" s="27">
        <v>1621.746575342466</v>
      </c>
      <c r="S11" s="16"/>
      <c r="T11" s="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4"/>
  <sheetViews>
    <sheetView workbookViewId="0"/>
  </sheetViews>
  <sheetFormatPr defaultRowHeight="15" x14ac:dyDescent="0.25"/>
  <cols>
    <col min="1" max="1" style="6" width="26.719285714285714" customWidth="1" bestFit="1"/>
    <col min="2" max="2" style="6" width="32.43357142857143" customWidth="1" bestFit="1"/>
    <col min="3" max="3" style="6" width="15.147857142857141" customWidth="1" bestFit="1"/>
    <col min="4" max="4" style="18" width="12.290714285714287" customWidth="1" bestFit="1"/>
  </cols>
  <sheetData>
    <row x14ac:dyDescent="0.25" r="1" customHeight="1" ht="19.5">
      <c r="A1" s="8" t="s">
        <v>0</v>
      </c>
      <c r="B1" s="8" t="s">
        <v>15</v>
      </c>
      <c r="C1" s="8" t="s">
        <v>16</v>
      </c>
      <c r="D1" s="9"/>
    </row>
    <row x14ac:dyDescent="0.25" r="2" customHeight="1" ht="19.5">
      <c r="A2" s="10" t="s">
        <v>17</v>
      </c>
      <c r="B2" s="11" t="s">
        <v>18</v>
      </c>
      <c r="C2" s="12"/>
      <c r="D2" s="9"/>
    </row>
    <row x14ac:dyDescent="0.25" r="3" customHeight="1" ht="19.5">
      <c r="A3" s="10" t="s">
        <v>4</v>
      </c>
      <c r="B3" s="13" t="s">
        <v>19</v>
      </c>
      <c r="C3" s="12"/>
      <c r="D3" s="9"/>
    </row>
    <row x14ac:dyDescent="0.25" r="4" customHeight="1" ht="19.5">
      <c r="A4" s="10" t="s">
        <v>3</v>
      </c>
      <c r="B4" s="13" t="s">
        <v>20</v>
      </c>
      <c r="C4" s="12"/>
      <c r="D4" s="9"/>
    </row>
    <row x14ac:dyDescent="0.25" r="5" customHeight="1" ht="19.5">
      <c r="A5" s="10" t="s">
        <v>2</v>
      </c>
      <c r="B5" s="14" t="s">
        <v>21</v>
      </c>
      <c r="C5" s="12"/>
      <c r="D5" s="9"/>
    </row>
    <row x14ac:dyDescent="0.25" r="6" customHeight="1" ht="19.5">
      <c r="A6" s="10" t="s">
        <v>22</v>
      </c>
      <c r="B6" s="13" t="s">
        <v>23</v>
      </c>
      <c r="C6" s="12"/>
      <c r="D6" s="9"/>
    </row>
    <row x14ac:dyDescent="0.25" r="7" customHeight="1" ht="19.5">
      <c r="A7" s="10" t="s">
        <v>24</v>
      </c>
      <c r="B7" s="13" t="s">
        <v>25</v>
      </c>
      <c r="C7" s="12"/>
      <c r="D7" s="9"/>
    </row>
    <row x14ac:dyDescent="0.25" r="8" customHeight="1" ht="19.5">
      <c r="A8" s="10" t="s">
        <v>26</v>
      </c>
      <c r="B8" s="14" t="s">
        <v>27</v>
      </c>
      <c r="C8" s="12"/>
      <c r="D8" s="9" t="s">
        <v>28</v>
      </c>
    </row>
    <row x14ac:dyDescent="0.25" r="9" customHeight="1" ht="19.5">
      <c r="A9" s="10" t="s">
        <v>29</v>
      </c>
      <c r="B9" s="13" t="s">
        <v>30</v>
      </c>
      <c r="C9" s="12"/>
      <c r="D9" s="9"/>
    </row>
    <row x14ac:dyDescent="0.25" r="10" customHeight="1" ht="19.5">
      <c r="A10" s="10" t="s">
        <v>31</v>
      </c>
      <c r="B10" s="14" t="s">
        <v>32</v>
      </c>
      <c r="C10" s="15"/>
      <c r="D10" s="9"/>
    </row>
    <row x14ac:dyDescent="0.25" r="11" customHeight="1" ht="19.5">
      <c r="A11" s="10" t="s">
        <v>33</v>
      </c>
      <c r="B11" s="14" t="s">
        <v>34</v>
      </c>
      <c r="C11" s="16" t="s">
        <v>35</v>
      </c>
      <c r="D11" s="9"/>
    </row>
    <row x14ac:dyDescent="0.25" r="12" customHeight="1" ht="19.5">
      <c r="A12" s="10" t="s">
        <v>36</v>
      </c>
      <c r="B12" s="13" t="s">
        <v>37</v>
      </c>
      <c r="C12" s="12"/>
      <c r="D12" s="9"/>
    </row>
    <row x14ac:dyDescent="0.25" r="13" customHeight="1" ht="19.5">
      <c r="A13" s="10" t="s">
        <v>38</v>
      </c>
      <c r="B13" s="13" t="s">
        <v>39</v>
      </c>
      <c r="C13" s="12"/>
      <c r="D13" s="9"/>
    </row>
    <row x14ac:dyDescent="0.25" r="14" customHeight="1" ht="19.5">
      <c r="A14" s="10" t="s">
        <v>13</v>
      </c>
      <c r="B14" s="17" t="s">
        <v>40</v>
      </c>
      <c r="C14" s="15"/>
      <c r="D1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6" width="28.433571428571426" customWidth="1" bestFit="1"/>
    <col min="2" max="2" style="7" width="14.147857142857141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9.5">
      <c r="A2" s="3" t="s">
        <v>2</v>
      </c>
      <c r="B2" s="4">
        <v>0</v>
      </c>
    </row>
    <row x14ac:dyDescent="0.25" r="3" customHeight="1" ht="19.5">
      <c r="A3" s="3" t="s">
        <v>3</v>
      </c>
      <c r="B3" s="4">
        <v>0</v>
      </c>
    </row>
    <row x14ac:dyDescent="0.25" r="4" customHeight="1" ht="19.5">
      <c r="A4" s="3" t="s">
        <v>4</v>
      </c>
      <c r="B4" s="4" t="s">
        <v>5</v>
      </c>
    </row>
    <row x14ac:dyDescent="0.25" r="5" customHeight="1" ht="19.5">
      <c r="A5" s="3" t="s">
        <v>6</v>
      </c>
      <c r="B5" s="4">
        <v>0</v>
      </c>
    </row>
    <row x14ac:dyDescent="0.25" r="6" customHeight="1" ht="19.5">
      <c r="A6" s="3" t="s">
        <v>7</v>
      </c>
      <c r="B6" s="4">
        <v>0</v>
      </c>
    </row>
    <row x14ac:dyDescent="0.25" r="7" customHeight="1" ht="19.5">
      <c r="A7" s="3" t="s">
        <v>8</v>
      </c>
      <c r="B7" s="4">
        <v>0</v>
      </c>
    </row>
    <row x14ac:dyDescent="0.25" r="8" customHeight="1" ht="19.5">
      <c r="A8" s="3" t="s">
        <v>9</v>
      </c>
      <c r="B8" s="4">
        <v>0</v>
      </c>
    </row>
    <row x14ac:dyDescent="0.25" r="9" customHeight="1" ht="19.5">
      <c r="A9" s="3" t="s">
        <v>10</v>
      </c>
      <c r="B9" s="4">
        <v>0</v>
      </c>
    </row>
    <row x14ac:dyDescent="0.25" r="10" customHeight="1" ht="19.5">
      <c r="A10" s="3" t="s">
        <v>11</v>
      </c>
      <c r="B10" s="4">
        <v>0</v>
      </c>
    </row>
    <row x14ac:dyDescent="0.25" r="11" customHeight="1" ht="19.5">
      <c r="A11" s="3" t="s">
        <v>12</v>
      </c>
      <c r="B11" s="4">
        <v>0</v>
      </c>
    </row>
    <row x14ac:dyDescent="0.25" r="12" customHeight="1" ht="19.5">
      <c r="A12" s="3" t="s">
        <v>13</v>
      </c>
      <c r="B12" s="5" t="s">
        <v>14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Heures</vt:lpstr>
      <vt:lpstr>salaire</vt:lpstr>
      <vt:lpstr>Contrat</vt:lpstr>
      <vt:lpstr>DUE</vt:lpstr>
      <vt:lpstr>contacts</vt:lpstr>
      <vt:lpstr>impot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2023-01-08T06:52:09.084Z</dcterms:created>
  <dcterms:modified xsi:type="dcterms:W3CDTF">2023-01-08T06:52:09.084Z</dcterms:modified>
</cp:coreProperties>
</file>