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martin\dev\games\EmulationStation-DE\.emulationstation\themes\mochico\_src\"/>
    </mc:Choice>
  </mc:AlternateContent>
  <xr:revisionPtr revIDLastSave="0" documentId="13_ncr:1_{B73BA23B-EAB5-4AEE-8371-596447A4C3B4}" xr6:coauthVersionLast="47" xr6:coauthVersionMax="47" xr10:uidLastSave="{00000000-0000-0000-0000-000000000000}"/>
  <bookViews>
    <workbookView xWindow="1050" yWindow="-120" windowWidth="27870" windowHeight="16440" xr2:uid="{A4AB701A-3A3C-4759-B48E-BD397EEED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I7" i="1" s="1"/>
  <c r="F7" i="1"/>
  <c r="M4" i="1"/>
  <c r="N4" i="1"/>
  <c r="N5" i="1"/>
  <c r="M5" i="1"/>
  <c r="L5" i="1"/>
  <c r="K5" i="1"/>
  <c r="L4" i="1"/>
  <c r="K4" i="1"/>
  <c r="K11" i="1"/>
  <c r="H11" i="1"/>
  <c r="F11" i="1"/>
  <c r="D10" i="1"/>
  <c r="D11" i="1"/>
  <c r="C11" i="1"/>
  <c r="B11" i="1"/>
  <c r="B10" i="1"/>
  <c r="K10" i="1" s="1"/>
  <c r="C10" i="1"/>
  <c r="B13" i="1"/>
  <c r="H10" i="1" l="1"/>
  <c r="F10" i="1"/>
  <c r="C5" i="1"/>
  <c r="B5" i="1"/>
  <c r="C4" i="1"/>
  <c r="B4" i="1"/>
  <c r="K3" i="1"/>
  <c r="L3" i="1"/>
  <c r="M3" i="1"/>
  <c r="N3" i="1"/>
  <c r="K8" i="1"/>
  <c r="L8" i="1"/>
  <c r="M8" i="1"/>
  <c r="N8" i="1"/>
  <c r="E9" i="1"/>
  <c r="D9" i="1"/>
  <c r="D7" i="1"/>
  <c r="D14" i="1" s="1"/>
  <c r="B9" i="1"/>
  <c r="B7" i="1"/>
  <c r="B14" i="1" s="1"/>
  <c r="C7" i="1"/>
  <c r="L2" i="1"/>
  <c r="K2" i="1"/>
  <c r="I2" i="1"/>
  <c r="H2" i="1"/>
  <c r="G2" i="1"/>
  <c r="F2" i="1"/>
  <c r="H14" i="1" l="1"/>
  <c r="C14" i="1"/>
  <c r="K14" i="1" s="1"/>
  <c r="C13" i="1"/>
  <c r="K13" i="1" s="1"/>
  <c r="D13" i="1"/>
  <c r="F13" i="1" s="1"/>
  <c r="F14" i="1"/>
  <c r="H13" i="1"/>
  <c r="H7" i="1"/>
  <c r="H9" i="1"/>
  <c r="K7" i="1"/>
  <c r="C9" i="1"/>
  <c r="I9" i="1" s="1"/>
  <c r="L9" i="1"/>
  <c r="F9" i="1"/>
  <c r="M2" i="1"/>
  <c r="N2" i="1"/>
  <c r="N9" i="1" l="1"/>
  <c r="K9" i="1"/>
  <c r="G9" i="1"/>
  <c r="M9" i="1" s="1"/>
  <c r="N7" i="1"/>
  <c r="G7" i="1"/>
  <c r="M7" i="1" s="1"/>
  <c r="E10" i="1"/>
  <c r="G10" i="1" s="1"/>
  <c r="M10" i="1" s="1"/>
  <c r="L10" i="1"/>
  <c r="E14" i="1"/>
  <c r="L7" i="1"/>
  <c r="G14" i="1" l="1"/>
  <c r="M14" i="1" s="1"/>
  <c r="I14" i="1"/>
  <c r="N14" i="1" s="1"/>
  <c r="L14" i="1"/>
  <c r="E13" i="1"/>
  <c r="I10" i="1"/>
  <c r="N10" i="1" s="1"/>
  <c r="E11" i="1"/>
  <c r="G11" i="1" l="1"/>
  <c r="M11" i="1" s="1"/>
  <c r="L11" i="1"/>
  <c r="I11" i="1"/>
  <c r="N11" i="1" s="1"/>
  <c r="L13" i="1"/>
  <c r="G13" i="1"/>
  <c r="M13" i="1" s="1"/>
  <c r="I13" i="1"/>
  <c r="N13" i="1" s="1"/>
</calcChain>
</file>

<file path=xl/sharedStrings.xml><?xml version="1.0" encoding="utf-8"?>
<sst xmlns="http://schemas.openxmlformats.org/spreadsheetml/2006/main" count="23" uniqueCount="23">
  <si>
    <t>Width</t>
  </si>
  <si>
    <t>Height</t>
  </si>
  <si>
    <t>X</t>
  </si>
  <si>
    <t>Y</t>
  </si>
  <si>
    <t>Size</t>
  </si>
  <si>
    <t>Xcenter</t>
  </si>
  <si>
    <t>Ycenter</t>
  </si>
  <si>
    <t>Xright</t>
  </si>
  <si>
    <t>Ybottom</t>
  </si>
  <si>
    <t>Screen</t>
  </si>
  <si>
    <t>Pos-Center</t>
  </si>
  <si>
    <t>Pos-TopLeft</t>
  </si>
  <si>
    <t>Pos-BottomRight</t>
  </si>
  <si>
    <t>Bottom bar</t>
  </si>
  <si>
    <t>System select</t>
  </si>
  <si>
    <t>Notes</t>
  </si>
  <si>
    <t>Small space</t>
  </si>
  <si>
    <t>Normal space</t>
  </si>
  <si>
    <t>Large space</t>
  </si>
  <si>
    <t>Systems: Button help</t>
  </si>
  <si>
    <t>Games: button help</t>
  </si>
  <si>
    <t>Games: system name</t>
  </si>
  <si>
    <t>Systems: System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</si>
</sst>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86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FF608-5182-4557-A86C-D36BC12E2478}">
  <dimension ref="A1:P14"/>
  <sheetViews>
    <sheetView tabSelected="1" workbookViewId="0">
      <selection activeCell="C3" sqref="C3"/>
    </sheetView>
  </sheetViews>
  <sheetFormatPr defaultRowHeight="15" x14ac:dyDescent="0.25"/>
  <cols>
    <col min="1" max="1" width="22.42578125" bestFit="1" customWidth="1"/>
    <col min="11" max="12" width="13.7109375" bestFit="1" customWidth="1"/>
    <col min="13" max="13" width="12.5703125" bestFit="1" customWidth="1"/>
    <col min="14" max="14" width="16.140625" bestFit="1" customWidth="1"/>
  </cols>
  <sheetData>
    <row r="1" spans="1:16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K1" s="3" t="s">
        <v>4</v>
      </c>
      <c r="L1" s="3" t="s">
        <v>11</v>
      </c>
      <c r="M1" s="3" t="s">
        <v>10</v>
      </c>
      <c r="N1" s="3" t="s">
        <v>12</v>
      </c>
      <c r="P1" s="3" t="s">
        <v>15</v>
      </c>
    </row>
    <row r="2" spans="1:16" x14ac:dyDescent="0.25">
      <c r="A2" t="s">
        <v>9</v>
      </c>
      <c r="B2">
        <v>1280</v>
      </c>
      <c r="C2">
        <v>800</v>
      </c>
      <c r="D2">
        <v>0</v>
      </c>
      <c r="E2">
        <v>0</v>
      </c>
      <c r="F2" s="1">
        <f>$D2+$B2/2</f>
        <v>640</v>
      </c>
      <c r="G2" s="1">
        <f>$E2+$C2/2</f>
        <v>400</v>
      </c>
      <c r="H2" s="1">
        <f>$D2+$B2</f>
        <v>1280</v>
      </c>
      <c r="I2" s="1">
        <f>$E2+$C2</f>
        <v>800</v>
      </c>
      <c r="K2" t="str">
        <f>_xlfn.CONCAT(ROUND($B2/$B$2,5)," ",ROUND($C2/$C$2,5))</f>
        <v>1 1</v>
      </c>
      <c r="L2" t="str">
        <f>_xlfn.CONCAT(ROUND($D2/$B$2,5)," ",ROUND($E2/$C$2,5))</f>
        <v>0 0</v>
      </c>
      <c r="M2" t="str">
        <f>_xlfn.CONCAT(ROUND($F2/$B$2,5)," ",ROUND($G2/$C$2,5))</f>
        <v>0.5 0.5</v>
      </c>
      <c r="N2" t="str">
        <f>_xlfn.CONCAT(ROUND($H2/$B$2,5)," ",ROUND($I2/$C$2,5))</f>
        <v>1 1</v>
      </c>
    </row>
    <row r="3" spans="1:16" x14ac:dyDescent="0.25">
      <c r="A3" t="s">
        <v>16</v>
      </c>
      <c r="B3">
        <v>10</v>
      </c>
      <c r="C3">
        <v>10</v>
      </c>
      <c r="F3" s="1"/>
      <c r="G3" s="1"/>
      <c r="H3" s="1"/>
      <c r="I3" s="1"/>
      <c r="K3" t="str">
        <f t="shared" ref="K3:K9" si="0">_xlfn.CONCAT(ROUND($B3/$B$2,5)," ",ROUND($C3/$C$2,5))</f>
        <v>0.00781 0.0125</v>
      </c>
      <c r="L3" t="str">
        <f t="shared" ref="L3:L9" si="1">_xlfn.CONCAT(ROUND($D3/$B$2,5)," ",ROUND($E3/$C$2,5))</f>
        <v>0 0</v>
      </c>
      <c r="M3" t="str">
        <f t="shared" ref="M3:M9" si="2">_xlfn.CONCAT(ROUND($F3/$B$2,5)," ",ROUND($G3/$C$2,5))</f>
        <v>0 0</v>
      </c>
      <c r="N3" t="str">
        <f t="shared" ref="N3:N9" si="3">_xlfn.CONCAT(ROUND($H3/$B$2,5)," ",ROUND($I3/$C$2,5))</f>
        <v>0 0</v>
      </c>
    </row>
    <row r="4" spans="1:16" x14ac:dyDescent="0.25">
      <c r="A4" t="s">
        <v>17</v>
      </c>
      <c r="B4">
        <f>$B$3*2</f>
        <v>20</v>
      </c>
      <c r="C4">
        <f>$C$3*2</f>
        <v>20</v>
      </c>
      <c r="F4" s="1"/>
      <c r="G4" s="1"/>
      <c r="H4" s="1"/>
      <c r="I4" s="1"/>
      <c r="K4" t="str">
        <f t="shared" si="0"/>
        <v>0.01563 0.025</v>
      </c>
      <c r="L4" t="str">
        <f t="shared" si="1"/>
        <v>0 0</v>
      </c>
      <c r="M4" t="str">
        <f t="shared" si="2"/>
        <v>0 0</v>
      </c>
      <c r="N4" t="str">
        <f t="shared" si="3"/>
        <v>0 0</v>
      </c>
    </row>
    <row r="5" spans="1:16" x14ac:dyDescent="0.25">
      <c r="A5" t="s">
        <v>18</v>
      </c>
      <c r="B5">
        <f>$B$3*4</f>
        <v>40</v>
      </c>
      <c r="C5">
        <f>$C$3*4</f>
        <v>40</v>
      </c>
      <c r="F5" s="1"/>
      <c r="G5" s="1"/>
      <c r="H5" s="1"/>
      <c r="I5" s="1"/>
      <c r="K5" t="str">
        <f t="shared" si="0"/>
        <v>0.03125 0.05</v>
      </c>
      <c r="L5" t="str">
        <f t="shared" si="1"/>
        <v>0 0</v>
      </c>
      <c r="M5" t="str">
        <f t="shared" si="2"/>
        <v>0 0</v>
      </c>
      <c r="N5" t="str">
        <f t="shared" si="3"/>
        <v>0 0</v>
      </c>
    </row>
    <row r="7" spans="1:16" x14ac:dyDescent="0.25">
      <c r="A7" t="s">
        <v>13</v>
      </c>
      <c r="B7">
        <f>$B$2</f>
        <v>1280</v>
      </c>
      <c r="C7">
        <f>$C$3*4</f>
        <v>40</v>
      </c>
      <c r="D7" s="2">
        <f>$D$2</f>
        <v>0</v>
      </c>
      <c r="E7" s="2">
        <f>$C$2-$C7</f>
        <v>760</v>
      </c>
      <c r="F7" s="1">
        <f>$D7+$B7/2</f>
        <v>640</v>
      </c>
      <c r="G7" s="1">
        <f>$E7+$C7/2</f>
        <v>780</v>
      </c>
      <c r="H7" s="1">
        <f>$D7+$B7</f>
        <v>1280</v>
      </c>
      <c r="I7" s="1">
        <f>$E7+$C7</f>
        <v>800</v>
      </c>
      <c r="K7" t="str">
        <f t="shared" si="0"/>
        <v>1 0.05</v>
      </c>
      <c r="L7" t="str">
        <f t="shared" si="1"/>
        <v>0 0.95</v>
      </c>
      <c r="M7" t="str">
        <f t="shared" si="2"/>
        <v>0.5 0.975</v>
      </c>
      <c r="N7" t="str">
        <f t="shared" si="3"/>
        <v>1 1</v>
      </c>
    </row>
    <row r="8" spans="1:16" x14ac:dyDescent="0.25">
      <c r="K8" t="str">
        <f t="shared" si="0"/>
        <v>0 0</v>
      </c>
      <c r="L8" t="str">
        <f t="shared" si="1"/>
        <v>0 0</v>
      </c>
      <c r="M8" t="str">
        <f t="shared" si="2"/>
        <v>0 0</v>
      </c>
      <c r="N8" t="str">
        <f t="shared" si="3"/>
        <v>0 0</v>
      </c>
    </row>
    <row r="9" spans="1:16" x14ac:dyDescent="0.25">
      <c r="A9" t="s">
        <v>14</v>
      </c>
      <c r="B9">
        <f>$B$2</f>
        <v>1280</v>
      </c>
      <c r="C9">
        <f>$C2-$C$7</f>
        <v>760</v>
      </c>
      <c r="D9" s="2">
        <f>$D$2</f>
        <v>0</v>
      </c>
      <c r="E9">
        <f>$E$2</f>
        <v>0</v>
      </c>
      <c r="F9" s="1">
        <f>$D9+$B9/2</f>
        <v>640</v>
      </c>
      <c r="G9" s="1">
        <f>$E9+$C9/2</f>
        <v>380</v>
      </c>
      <c r="H9" s="1">
        <f>$D9+$B9</f>
        <v>1280</v>
      </c>
      <c r="I9" s="1">
        <f>$E9+$C9</f>
        <v>760</v>
      </c>
      <c r="K9" t="str">
        <f t="shared" si="0"/>
        <v>1 0.95</v>
      </c>
      <c r="L9" t="str">
        <f t="shared" si="1"/>
        <v>0 0</v>
      </c>
      <c r="M9" t="str">
        <f t="shared" si="2"/>
        <v>0.5 0.475</v>
      </c>
      <c r="N9" t="str">
        <f t="shared" si="3"/>
        <v>1 0.95</v>
      </c>
    </row>
    <row r="10" spans="1:16" x14ac:dyDescent="0.25">
      <c r="A10" t="s">
        <v>19</v>
      </c>
      <c r="B10">
        <f>($B$9-$B$3*2-$B$4)/2</f>
        <v>620</v>
      </c>
      <c r="C10">
        <f>$C$7-($C$3*2)</f>
        <v>20</v>
      </c>
      <c r="D10" s="2">
        <f>$D$11+$B$11+$B$4</f>
        <v>650</v>
      </c>
      <c r="E10" s="2">
        <f>$E$7+$C$3</f>
        <v>770</v>
      </c>
      <c r="F10" s="1">
        <f>$D10+$B10/2</f>
        <v>960</v>
      </c>
      <c r="G10" s="1">
        <f>$E10+$C10/2</f>
        <v>780</v>
      </c>
      <c r="H10" s="1">
        <f>$D10+$B10</f>
        <v>1270</v>
      </c>
      <c r="I10" s="1">
        <f>$E10+$C10</f>
        <v>790</v>
      </c>
      <c r="K10" t="str">
        <f>_xlfn.CONCAT(ROUND($B10/$B$2,5)," ",ROUND($C10/$C$2,5))</f>
        <v>0.48438 0.025</v>
      </c>
      <c r="L10" t="str">
        <f>_xlfn.CONCAT(ROUND($D10/$B$2,5)," ",ROUND($E10/$C$2,5))</f>
        <v>0.50781 0.9625</v>
      </c>
      <c r="M10" t="str">
        <f>_xlfn.CONCAT(ROUND($F10/$B$2,5)," ",ROUND($G10/$C$2,5))</f>
        <v>0.75 0.975</v>
      </c>
      <c r="N10" t="str">
        <f>_xlfn.CONCAT(ROUND($H10/$B$2,5)," ",ROUND($I10/$C$2,5))</f>
        <v>0.99219 0.9875</v>
      </c>
    </row>
    <row r="11" spans="1:16" x14ac:dyDescent="0.25">
      <c r="A11" t="s">
        <v>22</v>
      </c>
      <c r="B11">
        <f>$B$7-$B$10-$B$3*2-$B$4</f>
        <v>620</v>
      </c>
      <c r="C11">
        <f>$C$7-($C$3*2)</f>
        <v>20</v>
      </c>
      <c r="D11" s="2">
        <f>$D$7+$B$3</f>
        <v>10</v>
      </c>
      <c r="E11" s="2">
        <f>$E$7+$C$3</f>
        <v>770</v>
      </c>
      <c r="F11" s="1">
        <f>$D11+$B11/2</f>
        <v>320</v>
      </c>
      <c r="G11" s="1">
        <f>$E11+$C11/2</f>
        <v>780</v>
      </c>
      <c r="H11" s="1">
        <f>$D11+$B11</f>
        <v>630</v>
      </c>
      <c r="I11" s="1">
        <f>$E11+$C11</f>
        <v>790</v>
      </c>
      <c r="K11" t="str">
        <f>_xlfn.CONCAT(ROUND($B11/$B$2,5)," ",ROUND($C11/$C$2,5))</f>
        <v>0.48438 0.025</v>
      </c>
      <c r="L11" t="str">
        <f>_xlfn.CONCAT(ROUND($D11/$B$2,5)," ",ROUND($E11/$C$2,5))</f>
        <v>0.00781 0.9625</v>
      </c>
      <c r="M11" t="str">
        <f>_xlfn.CONCAT(ROUND($F11/$B$2,5)," ",ROUND($G11/$C$2,5))</f>
        <v>0.25 0.975</v>
      </c>
      <c r="N11" t="str">
        <f>_xlfn.CONCAT(ROUND($H11/$B$2,5)," ",ROUND($I11/$C$2,5))</f>
        <v>0.49219 0.9875</v>
      </c>
    </row>
    <row r="13" spans="1:16" x14ac:dyDescent="0.25">
      <c r="A13" t="s">
        <v>20</v>
      </c>
      <c r="B13">
        <f>IF($C$2=800,880,IF($C$2=720,805,"???"))</f>
        <v>880</v>
      </c>
      <c r="C13">
        <f>$C$7-($C$3*2)</f>
        <v>20</v>
      </c>
      <c r="D13" s="2">
        <f>$D$14+$B$14+$B$4</f>
        <v>390</v>
      </c>
      <c r="E13" s="2">
        <f>$E$7+$C$3</f>
        <v>770</v>
      </c>
      <c r="F13" s="1">
        <f>$D13+$B13/2</f>
        <v>830</v>
      </c>
      <c r="G13" s="1">
        <f>$E13+$C13/2</f>
        <v>780</v>
      </c>
      <c r="H13" s="1">
        <f>$D13+$B13</f>
        <v>1270</v>
      </c>
      <c r="I13" s="1">
        <f>$E13+$C13</f>
        <v>790</v>
      </c>
      <c r="K13" t="str">
        <f>_xlfn.CONCAT(ROUND($B13/$B$2,5)," ",ROUND($C13/$C$2,5))</f>
        <v>0.6875 0.025</v>
      </c>
      <c r="L13" t="str">
        <f>_xlfn.CONCAT(ROUND($D13/$B$2,5)," ",ROUND($E13/$C$2,5))</f>
        <v>0.30469 0.9625</v>
      </c>
      <c r="M13" t="str">
        <f>_xlfn.CONCAT(ROUND($F13/$B$2,5)," ",ROUND($G13/$C$2,5))</f>
        <v>0.64844 0.975</v>
      </c>
      <c r="N13" t="str">
        <f>_xlfn.CONCAT(ROUND($H13/$B$2,5)," ",ROUND($I13/$C$2,5))</f>
        <v>0.99219 0.9875</v>
      </c>
    </row>
    <row r="14" spans="1:16" x14ac:dyDescent="0.25">
      <c r="A14" t="s">
        <v>21</v>
      </c>
      <c r="B14">
        <f>$B$7-$B$13-$B$3*2-$B$4</f>
        <v>360</v>
      </c>
      <c r="C14">
        <f>$C$7-($C$3*2)</f>
        <v>20</v>
      </c>
      <c r="D14" s="2">
        <f>$D$7+$B$3</f>
        <v>10</v>
      </c>
      <c r="E14" s="2">
        <f>$E$7+$C$3</f>
        <v>770</v>
      </c>
      <c r="F14" s="1">
        <f>$D14+$B14/2</f>
        <v>190</v>
      </c>
      <c r="G14" s="1">
        <f>$E14+$C14/2</f>
        <v>780</v>
      </c>
      <c r="H14" s="1">
        <f>$D14+$B14</f>
        <v>370</v>
      </c>
      <c r="I14" s="1">
        <f>$E14+$C14</f>
        <v>790</v>
      </c>
      <c r="K14" t="str">
        <f>_xlfn.CONCAT(ROUND($B14/$B$2,5)," ",ROUND($C14/$C$2,5))</f>
        <v>0.28125 0.025</v>
      </c>
      <c r="L14" t="str">
        <f>_xlfn.CONCAT(ROUND($D14/$B$2,5)," ",ROUND($E14/$C$2,5))</f>
        <v>0.00781 0.9625</v>
      </c>
      <c r="M14" t="str">
        <f>_xlfn.CONCAT(ROUND($F14/$B$2,5)," ",ROUND($G14/$C$2,5))</f>
        <v>0.14844 0.975</v>
      </c>
      <c r="N14" t="str">
        <f>_xlfn.CONCAT(ROUND($H14/$B$2,5)," ",ROUND($I14/$C$2,5))</f>
        <v>0.28906 0.9875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Mārtiņš Osis</dc:creator>
  <cp:lastModifiedBy>Mārtiņš Osis</cp:lastModifiedBy>
  <dcterms:created xsi:type="dcterms:W3CDTF">2023-07-06T21:24:52Z</dcterms:created>
  <dcterms:modified xsi:type="dcterms:W3CDTF">2023-07-06T23:12:30Z</dcterms:modified>
</cp:coreProperties>
</file>