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Modul\"/>
    </mc:Choice>
  </mc:AlternateContent>
  <xr:revisionPtr revIDLastSave="0" documentId="13_ncr:1_{47D8363D-1C8C-4C9E-8D7F-1BCEE5AF67C7}" xr6:coauthVersionLast="46" xr6:coauthVersionMax="46" xr10:uidLastSave="{00000000-0000-0000-0000-000000000000}"/>
  <bookViews>
    <workbookView xWindow="-120" yWindow="-120" windowWidth="20730" windowHeight="11310" xr2:uid="{2F6EFDDD-257B-42AA-B341-90E5B32DFA18}"/>
  </bookViews>
  <sheets>
    <sheet name="Contoh 2.1" sheetId="1" r:id="rId1"/>
    <sheet name="Manual Contoh 2.2" sheetId="5" r:id="rId2"/>
    <sheet name="Sheet2" sheetId="2" state="hidden" r:id="rId3"/>
    <sheet name="Contoh 5.1" sheetId="3" r:id="rId4"/>
    <sheet name="Contoh 5.2" sheetId="4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0" i="5" l="1"/>
  <c r="L20" i="5"/>
  <c r="J20" i="5"/>
  <c r="I20" i="5"/>
  <c r="V19" i="5"/>
  <c r="Z19" i="5" s="1"/>
  <c r="O19" i="5"/>
  <c r="N19" i="5"/>
  <c r="Q18" i="5"/>
  <c r="U18" i="5" s="1"/>
  <c r="Y18" i="5" s="1"/>
  <c r="O18" i="5"/>
  <c r="V18" i="5" s="1"/>
  <c r="W18" i="5" s="1"/>
  <c r="N18" i="5"/>
  <c r="Z18" i="5" s="1"/>
  <c r="O17" i="5"/>
  <c r="N17" i="5"/>
  <c r="O16" i="5"/>
  <c r="V16" i="5" s="1"/>
  <c r="W16" i="5" s="1"/>
  <c r="N16" i="5"/>
  <c r="V15" i="5"/>
  <c r="Z15" i="5" s="1"/>
  <c r="O15" i="5"/>
  <c r="N15" i="5"/>
  <c r="Q14" i="5"/>
  <c r="U14" i="5" s="1"/>
  <c r="Y14" i="5" s="1"/>
  <c r="O14" i="5"/>
  <c r="V14" i="5" s="1"/>
  <c r="W14" i="5" s="1"/>
  <c r="N14" i="5"/>
  <c r="Z14" i="5" s="1"/>
  <c r="O13" i="5"/>
  <c r="N13" i="5"/>
  <c r="O12" i="5"/>
  <c r="V12" i="5" s="1"/>
  <c r="W12" i="5" s="1"/>
  <c r="N12" i="5"/>
  <c r="V11" i="5"/>
  <c r="Z11" i="5" s="1"/>
  <c r="O11" i="5"/>
  <c r="N11" i="5"/>
  <c r="Q10" i="5"/>
  <c r="U10" i="5" s="1"/>
  <c r="Y10" i="5" s="1"/>
  <c r="O10" i="5"/>
  <c r="V10" i="5" s="1"/>
  <c r="W10" i="5" s="1"/>
  <c r="N10" i="5"/>
  <c r="Z10" i="5" s="1"/>
  <c r="O9" i="5"/>
  <c r="N9" i="5"/>
  <c r="O8" i="5"/>
  <c r="V8" i="5" s="1"/>
  <c r="W8" i="5" s="1"/>
  <c r="N8" i="5"/>
  <c r="O7" i="5"/>
  <c r="N7" i="5"/>
  <c r="O6" i="5"/>
  <c r="Q6" i="5" s="1"/>
  <c r="U6" i="5" s="1"/>
  <c r="Y6" i="5" s="1"/>
  <c r="N6" i="5"/>
  <c r="O5" i="5"/>
  <c r="N5" i="5"/>
  <c r="O4" i="5"/>
  <c r="Q4" i="5" s="1"/>
  <c r="U4" i="5" s="1"/>
  <c r="Y4" i="5" s="1"/>
  <c r="N4" i="5"/>
  <c r="O3" i="5"/>
  <c r="N3" i="5"/>
  <c r="Q3" i="5" l="1"/>
  <c r="P4" i="5"/>
  <c r="S4" i="5" s="1"/>
  <c r="R4" i="5"/>
  <c r="T4" i="5"/>
  <c r="V4" i="5"/>
  <c r="W4" i="5" s="1"/>
  <c r="X4" i="5"/>
  <c r="Q5" i="5"/>
  <c r="U5" i="5" s="1"/>
  <c r="Y5" i="5"/>
  <c r="P6" i="5"/>
  <c r="S6" i="5" s="1"/>
  <c r="R6" i="5"/>
  <c r="T6" i="5"/>
  <c r="V6" i="5"/>
  <c r="W6" i="5" s="1"/>
  <c r="X6" i="5"/>
  <c r="Q7" i="5"/>
  <c r="U7" i="5" s="1"/>
  <c r="T7" i="5" s="1"/>
  <c r="Z8" i="5"/>
  <c r="Q8" i="5"/>
  <c r="U8" i="5" s="1"/>
  <c r="Y8" i="5" s="1"/>
  <c r="V9" i="5"/>
  <c r="Z9" i="5" s="1"/>
  <c r="W11" i="5"/>
  <c r="Q11" i="5"/>
  <c r="U11" i="5" s="1"/>
  <c r="Y11" i="5" s="1"/>
  <c r="P11" i="5"/>
  <c r="S11" i="5" s="1"/>
  <c r="R11" i="5" s="1"/>
  <c r="T11" i="5"/>
  <c r="X11" i="5"/>
  <c r="Z12" i="5"/>
  <c r="Q12" i="5"/>
  <c r="U12" i="5" s="1"/>
  <c r="Y12" i="5" s="1"/>
  <c r="V13" i="5"/>
  <c r="Z13" i="5" s="1"/>
  <c r="W15" i="5"/>
  <c r="Q15" i="5"/>
  <c r="U15" i="5" s="1"/>
  <c r="Y15" i="5" s="1"/>
  <c r="P15" i="5"/>
  <c r="S15" i="5" s="1"/>
  <c r="R15" i="5" s="1"/>
  <c r="T15" i="5"/>
  <c r="X15" i="5"/>
  <c r="Z16" i="5"/>
  <c r="Q16" i="5"/>
  <c r="U16" i="5" s="1"/>
  <c r="Y16" i="5" s="1"/>
  <c r="V17" i="5"/>
  <c r="Z17" i="5" s="1"/>
  <c r="W19" i="5"/>
  <c r="Q19" i="5"/>
  <c r="U19" i="5" s="1"/>
  <c r="Y19" i="5" s="1"/>
  <c r="P19" i="5"/>
  <c r="S19" i="5" s="1"/>
  <c r="R19" i="5" s="1"/>
  <c r="T19" i="5"/>
  <c r="X19" i="5"/>
  <c r="P3" i="5"/>
  <c r="V3" i="5"/>
  <c r="V20" i="5" s="1"/>
  <c r="C27" i="5" s="1"/>
  <c r="P5" i="5"/>
  <c r="S5" i="5" s="1"/>
  <c r="R5" i="5" s="1"/>
  <c r="T5" i="5"/>
  <c r="V5" i="5"/>
  <c r="Z5" i="5" s="1"/>
  <c r="X5" i="5"/>
  <c r="Y7" i="5"/>
  <c r="W7" i="5"/>
  <c r="P7" i="5"/>
  <c r="S7" i="5" s="1"/>
  <c r="X7" i="5" s="1"/>
  <c r="R7" i="5"/>
  <c r="V7" i="5"/>
  <c r="Z7" i="5"/>
  <c r="W9" i="5"/>
  <c r="Q9" i="5"/>
  <c r="U9" i="5" s="1"/>
  <c r="Y9" i="5" s="1"/>
  <c r="P9" i="5"/>
  <c r="S9" i="5" s="1"/>
  <c r="R9" i="5" s="1"/>
  <c r="T9" i="5"/>
  <c r="X9" i="5"/>
  <c r="W13" i="5"/>
  <c r="Q13" i="5"/>
  <c r="U13" i="5" s="1"/>
  <c r="Y13" i="5" s="1"/>
  <c r="P13" i="5"/>
  <c r="S13" i="5" s="1"/>
  <c r="R13" i="5" s="1"/>
  <c r="T13" i="5"/>
  <c r="X13" i="5"/>
  <c r="W17" i="5"/>
  <c r="Q17" i="5"/>
  <c r="U17" i="5" s="1"/>
  <c r="Y17" i="5" s="1"/>
  <c r="P17" i="5"/>
  <c r="S17" i="5" s="1"/>
  <c r="R17" i="5" s="1"/>
  <c r="T17" i="5"/>
  <c r="X17" i="5"/>
  <c r="P8" i="5"/>
  <c r="S8" i="5" s="1"/>
  <c r="R8" i="5"/>
  <c r="T8" i="5"/>
  <c r="X8" i="5"/>
  <c r="P10" i="5"/>
  <c r="S10" i="5" s="1"/>
  <c r="R10" i="5"/>
  <c r="T10" i="5"/>
  <c r="X10" i="5"/>
  <c r="P12" i="5"/>
  <c r="S12" i="5" s="1"/>
  <c r="R12" i="5"/>
  <c r="T12" i="5"/>
  <c r="X12" i="5"/>
  <c r="P14" i="5"/>
  <c r="S14" i="5" s="1"/>
  <c r="R14" i="5"/>
  <c r="T14" i="5"/>
  <c r="X14" i="5"/>
  <c r="P16" i="5"/>
  <c r="S16" i="5" s="1"/>
  <c r="R16" i="5"/>
  <c r="T16" i="5"/>
  <c r="X16" i="5"/>
  <c r="P18" i="5"/>
  <c r="S18" i="5" s="1"/>
  <c r="R18" i="5"/>
  <c r="T18" i="5"/>
  <c r="X18" i="5"/>
  <c r="W5" i="5" l="1"/>
  <c r="W3" i="5"/>
  <c r="W20" i="5" s="1"/>
  <c r="I30" i="5" s="1"/>
  <c r="Z6" i="5"/>
  <c r="Z4" i="5"/>
  <c r="P20" i="5"/>
  <c r="S3" i="5"/>
  <c r="Q20" i="5"/>
  <c r="U3" i="5"/>
  <c r="Z3" i="5"/>
  <c r="Z20" i="5" s="1"/>
  <c r="M30" i="5" s="1"/>
  <c r="U20" i="5" l="1"/>
  <c r="C28" i="5" s="1"/>
  <c r="C26" i="5" s="1"/>
  <c r="R26" i="5" s="1"/>
  <c r="T26" i="5" s="1"/>
  <c r="Y3" i="5"/>
  <c r="Y20" i="5" s="1"/>
  <c r="M29" i="5" s="1"/>
  <c r="M27" i="5" s="1"/>
  <c r="T3" i="5"/>
  <c r="T20" i="5" s="1"/>
  <c r="I28" i="5" s="1"/>
  <c r="I26" i="5" s="1"/>
  <c r="R27" i="5" s="1"/>
  <c r="T27" i="5" s="1"/>
  <c r="S20" i="5"/>
  <c r="X3" i="5"/>
  <c r="X20" i="5" s="1"/>
  <c r="M28" i="5" s="1"/>
  <c r="M26" i="5" s="1"/>
  <c r="R28" i="5" s="1"/>
  <c r="T28" i="5" s="1"/>
  <c r="R3" i="5"/>
  <c r="R20" i="5" s="1"/>
  <c r="I29" i="5" s="1"/>
  <c r="I27" i="5" s="1"/>
</calcChain>
</file>

<file path=xl/sharedStrings.xml><?xml version="1.0" encoding="utf-8"?>
<sst xmlns="http://schemas.openxmlformats.org/spreadsheetml/2006/main" count="67" uniqueCount="53">
  <si>
    <t>Group</t>
  </si>
  <si>
    <t>t</t>
  </si>
  <si>
    <t>Status</t>
  </si>
  <si>
    <t>metode</t>
  </si>
  <si>
    <t>status</t>
  </si>
  <si>
    <t>subjek</t>
  </si>
  <si>
    <t>waktu</t>
  </si>
  <si>
    <t>X1</t>
  </si>
  <si>
    <t>A</t>
  </si>
  <si>
    <t>B</t>
  </si>
  <si>
    <t>C</t>
  </si>
  <si>
    <t>D</t>
  </si>
  <si>
    <t>logWBC</t>
  </si>
  <si>
    <t>ID</t>
  </si>
  <si>
    <t>Pengobatan Baru</t>
  </si>
  <si>
    <t>Kontrol</t>
  </si>
  <si>
    <t>Waktu</t>
  </si>
  <si>
    <t>t(j)</t>
  </si>
  <si>
    <t>n1(j)</t>
  </si>
  <si>
    <t>m1(j)</t>
  </si>
  <si>
    <t>q1(j)</t>
  </si>
  <si>
    <t>n2(j)</t>
  </si>
  <si>
    <t>m2(j)</t>
  </si>
  <si>
    <t>q2(j)</t>
  </si>
  <si>
    <t>n(j)</t>
  </si>
  <si>
    <t>m(j)</t>
  </si>
  <si>
    <t>e1(j)</t>
  </si>
  <si>
    <t>e2(j)</t>
  </si>
  <si>
    <t>n(j)d1(j)</t>
  </si>
  <si>
    <t>d1(j)</t>
  </si>
  <si>
    <t>n(j)d2(j)</t>
  </si>
  <si>
    <t>d2(j)</t>
  </si>
  <si>
    <t>v(dj)</t>
  </si>
  <si>
    <t>(n(j))^2v(dj)</t>
  </si>
  <si>
    <t>(sqrt(nj))d1(j)</t>
  </si>
  <si>
    <t>(sqrt(nj))d2(j)</t>
  </si>
  <si>
    <t>n(j)v(dj)</t>
  </si>
  <si>
    <t>BRESLOW TEST</t>
  </si>
  <si>
    <t>TARONE-WARE TEST</t>
  </si>
  <si>
    <t>chi-square</t>
  </si>
  <si>
    <t>df</t>
  </si>
  <si>
    <t>Sig.</t>
  </si>
  <si>
    <t>LOG-RANK TEST</t>
  </si>
  <si>
    <t>TREATMENT</t>
  </si>
  <si>
    <t>VAR(Oi-Ei)</t>
  </si>
  <si>
    <t>CONTROL</t>
  </si>
  <si>
    <t>(Oi-Ei)^2</t>
  </si>
  <si>
    <t>{n(j)d2(j)}^2</t>
  </si>
  <si>
    <t>{(sqrt(nj))d1(j)}^2</t>
  </si>
  <si>
    <t>Chi-square (1,0,05)</t>
  </si>
  <si>
    <t>{n(j)d1(j)}^2</t>
  </si>
  <si>
    <t>{(sqrt(nj))d2(j)}^2</t>
  </si>
  <si>
    <t>[n(j)]^2v(dj)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</si>
</sst>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Font="1" applyBorder="1" applyAlignment="1">
      <alignment horizontal="justify" vertical="center" wrapText="1"/>
    </xf>
    <xf numFmtId="1" fontId="0" fillId="0" borderId="1" xfId="0" applyNumberFormat="1" applyFont="1" applyBorder="1" applyAlignment="1">
      <alignment horizontal="justify" vertical="center" wrapText="1"/>
    </xf>
    <xf numFmtId="0" fontId="0" fillId="0" borderId="1" xfId="0" applyBorder="1" applyAlignment="1">
      <alignment horizontal="center"/>
    </xf>
    <xf numFmtId="0" fontId="0" fillId="0" borderId="1" xfId="0" applyBorder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1" xfId="0" applyNumberFormat="1" applyBorder="1"/>
    <xf numFmtId="0" fontId="0" fillId="3" borderId="1" xfId="0" applyFill="1" applyBorder="1"/>
    <xf numFmtId="2" fontId="0" fillId="3" borderId="1" xfId="0" applyNumberFormat="1" applyFill="1" applyBorder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1" xfId="0" applyFont="1" applyFill="1" applyBorder="1"/>
    <xf numFmtId="0" fontId="0" fillId="4" borderId="2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2" fillId="3" borderId="1" xfId="0" applyFont="1" applyFill="1" applyBorder="1"/>
    <xf numFmtId="0" fontId="0" fillId="4" borderId="1" xfId="0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2" fontId="2" fillId="3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AD08B-FC82-4D6B-994D-7C7D5E51CDF6}">
  <dimension ref="A1:C43"/>
  <sheetViews>
    <sheetView tabSelected="1" topLeftCell="A21" workbookViewId="0">
      <selection activeCell="I15" sqref="I15"/>
    </sheetView>
  </sheetViews>
  <sheetFormatPr defaultRowHeight="15" x14ac:dyDescent="0.25"/>
  <sheetData>
    <row r="1" spans="1:3" x14ac:dyDescent="0.25">
      <c r="A1" s="4" t="s">
        <v>0</v>
      </c>
      <c r="B1" s="4" t="s">
        <v>1</v>
      </c>
      <c r="C1" s="4" t="s">
        <v>2</v>
      </c>
    </row>
    <row r="2" spans="1:3" x14ac:dyDescent="0.25">
      <c r="A2" s="4">
        <v>1</v>
      </c>
      <c r="B2" s="4">
        <v>6</v>
      </c>
      <c r="C2" s="4">
        <v>1</v>
      </c>
    </row>
    <row r="3" spans="1:3" x14ac:dyDescent="0.25">
      <c r="A3" s="4">
        <v>1</v>
      </c>
      <c r="B3" s="4">
        <v>6</v>
      </c>
      <c r="C3" s="4">
        <v>1</v>
      </c>
    </row>
    <row r="4" spans="1:3" x14ac:dyDescent="0.25">
      <c r="A4" s="4">
        <v>1</v>
      </c>
      <c r="B4" s="4">
        <v>6</v>
      </c>
      <c r="C4" s="4">
        <v>1</v>
      </c>
    </row>
    <row r="5" spans="1:3" x14ac:dyDescent="0.25">
      <c r="A5" s="4">
        <v>1</v>
      </c>
      <c r="B5" s="4">
        <v>6</v>
      </c>
      <c r="C5" s="4">
        <v>0</v>
      </c>
    </row>
    <row r="6" spans="1:3" x14ac:dyDescent="0.25">
      <c r="A6" s="4">
        <v>1</v>
      </c>
      <c r="B6" s="4">
        <v>7</v>
      </c>
      <c r="C6" s="4">
        <v>1</v>
      </c>
    </row>
    <row r="7" spans="1:3" x14ac:dyDescent="0.25">
      <c r="A7" s="4">
        <v>1</v>
      </c>
      <c r="B7" s="4">
        <v>9</v>
      </c>
      <c r="C7" s="4">
        <v>0</v>
      </c>
    </row>
    <row r="8" spans="1:3" x14ac:dyDescent="0.25">
      <c r="A8" s="4">
        <v>1</v>
      </c>
      <c r="B8" s="4">
        <v>10</v>
      </c>
      <c r="C8" s="4">
        <v>1</v>
      </c>
    </row>
    <row r="9" spans="1:3" x14ac:dyDescent="0.25">
      <c r="A9" s="4">
        <v>1</v>
      </c>
      <c r="B9" s="4">
        <v>10</v>
      </c>
      <c r="C9" s="4">
        <v>0</v>
      </c>
    </row>
    <row r="10" spans="1:3" x14ac:dyDescent="0.25">
      <c r="A10" s="4">
        <v>1</v>
      </c>
      <c r="B10" s="4">
        <v>11</v>
      </c>
      <c r="C10" s="4">
        <v>0</v>
      </c>
    </row>
    <row r="11" spans="1:3" x14ac:dyDescent="0.25">
      <c r="A11" s="4">
        <v>1</v>
      </c>
      <c r="B11" s="4">
        <v>13</v>
      </c>
      <c r="C11" s="4">
        <v>1</v>
      </c>
    </row>
    <row r="12" spans="1:3" x14ac:dyDescent="0.25">
      <c r="A12" s="4">
        <v>1</v>
      </c>
      <c r="B12" s="4">
        <v>16</v>
      </c>
      <c r="C12" s="4">
        <v>1</v>
      </c>
    </row>
    <row r="13" spans="1:3" x14ac:dyDescent="0.25">
      <c r="A13" s="4">
        <v>1</v>
      </c>
      <c r="B13" s="4">
        <v>17</v>
      </c>
      <c r="C13" s="4">
        <v>0</v>
      </c>
    </row>
    <row r="14" spans="1:3" x14ac:dyDescent="0.25">
      <c r="A14" s="4">
        <v>1</v>
      </c>
      <c r="B14" s="4">
        <v>19</v>
      </c>
      <c r="C14" s="4">
        <v>0</v>
      </c>
    </row>
    <row r="15" spans="1:3" x14ac:dyDescent="0.25">
      <c r="A15" s="4">
        <v>1</v>
      </c>
      <c r="B15" s="4">
        <v>20</v>
      </c>
      <c r="C15" s="4">
        <v>0</v>
      </c>
    </row>
    <row r="16" spans="1:3" x14ac:dyDescent="0.25">
      <c r="A16" s="4">
        <v>1</v>
      </c>
      <c r="B16" s="4">
        <v>22</v>
      </c>
      <c r="C16" s="4">
        <v>1</v>
      </c>
    </row>
    <row r="17" spans="1:3" x14ac:dyDescent="0.25">
      <c r="A17" s="4">
        <v>1</v>
      </c>
      <c r="B17" s="4">
        <v>23</v>
      </c>
      <c r="C17" s="4">
        <v>1</v>
      </c>
    </row>
    <row r="18" spans="1:3" x14ac:dyDescent="0.25">
      <c r="A18" s="4">
        <v>1</v>
      </c>
      <c r="B18" s="4">
        <v>25</v>
      </c>
      <c r="C18" s="4">
        <v>0</v>
      </c>
    </row>
    <row r="19" spans="1:3" x14ac:dyDescent="0.25">
      <c r="A19" s="4">
        <v>1</v>
      </c>
      <c r="B19" s="4">
        <v>32</v>
      </c>
      <c r="C19" s="4">
        <v>0</v>
      </c>
    </row>
    <row r="20" spans="1:3" x14ac:dyDescent="0.25">
      <c r="A20" s="4">
        <v>1</v>
      </c>
      <c r="B20" s="4">
        <v>32</v>
      </c>
      <c r="C20" s="4">
        <v>0</v>
      </c>
    </row>
    <row r="21" spans="1:3" x14ac:dyDescent="0.25">
      <c r="A21" s="4">
        <v>1</v>
      </c>
      <c r="B21" s="4">
        <v>34</v>
      </c>
      <c r="C21" s="4">
        <v>0</v>
      </c>
    </row>
    <row r="22" spans="1:3" x14ac:dyDescent="0.25">
      <c r="A22" s="4">
        <v>1</v>
      </c>
      <c r="B22" s="4">
        <v>35</v>
      </c>
      <c r="C22" s="4">
        <v>0</v>
      </c>
    </row>
    <row r="23" spans="1:3" x14ac:dyDescent="0.25">
      <c r="A23" s="4">
        <v>2</v>
      </c>
      <c r="B23" s="4">
        <v>1</v>
      </c>
      <c r="C23" s="4">
        <v>1</v>
      </c>
    </row>
    <row r="24" spans="1:3" x14ac:dyDescent="0.25">
      <c r="A24" s="4">
        <v>2</v>
      </c>
      <c r="B24" s="4">
        <v>1</v>
      </c>
      <c r="C24" s="4">
        <v>1</v>
      </c>
    </row>
    <row r="25" spans="1:3" x14ac:dyDescent="0.25">
      <c r="A25" s="4">
        <v>2</v>
      </c>
      <c r="B25" s="4">
        <v>2</v>
      </c>
      <c r="C25" s="4">
        <v>1</v>
      </c>
    </row>
    <row r="26" spans="1:3" x14ac:dyDescent="0.25">
      <c r="A26" s="4">
        <v>2</v>
      </c>
      <c r="B26" s="4">
        <v>2</v>
      </c>
      <c r="C26" s="4">
        <v>1</v>
      </c>
    </row>
    <row r="27" spans="1:3" x14ac:dyDescent="0.25">
      <c r="A27" s="4">
        <v>2</v>
      </c>
      <c r="B27" s="4">
        <v>3</v>
      </c>
      <c r="C27" s="4">
        <v>1</v>
      </c>
    </row>
    <row r="28" spans="1:3" x14ac:dyDescent="0.25">
      <c r="A28" s="4">
        <v>2</v>
      </c>
      <c r="B28" s="4">
        <v>4</v>
      </c>
      <c r="C28" s="4">
        <v>1</v>
      </c>
    </row>
    <row r="29" spans="1:3" x14ac:dyDescent="0.25">
      <c r="A29" s="4">
        <v>2</v>
      </c>
      <c r="B29" s="4">
        <v>4</v>
      </c>
      <c r="C29" s="4">
        <v>1</v>
      </c>
    </row>
    <row r="30" spans="1:3" x14ac:dyDescent="0.25">
      <c r="A30" s="4">
        <v>2</v>
      </c>
      <c r="B30" s="4">
        <v>5</v>
      </c>
      <c r="C30" s="4">
        <v>1</v>
      </c>
    </row>
    <row r="31" spans="1:3" x14ac:dyDescent="0.25">
      <c r="A31" s="4">
        <v>2</v>
      </c>
      <c r="B31" s="4">
        <v>5</v>
      </c>
      <c r="C31" s="4">
        <v>1</v>
      </c>
    </row>
    <row r="32" spans="1:3" x14ac:dyDescent="0.25">
      <c r="A32" s="4">
        <v>2</v>
      </c>
      <c r="B32" s="4">
        <v>8</v>
      </c>
      <c r="C32" s="4">
        <v>1</v>
      </c>
    </row>
    <row r="33" spans="1:3" x14ac:dyDescent="0.25">
      <c r="A33" s="4">
        <v>2</v>
      </c>
      <c r="B33" s="4">
        <v>8</v>
      </c>
      <c r="C33" s="4">
        <v>1</v>
      </c>
    </row>
    <row r="34" spans="1:3" x14ac:dyDescent="0.25">
      <c r="A34" s="4">
        <v>2</v>
      </c>
      <c r="B34" s="4">
        <v>8</v>
      </c>
      <c r="C34" s="4">
        <v>1</v>
      </c>
    </row>
    <row r="35" spans="1:3" x14ac:dyDescent="0.25">
      <c r="A35" s="4">
        <v>2</v>
      </c>
      <c r="B35" s="4">
        <v>8</v>
      </c>
      <c r="C35" s="4">
        <v>1</v>
      </c>
    </row>
    <row r="36" spans="1:3" x14ac:dyDescent="0.25">
      <c r="A36" s="4">
        <v>2</v>
      </c>
      <c r="B36" s="4">
        <v>11</v>
      </c>
      <c r="C36" s="4">
        <v>1</v>
      </c>
    </row>
    <row r="37" spans="1:3" x14ac:dyDescent="0.25">
      <c r="A37" s="4">
        <v>2</v>
      </c>
      <c r="B37" s="4">
        <v>11</v>
      </c>
      <c r="C37" s="4">
        <v>1</v>
      </c>
    </row>
    <row r="38" spans="1:3" x14ac:dyDescent="0.25">
      <c r="A38" s="4">
        <v>2</v>
      </c>
      <c r="B38" s="4">
        <v>12</v>
      </c>
      <c r="C38" s="4">
        <v>1</v>
      </c>
    </row>
    <row r="39" spans="1:3" x14ac:dyDescent="0.25">
      <c r="A39" s="4">
        <v>2</v>
      </c>
      <c r="B39" s="4">
        <v>12</v>
      </c>
      <c r="C39" s="4">
        <v>1</v>
      </c>
    </row>
    <row r="40" spans="1:3" x14ac:dyDescent="0.25">
      <c r="A40" s="4">
        <v>2</v>
      </c>
      <c r="B40" s="4">
        <v>15</v>
      </c>
      <c r="C40" s="4">
        <v>1</v>
      </c>
    </row>
    <row r="41" spans="1:3" x14ac:dyDescent="0.25">
      <c r="A41" s="4">
        <v>2</v>
      </c>
      <c r="B41" s="4">
        <v>17</v>
      </c>
      <c r="C41" s="4">
        <v>1</v>
      </c>
    </row>
    <row r="42" spans="1:3" x14ac:dyDescent="0.25">
      <c r="A42" s="4">
        <v>2</v>
      </c>
      <c r="B42" s="4">
        <v>22</v>
      </c>
      <c r="C42" s="4">
        <v>1</v>
      </c>
    </row>
    <row r="43" spans="1:3" x14ac:dyDescent="0.25">
      <c r="A43" s="4">
        <v>2</v>
      </c>
      <c r="B43" s="4">
        <v>23</v>
      </c>
      <c r="C43" s="4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D9D5B-E32A-4D78-A943-FDDF440324EE}">
  <dimension ref="A1:Z30"/>
  <sheetViews>
    <sheetView topLeftCell="A8" workbookViewId="0">
      <selection sqref="A1:XFD1048576"/>
    </sheetView>
  </sheetViews>
  <sheetFormatPr defaultRowHeight="15" x14ac:dyDescent="0.25"/>
  <cols>
    <col min="20" max="20" width="9.7109375" customWidth="1"/>
  </cols>
  <sheetData>
    <row r="1" spans="1:26" x14ac:dyDescent="0.25">
      <c r="A1" s="5" t="s">
        <v>13</v>
      </c>
      <c r="B1" s="6" t="s">
        <v>14</v>
      </c>
      <c r="C1" s="6"/>
      <c r="D1" s="6" t="s">
        <v>15</v>
      </c>
      <c r="E1" s="6"/>
      <c r="F1" s="7"/>
    </row>
    <row r="2" spans="1:26" x14ac:dyDescent="0.25">
      <c r="A2" s="5"/>
      <c r="B2" s="8" t="s">
        <v>16</v>
      </c>
      <c r="C2" s="8" t="s">
        <v>2</v>
      </c>
      <c r="D2" s="8" t="s">
        <v>16</v>
      </c>
      <c r="E2" s="8" t="s">
        <v>2</v>
      </c>
      <c r="F2" s="7"/>
      <c r="G2" s="8" t="s">
        <v>17</v>
      </c>
      <c r="H2" s="8" t="s">
        <v>18</v>
      </c>
      <c r="I2" s="8" t="s">
        <v>19</v>
      </c>
      <c r="J2" s="8" t="s">
        <v>20</v>
      </c>
      <c r="K2" s="8" t="s">
        <v>21</v>
      </c>
      <c r="L2" s="8" t="s">
        <v>22</v>
      </c>
      <c r="M2" s="8" t="s">
        <v>23</v>
      </c>
      <c r="N2" s="8" t="s">
        <v>24</v>
      </c>
      <c r="O2" s="8" t="s">
        <v>25</v>
      </c>
      <c r="P2" s="8" t="s">
        <v>26</v>
      </c>
      <c r="Q2" s="8" t="s">
        <v>27</v>
      </c>
      <c r="R2" s="8" t="s">
        <v>28</v>
      </c>
      <c r="S2" s="8" t="s">
        <v>29</v>
      </c>
      <c r="T2" s="8" t="s">
        <v>30</v>
      </c>
      <c r="U2" s="8" t="s">
        <v>31</v>
      </c>
      <c r="V2" s="8" t="s">
        <v>32</v>
      </c>
      <c r="W2" s="8" t="s">
        <v>33</v>
      </c>
      <c r="X2" s="8" t="s">
        <v>34</v>
      </c>
      <c r="Y2" s="8" t="s">
        <v>35</v>
      </c>
      <c r="Z2" s="8" t="s">
        <v>36</v>
      </c>
    </row>
    <row r="3" spans="1:26" x14ac:dyDescent="0.25">
      <c r="A3" s="3">
        <v>1</v>
      </c>
      <c r="B3" s="3">
        <v>6</v>
      </c>
      <c r="C3" s="3">
        <v>1</v>
      </c>
      <c r="D3" s="3">
        <v>1</v>
      </c>
      <c r="E3" s="3">
        <v>1</v>
      </c>
      <c r="F3" s="9"/>
      <c r="G3" s="4">
        <v>1</v>
      </c>
      <c r="H3" s="4">
        <v>21</v>
      </c>
      <c r="I3" s="4">
        <v>0</v>
      </c>
      <c r="J3" s="4">
        <v>0</v>
      </c>
      <c r="K3" s="4">
        <v>21</v>
      </c>
      <c r="L3" s="4">
        <v>2</v>
      </c>
      <c r="M3" s="4">
        <v>0</v>
      </c>
      <c r="N3" s="4">
        <f t="shared" ref="N3:O19" si="0">H3+K3</f>
        <v>42</v>
      </c>
      <c r="O3" s="4">
        <f t="shared" si="0"/>
        <v>2</v>
      </c>
      <c r="P3" s="4">
        <f t="shared" ref="P3:P19" si="1">(H3/N3)*O3</f>
        <v>1</v>
      </c>
      <c r="Q3" s="4">
        <f t="shared" ref="Q3:Q19" si="2">(K3/N3)*O3</f>
        <v>1</v>
      </c>
      <c r="R3" s="4">
        <f>N3*S3</f>
        <v>-42</v>
      </c>
      <c r="S3" s="4">
        <f t="shared" ref="S3:S19" si="3">I3-P3</f>
        <v>-1</v>
      </c>
      <c r="T3" s="4">
        <f>N3*U3</f>
        <v>42</v>
      </c>
      <c r="U3" s="4">
        <f t="shared" ref="U3:U19" si="4">L3-Q3</f>
        <v>1</v>
      </c>
      <c r="V3" s="10">
        <f>(H3*K3*O3*(N3-O3))/((N3^2)*(N3-1))</f>
        <v>0.48780487804878048</v>
      </c>
      <c r="W3" s="4">
        <f>(N3^2)*V3</f>
        <v>860.48780487804879</v>
      </c>
      <c r="X3" s="4">
        <f>SQRT(N3)*S3</f>
        <v>-6.4807406984078604</v>
      </c>
      <c r="Y3" s="4">
        <f>SQRT(N3)*U3</f>
        <v>6.4807406984078604</v>
      </c>
      <c r="Z3" s="4">
        <f>N3*V3</f>
        <v>20.487804878048781</v>
      </c>
    </row>
    <row r="4" spans="1:26" x14ac:dyDescent="0.25">
      <c r="A4" s="3">
        <v>2</v>
      </c>
      <c r="B4" s="3">
        <v>6</v>
      </c>
      <c r="C4" s="3">
        <v>1</v>
      </c>
      <c r="D4" s="3">
        <v>1</v>
      </c>
      <c r="E4" s="3">
        <v>1</v>
      </c>
      <c r="F4" s="9"/>
      <c r="G4" s="4">
        <v>2</v>
      </c>
      <c r="H4" s="4">
        <v>21</v>
      </c>
      <c r="I4" s="4">
        <v>0</v>
      </c>
      <c r="J4" s="4">
        <v>0</v>
      </c>
      <c r="K4" s="4">
        <v>19</v>
      </c>
      <c r="L4" s="4">
        <v>2</v>
      </c>
      <c r="M4" s="4">
        <v>0</v>
      </c>
      <c r="N4" s="4">
        <f t="shared" si="0"/>
        <v>40</v>
      </c>
      <c r="O4" s="4">
        <f t="shared" si="0"/>
        <v>2</v>
      </c>
      <c r="P4" s="4">
        <f t="shared" si="1"/>
        <v>1.05</v>
      </c>
      <c r="Q4" s="4">
        <f t="shared" si="2"/>
        <v>0.95</v>
      </c>
      <c r="R4" s="4">
        <f t="shared" ref="R4:R19" si="5">N4*S4</f>
        <v>-42</v>
      </c>
      <c r="S4" s="4">
        <f t="shared" si="3"/>
        <v>-1.05</v>
      </c>
      <c r="T4" s="4">
        <f t="shared" ref="T4:T19" si="6">N4*U4</f>
        <v>42</v>
      </c>
      <c r="U4" s="4">
        <f t="shared" si="4"/>
        <v>1.05</v>
      </c>
      <c r="V4" s="10">
        <f t="shared" ref="V4:V19" si="7">(H4*K4*O4*(N4-O4))/((N4^2)*(N4-1))</f>
        <v>0.48596153846153844</v>
      </c>
      <c r="W4" s="4">
        <f t="shared" ref="W4:W19" si="8">(N4^2)*V4</f>
        <v>777.53846153846155</v>
      </c>
      <c r="X4" s="4">
        <f t="shared" ref="X4:X19" si="9">SQRT(N4)*S4</f>
        <v>-6.640783086353597</v>
      </c>
      <c r="Y4" s="4">
        <f t="shared" ref="Y4:Y19" si="10">SQRT(N4)*U4</f>
        <v>6.640783086353597</v>
      </c>
      <c r="Z4" s="4">
        <f t="shared" ref="Z4:Z19" si="11">N4*V4</f>
        <v>19.438461538461539</v>
      </c>
    </row>
    <row r="5" spans="1:26" x14ac:dyDescent="0.25">
      <c r="A5" s="3">
        <v>3</v>
      </c>
      <c r="B5" s="3">
        <v>6</v>
      </c>
      <c r="C5" s="3">
        <v>1</v>
      </c>
      <c r="D5" s="3">
        <v>2</v>
      </c>
      <c r="E5" s="3">
        <v>1</v>
      </c>
      <c r="F5" s="9"/>
      <c r="G5" s="4">
        <v>3</v>
      </c>
      <c r="H5" s="4">
        <v>21</v>
      </c>
      <c r="I5" s="4">
        <v>0</v>
      </c>
      <c r="J5" s="4">
        <v>0</v>
      </c>
      <c r="K5" s="4">
        <v>17</v>
      </c>
      <c r="L5" s="4">
        <v>1</v>
      </c>
      <c r="M5" s="4">
        <v>0</v>
      </c>
      <c r="N5" s="4">
        <f t="shared" si="0"/>
        <v>38</v>
      </c>
      <c r="O5" s="4">
        <f t="shared" si="0"/>
        <v>1</v>
      </c>
      <c r="P5" s="4">
        <f t="shared" si="1"/>
        <v>0.55263157894736847</v>
      </c>
      <c r="Q5" s="4">
        <f t="shared" si="2"/>
        <v>0.44736842105263158</v>
      </c>
      <c r="R5" s="4">
        <f t="shared" si="5"/>
        <v>-21.000000000000004</v>
      </c>
      <c r="S5" s="4">
        <f t="shared" si="3"/>
        <v>-0.55263157894736847</v>
      </c>
      <c r="T5" s="4">
        <f t="shared" si="6"/>
        <v>20.999999999999996</v>
      </c>
      <c r="U5" s="4">
        <f t="shared" si="4"/>
        <v>0.55263157894736836</v>
      </c>
      <c r="V5" s="10">
        <f t="shared" si="7"/>
        <v>0.24722991689750692</v>
      </c>
      <c r="W5" s="4">
        <f t="shared" si="8"/>
        <v>357</v>
      </c>
      <c r="X5" s="4">
        <f t="shared" si="9"/>
        <v>-3.4066498437460133</v>
      </c>
      <c r="Y5" s="4">
        <f t="shared" si="10"/>
        <v>3.4066498437460129</v>
      </c>
      <c r="Z5" s="4">
        <f t="shared" si="11"/>
        <v>9.3947368421052637</v>
      </c>
    </row>
    <row r="6" spans="1:26" x14ac:dyDescent="0.25">
      <c r="A6" s="3">
        <v>4</v>
      </c>
      <c r="B6" s="3">
        <v>6</v>
      </c>
      <c r="C6" s="3">
        <v>0</v>
      </c>
      <c r="D6" s="3">
        <v>2</v>
      </c>
      <c r="E6" s="3">
        <v>1</v>
      </c>
      <c r="F6" s="9"/>
      <c r="G6" s="4">
        <v>4</v>
      </c>
      <c r="H6" s="4">
        <v>21</v>
      </c>
      <c r="I6" s="4">
        <v>0</v>
      </c>
      <c r="J6" s="4">
        <v>0</v>
      </c>
      <c r="K6" s="4">
        <v>16</v>
      </c>
      <c r="L6" s="4">
        <v>2</v>
      </c>
      <c r="M6" s="4">
        <v>0</v>
      </c>
      <c r="N6" s="4">
        <f t="shared" si="0"/>
        <v>37</v>
      </c>
      <c r="O6" s="4">
        <f t="shared" si="0"/>
        <v>2</v>
      </c>
      <c r="P6" s="4">
        <f t="shared" si="1"/>
        <v>1.1351351351351351</v>
      </c>
      <c r="Q6" s="4">
        <f t="shared" si="2"/>
        <v>0.86486486486486491</v>
      </c>
      <c r="R6" s="4">
        <f t="shared" si="5"/>
        <v>-42</v>
      </c>
      <c r="S6" s="4">
        <f t="shared" si="3"/>
        <v>-1.1351351351351351</v>
      </c>
      <c r="T6" s="4">
        <f t="shared" si="6"/>
        <v>42</v>
      </c>
      <c r="U6" s="4">
        <f t="shared" si="4"/>
        <v>1.1351351351351351</v>
      </c>
      <c r="V6" s="10">
        <f t="shared" si="7"/>
        <v>0.47723399074750428</v>
      </c>
      <c r="W6" s="4">
        <f t="shared" si="8"/>
        <v>653.33333333333337</v>
      </c>
      <c r="X6" s="4">
        <f t="shared" si="9"/>
        <v>-6.9047574668250054</v>
      </c>
      <c r="Y6" s="4">
        <f t="shared" si="10"/>
        <v>6.9047574668250054</v>
      </c>
      <c r="Z6" s="4">
        <f t="shared" si="11"/>
        <v>17.657657657657658</v>
      </c>
    </row>
    <row r="7" spans="1:26" x14ac:dyDescent="0.25">
      <c r="A7" s="3">
        <v>5</v>
      </c>
      <c r="B7" s="3">
        <v>7</v>
      </c>
      <c r="C7" s="3">
        <v>1</v>
      </c>
      <c r="D7" s="3">
        <v>3</v>
      </c>
      <c r="E7" s="3">
        <v>1</v>
      </c>
      <c r="F7" s="9"/>
      <c r="G7" s="4">
        <v>5</v>
      </c>
      <c r="H7" s="4">
        <v>21</v>
      </c>
      <c r="I7" s="4">
        <v>0</v>
      </c>
      <c r="J7" s="4">
        <v>0</v>
      </c>
      <c r="K7" s="4">
        <v>14</v>
      </c>
      <c r="L7" s="4">
        <v>2</v>
      </c>
      <c r="M7" s="4">
        <v>0</v>
      </c>
      <c r="N7" s="4">
        <f t="shared" si="0"/>
        <v>35</v>
      </c>
      <c r="O7" s="4">
        <f t="shared" si="0"/>
        <v>2</v>
      </c>
      <c r="P7" s="4">
        <f t="shared" si="1"/>
        <v>1.2</v>
      </c>
      <c r="Q7" s="4">
        <f t="shared" si="2"/>
        <v>0.8</v>
      </c>
      <c r="R7" s="4">
        <f t="shared" si="5"/>
        <v>-42</v>
      </c>
      <c r="S7" s="4">
        <f t="shared" si="3"/>
        <v>-1.2</v>
      </c>
      <c r="T7" s="4">
        <f t="shared" si="6"/>
        <v>42</v>
      </c>
      <c r="U7" s="4">
        <f t="shared" si="4"/>
        <v>1.2</v>
      </c>
      <c r="V7" s="10">
        <f t="shared" si="7"/>
        <v>0.46588235294117647</v>
      </c>
      <c r="W7" s="4">
        <f t="shared" si="8"/>
        <v>570.70588235294122</v>
      </c>
      <c r="X7" s="4">
        <f t="shared" si="9"/>
        <v>-7.0992957397195395</v>
      </c>
      <c r="Y7" s="4">
        <f t="shared" si="10"/>
        <v>7.0992957397195395</v>
      </c>
      <c r="Z7" s="4">
        <f t="shared" si="11"/>
        <v>16.305882352941175</v>
      </c>
    </row>
    <row r="8" spans="1:26" x14ac:dyDescent="0.25">
      <c r="A8" s="3">
        <v>6</v>
      </c>
      <c r="B8" s="3">
        <v>9</v>
      </c>
      <c r="C8" s="3">
        <v>0</v>
      </c>
      <c r="D8" s="3">
        <v>4</v>
      </c>
      <c r="E8" s="3">
        <v>1</v>
      </c>
      <c r="F8" s="9"/>
      <c r="G8" s="4">
        <v>6</v>
      </c>
      <c r="H8" s="4">
        <v>21</v>
      </c>
      <c r="I8" s="4">
        <v>3</v>
      </c>
      <c r="J8" s="4">
        <v>1</v>
      </c>
      <c r="K8" s="4">
        <v>12</v>
      </c>
      <c r="L8" s="4">
        <v>0</v>
      </c>
      <c r="M8" s="4">
        <v>0</v>
      </c>
      <c r="N8" s="4">
        <f t="shared" si="0"/>
        <v>33</v>
      </c>
      <c r="O8" s="4">
        <f t="shared" si="0"/>
        <v>3</v>
      </c>
      <c r="P8" s="4">
        <f t="shared" si="1"/>
        <v>1.9090909090909092</v>
      </c>
      <c r="Q8" s="4">
        <f t="shared" si="2"/>
        <v>1.0909090909090908</v>
      </c>
      <c r="R8" s="4">
        <f t="shared" si="5"/>
        <v>36</v>
      </c>
      <c r="S8" s="4">
        <f t="shared" si="3"/>
        <v>1.0909090909090908</v>
      </c>
      <c r="T8" s="4">
        <f t="shared" si="6"/>
        <v>-36</v>
      </c>
      <c r="U8" s="4">
        <f t="shared" si="4"/>
        <v>-1.0909090909090908</v>
      </c>
      <c r="V8" s="10">
        <f t="shared" si="7"/>
        <v>0.65082644628099173</v>
      </c>
      <c r="W8" s="4">
        <f t="shared" si="8"/>
        <v>708.75</v>
      </c>
      <c r="X8" s="4">
        <f t="shared" si="9"/>
        <v>6.2667956144051216</v>
      </c>
      <c r="Y8" s="4">
        <f t="shared" si="10"/>
        <v>-6.2667956144051216</v>
      </c>
      <c r="Z8" s="4">
        <f t="shared" si="11"/>
        <v>21.477272727272727</v>
      </c>
    </row>
    <row r="9" spans="1:26" x14ac:dyDescent="0.25">
      <c r="A9" s="3">
        <v>7</v>
      </c>
      <c r="B9" s="3">
        <v>10</v>
      </c>
      <c r="C9" s="3">
        <v>1</v>
      </c>
      <c r="D9" s="3">
        <v>4</v>
      </c>
      <c r="E9" s="3">
        <v>1</v>
      </c>
      <c r="F9" s="9"/>
      <c r="G9" s="4">
        <v>7</v>
      </c>
      <c r="H9" s="4">
        <v>17</v>
      </c>
      <c r="I9" s="4">
        <v>1</v>
      </c>
      <c r="J9" s="4">
        <v>0</v>
      </c>
      <c r="K9" s="4">
        <v>12</v>
      </c>
      <c r="L9" s="4">
        <v>0</v>
      </c>
      <c r="M9" s="4">
        <v>0</v>
      </c>
      <c r="N9" s="4">
        <f t="shared" si="0"/>
        <v>29</v>
      </c>
      <c r="O9" s="4">
        <f t="shared" si="0"/>
        <v>1</v>
      </c>
      <c r="P9" s="4">
        <f t="shared" si="1"/>
        <v>0.58620689655172409</v>
      </c>
      <c r="Q9" s="4">
        <f t="shared" si="2"/>
        <v>0.41379310344827586</v>
      </c>
      <c r="R9" s="4">
        <f t="shared" si="5"/>
        <v>12.000000000000002</v>
      </c>
      <c r="S9" s="4">
        <f t="shared" si="3"/>
        <v>0.41379310344827591</v>
      </c>
      <c r="T9" s="4">
        <f t="shared" si="6"/>
        <v>-12</v>
      </c>
      <c r="U9" s="4">
        <f t="shared" si="4"/>
        <v>-0.41379310344827586</v>
      </c>
      <c r="V9" s="10">
        <f t="shared" si="7"/>
        <v>0.24256837098692033</v>
      </c>
      <c r="W9" s="4">
        <f t="shared" si="8"/>
        <v>204</v>
      </c>
      <c r="X9" s="4">
        <f t="shared" si="9"/>
        <v>2.2283440581246223</v>
      </c>
      <c r="Y9" s="4">
        <f t="shared" si="10"/>
        <v>-2.2283440581246223</v>
      </c>
      <c r="Z9" s="4">
        <f t="shared" si="11"/>
        <v>7.0344827586206895</v>
      </c>
    </row>
    <row r="10" spans="1:26" x14ac:dyDescent="0.25">
      <c r="A10" s="3">
        <v>8</v>
      </c>
      <c r="B10" s="3">
        <v>10</v>
      </c>
      <c r="C10" s="3">
        <v>0</v>
      </c>
      <c r="D10" s="3">
        <v>5</v>
      </c>
      <c r="E10" s="3">
        <v>1</v>
      </c>
      <c r="F10" s="9"/>
      <c r="G10" s="4">
        <v>8</v>
      </c>
      <c r="H10" s="4">
        <v>16</v>
      </c>
      <c r="I10" s="4">
        <v>0</v>
      </c>
      <c r="J10" s="4">
        <v>1</v>
      </c>
      <c r="K10" s="4">
        <v>12</v>
      </c>
      <c r="L10" s="4">
        <v>4</v>
      </c>
      <c r="M10" s="4">
        <v>0</v>
      </c>
      <c r="N10" s="4">
        <f t="shared" si="0"/>
        <v>28</v>
      </c>
      <c r="O10" s="4">
        <f t="shared" si="0"/>
        <v>4</v>
      </c>
      <c r="P10" s="4">
        <f t="shared" si="1"/>
        <v>2.2857142857142856</v>
      </c>
      <c r="Q10" s="4">
        <f t="shared" si="2"/>
        <v>1.7142857142857142</v>
      </c>
      <c r="R10" s="4">
        <f t="shared" si="5"/>
        <v>-64</v>
      </c>
      <c r="S10" s="4">
        <f t="shared" si="3"/>
        <v>-2.2857142857142856</v>
      </c>
      <c r="T10" s="4">
        <f t="shared" si="6"/>
        <v>64</v>
      </c>
      <c r="U10" s="4">
        <f t="shared" si="4"/>
        <v>2.2857142857142856</v>
      </c>
      <c r="V10" s="10">
        <f t="shared" si="7"/>
        <v>0.87074829931972786</v>
      </c>
      <c r="W10" s="4">
        <f t="shared" si="8"/>
        <v>682.66666666666663</v>
      </c>
      <c r="X10" s="4">
        <f t="shared" si="9"/>
        <v>-12.09486313629527</v>
      </c>
      <c r="Y10" s="4">
        <f t="shared" si="10"/>
        <v>12.09486313629527</v>
      </c>
      <c r="Z10" s="4">
        <f t="shared" si="11"/>
        <v>24.38095238095238</v>
      </c>
    </row>
    <row r="11" spans="1:26" x14ac:dyDescent="0.25">
      <c r="A11" s="3">
        <v>9</v>
      </c>
      <c r="B11" s="3">
        <v>11</v>
      </c>
      <c r="C11" s="3">
        <v>0</v>
      </c>
      <c r="D11" s="3">
        <v>5</v>
      </c>
      <c r="E11" s="3">
        <v>1</v>
      </c>
      <c r="F11" s="9"/>
      <c r="G11" s="4">
        <v>10</v>
      </c>
      <c r="H11" s="4">
        <v>15</v>
      </c>
      <c r="I11" s="4">
        <v>1</v>
      </c>
      <c r="J11" s="4">
        <v>1</v>
      </c>
      <c r="K11" s="4">
        <v>8</v>
      </c>
      <c r="L11" s="4">
        <v>0</v>
      </c>
      <c r="M11" s="4">
        <v>0</v>
      </c>
      <c r="N11" s="4">
        <f t="shared" si="0"/>
        <v>23</v>
      </c>
      <c r="O11" s="4">
        <f t="shared" si="0"/>
        <v>1</v>
      </c>
      <c r="P11" s="4">
        <f t="shared" si="1"/>
        <v>0.65217391304347827</v>
      </c>
      <c r="Q11" s="4">
        <f t="shared" si="2"/>
        <v>0.34782608695652173</v>
      </c>
      <c r="R11" s="4">
        <f t="shared" si="5"/>
        <v>8</v>
      </c>
      <c r="S11" s="4">
        <f t="shared" si="3"/>
        <v>0.34782608695652173</v>
      </c>
      <c r="T11" s="4">
        <f t="shared" si="6"/>
        <v>-8</v>
      </c>
      <c r="U11" s="4">
        <f t="shared" si="4"/>
        <v>-0.34782608695652173</v>
      </c>
      <c r="V11" s="10">
        <f t="shared" si="7"/>
        <v>0.22684310018903592</v>
      </c>
      <c r="W11" s="4">
        <f t="shared" si="8"/>
        <v>120</v>
      </c>
      <c r="X11" s="4">
        <f t="shared" si="9"/>
        <v>1.6681153124565979</v>
      </c>
      <c r="Y11" s="4">
        <f t="shared" si="10"/>
        <v>-1.6681153124565979</v>
      </c>
      <c r="Z11" s="4">
        <f t="shared" si="11"/>
        <v>5.2173913043478262</v>
      </c>
    </row>
    <row r="12" spans="1:26" x14ac:dyDescent="0.25">
      <c r="A12" s="3">
        <v>10</v>
      </c>
      <c r="B12" s="3">
        <v>13</v>
      </c>
      <c r="C12" s="3">
        <v>1</v>
      </c>
      <c r="D12" s="3">
        <v>8</v>
      </c>
      <c r="E12" s="3">
        <v>1</v>
      </c>
      <c r="F12" s="9"/>
      <c r="G12" s="4">
        <v>11</v>
      </c>
      <c r="H12" s="4">
        <v>13</v>
      </c>
      <c r="I12" s="4">
        <v>0</v>
      </c>
      <c r="J12" s="4">
        <v>1</v>
      </c>
      <c r="K12" s="4">
        <v>8</v>
      </c>
      <c r="L12" s="4">
        <v>2</v>
      </c>
      <c r="M12" s="4">
        <v>0</v>
      </c>
      <c r="N12" s="4">
        <f t="shared" si="0"/>
        <v>21</v>
      </c>
      <c r="O12" s="4">
        <f t="shared" si="0"/>
        <v>2</v>
      </c>
      <c r="P12" s="4">
        <f t="shared" si="1"/>
        <v>1.2380952380952381</v>
      </c>
      <c r="Q12" s="4">
        <f t="shared" si="2"/>
        <v>0.76190476190476186</v>
      </c>
      <c r="R12" s="4">
        <f t="shared" si="5"/>
        <v>-26</v>
      </c>
      <c r="S12" s="4">
        <f t="shared" si="3"/>
        <v>-1.2380952380952381</v>
      </c>
      <c r="T12" s="4">
        <f t="shared" si="6"/>
        <v>26</v>
      </c>
      <c r="U12" s="4">
        <f t="shared" si="4"/>
        <v>1.2380952380952381</v>
      </c>
      <c r="V12" s="10">
        <f t="shared" si="7"/>
        <v>0.44807256235827664</v>
      </c>
      <c r="W12" s="4">
        <f t="shared" si="8"/>
        <v>197.6</v>
      </c>
      <c r="X12" s="4">
        <f t="shared" si="9"/>
        <v>-5.6736651461358019</v>
      </c>
      <c r="Y12" s="4">
        <f t="shared" si="10"/>
        <v>5.6736651461358019</v>
      </c>
      <c r="Z12" s="4">
        <f t="shared" si="11"/>
        <v>9.4095238095238098</v>
      </c>
    </row>
    <row r="13" spans="1:26" x14ac:dyDescent="0.25">
      <c r="A13" s="3">
        <v>11</v>
      </c>
      <c r="B13" s="3">
        <v>16</v>
      </c>
      <c r="C13" s="3">
        <v>1</v>
      </c>
      <c r="D13" s="3">
        <v>8</v>
      </c>
      <c r="E13" s="3">
        <v>1</v>
      </c>
      <c r="F13" s="9"/>
      <c r="G13" s="4">
        <v>12</v>
      </c>
      <c r="H13" s="4">
        <v>12</v>
      </c>
      <c r="I13" s="4">
        <v>0</v>
      </c>
      <c r="J13" s="4">
        <v>0</v>
      </c>
      <c r="K13" s="4">
        <v>6</v>
      </c>
      <c r="L13" s="4">
        <v>2</v>
      </c>
      <c r="M13" s="4">
        <v>0</v>
      </c>
      <c r="N13" s="4">
        <f t="shared" si="0"/>
        <v>18</v>
      </c>
      <c r="O13" s="4">
        <f t="shared" si="0"/>
        <v>2</v>
      </c>
      <c r="P13" s="4">
        <f t="shared" si="1"/>
        <v>1.3333333333333333</v>
      </c>
      <c r="Q13" s="4">
        <f t="shared" si="2"/>
        <v>0.66666666666666663</v>
      </c>
      <c r="R13" s="4">
        <f t="shared" si="5"/>
        <v>-24</v>
      </c>
      <c r="S13" s="4">
        <f t="shared" si="3"/>
        <v>-1.3333333333333333</v>
      </c>
      <c r="T13" s="4">
        <f t="shared" si="6"/>
        <v>24.000000000000004</v>
      </c>
      <c r="U13" s="4">
        <f t="shared" si="4"/>
        <v>1.3333333333333335</v>
      </c>
      <c r="V13" s="10">
        <f t="shared" si="7"/>
        <v>0.41830065359477125</v>
      </c>
      <c r="W13" s="4">
        <f t="shared" si="8"/>
        <v>135.52941176470588</v>
      </c>
      <c r="X13" s="4">
        <f t="shared" si="9"/>
        <v>-5.6568542494923797</v>
      </c>
      <c r="Y13" s="4">
        <f t="shared" si="10"/>
        <v>5.6568542494923806</v>
      </c>
      <c r="Z13" s="4">
        <f t="shared" si="11"/>
        <v>7.5294117647058822</v>
      </c>
    </row>
    <row r="14" spans="1:26" x14ac:dyDescent="0.25">
      <c r="A14" s="3">
        <v>12</v>
      </c>
      <c r="B14" s="3">
        <v>17</v>
      </c>
      <c r="C14" s="3">
        <v>0</v>
      </c>
      <c r="D14" s="3">
        <v>8</v>
      </c>
      <c r="E14" s="3">
        <v>1</v>
      </c>
      <c r="F14" s="9"/>
      <c r="G14" s="4">
        <v>13</v>
      </c>
      <c r="H14" s="4">
        <v>12</v>
      </c>
      <c r="I14" s="4">
        <v>1</v>
      </c>
      <c r="J14" s="4">
        <v>0</v>
      </c>
      <c r="K14" s="4">
        <v>4</v>
      </c>
      <c r="L14" s="4">
        <v>0</v>
      </c>
      <c r="M14" s="4">
        <v>0</v>
      </c>
      <c r="N14" s="4">
        <f t="shared" si="0"/>
        <v>16</v>
      </c>
      <c r="O14" s="4">
        <f t="shared" si="0"/>
        <v>1</v>
      </c>
      <c r="P14" s="4">
        <f t="shared" si="1"/>
        <v>0.75</v>
      </c>
      <c r="Q14" s="4">
        <f t="shared" si="2"/>
        <v>0.25</v>
      </c>
      <c r="R14" s="4">
        <f t="shared" si="5"/>
        <v>4</v>
      </c>
      <c r="S14" s="4">
        <f t="shared" si="3"/>
        <v>0.25</v>
      </c>
      <c r="T14" s="4">
        <f t="shared" si="6"/>
        <v>-4</v>
      </c>
      <c r="U14" s="4">
        <f t="shared" si="4"/>
        <v>-0.25</v>
      </c>
      <c r="V14" s="10">
        <f t="shared" si="7"/>
        <v>0.1875</v>
      </c>
      <c r="W14" s="4">
        <f t="shared" si="8"/>
        <v>48</v>
      </c>
      <c r="X14" s="4">
        <f t="shared" si="9"/>
        <v>1</v>
      </c>
      <c r="Y14" s="4">
        <f t="shared" si="10"/>
        <v>-1</v>
      </c>
      <c r="Z14" s="4">
        <f t="shared" si="11"/>
        <v>3</v>
      </c>
    </row>
    <row r="15" spans="1:26" x14ac:dyDescent="0.25">
      <c r="A15" s="3">
        <v>13</v>
      </c>
      <c r="B15" s="3">
        <v>19</v>
      </c>
      <c r="C15" s="3">
        <v>0</v>
      </c>
      <c r="D15" s="3">
        <v>8</v>
      </c>
      <c r="E15" s="3">
        <v>1</v>
      </c>
      <c r="F15" s="9"/>
      <c r="G15" s="4">
        <v>15</v>
      </c>
      <c r="H15" s="4">
        <v>11</v>
      </c>
      <c r="I15" s="4">
        <v>0</v>
      </c>
      <c r="J15" s="4">
        <v>0</v>
      </c>
      <c r="K15" s="4">
        <v>4</v>
      </c>
      <c r="L15" s="4">
        <v>1</v>
      </c>
      <c r="M15" s="4">
        <v>0</v>
      </c>
      <c r="N15" s="4">
        <f t="shared" si="0"/>
        <v>15</v>
      </c>
      <c r="O15" s="4">
        <f t="shared" si="0"/>
        <v>1</v>
      </c>
      <c r="P15" s="4">
        <f t="shared" si="1"/>
        <v>0.73333333333333328</v>
      </c>
      <c r="Q15" s="4">
        <f t="shared" si="2"/>
        <v>0.26666666666666666</v>
      </c>
      <c r="R15" s="4">
        <f t="shared" si="5"/>
        <v>-11</v>
      </c>
      <c r="S15" s="4">
        <f t="shared" si="3"/>
        <v>-0.73333333333333328</v>
      </c>
      <c r="T15" s="4">
        <f t="shared" si="6"/>
        <v>11</v>
      </c>
      <c r="U15" s="4">
        <f t="shared" si="4"/>
        <v>0.73333333333333339</v>
      </c>
      <c r="V15" s="10">
        <f t="shared" si="7"/>
        <v>0.19555555555555557</v>
      </c>
      <c r="W15" s="4">
        <f t="shared" si="8"/>
        <v>44</v>
      </c>
      <c r="X15" s="4">
        <f t="shared" si="9"/>
        <v>-2.8401877872187722</v>
      </c>
      <c r="Y15" s="4">
        <f t="shared" si="10"/>
        <v>2.8401877872187726</v>
      </c>
      <c r="Z15" s="4">
        <f t="shared" si="11"/>
        <v>2.9333333333333336</v>
      </c>
    </row>
    <row r="16" spans="1:26" x14ac:dyDescent="0.25">
      <c r="A16" s="3">
        <v>14</v>
      </c>
      <c r="B16" s="3">
        <v>20</v>
      </c>
      <c r="C16" s="3">
        <v>0</v>
      </c>
      <c r="D16" s="3">
        <v>11</v>
      </c>
      <c r="E16" s="3">
        <v>1</v>
      </c>
      <c r="F16" s="9"/>
      <c r="G16" s="4">
        <v>16</v>
      </c>
      <c r="H16" s="4">
        <v>11</v>
      </c>
      <c r="I16" s="4">
        <v>1</v>
      </c>
      <c r="J16" s="4">
        <v>0</v>
      </c>
      <c r="K16" s="4">
        <v>3</v>
      </c>
      <c r="L16" s="4">
        <v>0</v>
      </c>
      <c r="M16" s="4">
        <v>0</v>
      </c>
      <c r="N16" s="4">
        <f t="shared" si="0"/>
        <v>14</v>
      </c>
      <c r="O16" s="4">
        <f t="shared" si="0"/>
        <v>1</v>
      </c>
      <c r="P16" s="4">
        <f t="shared" si="1"/>
        <v>0.7857142857142857</v>
      </c>
      <c r="Q16" s="4">
        <f t="shared" si="2"/>
        <v>0.21428571428571427</v>
      </c>
      <c r="R16" s="4">
        <f t="shared" si="5"/>
        <v>3</v>
      </c>
      <c r="S16" s="4">
        <f t="shared" si="3"/>
        <v>0.2142857142857143</v>
      </c>
      <c r="T16" s="4">
        <f t="shared" si="6"/>
        <v>-3</v>
      </c>
      <c r="U16" s="4">
        <f t="shared" si="4"/>
        <v>-0.21428571428571427</v>
      </c>
      <c r="V16" s="10">
        <f t="shared" si="7"/>
        <v>0.1683673469387755</v>
      </c>
      <c r="W16" s="4">
        <f t="shared" si="8"/>
        <v>33</v>
      </c>
      <c r="X16" s="4">
        <f t="shared" si="9"/>
        <v>0.80178372573727319</v>
      </c>
      <c r="Y16" s="4">
        <f t="shared" si="10"/>
        <v>-0.80178372573727308</v>
      </c>
      <c r="Z16" s="4">
        <f t="shared" si="11"/>
        <v>2.3571428571428572</v>
      </c>
    </row>
    <row r="17" spans="1:26" x14ac:dyDescent="0.25">
      <c r="A17" s="3">
        <v>15</v>
      </c>
      <c r="B17" s="3">
        <v>22</v>
      </c>
      <c r="C17" s="3">
        <v>1</v>
      </c>
      <c r="D17" s="3">
        <v>11</v>
      </c>
      <c r="E17" s="3">
        <v>1</v>
      </c>
      <c r="F17" s="9"/>
      <c r="G17" s="4">
        <v>17</v>
      </c>
      <c r="H17" s="4">
        <v>10</v>
      </c>
      <c r="I17" s="4">
        <v>0</v>
      </c>
      <c r="J17" s="4">
        <v>3</v>
      </c>
      <c r="K17" s="4">
        <v>3</v>
      </c>
      <c r="L17" s="4">
        <v>1</v>
      </c>
      <c r="M17" s="4">
        <v>0</v>
      </c>
      <c r="N17" s="4">
        <f t="shared" si="0"/>
        <v>13</v>
      </c>
      <c r="O17" s="4">
        <f t="shared" si="0"/>
        <v>1</v>
      </c>
      <c r="P17" s="4">
        <f t="shared" si="1"/>
        <v>0.76923076923076927</v>
      </c>
      <c r="Q17" s="4">
        <f t="shared" si="2"/>
        <v>0.23076923076923078</v>
      </c>
      <c r="R17" s="4">
        <f t="shared" si="5"/>
        <v>-10</v>
      </c>
      <c r="S17" s="4">
        <f t="shared" si="3"/>
        <v>-0.76923076923076927</v>
      </c>
      <c r="T17" s="4">
        <f t="shared" si="6"/>
        <v>10</v>
      </c>
      <c r="U17" s="4">
        <f t="shared" si="4"/>
        <v>0.76923076923076916</v>
      </c>
      <c r="V17" s="10">
        <f t="shared" si="7"/>
        <v>0.17751479289940827</v>
      </c>
      <c r="W17" s="4">
        <f t="shared" si="8"/>
        <v>30</v>
      </c>
      <c r="X17" s="4">
        <f t="shared" si="9"/>
        <v>-2.7735009811261455</v>
      </c>
      <c r="Y17" s="4">
        <f t="shared" si="10"/>
        <v>2.7735009811261451</v>
      </c>
      <c r="Z17" s="4">
        <f t="shared" si="11"/>
        <v>2.3076923076923075</v>
      </c>
    </row>
    <row r="18" spans="1:26" x14ac:dyDescent="0.25">
      <c r="A18" s="3">
        <v>16</v>
      </c>
      <c r="B18" s="3">
        <v>23</v>
      </c>
      <c r="C18" s="3">
        <v>1</v>
      </c>
      <c r="D18" s="3">
        <v>12</v>
      </c>
      <c r="E18" s="3">
        <v>1</v>
      </c>
      <c r="F18" s="9"/>
      <c r="G18" s="4">
        <v>22</v>
      </c>
      <c r="H18" s="4">
        <v>7</v>
      </c>
      <c r="I18" s="4">
        <v>1</v>
      </c>
      <c r="J18" s="4">
        <v>0</v>
      </c>
      <c r="K18" s="4">
        <v>2</v>
      </c>
      <c r="L18" s="4">
        <v>1</v>
      </c>
      <c r="M18" s="4">
        <v>0</v>
      </c>
      <c r="N18" s="4">
        <f t="shared" si="0"/>
        <v>9</v>
      </c>
      <c r="O18" s="4">
        <f t="shared" si="0"/>
        <v>2</v>
      </c>
      <c r="P18" s="4">
        <f t="shared" si="1"/>
        <v>1.5555555555555556</v>
      </c>
      <c r="Q18" s="4">
        <f t="shared" si="2"/>
        <v>0.44444444444444442</v>
      </c>
      <c r="R18" s="4">
        <f t="shared" si="5"/>
        <v>-5</v>
      </c>
      <c r="S18" s="4">
        <f t="shared" si="3"/>
        <v>-0.55555555555555558</v>
      </c>
      <c r="T18" s="4">
        <f t="shared" si="6"/>
        <v>5</v>
      </c>
      <c r="U18" s="4">
        <f t="shared" si="4"/>
        <v>0.55555555555555558</v>
      </c>
      <c r="V18" s="10">
        <f t="shared" si="7"/>
        <v>0.30246913580246915</v>
      </c>
      <c r="W18" s="4">
        <f t="shared" si="8"/>
        <v>24.5</v>
      </c>
      <c r="X18" s="4">
        <f t="shared" si="9"/>
        <v>-1.6666666666666667</v>
      </c>
      <c r="Y18" s="4">
        <f t="shared" si="10"/>
        <v>1.6666666666666667</v>
      </c>
      <c r="Z18" s="4">
        <f t="shared" si="11"/>
        <v>2.7222222222222223</v>
      </c>
    </row>
    <row r="19" spans="1:26" x14ac:dyDescent="0.25">
      <c r="A19" s="3">
        <v>17</v>
      </c>
      <c r="B19" s="3">
        <v>25</v>
      </c>
      <c r="C19" s="3">
        <v>0</v>
      </c>
      <c r="D19" s="3">
        <v>12</v>
      </c>
      <c r="E19" s="3">
        <v>1</v>
      </c>
      <c r="F19" s="9"/>
      <c r="G19" s="4">
        <v>23</v>
      </c>
      <c r="H19" s="4">
        <v>6</v>
      </c>
      <c r="I19" s="4">
        <v>1</v>
      </c>
      <c r="J19" s="4">
        <v>5</v>
      </c>
      <c r="K19" s="4">
        <v>1</v>
      </c>
      <c r="L19" s="4">
        <v>1</v>
      </c>
      <c r="M19" s="4">
        <v>0</v>
      </c>
      <c r="N19" s="4">
        <f t="shared" si="0"/>
        <v>7</v>
      </c>
      <c r="O19" s="4">
        <f t="shared" si="0"/>
        <v>2</v>
      </c>
      <c r="P19" s="4">
        <f t="shared" si="1"/>
        <v>1.7142857142857142</v>
      </c>
      <c r="Q19" s="4">
        <f t="shared" si="2"/>
        <v>0.2857142857142857</v>
      </c>
      <c r="R19" s="4">
        <f t="shared" si="5"/>
        <v>-4.9999999999999991</v>
      </c>
      <c r="S19" s="4">
        <f t="shared" si="3"/>
        <v>-0.71428571428571419</v>
      </c>
      <c r="T19" s="4">
        <f t="shared" si="6"/>
        <v>5</v>
      </c>
      <c r="U19" s="4">
        <f t="shared" si="4"/>
        <v>0.7142857142857143</v>
      </c>
      <c r="V19" s="10">
        <f t="shared" si="7"/>
        <v>0.20408163265306123</v>
      </c>
      <c r="W19" s="4">
        <f t="shared" si="8"/>
        <v>10</v>
      </c>
      <c r="X19" s="4">
        <f t="shared" si="9"/>
        <v>-1.8898223650461359</v>
      </c>
      <c r="Y19" s="4">
        <f t="shared" si="10"/>
        <v>1.8898223650461363</v>
      </c>
      <c r="Z19" s="4">
        <f t="shared" si="11"/>
        <v>1.4285714285714286</v>
      </c>
    </row>
    <row r="20" spans="1:26" x14ac:dyDescent="0.25">
      <c r="A20" s="3">
        <v>18</v>
      </c>
      <c r="B20" s="3">
        <v>32</v>
      </c>
      <c r="C20" s="3">
        <v>0</v>
      </c>
      <c r="D20" s="3">
        <v>15</v>
      </c>
      <c r="E20" s="3">
        <v>1</v>
      </c>
      <c r="F20" s="9"/>
      <c r="I20" s="11">
        <f>SUM(I3:I19)</f>
        <v>9</v>
      </c>
      <c r="J20" s="11">
        <f>SUM(J3:J19)</f>
        <v>12</v>
      </c>
      <c r="L20" s="11">
        <f>SUM(L3:L19)</f>
        <v>21</v>
      </c>
      <c r="M20" s="11">
        <f>SUM(M3:M19)</f>
        <v>0</v>
      </c>
      <c r="P20" s="11">
        <f>SUM(P3:P19)</f>
        <v>19.250500948031132</v>
      </c>
      <c r="Q20" s="11">
        <f>SUM(Q3:Q19)</f>
        <v>10.74949905196887</v>
      </c>
      <c r="R20" s="11">
        <f t="shared" ref="R20:T20" si="12">SUM(R3:R19)</f>
        <v>-271</v>
      </c>
      <c r="S20" s="11">
        <f t="shared" si="12"/>
        <v>-10.25050094803113</v>
      </c>
      <c r="T20" s="11">
        <f t="shared" si="12"/>
        <v>271</v>
      </c>
      <c r="U20" s="11">
        <f>SUM(U3:U19)</f>
        <v>10.250500948031128</v>
      </c>
      <c r="V20" s="12">
        <f>SUM(V3:V19)</f>
        <v>6.2569605736755003</v>
      </c>
      <c r="W20" s="12">
        <f t="shared" ref="W20:Z20" si="13">SUM(W3:W19)</f>
        <v>5457.1115605341583</v>
      </c>
      <c r="X20" s="12">
        <f t="shared" si="13"/>
        <v>-51.162748456309572</v>
      </c>
      <c r="Y20" s="12">
        <f t="shared" si="13"/>
        <v>51.162748456309579</v>
      </c>
      <c r="Z20" s="12">
        <f t="shared" si="13"/>
        <v>173.08254016359987</v>
      </c>
    </row>
    <row r="21" spans="1:26" x14ac:dyDescent="0.25">
      <c r="A21" s="3">
        <v>19</v>
      </c>
      <c r="B21" s="3">
        <v>32</v>
      </c>
      <c r="C21" s="3">
        <v>0</v>
      </c>
      <c r="D21" s="3">
        <v>17</v>
      </c>
      <c r="E21" s="3">
        <v>1</v>
      </c>
      <c r="F21" s="9"/>
    </row>
    <row r="22" spans="1:26" x14ac:dyDescent="0.25">
      <c r="A22" s="3">
        <v>20</v>
      </c>
      <c r="B22" s="3">
        <v>34</v>
      </c>
      <c r="C22" s="3">
        <v>0</v>
      </c>
      <c r="D22" s="3">
        <v>22</v>
      </c>
      <c r="E22" s="3">
        <v>1</v>
      </c>
      <c r="F22" s="9"/>
    </row>
    <row r="23" spans="1:26" x14ac:dyDescent="0.25">
      <c r="A23" s="3">
        <v>21</v>
      </c>
      <c r="B23" s="3">
        <v>35</v>
      </c>
      <c r="C23" s="3">
        <v>0</v>
      </c>
      <c r="D23" s="3">
        <v>23</v>
      </c>
      <c r="E23" s="3">
        <v>1</v>
      </c>
    </row>
    <row r="25" spans="1:26" x14ac:dyDescent="0.25">
      <c r="G25" s="13" t="s">
        <v>37</v>
      </c>
      <c r="H25" s="14"/>
      <c r="I25" s="15"/>
      <c r="K25" s="6" t="s">
        <v>38</v>
      </c>
      <c r="L25" s="6"/>
      <c r="M25" s="6"/>
      <c r="R25" s="16" t="s">
        <v>39</v>
      </c>
      <c r="S25" s="8" t="s">
        <v>40</v>
      </c>
      <c r="T25" s="8" t="s">
        <v>41</v>
      </c>
    </row>
    <row r="26" spans="1:26" x14ac:dyDescent="0.25">
      <c r="A26" s="6" t="s">
        <v>42</v>
      </c>
      <c r="B26" s="6"/>
      <c r="C26" s="11">
        <f>C28/C27</f>
        <v>16.792940989216525</v>
      </c>
      <c r="G26" s="17" t="s">
        <v>43</v>
      </c>
      <c r="H26" s="18"/>
      <c r="I26" s="19">
        <f>I28/I30</f>
        <v>13.457852049631065</v>
      </c>
      <c r="K26" s="20" t="s">
        <v>43</v>
      </c>
      <c r="L26" s="20"/>
      <c r="M26" s="11">
        <f>M28/M30</f>
        <v>15.123575301872693</v>
      </c>
      <c r="O26" s="21" t="s">
        <v>42</v>
      </c>
      <c r="P26" s="21"/>
      <c r="Q26" s="22"/>
      <c r="R26" s="11">
        <f>C26</f>
        <v>16.792940989216525</v>
      </c>
      <c r="S26" s="4">
        <v>1</v>
      </c>
      <c r="T26" s="4">
        <f>_xlfn.CHISQ.DIST.RT(R26,S26)</f>
        <v>4.1688091093345599E-5</v>
      </c>
    </row>
    <row r="27" spans="1:26" x14ac:dyDescent="0.25">
      <c r="A27" s="20" t="s">
        <v>44</v>
      </c>
      <c r="B27" s="20"/>
      <c r="C27" s="12">
        <f>V20</f>
        <v>6.2569605736755003</v>
      </c>
      <c r="G27" s="17" t="s">
        <v>45</v>
      </c>
      <c r="H27" s="18"/>
      <c r="I27" s="19">
        <f>I29/I30</f>
        <v>13.457852049631065</v>
      </c>
      <c r="K27" s="20" t="s">
        <v>45</v>
      </c>
      <c r="L27" s="20"/>
      <c r="M27" s="11">
        <f>M29/M30</f>
        <v>15.123575301872698</v>
      </c>
      <c r="O27" s="21" t="s">
        <v>37</v>
      </c>
      <c r="P27" s="21"/>
      <c r="Q27" s="22"/>
      <c r="R27" s="11">
        <f>I26</f>
        <v>13.457852049631065</v>
      </c>
      <c r="S27" s="4">
        <v>1</v>
      </c>
      <c r="T27" s="4">
        <f>_xlfn.CHISQ.DIST.RT(R27,S27)</f>
        <v>2.4398292189055387E-4</v>
      </c>
    </row>
    <row r="28" spans="1:26" x14ac:dyDescent="0.25">
      <c r="A28" s="20" t="s">
        <v>46</v>
      </c>
      <c r="B28" s="20"/>
      <c r="C28" s="11">
        <f>U20^2</f>
        <v>105.07276968558705</v>
      </c>
      <c r="G28" s="17" t="s">
        <v>47</v>
      </c>
      <c r="H28" s="18"/>
      <c r="I28" s="19">
        <f>T20^2</f>
        <v>73441</v>
      </c>
      <c r="K28" s="20" t="s">
        <v>48</v>
      </c>
      <c r="L28" s="20"/>
      <c r="M28" s="12">
        <f>X20^2</f>
        <v>2617.6268296036073</v>
      </c>
      <c r="O28" s="21" t="s">
        <v>38</v>
      </c>
      <c r="P28" s="21"/>
      <c r="Q28" s="22"/>
      <c r="R28" s="11">
        <f>M26</f>
        <v>15.123575301872693</v>
      </c>
      <c r="S28" s="4">
        <v>1</v>
      </c>
      <c r="T28" s="4">
        <f t="shared" ref="T28" si="14">_xlfn.CHISQ.DIST.RT(R28,S28)</f>
        <v>1.0069788442397022E-4</v>
      </c>
    </row>
    <row r="29" spans="1:26" x14ac:dyDescent="0.25">
      <c r="A29" s="20" t="s">
        <v>49</v>
      </c>
      <c r="B29" s="20"/>
      <c r="C29" s="23"/>
      <c r="G29" s="17" t="s">
        <v>50</v>
      </c>
      <c r="H29" s="18"/>
      <c r="I29" s="19">
        <f>R20^2</f>
        <v>73441</v>
      </c>
      <c r="K29" s="20" t="s">
        <v>51</v>
      </c>
      <c r="L29" s="20"/>
      <c r="M29" s="12">
        <f>Y20^2</f>
        <v>2617.6268296036083</v>
      </c>
    </row>
    <row r="30" spans="1:26" x14ac:dyDescent="0.25">
      <c r="G30" s="17" t="s">
        <v>52</v>
      </c>
      <c r="H30" s="18"/>
      <c r="I30" s="24">
        <f>W20</f>
        <v>5457.1115605341583</v>
      </c>
      <c r="K30" s="20" t="s">
        <v>36</v>
      </c>
      <c r="L30" s="20"/>
      <c r="M30" s="12">
        <f>Z20</f>
        <v>173.08254016359987</v>
      </c>
    </row>
  </sheetData>
  <mergeCells count="22">
    <mergeCell ref="A29:B29"/>
    <mergeCell ref="G29:H29"/>
    <mergeCell ref="K29:L29"/>
    <mergeCell ref="G30:H30"/>
    <mergeCell ref="K30:L30"/>
    <mergeCell ref="O26:Q26"/>
    <mergeCell ref="A27:B27"/>
    <mergeCell ref="G27:H27"/>
    <mergeCell ref="K27:L27"/>
    <mergeCell ref="O27:Q27"/>
    <mergeCell ref="A28:B28"/>
    <mergeCell ref="G28:H28"/>
    <mergeCell ref="K28:L28"/>
    <mergeCell ref="O28:Q28"/>
    <mergeCell ref="A1:A2"/>
    <mergeCell ref="B1:C1"/>
    <mergeCell ref="D1:E1"/>
    <mergeCell ref="G25:I25"/>
    <mergeCell ref="K25:M25"/>
    <mergeCell ref="A26:B26"/>
    <mergeCell ref="G26:H26"/>
    <mergeCell ref="K26:L2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264A9-1AC0-460C-B0E5-AB003ACD010D}">
  <dimension ref="A1:C26"/>
  <sheetViews>
    <sheetView topLeftCell="A5" workbookViewId="0">
      <selection activeCell="B7" sqref="A1:C26"/>
    </sheetView>
  </sheetViews>
  <sheetFormatPr defaultRowHeight="15" x14ac:dyDescent="0.25"/>
  <cols>
    <col min="3" max="3" width="13.140625" customWidth="1"/>
  </cols>
  <sheetData>
    <row r="1" spans="1:3" ht="24.75" customHeight="1" x14ac:dyDescent="0.25">
      <c r="A1" s="1" t="s">
        <v>1</v>
      </c>
      <c r="B1" s="1" t="s">
        <v>4</v>
      </c>
      <c r="C1" s="1" t="s">
        <v>3</v>
      </c>
    </row>
    <row r="2" spans="1:3" x14ac:dyDescent="0.25">
      <c r="A2" s="2">
        <v>146</v>
      </c>
      <c r="B2" s="2">
        <v>1</v>
      </c>
      <c r="C2" s="2">
        <v>1</v>
      </c>
    </row>
    <row r="3" spans="1:3" x14ac:dyDescent="0.25">
      <c r="A3" s="2">
        <v>266</v>
      </c>
      <c r="B3" s="2">
        <v>1</v>
      </c>
      <c r="C3" s="2">
        <v>1</v>
      </c>
    </row>
    <row r="4" spans="1:3" x14ac:dyDescent="0.25">
      <c r="A4" s="2">
        <v>416</v>
      </c>
      <c r="B4" s="2">
        <v>1</v>
      </c>
      <c r="C4" s="2">
        <v>2</v>
      </c>
    </row>
    <row r="5" spans="1:3" x14ac:dyDescent="0.25">
      <c r="A5" s="2">
        <v>835</v>
      </c>
      <c r="B5" s="2">
        <v>1</v>
      </c>
      <c r="C5" s="2">
        <v>1</v>
      </c>
    </row>
    <row r="6" spans="1:3" x14ac:dyDescent="0.25">
      <c r="A6" s="2">
        <v>884</v>
      </c>
      <c r="B6" s="2">
        <v>1</v>
      </c>
      <c r="C6" s="2">
        <v>2</v>
      </c>
    </row>
    <row r="7" spans="1:3" x14ac:dyDescent="0.25">
      <c r="A7" s="2">
        <v>1212</v>
      </c>
      <c r="B7" s="2">
        <v>1</v>
      </c>
      <c r="C7" s="2">
        <v>1</v>
      </c>
    </row>
    <row r="8" spans="1:3" x14ac:dyDescent="0.25">
      <c r="A8" s="2">
        <v>1297</v>
      </c>
      <c r="B8" s="2">
        <v>1</v>
      </c>
      <c r="C8" s="2">
        <v>2</v>
      </c>
    </row>
    <row r="9" spans="1:3" x14ac:dyDescent="0.25">
      <c r="A9" s="2">
        <v>1354</v>
      </c>
      <c r="B9" s="2">
        <v>1</v>
      </c>
      <c r="C9" s="2">
        <v>1</v>
      </c>
    </row>
    <row r="10" spans="1:3" x14ac:dyDescent="0.25">
      <c r="A10" s="2">
        <v>1456</v>
      </c>
      <c r="B10" s="2">
        <v>1</v>
      </c>
      <c r="C10" s="2">
        <v>2</v>
      </c>
    </row>
    <row r="11" spans="1:3" x14ac:dyDescent="0.25">
      <c r="A11" s="2">
        <v>1480</v>
      </c>
      <c r="B11" s="2">
        <v>1</v>
      </c>
      <c r="C11" s="2">
        <v>1</v>
      </c>
    </row>
    <row r="12" spans="1:3" x14ac:dyDescent="0.25">
      <c r="A12" s="2">
        <v>1722</v>
      </c>
      <c r="B12" s="2">
        <v>1</v>
      </c>
      <c r="C12" s="2">
        <v>2</v>
      </c>
    </row>
    <row r="13" spans="1:3" x14ac:dyDescent="0.25">
      <c r="A13" s="2">
        <v>1785</v>
      </c>
      <c r="B13" s="2">
        <v>0</v>
      </c>
      <c r="C13" s="2">
        <v>2</v>
      </c>
    </row>
    <row r="14" spans="1:3" x14ac:dyDescent="0.25">
      <c r="A14" s="2">
        <v>1837</v>
      </c>
      <c r="B14" s="2">
        <v>1</v>
      </c>
      <c r="C14" s="2">
        <v>1</v>
      </c>
    </row>
    <row r="15" spans="1:3" x14ac:dyDescent="0.25">
      <c r="A15" s="2">
        <v>1863</v>
      </c>
      <c r="B15" s="2">
        <v>0</v>
      </c>
      <c r="C15" s="2">
        <v>2</v>
      </c>
    </row>
    <row r="16" spans="1:3" x14ac:dyDescent="0.25">
      <c r="A16" s="2">
        <v>1877</v>
      </c>
      <c r="B16" s="2">
        <v>1</v>
      </c>
      <c r="C16" s="2">
        <v>2</v>
      </c>
    </row>
    <row r="17" spans="1:3" x14ac:dyDescent="0.25">
      <c r="A17" s="2">
        <v>1889</v>
      </c>
      <c r="B17" s="2">
        <v>1</v>
      </c>
      <c r="C17" s="2">
        <v>2</v>
      </c>
    </row>
    <row r="18" spans="1:3" x14ac:dyDescent="0.25">
      <c r="A18" s="2">
        <v>1897</v>
      </c>
      <c r="B18" s="2">
        <v>0</v>
      </c>
      <c r="C18" s="2">
        <v>2</v>
      </c>
    </row>
    <row r="19" spans="1:3" x14ac:dyDescent="0.25">
      <c r="A19" s="2">
        <v>1959</v>
      </c>
      <c r="B19" s="2">
        <v>0</v>
      </c>
      <c r="C19" s="2">
        <v>2</v>
      </c>
    </row>
    <row r="20" spans="1:3" x14ac:dyDescent="0.25">
      <c r="A20" s="2">
        <v>2234</v>
      </c>
      <c r="B20" s="2">
        <v>0</v>
      </c>
      <c r="C20" s="2">
        <v>2</v>
      </c>
    </row>
    <row r="21" spans="1:3" x14ac:dyDescent="0.25">
      <c r="A21" s="2">
        <v>2235</v>
      </c>
      <c r="B21" s="2">
        <v>0</v>
      </c>
      <c r="C21" s="2">
        <v>2</v>
      </c>
    </row>
    <row r="22" spans="1:3" x14ac:dyDescent="0.25">
      <c r="A22" s="2">
        <v>2372</v>
      </c>
      <c r="B22" s="2">
        <v>0</v>
      </c>
      <c r="C22" s="2">
        <v>2</v>
      </c>
    </row>
    <row r="23" spans="1:3" x14ac:dyDescent="0.25">
      <c r="A23" s="2">
        <v>2372</v>
      </c>
      <c r="B23" s="2">
        <v>0</v>
      </c>
      <c r="C23" s="2">
        <v>2</v>
      </c>
    </row>
    <row r="24" spans="1:3" x14ac:dyDescent="0.25">
      <c r="A24" s="2">
        <v>2450</v>
      </c>
      <c r="B24" s="2">
        <v>1</v>
      </c>
      <c r="C24" s="2">
        <v>2</v>
      </c>
    </row>
    <row r="25" spans="1:3" x14ac:dyDescent="0.25">
      <c r="A25" s="2">
        <v>2556</v>
      </c>
      <c r="B25" s="2">
        <v>0</v>
      </c>
      <c r="C25" s="2">
        <v>2</v>
      </c>
    </row>
    <row r="26" spans="1:3" x14ac:dyDescent="0.25">
      <c r="A26" s="2">
        <v>2563</v>
      </c>
      <c r="B26" s="2">
        <v>0</v>
      </c>
      <c r="C26" s="2">
        <v>2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F0470-9F78-4C23-B903-7AEBA0C58624}">
  <dimension ref="A1:D5"/>
  <sheetViews>
    <sheetView workbookViewId="0">
      <selection sqref="A1:D5"/>
    </sheetView>
  </sheetViews>
  <sheetFormatPr defaultRowHeight="15" x14ac:dyDescent="0.25"/>
  <sheetData>
    <row r="1" spans="1:4" x14ac:dyDescent="0.25">
      <c r="A1" s="4" t="s">
        <v>5</v>
      </c>
      <c r="B1" s="4" t="s">
        <v>6</v>
      </c>
      <c r="C1" s="4" t="s">
        <v>4</v>
      </c>
      <c r="D1" s="4" t="s">
        <v>7</v>
      </c>
    </row>
    <row r="2" spans="1:4" x14ac:dyDescent="0.25">
      <c r="A2" s="4" t="s">
        <v>9</v>
      </c>
      <c r="B2" s="4">
        <v>2</v>
      </c>
      <c r="C2" s="4">
        <v>1</v>
      </c>
      <c r="D2" s="4">
        <v>1</v>
      </c>
    </row>
    <row r="3" spans="1:4" x14ac:dyDescent="0.25">
      <c r="A3" s="4" t="s">
        <v>10</v>
      </c>
      <c r="B3" s="4">
        <v>5</v>
      </c>
      <c r="C3" s="4">
        <v>1</v>
      </c>
      <c r="D3" s="4">
        <v>0</v>
      </c>
    </row>
    <row r="4" spans="1:4" x14ac:dyDescent="0.25">
      <c r="A4" s="4" t="s">
        <v>8</v>
      </c>
      <c r="B4" s="4">
        <v>7</v>
      </c>
      <c r="C4" s="4">
        <v>0</v>
      </c>
      <c r="D4" s="4">
        <v>0</v>
      </c>
    </row>
    <row r="5" spans="1:4" x14ac:dyDescent="0.25">
      <c r="A5" s="4" t="s">
        <v>11</v>
      </c>
      <c r="B5" s="4">
        <v>8</v>
      </c>
      <c r="C5" s="4">
        <v>1</v>
      </c>
      <c r="D5" s="4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A1957-DF51-4851-8243-C790E29F7407}">
  <dimension ref="A1:D43"/>
  <sheetViews>
    <sheetView topLeftCell="A10" workbookViewId="0">
      <selection activeCell="C8" sqref="C8"/>
    </sheetView>
  </sheetViews>
  <sheetFormatPr defaultRowHeight="15" x14ac:dyDescent="0.25"/>
  <sheetData>
    <row r="1" spans="1:4" x14ac:dyDescent="0.25">
      <c r="A1" s="4" t="s">
        <v>0</v>
      </c>
      <c r="B1" s="4" t="s">
        <v>1</v>
      </c>
      <c r="C1" s="4" t="s">
        <v>4</v>
      </c>
      <c r="D1" s="4" t="s">
        <v>12</v>
      </c>
    </row>
    <row r="2" spans="1:4" x14ac:dyDescent="0.25">
      <c r="A2" s="4">
        <v>1</v>
      </c>
      <c r="B2" s="3">
        <v>6</v>
      </c>
      <c r="C2" s="4">
        <v>1</v>
      </c>
      <c r="D2" s="4">
        <v>2.31</v>
      </c>
    </row>
    <row r="3" spans="1:4" x14ac:dyDescent="0.25">
      <c r="A3" s="4">
        <v>1</v>
      </c>
      <c r="B3" s="3">
        <v>6</v>
      </c>
      <c r="C3" s="4">
        <v>1</v>
      </c>
      <c r="D3" s="4">
        <v>4.0599999999999996</v>
      </c>
    </row>
    <row r="4" spans="1:4" x14ac:dyDescent="0.25">
      <c r="A4" s="4">
        <v>1</v>
      </c>
      <c r="B4" s="3">
        <v>6</v>
      </c>
      <c r="C4" s="4">
        <v>1</v>
      </c>
      <c r="D4" s="4">
        <v>3.28</v>
      </c>
    </row>
    <row r="5" spans="1:4" x14ac:dyDescent="0.25">
      <c r="A5" s="4">
        <v>1</v>
      </c>
      <c r="B5" s="3">
        <v>7</v>
      </c>
      <c r="C5" s="4">
        <v>1</v>
      </c>
      <c r="D5" s="4">
        <v>4.43</v>
      </c>
    </row>
    <row r="6" spans="1:4" x14ac:dyDescent="0.25">
      <c r="A6" s="4">
        <v>1</v>
      </c>
      <c r="B6" s="3">
        <v>10</v>
      </c>
      <c r="C6" s="4">
        <v>1</v>
      </c>
      <c r="D6" s="4">
        <v>2.96</v>
      </c>
    </row>
    <row r="7" spans="1:4" x14ac:dyDescent="0.25">
      <c r="A7" s="4">
        <v>1</v>
      </c>
      <c r="B7" s="3">
        <v>13</v>
      </c>
      <c r="C7" s="4">
        <v>1</v>
      </c>
      <c r="D7" s="4">
        <v>2.88</v>
      </c>
    </row>
    <row r="8" spans="1:4" x14ac:dyDescent="0.25">
      <c r="A8" s="4">
        <v>1</v>
      </c>
      <c r="B8" s="3">
        <v>16</v>
      </c>
      <c r="C8" s="4">
        <v>1</v>
      </c>
      <c r="D8" s="4">
        <v>3.6</v>
      </c>
    </row>
    <row r="9" spans="1:4" x14ac:dyDescent="0.25">
      <c r="A9" s="4">
        <v>1</v>
      </c>
      <c r="B9" s="3">
        <v>22</v>
      </c>
      <c r="C9" s="4">
        <v>1</v>
      </c>
      <c r="D9" s="4">
        <v>2.3199999999999998</v>
      </c>
    </row>
    <row r="10" spans="1:4" x14ac:dyDescent="0.25">
      <c r="A10" s="4">
        <v>1</v>
      </c>
      <c r="B10" s="3">
        <v>23</v>
      </c>
      <c r="C10" s="4">
        <v>1</v>
      </c>
      <c r="D10" s="4">
        <v>2.57</v>
      </c>
    </row>
    <row r="11" spans="1:4" x14ac:dyDescent="0.25">
      <c r="A11" s="4">
        <v>1</v>
      </c>
      <c r="B11" s="3">
        <v>6</v>
      </c>
      <c r="C11" s="4">
        <v>0</v>
      </c>
      <c r="D11" s="4">
        <v>3.2</v>
      </c>
    </row>
    <row r="12" spans="1:4" x14ac:dyDescent="0.25">
      <c r="A12" s="4">
        <v>1</v>
      </c>
      <c r="B12" s="3">
        <v>9</v>
      </c>
      <c r="C12" s="4">
        <v>0</v>
      </c>
      <c r="D12" s="4">
        <v>2.8</v>
      </c>
    </row>
    <row r="13" spans="1:4" x14ac:dyDescent="0.25">
      <c r="A13" s="4">
        <v>1</v>
      </c>
      <c r="B13" s="3">
        <v>10</v>
      </c>
      <c r="C13" s="4">
        <v>0</v>
      </c>
      <c r="D13" s="4">
        <v>2.7</v>
      </c>
    </row>
    <row r="14" spans="1:4" x14ac:dyDescent="0.25">
      <c r="A14" s="4">
        <v>1</v>
      </c>
      <c r="B14" s="3">
        <v>11</v>
      </c>
      <c r="C14" s="4">
        <v>0</v>
      </c>
      <c r="D14" s="4">
        <v>2.6</v>
      </c>
    </row>
    <row r="15" spans="1:4" x14ac:dyDescent="0.25">
      <c r="A15" s="4">
        <v>1</v>
      </c>
      <c r="B15" s="3">
        <v>17</v>
      </c>
      <c r="C15" s="4">
        <v>0</v>
      </c>
      <c r="D15" s="4">
        <v>2.16</v>
      </c>
    </row>
    <row r="16" spans="1:4" x14ac:dyDescent="0.25">
      <c r="A16" s="4">
        <v>1</v>
      </c>
      <c r="B16" s="3">
        <v>19</v>
      </c>
      <c r="C16" s="4">
        <v>0</v>
      </c>
      <c r="D16" s="4">
        <v>2.0499999999999998</v>
      </c>
    </row>
    <row r="17" spans="1:4" x14ac:dyDescent="0.25">
      <c r="A17" s="4">
        <v>1</v>
      </c>
      <c r="B17" s="3">
        <v>20</v>
      </c>
      <c r="C17" s="4">
        <v>0</v>
      </c>
      <c r="D17" s="4">
        <v>2.0099999999999998</v>
      </c>
    </row>
    <row r="18" spans="1:4" x14ac:dyDescent="0.25">
      <c r="A18" s="4">
        <v>1</v>
      </c>
      <c r="B18" s="3">
        <v>25</v>
      </c>
      <c r="C18" s="4">
        <v>0</v>
      </c>
      <c r="D18" s="4">
        <v>1.78</v>
      </c>
    </row>
    <row r="19" spans="1:4" x14ac:dyDescent="0.25">
      <c r="A19" s="4">
        <v>1</v>
      </c>
      <c r="B19" s="3">
        <v>32</v>
      </c>
      <c r="C19" s="4">
        <v>0</v>
      </c>
      <c r="D19" s="4">
        <v>2.2000000000000002</v>
      </c>
    </row>
    <row r="20" spans="1:4" x14ac:dyDescent="0.25">
      <c r="A20" s="4">
        <v>1</v>
      </c>
      <c r="B20" s="3">
        <v>32</v>
      </c>
      <c r="C20" s="4">
        <v>0</v>
      </c>
      <c r="D20" s="4">
        <v>2.5299999999999998</v>
      </c>
    </row>
    <row r="21" spans="1:4" x14ac:dyDescent="0.25">
      <c r="A21" s="4">
        <v>1</v>
      </c>
      <c r="B21" s="3">
        <v>34</v>
      </c>
      <c r="C21" s="4">
        <v>0</v>
      </c>
      <c r="D21" s="4">
        <v>1.47</v>
      </c>
    </row>
    <row r="22" spans="1:4" x14ac:dyDescent="0.25">
      <c r="A22" s="4">
        <v>1</v>
      </c>
      <c r="B22" s="3">
        <v>35</v>
      </c>
      <c r="C22" s="4">
        <v>0</v>
      </c>
      <c r="D22" s="4">
        <v>1.45</v>
      </c>
    </row>
    <row r="23" spans="1:4" x14ac:dyDescent="0.25">
      <c r="A23" s="4">
        <v>2</v>
      </c>
      <c r="B23" s="3">
        <v>1</v>
      </c>
      <c r="C23" s="4">
        <v>1</v>
      </c>
      <c r="D23" s="4">
        <v>2.8</v>
      </c>
    </row>
    <row r="24" spans="1:4" x14ac:dyDescent="0.25">
      <c r="A24" s="4">
        <v>2</v>
      </c>
      <c r="B24" s="3">
        <v>1</v>
      </c>
      <c r="C24" s="4">
        <v>1</v>
      </c>
      <c r="D24" s="4">
        <v>5</v>
      </c>
    </row>
    <row r="25" spans="1:4" x14ac:dyDescent="0.25">
      <c r="A25" s="4">
        <v>2</v>
      </c>
      <c r="B25" s="3">
        <v>2</v>
      </c>
      <c r="C25" s="4">
        <v>1</v>
      </c>
      <c r="D25" s="4">
        <v>2.91</v>
      </c>
    </row>
    <row r="26" spans="1:4" x14ac:dyDescent="0.25">
      <c r="A26" s="4">
        <v>2</v>
      </c>
      <c r="B26" s="3">
        <v>2</v>
      </c>
      <c r="C26" s="4">
        <v>1</v>
      </c>
      <c r="D26" s="4">
        <v>4.4800000000000004</v>
      </c>
    </row>
    <row r="27" spans="1:4" x14ac:dyDescent="0.25">
      <c r="A27" s="4">
        <v>2</v>
      </c>
      <c r="B27" s="3">
        <v>3</v>
      </c>
      <c r="C27" s="4">
        <v>1</v>
      </c>
      <c r="D27" s="4">
        <v>4.01</v>
      </c>
    </row>
    <row r="28" spans="1:4" x14ac:dyDescent="0.25">
      <c r="A28" s="4">
        <v>2</v>
      </c>
      <c r="B28" s="3">
        <v>4</v>
      </c>
      <c r="C28" s="4">
        <v>1</v>
      </c>
      <c r="D28" s="4">
        <v>4.3600000000000003</v>
      </c>
    </row>
    <row r="29" spans="1:4" x14ac:dyDescent="0.25">
      <c r="A29" s="4">
        <v>2</v>
      </c>
      <c r="B29" s="3">
        <v>4</v>
      </c>
      <c r="C29" s="4">
        <v>1</v>
      </c>
      <c r="D29" s="4">
        <v>2.42</v>
      </c>
    </row>
    <row r="30" spans="1:4" x14ac:dyDescent="0.25">
      <c r="A30" s="4">
        <v>2</v>
      </c>
      <c r="B30" s="3">
        <v>5</v>
      </c>
      <c r="C30" s="4">
        <v>1</v>
      </c>
      <c r="D30" s="4">
        <v>3.49</v>
      </c>
    </row>
    <row r="31" spans="1:4" x14ac:dyDescent="0.25">
      <c r="A31" s="4">
        <v>2</v>
      </c>
      <c r="B31" s="3">
        <v>5</v>
      </c>
      <c r="C31" s="4">
        <v>1</v>
      </c>
      <c r="D31" s="4">
        <v>3.97</v>
      </c>
    </row>
    <row r="32" spans="1:4" x14ac:dyDescent="0.25">
      <c r="A32" s="4">
        <v>2</v>
      </c>
      <c r="B32" s="3">
        <v>8</v>
      </c>
      <c r="C32" s="4">
        <v>1</v>
      </c>
      <c r="D32" s="4">
        <v>3.52</v>
      </c>
    </row>
    <row r="33" spans="1:4" x14ac:dyDescent="0.25">
      <c r="A33" s="4">
        <v>2</v>
      </c>
      <c r="B33" s="3">
        <v>8</v>
      </c>
      <c r="C33" s="4">
        <v>1</v>
      </c>
      <c r="D33" s="4">
        <v>3.05</v>
      </c>
    </row>
    <row r="34" spans="1:4" x14ac:dyDescent="0.25">
      <c r="A34" s="4">
        <v>2</v>
      </c>
      <c r="B34" s="3">
        <v>8</v>
      </c>
      <c r="C34" s="4">
        <v>1</v>
      </c>
      <c r="D34" s="4">
        <v>2.3199999999999998</v>
      </c>
    </row>
    <row r="35" spans="1:4" x14ac:dyDescent="0.25">
      <c r="A35" s="4">
        <v>2</v>
      </c>
      <c r="B35" s="3">
        <v>8</v>
      </c>
      <c r="C35" s="4">
        <v>1</v>
      </c>
      <c r="D35" s="4">
        <v>3.26</v>
      </c>
    </row>
    <row r="36" spans="1:4" x14ac:dyDescent="0.25">
      <c r="A36" s="4">
        <v>2</v>
      </c>
      <c r="B36" s="3">
        <v>11</v>
      </c>
      <c r="C36" s="4">
        <v>1</v>
      </c>
      <c r="D36" s="4">
        <v>3.49</v>
      </c>
    </row>
    <row r="37" spans="1:4" x14ac:dyDescent="0.25">
      <c r="A37" s="4">
        <v>2</v>
      </c>
      <c r="B37" s="3">
        <v>11</v>
      </c>
      <c r="C37" s="4">
        <v>1</v>
      </c>
      <c r="D37" s="4">
        <v>2.12</v>
      </c>
    </row>
    <row r="38" spans="1:4" x14ac:dyDescent="0.25">
      <c r="A38" s="4">
        <v>2</v>
      </c>
      <c r="B38" s="3">
        <v>12</v>
      </c>
      <c r="C38" s="4">
        <v>1</v>
      </c>
      <c r="D38" s="4">
        <v>1.5</v>
      </c>
    </row>
    <row r="39" spans="1:4" x14ac:dyDescent="0.25">
      <c r="A39" s="4">
        <v>2</v>
      </c>
      <c r="B39" s="3">
        <v>12</v>
      </c>
      <c r="C39" s="4">
        <v>1</v>
      </c>
      <c r="D39" s="4">
        <v>3.06</v>
      </c>
    </row>
    <row r="40" spans="1:4" x14ac:dyDescent="0.25">
      <c r="A40" s="4">
        <v>2</v>
      </c>
      <c r="B40" s="3">
        <v>15</v>
      </c>
      <c r="C40" s="4">
        <v>1</v>
      </c>
      <c r="D40" s="4">
        <v>2.2999999999999998</v>
      </c>
    </row>
    <row r="41" spans="1:4" x14ac:dyDescent="0.25">
      <c r="A41" s="4">
        <v>2</v>
      </c>
      <c r="B41" s="3">
        <v>17</v>
      </c>
      <c r="C41" s="4">
        <v>1</v>
      </c>
      <c r="D41" s="4">
        <v>2.95</v>
      </c>
    </row>
    <row r="42" spans="1:4" x14ac:dyDescent="0.25">
      <c r="A42" s="4">
        <v>2</v>
      </c>
      <c r="B42" s="3">
        <v>22</v>
      </c>
      <c r="C42" s="4">
        <v>1</v>
      </c>
      <c r="D42" s="4">
        <v>2.73</v>
      </c>
    </row>
    <row r="43" spans="1:4" x14ac:dyDescent="0.25">
      <c r="A43" s="4">
        <v>2</v>
      </c>
      <c r="B43" s="3">
        <v>23</v>
      </c>
      <c r="C43" s="4">
        <v>1</v>
      </c>
      <c r="D43" s="4">
        <v>1.97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Contoh 2.1</vt:lpstr>
      <vt:lpstr>Manual Contoh 2.2</vt:lpstr>
      <vt:lpstr>Sheet2</vt:lpstr>
      <vt:lpstr>Contoh 5.1</vt:lpstr>
      <vt:lpstr>Contoh 5.2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2021-03-21T17:45:03Z</dcterms:created>
  <dcterms:modified xsi:type="dcterms:W3CDTF">2021-03-26T00:29:55Z</dcterms:modified>
</cp:coreProperties>
</file>