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aul\Source\Repos\GLEIF\ConsoleApp\xsd\"/>
    </mc:Choice>
  </mc:AlternateContent>
  <xr:revisionPtr revIDLastSave="0" documentId="10_ncr:100000_{15B4E603-1395-4F39-882C-BC266975B34B}" xr6:coauthVersionLast="31" xr6:coauthVersionMax="31" xr10:uidLastSave="{00000000-0000-0000-0000-000000000000}"/>
  <bookViews>
    <workbookView xWindow="0" yWindow="0" windowWidth="20355" windowHeight="7095" tabRatio="487" activeTab="1" xr2:uid="{00000000-000D-0000-FFFF-FFFF00000000}"/>
  </bookViews>
  <sheets>
    <sheet name="Notes" sheetId="4" r:id="rId1"/>
    <sheet name="XPath" sheetId="18" r:id="rId2"/>
  </sheets>
  <calcPr calcId="179017"/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F40" i="18" l="1"/>
  <c r="F39" i="18"/>
  <c r="F37" i="18"/>
  <c r="F35" i="18"/>
  <c r="F38" i="18"/>
  <c r="F34" i="18"/>
  <c r="F36" i="18"/>
  <c r="F32" i="18"/>
  <c r="F31" i="18"/>
  <c r="F46" i="18"/>
  <c r="F48" i="18"/>
  <c r="F53" i="18"/>
  <c r="F56" i="18"/>
  <c r="F55" i="18"/>
  <c r="F57" i="18"/>
  <c r="F58" i="18"/>
  <c r="F51" i="18"/>
  <c r="F52" i="18"/>
  <c r="F54" i="18"/>
  <c r="F50" i="18"/>
  <c r="F49" i="18"/>
  <c r="F30" i="18"/>
  <c r="F44" i="18"/>
  <c r="F45" i="18"/>
  <c r="F9" i="18"/>
  <c r="F8" i="18"/>
  <c r="F10" i="18"/>
  <c r="F7" i="18"/>
  <c r="F6" i="18"/>
  <c r="F26" i="18"/>
  <c r="F25" i="18"/>
  <c r="F27" i="18"/>
  <c r="F42" i="18"/>
  <c r="F41" i="18"/>
  <c r="F43" i="18"/>
  <c r="F14" i="18"/>
  <c r="F17" i="18"/>
  <c r="F13" i="18"/>
  <c r="F15" i="18"/>
  <c r="F11" i="18"/>
  <c r="F23" i="18"/>
  <c r="F21" i="18"/>
  <c r="F24" i="18"/>
  <c r="F20" i="18"/>
  <c r="F22" i="18"/>
  <c r="F18" i="18"/>
  <c r="F29" i="18"/>
  <c r="F28" i="18"/>
  <c r="F47" i="18"/>
  <c r="F3" i="18"/>
  <c r="F5" i="18"/>
  <c r="F4" i="18"/>
  <c r="F2" i="18"/>
  <c r="F33" i="18"/>
  <c r="F19" i="18"/>
  <c r="F12" i="18"/>
  <c r="G33" i="18" l="1"/>
  <c r="N33" i="18"/>
  <c r="G2" i="18"/>
  <c r="N2" i="18"/>
  <c r="G22" i="18"/>
  <c r="N22" i="18"/>
  <c r="G42" i="18"/>
  <c r="N42" i="18"/>
  <c r="G49" i="18"/>
  <c r="N49" i="18"/>
  <c r="G31" i="18"/>
  <c r="N31" i="18"/>
  <c r="G53" i="18"/>
  <c r="L53" i="18" s="1"/>
  <c r="N53" i="18"/>
  <c r="G32" i="18"/>
  <c r="N32" i="18"/>
  <c r="G35" i="18"/>
  <c r="N35" i="18"/>
  <c r="G3" i="18"/>
  <c r="N3" i="18"/>
  <c r="G47" i="18"/>
  <c r="N47" i="18"/>
  <c r="G23" i="18"/>
  <c r="N23" i="18"/>
  <c r="G17" i="18"/>
  <c r="N17" i="18"/>
  <c r="G6" i="18"/>
  <c r="N6" i="18"/>
  <c r="G9" i="18"/>
  <c r="N9" i="18"/>
  <c r="G51" i="18"/>
  <c r="N51" i="18"/>
  <c r="G56" i="18"/>
  <c r="L56" i="18" s="1"/>
  <c r="N56" i="18"/>
  <c r="G38" i="18"/>
  <c r="N38" i="18"/>
  <c r="G12" i="18"/>
  <c r="N12" i="18"/>
  <c r="G4" i="18"/>
  <c r="N4" i="18"/>
  <c r="G28" i="18"/>
  <c r="N28" i="18"/>
  <c r="G20" i="18"/>
  <c r="N20" i="18"/>
  <c r="G11" i="18"/>
  <c r="N11" i="18"/>
  <c r="G14" i="18"/>
  <c r="N14" i="18"/>
  <c r="G27" i="18"/>
  <c r="N27" i="18"/>
  <c r="G7" i="18"/>
  <c r="N7" i="18"/>
  <c r="G45" i="18"/>
  <c r="N45" i="18"/>
  <c r="G50" i="18"/>
  <c r="N50" i="18"/>
  <c r="G58" i="18"/>
  <c r="L58" i="18" s="1"/>
  <c r="N58" i="18"/>
  <c r="G19" i="18"/>
  <c r="N19" i="18"/>
  <c r="G5" i="18"/>
  <c r="N5" i="18"/>
  <c r="G29" i="18"/>
  <c r="N29" i="18"/>
  <c r="G24" i="18"/>
  <c r="L24" i="18" s="1"/>
  <c r="N24" i="18"/>
  <c r="G15" i="18"/>
  <c r="N15" i="18"/>
  <c r="G43" i="18"/>
  <c r="M43" i="18" s="1"/>
  <c r="N43" i="18"/>
  <c r="G25" i="18"/>
  <c r="N25" i="18"/>
  <c r="G10" i="18"/>
  <c r="M10" i="18" s="1"/>
  <c r="N10" i="18"/>
  <c r="G44" i="18"/>
  <c r="N44" i="18"/>
  <c r="G54" i="18"/>
  <c r="L54" i="18" s="1"/>
  <c r="N54" i="18"/>
  <c r="G57" i="18"/>
  <c r="N57" i="18"/>
  <c r="G48" i="18"/>
  <c r="L48" i="18" s="1"/>
  <c r="N48" i="18"/>
  <c r="G36" i="18"/>
  <c r="N36" i="18"/>
  <c r="G37" i="18"/>
  <c r="L37" i="18" s="1"/>
  <c r="N37" i="18"/>
  <c r="G18" i="18"/>
  <c r="N18" i="18"/>
  <c r="G21" i="18"/>
  <c r="N21" i="18"/>
  <c r="G13" i="18"/>
  <c r="N13" i="18"/>
  <c r="G41" i="18"/>
  <c r="N41" i="18"/>
  <c r="G26" i="18"/>
  <c r="N26" i="18"/>
  <c r="G8" i="18"/>
  <c r="K8" i="18" s="1"/>
  <c r="N8" i="18"/>
  <c r="G30" i="18"/>
  <c r="N30" i="18"/>
  <c r="G52" i="18"/>
  <c r="N52" i="18"/>
  <c r="G55" i="18"/>
  <c r="N55" i="18"/>
  <c r="G46" i="18"/>
  <c r="H46" i="18" s="1"/>
  <c r="N46" i="18"/>
  <c r="G34" i="18"/>
  <c r="N34" i="18"/>
  <c r="G39" i="18"/>
  <c r="N39" i="18"/>
  <c r="G40" i="18"/>
  <c r="N40" i="18"/>
  <c r="L28" i="18"/>
  <c r="M28" i="18"/>
  <c r="M14" i="18"/>
  <c r="L14" i="18"/>
  <c r="L45" i="18"/>
  <c r="M45" i="18"/>
  <c r="M53" i="18"/>
  <c r="M35" i="18"/>
  <c r="L35" i="18"/>
  <c r="L19" i="18"/>
  <c r="M19" i="18"/>
  <c r="M5" i="18"/>
  <c r="L5" i="18"/>
  <c r="M24" i="18"/>
  <c r="M15" i="18"/>
  <c r="L15" i="18"/>
  <c r="L43" i="18"/>
  <c r="L25" i="18"/>
  <c r="M25" i="18"/>
  <c r="L10" i="18"/>
  <c r="L44" i="18"/>
  <c r="M44" i="18"/>
  <c r="M54" i="18"/>
  <c r="L57" i="18"/>
  <c r="M57" i="18"/>
  <c r="M48" i="18"/>
  <c r="L36" i="18"/>
  <c r="M36" i="18"/>
  <c r="M37" i="18"/>
  <c r="L12" i="18"/>
  <c r="M12" i="18"/>
  <c r="L20" i="18"/>
  <c r="M20" i="18"/>
  <c r="L27" i="18"/>
  <c r="M27" i="18"/>
  <c r="M58" i="18"/>
  <c r="L33" i="18"/>
  <c r="M33" i="18"/>
  <c r="L3" i="18"/>
  <c r="M3" i="18"/>
  <c r="L21" i="18"/>
  <c r="M21" i="18"/>
  <c r="L13" i="18"/>
  <c r="M13" i="18"/>
  <c r="L41" i="18"/>
  <c r="M41" i="18"/>
  <c r="L26" i="18"/>
  <c r="M26" i="18"/>
  <c r="M8" i="18"/>
  <c r="L8" i="18"/>
  <c r="M30" i="18"/>
  <c r="L30" i="18"/>
  <c r="L52" i="18"/>
  <c r="M52" i="18"/>
  <c r="M55" i="18"/>
  <c r="L55" i="18"/>
  <c r="L46" i="18"/>
  <c r="M46" i="18"/>
  <c r="M34" i="18"/>
  <c r="L34" i="18"/>
  <c r="M39" i="18"/>
  <c r="L39" i="18"/>
  <c r="M4" i="18"/>
  <c r="L4" i="18"/>
  <c r="L7" i="18"/>
  <c r="M7" i="18"/>
  <c r="L50" i="18"/>
  <c r="M50" i="18"/>
  <c r="M2" i="18"/>
  <c r="L2" i="18"/>
  <c r="L47" i="18"/>
  <c r="M47" i="18"/>
  <c r="L22" i="18"/>
  <c r="M22" i="18"/>
  <c r="M23" i="18"/>
  <c r="L23" i="18"/>
  <c r="M17" i="18"/>
  <c r="L17" i="18"/>
  <c r="L42" i="18"/>
  <c r="M42" i="18"/>
  <c r="M9" i="18"/>
  <c r="L9" i="18"/>
  <c r="L49" i="18"/>
  <c r="M49" i="18"/>
  <c r="L51" i="18"/>
  <c r="M51" i="18"/>
  <c r="M56" i="18"/>
  <c r="L38" i="18"/>
  <c r="M38" i="18"/>
  <c r="M6" i="18"/>
  <c r="L6" i="18"/>
  <c r="L32" i="18"/>
  <c r="M32" i="18"/>
  <c r="M29" i="18"/>
  <c r="L29" i="18"/>
  <c r="L11" i="18"/>
  <c r="M11" i="18"/>
  <c r="L18" i="18"/>
  <c r="M18" i="18"/>
  <c r="L31" i="18"/>
  <c r="M31" i="18"/>
  <c r="L40" i="18"/>
  <c r="M40" i="18"/>
  <c r="J4" i="18"/>
  <c r="J11" i="18"/>
  <c r="J7" i="18"/>
  <c r="J58" i="18"/>
  <c r="J35" i="18"/>
  <c r="J5" i="18"/>
  <c r="J29" i="18"/>
  <c r="J24" i="18"/>
  <c r="J15" i="18"/>
  <c r="J43" i="18"/>
  <c r="J25" i="18"/>
  <c r="J10" i="18"/>
  <c r="J44" i="18"/>
  <c r="J54" i="18"/>
  <c r="J57" i="18"/>
  <c r="J48" i="18"/>
  <c r="J36" i="18"/>
  <c r="J37" i="18"/>
  <c r="J28" i="18"/>
  <c r="J14" i="18"/>
  <c r="J45" i="18"/>
  <c r="J53" i="18"/>
  <c r="J19" i="18"/>
  <c r="J3" i="18"/>
  <c r="J18" i="18"/>
  <c r="J21" i="18"/>
  <c r="J13" i="18"/>
  <c r="J41" i="18"/>
  <c r="J26" i="18"/>
  <c r="J8" i="18"/>
  <c r="J30" i="18"/>
  <c r="J52" i="18"/>
  <c r="J55" i="18"/>
  <c r="J46" i="18"/>
  <c r="J34" i="18"/>
  <c r="J39" i="18"/>
  <c r="J12" i="18"/>
  <c r="J20" i="18"/>
  <c r="J27" i="18"/>
  <c r="J50" i="18"/>
  <c r="J32" i="18"/>
  <c r="J33" i="18"/>
  <c r="J2" i="18"/>
  <c r="J47" i="18"/>
  <c r="J22" i="18"/>
  <c r="J23" i="18"/>
  <c r="J17" i="18"/>
  <c r="J42" i="18"/>
  <c r="J6" i="18"/>
  <c r="J9" i="18"/>
  <c r="J49" i="18"/>
  <c r="J51" i="18"/>
  <c r="J56" i="18"/>
  <c r="J31" i="18"/>
  <c r="J38" i="18"/>
  <c r="J40" i="18"/>
  <c r="H12" i="18"/>
  <c r="H11" i="18"/>
  <c r="I7" i="18"/>
  <c r="H45" i="18"/>
  <c r="I58" i="18"/>
  <c r="H58" i="18"/>
  <c r="H32" i="18"/>
  <c r="I19" i="18"/>
  <c r="H29" i="18"/>
  <c r="I15" i="18"/>
  <c r="H25" i="18"/>
  <c r="K44" i="18"/>
  <c r="H44" i="18"/>
  <c r="H57" i="18"/>
  <c r="I48" i="18"/>
  <c r="H48" i="18"/>
  <c r="H37" i="18"/>
  <c r="I33" i="18"/>
  <c r="H33" i="18"/>
  <c r="H3" i="18"/>
  <c r="H21" i="18"/>
  <c r="H41" i="18"/>
  <c r="K26" i="18"/>
  <c r="H8" i="18"/>
  <c r="I30" i="18"/>
  <c r="H52" i="18"/>
  <c r="K34" i="18"/>
  <c r="H39" i="18"/>
  <c r="H4" i="18"/>
  <c r="H20" i="18"/>
  <c r="H27" i="18"/>
  <c r="K50" i="18"/>
  <c r="H50" i="18"/>
  <c r="H53" i="18"/>
  <c r="I35" i="18"/>
  <c r="H5" i="18"/>
  <c r="H24" i="18"/>
  <c r="H43" i="18"/>
  <c r="I10" i="18"/>
  <c r="H10" i="18"/>
  <c r="H54" i="18"/>
  <c r="K36" i="18"/>
  <c r="H2" i="18"/>
  <c r="K47" i="18"/>
  <c r="H22" i="18"/>
  <c r="I23" i="18"/>
  <c r="H17" i="18"/>
  <c r="I42" i="18"/>
  <c r="H42" i="18"/>
  <c r="H6" i="18"/>
  <c r="I9" i="18"/>
  <c r="H49" i="18"/>
  <c r="I51" i="18"/>
  <c r="H56" i="18"/>
  <c r="I31" i="18"/>
  <c r="H38" i="18"/>
  <c r="I40" i="18"/>
  <c r="H40" i="18"/>
  <c r="I12" i="18"/>
  <c r="K12" i="18"/>
  <c r="I4" i="18"/>
  <c r="I18" i="18"/>
  <c r="K18" i="18"/>
  <c r="I5" i="18"/>
  <c r="I29" i="18"/>
  <c r="K29" i="18"/>
  <c r="I24" i="18"/>
  <c r="K24" i="18"/>
  <c r="K23" i="18"/>
  <c r="I17" i="18"/>
  <c r="K17" i="18"/>
  <c r="I27" i="18"/>
  <c r="K27" i="18"/>
  <c r="I26" i="18"/>
  <c r="I45" i="18"/>
  <c r="K45" i="18"/>
  <c r="I55" i="18"/>
  <c r="K46" i="18"/>
  <c r="I39" i="18"/>
  <c r="K39" i="18"/>
  <c r="I2" i="18"/>
  <c r="K2" i="18"/>
  <c r="I47" i="18"/>
  <c r="I22" i="18"/>
  <c r="K22" i="18"/>
  <c r="I41" i="18"/>
  <c r="K41" i="18"/>
  <c r="I8" i="18"/>
  <c r="I50" i="18"/>
  <c r="I52" i="18"/>
  <c r="K52" i="18"/>
  <c r="K58" i="18"/>
  <c r="I53" i="18"/>
  <c r="K53" i="18"/>
  <c r="I32" i="18"/>
  <c r="K32" i="18"/>
  <c r="K33" i="18"/>
  <c r="I3" i="18"/>
  <c r="K3" i="18"/>
  <c r="I28" i="18"/>
  <c r="I20" i="18"/>
  <c r="K20" i="18"/>
  <c r="I21" i="18"/>
  <c r="K21" i="18"/>
  <c r="I11" i="18"/>
  <c r="K11" i="18"/>
  <c r="I13" i="18"/>
  <c r="K14" i="18"/>
  <c r="I43" i="18"/>
  <c r="K43" i="18"/>
  <c r="I25" i="18"/>
  <c r="K25" i="18"/>
  <c r="I6" i="18"/>
  <c r="K6" i="18"/>
  <c r="K10" i="18"/>
  <c r="I44" i="18"/>
  <c r="I49" i="18"/>
  <c r="K49" i="18"/>
  <c r="I54" i="18"/>
  <c r="K54" i="18"/>
  <c r="I57" i="18"/>
  <c r="K57" i="18"/>
  <c r="I56" i="18"/>
  <c r="K56" i="18"/>
  <c r="K48" i="18"/>
  <c r="I36" i="18"/>
  <c r="I38" i="18"/>
  <c r="K38" i="18"/>
  <c r="I37" i="18"/>
  <c r="K37" i="18"/>
  <c r="K40" i="18"/>
  <c r="F16" i="18"/>
  <c r="D4" i="18"/>
  <c r="D29" i="18"/>
  <c r="D6" i="18"/>
  <c r="D51" i="18"/>
  <c r="D3" i="18"/>
  <c r="D22" i="18"/>
  <c r="D17" i="18"/>
  <c r="D41" i="18"/>
  <c r="D26" i="18"/>
  <c r="D40" i="18"/>
  <c r="D15" i="18"/>
  <c r="D9" i="18"/>
  <c r="D28" i="18"/>
  <c r="D44" i="18"/>
  <c r="D57" i="18"/>
  <c r="D48" i="18"/>
  <c r="D11" i="18"/>
  <c r="D36" i="18"/>
  <c r="D42" i="18"/>
  <c r="D12" i="18"/>
  <c r="D13" i="18"/>
  <c r="D49" i="18"/>
  <c r="D33" i="18"/>
  <c r="D50" i="18"/>
  <c r="D18" i="18"/>
  <c r="D20" i="18"/>
  <c r="D37" i="18"/>
  <c r="D52" i="18"/>
  <c r="D58" i="18"/>
  <c r="D55" i="18"/>
  <c r="D19" i="18"/>
  <c r="D2" i="18"/>
  <c r="D5" i="18"/>
  <c r="D14" i="18"/>
  <c r="D7" i="18"/>
  <c r="D10" i="18"/>
  <c r="D8" i="18"/>
  <c r="D53" i="18"/>
  <c r="D46" i="18"/>
  <c r="D31" i="18"/>
  <c r="D32" i="18"/>
  <c r="D34" i="18"/>
  <c r="D38" i="18"/>
  <c r="D47" i="18"/>
  <c r="D39" i="18"/>
  <c r="D43" i="18"/>
  <c r="D27" i="18"/>
  <c r="D25" i="18"/>
  <c r="D54" i="18"/>
  <c r="D45" i="18"/>
  <c r="D30" i="18"/>
  <c r="D35" i="18"/>
  <c r="D24" i="18"/>
  <c r="D21" i="18"/>
  <c r="D23" i="18"/>
  <c r="D16" i="18"/>
  <c r="D56" i="18"/>
  <c r="G16" i="18" l="1"/>
  <c r="N16" i="18" s="1"/>
  <c r="I46" i="18"/>
  <c r="L16" i="18"/>
  <c r="M16" i="18"/>
  <c r="H26" i="18"/>
  <c r="H13" i="18"/>
  <c r="H18" i="18"/>
  <c r="H47" i="18"/>
  <c r="H36" i="18"/>
  <c r="H28" i="18"/>
  <c r="H16" i="18"/>
  <c r="K51" i="18"/>
  <c r="K9" i="18"/>
  <c r="I14" i="18"/>
  <c r="I34" i="18"/>
  <c r="K7" i="18"/>
  <c r="K35" i="18"/>
  <c r="K30" i="18"/>
  <c r="K19" i="18"/>
  <c r="H31" i="18"/>
  <c r="H51" i="18"/>
  <c r="H9" i="18"/>
  <c r="H23" i="18"/>
  <c r="H35" i="18"/>
  <c r="H14" i="18"/>
  <c r="H34" i="18"/>
  <c r="H55" i="18"/>
  <c r="H30" i="18"/>
  <c r="H15" i="18"/>
  <c r="H19" i="18"/>
  <c r="H7" i="18"/>
  <c r="K31" i="18"/>
  <c r="K42" i="18"/>
  <c r="K13" i="18"/>
  <c r="K28" i="18"/>
  <c r="K15" i="18"/>
  <c r="K55" i="18"/>
  <c r="K5" i="18"/>
  <c r="K4" i="18"/>
  <c r="J16" i="18" l="1"/>
  <c r="K16" i="18"/>
  <c r="I16" i="18"/>
</calcChain>
</file>

<file path=xl/sharedStrings.xml><?xml version="1.0" encoding="utf-8"?>
<sst xmlns="http://schemas.openxmlformats.org/spreadsheetml/2006/main" count="198" uniqueCount="89">
  <si>
    <t>XPath</t>
  </si>
  <si>
    <t>RowPath</t>
  </si>
  <si>
    <t>ColPath</t>
  </si>
  <si>
    <t>ColName</t>
  </si>
  <si>
    <t>ColMapping</t>
  </si>
  <si>
    <t>namespace required for XPath!</t>
  </si>
  <si>
    <t>Path</t>
  </si>
  <si>
    <t>HasChildElement</t>
  </si>
  <si>
    <t>General</t>
  </si>
  <si>
    <t>Formula</t>
  </si>
  <si>
    <t>Manual entry</t>
  </si>
  <si>
    <t>https://www.w3schools.com/xml/xpath_syntax.asp</t>
  </si>
  <si>
    <t>using // notation to select the elements no matter where they are in the document</t>
  </si>
  <si>
    <t>SqlDwTableColumn</t>
  </si>
  <si>
    <t>SqlDwSelectColumn</t>
  </si>
  <si>
    <t>/lei:LEIData/lei:LEIHeader/lei:ContentDate</t>
  </si>
  <si>
    <t>/lei:LEIData/lei:LEIHeader/lei:Extension</t>
  </si>
  <si>
    <t>/lei:LEIData/lei:LEIHeader/lei:FileContent</t>
  </si>
  <si>
    <t>/lei:LEIData/lei:LEIHeader/lei:RecordCount</t>
  </si>
  <si>
    <t>/lei:LEIData/lei:LEIRecords/lei:LEIRecord/lei:Entity/lei:AssociatedEntity/lei:AssociatedLEI</t>
  </si>
  <si>
    <t>/lei:LEIData/lei:LEIRecords/lei:LEIRecord/lei:Entity/lei:EntityExpirationDate</t>
  </si>
  <si>
    <t>/lei:LEIData/lei:LEIRecords/lei:LEIRecord/lei:Entity/lei:EntityExpirationReason</t>
  </si>
  <si>
    <t>/lei:LEIData/lei:LEIRecords/lei:LEIRecord/lei:Entity/lei:EntityStatus</t>
  </si>
  <si>
    <t>/lei:LEIData/lei:LEIRecords/lei:LEIRecord/lei:Entity/lei:HeadquartersAddress/lei:AdditionalAddressLine</t>
  </si>
  <si>
    <t>/lei:LEIData/lei:LEIRecords/lei:LEIRecord/lei:Entity/lei:HeadquartersAddress/lei:City</t>
  </si>
  <si>
    <t>/lei:LEIData/lei:LEIRecords/lei:LEIRecord/lei:Entity/lei:HeadquartersAddress/lei:Country</t>
  </si>
  <si>
    <t>/lei:LEIData/lei:LEIRecords/lei:LEIRecord/lei:Entity/lei:HeadquartersAddress/lei:FirstAddressLine</t>
  </si>
  <si>
    <t>/lei:LEIData/lei:LEIRecords/lei:LEIRecord/lei:Entity/lei:HeadquartersAddress/lei:PostalCode</t>
  </si>
  <si>
    <t>/lei:LEIData/lei:LEIRecords/lei:LEIRecord/lei:Entity/lei:HeadquartersAddress/lei:Region</t>
  </si>
  <si>
    <t>/lei:LEIData/lei:LEIRecords/lei:LEIRecord/lei:Entity/lei:LegalAddress/lei:AdditionalAddressLine</t>
  </si>
  <si>
    <t>/lei:LEIData/lei:LEIRecords/lei:LEIRecord/lei:Entity/lei:LegalAddress/lei:City</t>
  </si>
  <si>
    <t>/lei:LEIData/lei:LEIRecords/lei:LEIRecord/lei:Entity/lei:LegalAddress/lei:Country</t>
  </si>
  <si>
    <t>/lei:LEIData/lei:LEIRecords/lei:LEIRecord/lei:Entity/lei:LegalAddress/lei:FirstAddressLine</t>
  </si>
  <si>
    <t>/lei:LEIData/lei:LEIRecords/lei:LEIRecord/lei:Entity/lei:LegalAddress/lei:PostalCode</t>
  </si>
  <si>
    <t>/lei:LEIData/lei:LEIRecords/lei:LEIRecord/lei:Entity/lei:LegalAddress/lei:Region</t>
  </si>
  <si>
    <t>/lei:LEIData/lei:LEIRecords/lei:LEIRecord/lei:Entity/lei:LegalForm/lei:EntityLegalFormCode</t>
  </si>
  <si>
    <t>/lei:LEIData/lei:LEIRecords/lei:LEIRecord/lei:Entity/lei:LegalForm/lei:OtherLegalForm</t>
  </si>
  <si>
    <t>/lei:LEIData/lei:LEIRecords/lei:LEIRecord/lei:Entity/lei:LegalJurisdiction</t>
  </si>
  <si>
    <t>/lei:LEIData/lei:LEIRecords/lei:LEIRecord/lei:Entity/lei:LegalName</t>
  </si>
  <si>
    <t>/lei:LEIData/lei:LEIRecords/lei:LEIRecord/lei:Entity/lei:NextVersion</t>
  </si>
  <si>
    <t>/lei:LEIData/lei:LEIRecords/lei:LEIRecord/lei:Entity/lei:OtherAddresses/lei:OtherAddress/lei:AdditionalAddressLine</t>
  </si>
  <si>
    <t>/lei:LEIData/lei:LEIRecords/lei:LEIRecord/lei:Entity/lei:OtherAddresses/lei:OtherAddress/lei:City</t>
  </si>
  <si>
    <t>/lei:LEIData/lei:LEIRecords/lei:LEIRecord/lei:Entity/lei:OtherAddresses/lei:OtherAddress/lei:Country</t>
  </si>
  <si>
    <t>/lei:LEIData/lei:LEIRecords/lei:LEIRecord/lei:Entity/lei:OtherAddresses/lei:OtherAddress/lei:FirstAddressLine</t>
  </si>
  <si>
    <t>/lei:LEIData/lei:LEIRecords/lei:LEIRecord/lei:Entity/lei:OtherAddresses/lei:OtherAddress/lei:PostalCode</t>
  </si>
  <si>
    <t>/lei:LEIData/lei:LEIRecords/lei:LEIRecord/lei:Entity/lei:OtherAddresses/lei:OtherAddress/lei:Region</t>
  </si>
  <si>
    <t>/lei:LEIData/lei:LEIRecords/lei:LEIRecord/lei:Entity/lei:OtherEntityNames/lei:OtherEntityName</t>
  </si>
  <si>
    <t>/lei:LEIData/lei:LEIRecords/lei:LEIRecord/lei:Entity/lei:RegistrationAuthority/lei:OtherRegistrationAuthorityID</t>
  </si>
  <si>
    <t>/lei:LEIData/lei:LEIRecords/lei:LEIRecord/lei:Entity/lei:RegistrationAuthority/lei:RegistrationAuthorityEntityID</t>
  </si>
  <si>
    <t>/lei:LEIData/lei:LEIRecords/lei:LEIRecord/lei:Entity/lei:RegistrationAuthority/lei:RegistrationAuthorityID</t>
  </si>
  <si>
    <t>/lei:LEIData/lei:LEIRecords/lei:LEIRecord/lei:Entity/lei:SuccessorEntity/lei:SuccessorEntityName</t>
  </si>
  <si>
    <t>/lei:LEIData/lei:LEIRecords/lei:LEIRecord/lei:Entity/lei:SuccessorEntity/lei:SuccessorLEI</t>
  </si>
  <si>
    <t>/lei:LEIData/lei:LEIRecords/lei:LEIRecord/lei:Extension</t>
  </si>
  <si>
    <t>/lei:LEIData/lei:LEIRecords/lei:LEIRecord/lei:LEI</t>
  </si>
  <si>
    <t>/lei:LEIData/lei:LEIRecords/lei:LEIRecord/lei:NextVersion</t>
  </si>
  <si>
    <t>/lei:LEIData/lei:LEIRecords/lei:LEIRecord/lei:Registration/lei:InitialRegistrationDate</t>
  </si>
  <si>
    <t>/lei:LEIData/lei:LEIRecords/lei:LEIRecord/lei:Registration/lei:LastUpdateDate</t>
  </si>
  <si>
    <t>/lei:LEIData/lei:LEIRecords/lei:LEIRecord/lei:Registration/lei:ManagingLOU</t>
  </si>
  <si>
    <t>/lei:LEIData/lei:LEIRecords/lei:LEIRecord/lei:Registration/lei:NextRenewalDate</t>
  </si>
  <si>
    <t>/lei:LEIData/lei:LEIRecords/lei:LEIRecord/lei:Registration/lei:NextVersion</t>
  </si>
  <si>
    <t>/lei:LEIData/lei:LEIRecords/lei:LEIRecord/lei:Registration/lei:RegistrationStatus</t>
  </si>
  <si>
    <t>/lei:LEIData/lei:LEIRecords/lei:LEIRecord/lei:Registration/lei:ValidationAuthority/lei:OtherValidationAuthorityID</t>
  </si>
  <si>
    <t>/lei:LEIData/lei:LEIRecords/lei:LEIRecord/lei:Registration/lei:ValidationAuthority/lei:ValidationAuthorityEntityID</t>
  </si>
  <si>
    <t>/lei:LEIData/lei:LEIRecords/lei:LEIRecord/lei:Registration/lei:ValidationAuthority/lei:ValidationAuthorityID</t>
  </si>
  <si>
    <t>/lei:LEIData/lei:LEIRecords/lei:LEIRecord/lei:Registration/lei:ValidationSources</t>
  </si>
  <si>
    <t>/lei:LEIData/lei:LEIHeader/</t>
  </si>
  <si>
    <t>/lei:LEIData/lei:LEIRecords/lei:LEIRecord/</t>
  </si>
  <si>
    <t>namespace = lei</t>
  </si>
  <si>
    <t>replaced LEI with Lei for casing compatibility with U-SQL</t>
  </si>
  <si>
    <t>USQLColumnDefinition</t>
  </si>
  <si>
    <t>DataTypeSqlDw</t>
  </si>
  <si>
    <t>datetime2(3)</t>
  </si>
  <si>
    <t>nvarchar(255)</t>
  </si>
  <si>
    <t>int</t>
  </si>
  <si>
    <t>nvarchar(4000)</t>
  </si>
  <si>
    <t>Skip field 'Extension' for both Header &amp; Record to skip nested XML</t>
  </si>
  <si>
    <t>USQL.ColSerialize</t>
  </si>
  <si>
    <t>Console.ColWriteline</t>
  </si>
  <si>
    <t>adding derived columns for USQL and Console for debugging / perfomance comparrison</t>
  </si>
  <si>
    <t>/lei:LEIData/lei:LEIRecords/lei:LEIRecord/lei:Entity/lei:HeadquartersAddress/@xml:lang</t>
  </si>
  <si>
    <t>/lei:LEIData/lei:LEIRecords/lei:LEIRecord/lei:Entity/lei:LegalAddress/@xml:lang</t>
  </si>
  <si>
    <t>/lei:LEIData/lei:LEIRecords/lei:LEIRecord/lei:Entity/lei:LegalName/@xml:lang</t>
  </si>
  <si>
    <t>/lei:LEIData/lei:LEIRecords/lei:LEIRecord/lei:Entity/lei:OtherAddresses/lei:OtherAddress/@xml:lang</t>
  </si>
  <si>
    <t>/lei:LEIData/lei:LEIRecords/lei:LEIRecord/lei:Entity/lei:OtherEntityNames/lei:OtherEntityName/@xml:lang</t>
  </si>
  <si>
    <t>/lei:LEIData/lei:LEIRecords/lei:LEIRecord/lei:Entity/lei:AssociatedEntity/@type</t>
  </si>
  <si>
    <t>/lei:LEIData/lei:LEIRecords/lei:LEIRecord/lei:Entity/lei:OtherAddresses/lei:OtherAddress/@type</t>
  </si>
  <si>
    <t>fully qualified attribute naming for xml attributes (@xml:)</t>
  </si>
  <si>
    <t>non-fully qualified attribute naming for lei attributes (@)</t>
  </si>
  <si>
    <t>TSQL.value()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</si>
</sst>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 applyNumberFormat="1" applyFill="1"/>
    <xf numFmtId="0" fontId="0" fillId="0" borderId="0" xfId="0"/>
    <xf numFmtId="0" fontId="3" fillId="2" borderId="2" xfId="0" applyFont="1" applyFill="1" applyBorder="1"/>
    <xf numFmtId="0" fontId="2" fillId="0" borderId="0" xfId="0" applyFont="1"/>
    <xf numFmtId="0" fontId="0" fillId="3" borderId="0" xfId="0" applyFill="1"/>
    <xf numFmtId="0" fontId="3" fillId="3" borderId="1" xfId="0" applyFont="1" applyFill="1" applyBorder="1"/>
    <xf numFmtId="0" fontId="4" fillId="0" borderId="0" xfId="0" applyFont="1"/>
    <xf numFmtId="0" fontId="0" fillId="0" borderId="0" xfId="0"/>
    <xf numFmtId="0" fontId="5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">
    <cellStyle name="Comma 2" xfId="3" xr:uid="{00000000-0005-0000-0000-000000000000}"/>
    <cellStyle name="Hyperlink" xfId="1" builtinId="8"/>
    <cellStyle name="Normal" xfId="0" builtinId="0"/>
    <cellStyle name="Normal 2" xfId="2" xr:uid="{00000000-0005-0000-0000-000003000000}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138" displayName="Table138" ref="A1:N58" totalsRowShown="0">
  <autoFilter ref="A1:N58" xr:uid="{00000000-0009-0000-0100-000007000000}"/>
  <tableColumns count="14">
    <tableColumn id="1" xr3:uid="{00000000-0010-0000-0000-000001000000}" name="Path" dataDxfId="13"/>
    <tableColumn id="2" xr3:uid="{00000000-0010-0000-0000-000002000000}" name="RowPath" dataDxfId="12"/>
    <tableColumn id="10" xr3:uid="{00000000-0010-0000-0000-00000A000000}" name="DataTypeSqlDw" dataDxfId="11"/>
    <tableColumn id="11" xr3:uid="{00000000-0010-0000-0000-00000B000000}" name="HasChildElement" dataDxfId="10">
      <calculatedColumnFormula>IF(AND(ISNUMBER(SEARCH(A2,A3,1)),NOT(ISNUMBER(SEARCH("@",E3,1)))),TRUE,FALSE)</calculatedColumnFormula>
    </tableColumn>
    <tableColumn id="8" xr3:uid="{00000000-0010-0000-0000-000008000000}" name="XPath" dataDxfId="9">
      <calculatedColumnFormula>Table138[[#This Row],[Path]]</calculatedColumnFormula>
    </tableColumn>
    <tableColumn id="5" xr3:uid="{00000000-0010-0000-0000-000005000000}" name="ColPath" dataDxfId="8">
      <calculatedColumnFormula>MID(Table138[[#This Row],[XPath]],LEN(Table138[[#This Row],[RowPath]]),LEN(Table138[[#This Row],[XPath]]))</calculatedColumnFormula>
    </tableColumn>
    <tableColumn id="3" xr3:uid="{00000000-0010-0000-0000-000003000000}" name="ColName" dataDxfId="7">
      <calculatedColumnFormula>SUBSTITUTE(MID(SUBSTITUTE(SUBSTITUTE(SUBSTITUTE(Table138[[#This Row],[ColPath]],"/@xml:","_"),"/@","_"),"/lei:","_"),2,999),"LEI","Lei")</calculatedColumnFormula>
    </tableColumn>
    <tableColumn id="4" xr3:uid="{00000000-0010-0000-0000-000004000000}" name="ColMapping" dataDxfId="6">
      <calculatedColumnFormula>_xlfn.CONCAT("{""/",Table138[[#This Row],[ColPath]],"""", ",", """",Table138[[#This Row],[ColName]],"""},")</calculatedColumnFormula>
    </tableColumn>
    <tableColumn id="6" xr3:uid="{00000000-0010-0000-0000-000006000000}" name="USQLColumnDefinition" dataDxfId="5">
      <calculatedColumnFormula>_xlfn.CONCAT(Table138[[#This Row],[ColName]], " string,")</calculatedColumnFormula>
    </tableColumn>
    <tableColumn id="7" xr3:uid="{00000000-0010-0000-0000-000007000000}" name="SqlDwTableColumn" dataDxfId="4">
      <calculatedColumnFormula>_xlfn.CONCAT(Table138[[#This Row],[ColName]], " ",Table138[[#This Row],[DataTypeSqlDw]]," null,")</calculatedColumnFormula>
    </tableColumn>
    <tableColumn id="9" xr3:uid="{00000000-0010-0000-0000-000009000000}" name="SqlDwSelectColumn" dataDxfId="3">
      <calculatedColumnFormula>_xlfn.CONCAT(Table138[[#This Row],[ColName]], ",")</calculatedColumnFormula>
    </tableColumn>
    <tableColumn id="12" xr3:uid="{00000000-0010-0000-0000-00000C000000}" name="USQL.ColSerialize" dataDxfId="2">
      <calculatedColumnFormula>_xlfn.CONCAT("output.Set&lt;string&gt;(""",Table138[[#This Row],[ColName]],""", (lEIRecord", SUBSTITUTE(SUBSTITUTE(MID(Table138[[#This Row],[XPath]],LEN(Table138[[#This Row],[RowPath]]),LEN(Table138[[#This Row],[XPath]])),"/lei:","?."),"/@","?."), ")?.ToString());")</calculatedColumnFormula>
    </tableColumn>
    <tableColumn id="13" xr3:uid="{00000000-0010-0000-0000-00000D000000}" name="Console.ColWriteline" dataDxfId="1">
      <calculatedColumnFormula>_xlfn.CONCAT("Console.WriteLine(""",Table138[[#This Row],[ColName]],": "" + (lEIRecord",  SUBSTITUTE(SUBSTITUTE(MID(Table138[[#This Row],[XPath]],LEN(Table138[[#This Row],[RowPath]]),LEN(Table138[[#This Row],[XPath]])),"/lei:","?."),"/@","?."), ")?.ToString());")</calculatedColumnFormula>
    </tableColumn>
    <tableColumn id="14" xr3:uid="{6C4F690D-29DE-4CC9-A77C-6E007E5D14B4}" name="TSQL.value()" dataDxfId="0">
      <calculatedColumnFormula>_xlfn.CONCAT("XmlRecord.value('/lei:LEIRecord",SUBSTITUTE(Table138[[#This Row],[ColPath]],"/","[1]/"),"[1]', '",Table138[[#This Row],[DataTypeSqlDw]],"') AS ",Table138[[#This Row],[ColName]],",")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xml/xpath_syntax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A38" sqref="A38"/>
    </sheetView>
  </sheetViews>
  <sheetFormatPr defaultRowHeight="14.25" x14ac:dyDescent="0.45"/>
  <cols>
    <col min="1" max="1" width="74.86328125" bestFit="1" customWidth="1"/>
  </cols>
  <sheetData>
    <row r="1" spans="1:1" s="3" customFormat="1" ht="15.75" x14ac:dyDescent="0.5">
      <c r="A1" s="10" t="s">
        <v>8</v>
      </c>
    </row>
    <row r="2" spans="1:1" x14ac:dyDescent="0.45">
      <c r="A2" s="7" t="s">
        <v>67</v>
      </c>
    </row>
    <row r="3" spans="1:1" x14ac:dyDescent="0.45">
      <c r="A3" t="s">
        <v>5</v>
      </c>
    </row>
    <row r="4" spans="1:1" s="3" customFormat="1" x14ac:dyDescent="0.45">
      <c r="A4" s="9" t="s">
        <v>10</v>
      </c>
    </row>
    <row r="5" spans="1:1" s="3" customFormat="1" x14ac:dyDescent="0.45">
      <c r="A5" s="6" t="s">
        <v>9</v>
      </c>
    </row>
    <row r="7" spans="1:1" s="11" customFormat="1" ht="15.75" x14ac:dyDescent="0.5">
      <c r="A7" s="10" t="s">
        <v>0</v>
      </c>
    </row>
    <row r="8" spans="1:1" s="14" customFormat="1" x14ac:dyDescent="0.45">
      <c r="A8" s="7" t="s">
        <v>68</v>
      </c>
    </row>
    <row r="9" spans="1:1" s="11" customFormat="1" x14ac:dyDescent="0.45">
      <c r="A9" s="7" t="s">
        <v>12</v>
      </c>
    </row>
    <row r="10" spans="1:1" s="11" customFormat="1" x14ac:dyDescent="0.45">
      <c r="A10" s="12" t="s">
        <v>11</v>
      </c>
    </row>
    <row r="11" spans="1:1" s="16" customFormat="1" x14ac:dyDescent="0.45">
      <c r="A11" s="7" t="s">
        <v>75</v>
      </c>
    </row>
    <row r="12" spans="1:1" s="17" customFormat="1" x14ac:dyDescent="0.45">
      <c r="A12" s="7" t="s">
        <v>78</v>
      </c>
    </row>
    <row r="13" spans="1:1" s="18" customFormat="1" x14ac:dyDescent="0.45">
      <c r="A13" s="7" t="s">
        <v>86</v>
      </c>
    </row>
    <row r="14" spans="1:1" s="11" customFormat="1" x14ac:dyDescent="0.45">
      <c r="A14" s="7" t="s">
        <v>87</v>
      </c>
    </row>
    <row r="15" spans="1:1" s="18" customFormat="1" x14ac:dyDescent="0.45">
      <c r="A15" s="7"/>
    </row>
    <row r="23" spans="5:5" x14ac:dyDescent="0.45">
      <c r="E23" s="11"/>
    </row>
    <row r="24" spans="5:5" x14ac:dyDescent="0.45">
      <c r="E24" s="11"/>
    </row>
    <row r="25" spans="5:5" x14ac:dyDescent="0.45">
      <c r="E25" s="11"/>
    </row>
    <row r="26" spans="5:5" x14ac:dyDescent="0.45">
      <c r="E26" s="11"/>
    </row>
  </sheetData>
  <hyperlinks>
    <hyperlink ref="A10" r:id="rId1" xr:uid="{00000000-0004-0000-0000-000000000000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8"/>
  <sheetViews>
    <sheetView tabSelected="1" zoomScale="85" zoomScaleNormal="85" workbookViewId="0"/>
  </sheetViews>
  <sheetFormatPr defaultColWidth="9.1328125" defaultRowHeight="14.25" x14ac:dyDescent="0.45"/>
  <cols>
    <col min="1" max="1" width="94.6640625" style="14" bestFit="1" customWidth="1"/>
    <col min="2" max="2" width="34.46484375" style="5" bestFit="1" customWidth="1"/>
    <col min="3" max="3" width="17.1328125" style="16" bestFit="1" customWidth="1"/>
    <col min="4" max="4" width="18" style="5" bestFit="1" customWidth="1"/>
    <col min="5" max="5" width="94.6640625" style="5" bestFit="1" customWidth="1"/>
    <col min="6" max="6" width="61.59765625" style="5" bestFit="1" customWidth="1"/>
    <col min="7" max="7" width="51.796875" style="1" bestFit="1" customWidth="1"/>
    <col min="8" max="8" width="118.46484375" style="1" bestFit="1" customWidth="1"/>
    <col min="9" max="9" width="57.46484375" style="4" bestFit="1" customWidth="1"/>
    <col min="10" max="10" width="68" style="5" bestFit="1" customWidth="1"/>
    <col min="11" max="11" width="52.33203125" style="5" bestFit="1" customWidth="1"/>
    <col min="12" max="12" width="143.59765625" style="5" bestFit="1" customWidth="1"/>
    <col min="13" max="13" width="145.33203125" style="5" bestFit="1" customWidth="1"/>
    <col min="14" max="14" width="166.265625" style="5" bestFit="1" customWidth="1"/>
    <col min="15" max="16384" width="9.1328125" style="5"/>
  </cols>
  <sheetData>
    <row r="1" spans="1:14" x14ac:dyDescent="0.45">
      <c r="A1" s="8" t="s">
        <v>6</v>
      </c>
      <c r="B1" s="8" t="s">
        <v>1</v>
      </c>
      <c r="C1" s="8" t="s">
        <v>70</v>
      </c>
      <c r="D1" s="7" t="s">
        <v>7</v>
      </c>
      <c r="E1" s="7" t="s">
        <v>0</v>
      </c>
      <c r="F1" s="5" t="s">
        <v>2</v>
      </c>
      <c r="G1" s="5" t="s">
        <v>3</v>
      </c>
      <c r="H1" s="5" t="s">
        <v>4</v>
      </c>
      <c r="I1" s="15" t="s">
        <v>69</v>
      </c>
      <c r="J1" s="5" t="s">
        <v>13</v>
      </c>
      <c r="K1" s="13" t="s">
        <v>14</v>
      </c>
      <c r="L1" s="5" t="s">
        <v>76</v>
      </c>
      <c r="M1" s="5" t="s">
        <v>77</v>
      </c>
      <c r="N1" s="5" t="s">
        <v>88</v>
      </c>
    </row>
    <row r="2" spans="1:14" x14ac:dyDescent="0.45">
      <c r="A2" s="14" t="s">
        <v>15</v>
      </c>
      <c r="B2" s="11" t="s">
        <v>65</v>
      </c>
      <c r="C2" s="16" t="s">
        <v>71</v>
      </c>
      <c r="D2" s="7" t="b">
        <f t="shared" ref="D2:D39" si="0">IF(AND(ISNUMBER(SEARCH(A2,A3,1)),NOT(ISNUMBER(SEARCH("@",E3,1)))),TRUE,FALSE)</f>
        <v>0</v>
      </c>
      <c r="E2" s="7" t="str">
        <f>Table138[[#This Row],[Path]]</f>
        <v>/lei:LEIData/lei:LEIHeader/lei:ContentDate</v>
      </c>
      <c r="F2" s="5" t="str">
        <f>MID(Table138[[#This Row],[XPath]],LEN(Table138[[#This Row],[RowPath]]),LEN(Table138[[#This Row],[XPath]]))</f>
        <v>/lei:ContentDate</v>
      </c>
      <c r="G2" s="5" t="str">
        <f>SUBSTITUTE(MID(SUBSTITUTE(SUBSTITUTE(SUBSTITUTE(Table138[[#This Row],[ColPath]],"/@xml:","_"),"/@","_"),"/lei:","_"),2,999),"LEI","Lei")</f>
        <v>ContentDate</v>
      </c>
      <c r="H2" s="2" t="str">
        <f>_xlfn.CONCAT("{""/",Table138[[#This Row],[ColPath]],"""", ",", """",Table138[[#This Row],[ColName]],"""},")</f>
        <v>{"//lei:ContentDate","ContentDate"},</v>
      </c>
      <c r="I2" s="1" t="str">
        <f>_xlfn.CONCAT(Table138[[#This Row],[ColName]], " string,")</f>
        <v>ContentDate string,</v>
      </c>
      <c r="J2" s="1" t="str">
        <f>_xlfn.CONCAT(Table138[[#This Row],[ColName]], " ",Table138[[#This Row],[DataTypeSqlDw]]," null,")</f>
        <v>ContentDate datetime2(3) null,</v>
      </c>
      <c r="K2" s="1" t="str">
        <f>_xlfn.CONCAT(Table138[[#This Row],[ColName]], ",")</f>
        <v>ContentDate,</v>
      </c>
      <c r="L2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output.Set&lt;string&gt;("ContentDate", (lEIRecord?.ContentDate)?.ToString());</v>
      </c>
      <c r="M2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Console.WriteLine("ContentDate: " + (lEIRecord?.ContentDate)?.ToString());</v>
      </c>
      <c r="N2" s="1" t="str">
        <f>_xlfn.CONCAT("XmlRecord.value('/lei:LEIRecord",SUBSTITUTE(Table138[[#This Row],[ColPath]],"/","[1]/"),"[1]', '",Table138[[#This Row],[DataTypeSqlDw]],"') AS ",Table138[[#This Row],[ColName]],",")</f>
        <v>XmlRecord.value('/lei:LEIRecord[1]/lei:ContentDate[1]', 'datetime2(3)') AS ContentDate,</v>
      </c>
    </row>
    <row r="3" spans="1:14" x14ac:dyDescent="0.45">
      <c r="A3" s="7" t="s">
        <v>16</v>
      </c>
      <c r="B3" s="14" t="s">
        <v>65</v>
      </c>
      <c r="C3" s="16" t="s">
        <v>72</v>
      </c>
      <c r="D3" s="7" t="b">
        <f t="shared" si="0"/>
        <v>0</v>
      </c>
      <c r="E3" s="7" t="str">
        <f>Table138[[#This Row],[Path]]</f>
        <v>/lei:LEIData/lei:LEIHeader/lei:Extension</v>
      </c>
      <c r="F3" s="1" t="str">
        <f>MID(Table138[[#This Row],[XPath]],LEN(Table138[[#This Row],[RowPath]]),LEN(Table138[[#This Row],[XPath]]))</f>
        <v>/lei:Extension</v>
      </c>
      <c r="G3" s="1" t="str">
        <f>SUBSTITUTE(MID(SUBSTITUTE(SUBSTITUTE(SUBSTITUTE(Table138[[#This Row],[ColPath]],"/@xml:","_"),"/@","_"),"/lei:","_"),2,999),"LEI","Lei")</f>
        <v>Extension</v>
      </c>
      <c r="H3" s="4" t="str">
        <f>_xlfn.CONCAT("{""/",Table138[[#This Row],[ColPath]],"""", ",", """",Table138[[#This Row],[ColName]],"""},")</f>
        <v>{"//lei:Extension","Extension"},</v>
      </c>
      <c r="I3" s="1" t="str">
        <f>_xlfn.CONCAT(Table138[[#This Row],[ColName]], " string,")</f>
        <v>Extension string,</v>
      </c>
      <c r="J3" s="1" t="str">
        <f>_xlfn.CONCAT(Table138[[#This Row],[ColName]], " ",Table138[[#This Row],[DataTypeSqlDw]]," null,")</f>
        <v>Extension nvarchar(255) null,</v>
      </c>
      <c r="K3" s="1" t="str">
        <f>_xlfn.CONCAT(Table138[[#This Row],[ColName]], ",")</f>
        <v>Extension,</v>
      </c>
      <c r="L3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output.Set&lt;string&gt;("Extension", (lEIRecord?.Extension)?.ToString());</v>
      </c>
      <c r="M3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Console.WriteLine("Extension: " + (lEIRecord?.Extension)?.ToString());</v>
      </c>
      <c r="N3" s="1" t="str">
        <f>_xlfn.CONCAT("XmlRecord.value('/lei:LEIRecord",SUBSTITUTE(Table138[[#This Row],[ColPath]],"/","[1]/"),"[1]', '",Table138[[#This Row],[DataTypeSqlDw]],"') AS ",Table138[[#This Row],[ColName]],",")</f>
        <v>XmlRecord.value('/lei:LEIRecord[1]/lei:Extension[1]', 'nvarchar(255)') AS Extension,</v>
      </c>
    </row>
    <row r="4" spans="1:14" x14ac:dyDescent="0.45">
      <c r="A4" s="7" t="s">
        <v>17</v>
      </c>
      <c r="B4" s="14" t="s">
        <v>65</v>
      </c>
      <c r="C4" s="16" t="s">
        <v>72</v>
      </c>
      <c r="D4" s="7" t="b">
        <f t="shared" si="0"/>
        <v>0</v>
      </c>
      <c r="E4" s="7" t="str">
        <f>Table138[[#This Row],[Path]]</f>
        <v>/lei:LEIData/lei:LEIHeader/lei:FileContent</v>
      </c>
      <c r="F4" s="1" t="str">
        <f>MID(Table138[[#This Row],[XPath]],LEN(Table138[[#This Row],[RowPath]]),LEN(Table138[[#This Row],[XPath]]))</f>
        <v>/lei:FileContent</v>
      </c>
      <c r="G4" s="1" t="str">
        <f>SUBSTITUTE(MID(SUBSTITUTE(SUBSTITUTE(SUBSTITUTE(Table138[[#This Row],[ColPath]],"/@xml:","_"),"/@","_"),"/lei:","_"),2,999),"LEI","Lei")</f>
        <v>FileContent</v>
      </c>
      <c r="H4" s="4" t="str">
        <f>_xlfn.CONCAT("{""/",Table138[[#This Row],[ColPath]],"""", ",", """",Table138[[#This Row],[ColName]],"""},")</f>
        <v>{"//lei:FileContent","FileContent"},</v>
      </c>
      <c r="I4" s="1" t="str">
        <f>_xlfn.CONCAT(Table138[[#This Row],[ColName]], " string,")</f>
        <v>FileContent string,</v>
      </c>
      <c r="J4" s="1" t="str">
        <f>_xlfn.CONCAT(Table138[[#This Row],[ColName]], " ",Table138[[#This Row],[DataTypeSqlDw]]," null,")</f>
        <v>FileContent nvarchar(255) null,</v>
      </c>
      <c r="K4" s="1" t="str">
        <f>_xlfn.CONCAT(Table138[[#This Row],[ColName]], ",")</f>
        <v>FileContent,</v>
      </c>
      <c r="L4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output.Set&lt;string&gt;("FileContent", (lEIRecord?.FileContent)?.ToString());</v>
      </c>
      <c r="M4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Console.WriteLine("FileContent: " + (lEIRecord?.FileContent)?.ToString());</v>
      </c>
      <c r="N4" s="1" t="str">
        <f>_xlfn.CONCAT("XmlRecord.value('/lei:LEIRecord",SUBSTITUTE(Table138[[#This Row],[ColPath]],"/","[1]/"),"[1]', '",Table138[[#This Row],[DataTypeSqlDw]],"') AS ",Table138[[#This Row],[ColName]],",")</f>
        <v>XmlRecord.value('/lei:LEIRecord[1]/lei:FileContent[1]', 'nvarchar(255)') AS FileContent,</v>
      </c>
    </row>
    <row r="5" spans="1:14" x14ac:dyDescent="0.45">
      <c r="A5" s="7" t="s">
        <v>18</v>
      </c>
      <c r="B5" s="14" t="s">
        <v>65</v>
      </c>
      <c r="C5" s="16" t="s">
        <v>73</v>
      </c>
      <c r="D5" s="7" t="b">
        <f>IF(AND(ISNUMBER(SEARCH(A5,A6,1)),NOT(ISNUMBER(SEARCH("@",E6,1)))),TRUE,FALSE)</f>
        <v>0</v>
      </c>
      <c r="E5" s="7" t="str">
        <f>Table138[[#This Row],[Path]]</f>
        <v>/lei:LEIData/lei:LEIHeader/lei:RecordCount</v>
      </c>
      <c r="F5" s="1" t="str">
        <f>MID(Table138[[#This Row],[XPath]],LEN(Table138[[#This Row],[RowPath]]),LEN(Table138[[#This Row],[XPath]]))</f>
        <v>/lei:RecordCount</v>
      </c>
      <c r="G5" s="1" t="str">
        <f>SUBSTITUTE(MID(SUBSTITUTE(SUBSTITUTE(SUBSTITUTE(Table138[[#This Row],[ColPath]],"/@xml:","_"),"/@","_"),"/lei:","_"),2,999),"LEI","Lei")</f>
        <v>RecordCount</v>
      </c>
      <c r="H5" s="4" t="str">
        <f>_xlfn.CONCAT("{""/",Table138[[#This Row],[ColPath]],"""", ",", """",Table138[[#This Row],[ColName]],"""},")</f>
        <v>{"//lei:RecordCount","RecordCount"},</v>
      </c>
      <c r="I5" s="1" t="str">
        <f>_xlfn.CONCAT(Table138[[#This Row],[ColName]], " string,")</f>
        <v>RecordCount string,</v>
      </c>
      <c r="J5" s="1" t="str">
        <f>_xlfn.CONCAT(Table138[[#This Row],[ColName]], " ",Table138[[#This Row],[DataTypeSqlDw]]," null,")</f>
        <v>RecordCount int null,</v>
      </c>
      <c r="K5" s="1" t="str">
        <f>_xlfn.CONCAT(Table138[[#This Row],[ColName]], ",")</f>
        <v>RecordCount,</v>
      </c>
      <c r="L5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output.Set&lt;string&gt;("RecordCount", (lEIRecord?.RecordCount)?.ToString());</v>
      </c>
      <c r="M5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Console.WriteLine("RecordCount: " + (lEIRecord?.RecordCount)?.ToString());</v>
      </c>
      <c r="N5" s="1" t="str">
        <f>_xlfn.CONCAT("XmlRecord.value('/lei:LEIRecord",SUBSTITUTE(Table138[[#This Row],[ColPath]],"/","[1]/"),"[1]', '",Table138[[#This Row],[DataTypeSqlDw]],"') AS ",Table138[[#This Row],[ColName]],",")</f>
        <v>XmlRecord.value('/lei:LEIRecord[1]/lei:RecordCount[1]', 'int') AS RecordCount,</v>
      </c>
    </row>
    <row r="6" spans="1:14" x14ac:dyDescent="0.45">
      <c r="A6" s="7" t="s">
        <v>84</v>
      </c>
      <c r="B6" s="7" t="s">
        <v>66</v>
      </c>
      <c r="C6" s="16" t="s">
        <v>72</v>
      </c>
      <c r="D6" s="7" t="b">
        <f t="shared" si="0"/>
        <v>0</v>
      </c>
      <c r="E6" s="7" t="str">
        <f>Table138[[#This Row],[Path]]</f>
        <v>/lei:LEIData/lei:LEIRecords/lei:LEIRecord/lei:Entity/lei:AssociatedEntity/@type</v>
      </c>
      <c r="F6" s="1" t="str">
        <f>MID(Table138[[#This Row],[XPath]],LEN(Table138[[#This Row],[RowPath]]),LEN(Table138[[#This Row],[XPath]]))</f>
        <v>/lei:Entity/lei:AssociatedEntity/@type</v>
      </c>
      <c r="G6" s="1" t="str">
        <f>SUBSTITUTE(MID(SUBSTITUTE(SUBSTITUTE(SUBSTITUTE(Table138[[#This Row],[ColPath]],"/@xml:","_"),"/@","_"),"/lei:","_"),2,999),"LEI","Lei")</f>
        <v>Entity_AssociatedEntity_type</v>
      </c>
      <c r="H6" s="4" t="str">
        <f>_xlfn.CONCAT("{""/",Table138[[#This Row],[ColPath]],"""", ",", """",Table138[[#This Row],[ColName]],"""},")</f>
        <v>{"//lei:Entity/lei:AssociatedEntity/@type","Entity_AssociatedEntity_type"},</v>
      </c>
      <c r="I6" s="1" t="str">
        <f>_xlfn.CONCAT(Table138[[#This Row],[ColName]], " string,")</f>
        <v>Entity_AssociatedEntity_type string,</v>
      </c>
      <c r="J6" s="1" t="str">
        <f>_xlfn.CONCAT(Table138[[#This Row],[ColName]], " ",Table138[[#This Row],[DataTypeSqlDw]]," null,")</f>
        <v>Entity_AssociatedEntity_type nvarchar(255) null,</v>
      </c>
      <c r="K6" s="1" t="str">
        <f>_xlfn.CONCAT(Table138[[#This Row],[ColName]], ",")</f>
        <v>Entity_AssociatedEntity_type,</v>
      </c>
      <c r="L6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output.Set&lt;string&gt;("Entity_AssociatedEntity_type", (lEIRecord?.Entity?.AssociatedEntity?.type)?.ToString());</v>
      </c>
      <c r="M6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Console.WriteLine("Entity_AssociatedEntity_type: " + (lEIRecord?.Entity?.AssociatedEntity?.type)?.ToString());</v>
      </c>
      <c r="N6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XmlRecord.value('/lei:LEIRecord[1]/lei:Entity[1]/lei:AssociatedEntity[1]/@type[1]', 'nvarchar(255)') AS Entity_AssociatedEntity_type,</v>
      </c>
    </row>
    <row r="7" spans="1:14" x14ac:dyDescent="0.45">
      <c r="A7" s="7" t="s">
        <v>19</v>
      </c>
      <c r="B7" s="7" t="s">
        <v>66</v>
      </c>
      <c r="C7" s="16" t="s">
        <v>72</v>
      </c>
      <c r="D7" s="7" t="b">
        <f t="shared" si="0"/>
        <v>0</v>
      </c>
      <c r="E7" s="7" t="str">
        <f>Table138[[#This Row],[Path]]</f>
        <v>/lei:LEIData/lei:LEIRecords/lei:LEIRecord/lei:Entity/lei:AssociatedEntity/lei:AssociatedLEI</v>
      </c>
      <c r="F7" s="1" t="str">
        <f>MID(Table138[[#This Row],[XPath]],LEN(Table138[[#This Row],[RowPath]]),LEN(Table138[[#This Row],[XPath]]))</f>
        <v>/lei:Entity/lei:AssociatedEntity/lei:AssociatedLEI</v>
      </c>
      <c r="G7" s="1" t="str">
        <f>SUBSTITUTE(MID(SUBSTITUTE(SUBSTITUTE(SUBSTITUTE(Table138[[#This Row],[ColPath]],"/@xml:","_"),"/@","_"),"/lei:","_"),2,999),"LEI","Lei")</f>
        <v>Entity_AssociatedEntity_AssociatedLei</v>
      </c>
      <c r="H7" s="4" t="str">
        <f>_xlfn.CONCAT("{""/",Table138[[#This Row],[ColPath]],"""", ",", """",Table138[[#This Row],[ColName]],"""},")</f>
        <v>{"//lei:Entity/lei:AssociatedEntity/lei:AssociatedLEI","Entity_AssociatedEntity_AssociatedLei"},</v>
      </c>
      <c r="I7" s="1" t="str">
        <f>_xlfn.CONCAT(Table138[[#This Row],[ColName]], " string,")</f>
        <v>Entity_AssociatedEntity_AssociatedLei string,</v>
      </c>
      <c r="J7" s="1" t="str">
        <f>_xlfn.CONCAT(Table138[[#This Row],[ColName]], " ",Table138[[#This Row],[DataTypeSqlDw]]," null,")</f>
        <v>Entity_AssociatedEntity_AssociatedLei nvarchar(255) null,</v>
      </c>
      <c r="K7" s="1" t="str">
        <f>_xlfn.CONCAT(Table138[[#This Row],[ColName]], ",")</f>
        <v>Entity_AssociatedEntity_AssociatedLei,</v>
      </c>
      <c r="L7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output.Set&lt;string&gt;("Entity_AssociatedEntity_AssociatedLei", (lEIRecord?.Entity?.AssociatedEntity?.AssociatedLEI)?.ToString());</v>
      </c>
      <c r="M7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Console.WriteLine("Entity_AssociatedEntity_AssociatedLei: " + (lEIRecord?.Entity?.AssociatedEntity?.AssociatedLEI)?.ToString());</v>
      </c>
      <c r="N7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XmlRecord.value('/lei:LEIRecord[1]/lei:Entity[1]/lei:AssociatedEntity[1]/lei:AssociatedLEI[1]', 'nvarchar(255)') AS Entity_AssociatedEntity_AssociatedLei,</v>
      </c>
    </row>
    <row r="8" spans="1:14" x14ac:dyDescent="0.45">
      <c r="A8" s="7" t="s">
        <v>20</v>
      </c>
      <c r="B8" s="7" t="s">
        <v>66</v>
      </c>
      <c r="C8" s="16" t="s">
        <v>71</v>
      </c>
      <c r="D8" s="7" t="b">
        <f t="shared" si="0"/>
        <v>0</v>
      </c>
      <c r="E8" s="7" t="str">
        <f>Table138[[#This Row],[Path]]</f>
        <v>/lei:LEIData/lei:LEIRecords/lei:LEIRecord/lei:Entity/lei:EntityExpirationDate</v>
      </c>
      <c r="F8" s="1" t="str">
        <f>MID(Table138[[#This Row],[XPath]],LEN(Table138[[#This Row],[RowPath]]),LEN(Table138[[#This Row],[XPath]]))</f>
        <v>/lei:Entity/lei:EntityExpirationDate</v>
      </c>
      <c r="G8" s="1" t="str">
        <f>SUBSTITUTE(MID(SUBSTITUTE(SUBSTITUTE(SUBSTITUTE(Table138[[#This Row],[ColPath]],"/@xml:","_"),"/@","_"),"/lei:","_"),2,999),"LEI","Lei")</f>
        <v>Entity_EntityExpirationDate</v>
      </c>
      <c r="H8" s="4" t="str">
        <f>_xlfn.CONCAT("{""/",Table138[[#This Row],[ColPath]],"""", ",", """",Table138[[#This Row],[ColName]],"""},")</f>
        <v>{"//lei:Entity/lei:EntityExpirationDate","Entity_EntityExpirationDate"},</v>
      </c>
      <c r="I8" s="1" t="str">
        <f>_xlfn.CONCAT(Table138[[#This Row],[ColName]], " string,")</f>
        <v>Entity_EntityExpirationDate string,</v>
      </c>
      <c r="J8" s="1" t="str">
        <f>_xlfn.CONCAT(Table138[[#This Row],[ColName]], " ",Table138[[#This Row],[DataTypeSqlDw]]," null,")</f>
        <v>Entity_EntityExpirationDate datetime2(3) null,</v>
      </c>
      <c r="K8" s="1" t="str">
        <f>_xlfn.CONCAT(Table138[[#This Row],[ColName]], ",")</f>
        <v>Entity_EntityExpirationDate,</v>
      </c>
      <c r="L8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output.Set&lt;string&gt;("Entity_EntityExpirationDate", (lEIRecord?.Entity?.EntityExpirationDate)?.ToString());</v>
      </c>
      <c r="M8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Console.WriteLine("Entity_EntityExpirationDate: " + (lEIRecord?.Entity?.EntityExpirationDate)?.ToString());</v>
      </c>
      <c r="N8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XmlRecord.value('/lei:LEIRecord[1]/lei:Entity[1]/lei:EntityExpirationDate[1]', 'datetime2(3)') AS Entity_EntityExpirationDate,</v>
      </c>
    </row>
    <row r="9" spans="1:14" x14ac:dyDescent="0.45">
      <c r="A9" s="7" t="s">
        <v>21</v>
      </c>
      <c r="B9" s="7" t="s">
        <v>66</v>
      </c>
      <c r="C9" s="16" t="s">
        <v>72</v>
      </c>
      <c r="D9" s="7" t="b">
        <f t="shared" si="0"/>
        <v>0</v>
      </c>
      <c r="E9" s="7" t="str">
        <f>Table138[[#This Row],[Path]]</f>
        <v>/lei:LEIData/lei:LEIRecords/lei:LEIRecord/lei:Entity/lei:EntityExpirationReason</v>
      </c>
      <c r="F9" s="1" t="str">
        <f>MID(Table138[[#This Row],[XPath]],LEN(Table138[[#This Row],[RowPath]]),LEN(Table138[[#This Row],[XPath]]))</f>
        <v>/lei:Entity/lei:EntityExpirationReason</v>
      </c>
      <c r="G9" s="1" t="str">
        <f>SUBSTITUTE(MID(SUBSTITUTE(SUBSTITUTE(SUBSTITUTE(Table138[[#This Row],[ColPath]],"/@xml:","_"),"/@","_"),"/lei:","_"),2,999),"LEI","Lei")</f>
        <v>Entity_EntityExpirationReason</v>
      </c>
      <c r="H9" s="4" t="str">
        <f>_xlfn.CONCAT("{""/",Table138[[#This Row],[ColPath]],"""", ",", """",Table138[[#This Row],[ColName]],"""},")</f>
        <v>{"//lei:Entity/lei:EntityExpirationReason","Entity_EntityExpirationReason"},</v>
      </c>
      <c r="I9" s="1" t="str">
        <f>_xlfn.CONCAT(Table138[[#This Row],[ColName]], " string,")</f>
        <v>Entity_EntityExpirationReason string,</v>
      </c>
      <c r="J9" s="1" t="str">
        <f>_xlfn.CONCAT(Table138[[#This Row],[ColName]], " ",Table138[[#This Row],[DataTypeSqlDw]]," null,")</f>
        <v>Entity_EntityExpirationReason nvarchar(255) null,</v>
      </c>
      <c r="K9" s="1" t="str">
        <f>_xlfn.CONCAT(Table138[[#This Row],[ColName]], ",")</f>
        <v>Entity_EntityExpirationReason,</v>
      </c>
      <c r="L9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output.Set&lt;string&gt;("Entity_EntityExpirationReason", (lEIRecord?.Entity?.EntityExpirationReason)?.ToString());</v>
      </c>
      <c r="M9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Console.WriteLine("Entity_EntityExpirationReason: " + (lEIRecord?.Entity?.EntityExpirationReason)?.ToString());</v>
      </c>
      <c r="N9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XmlRecord.value('/lei:LEIRecord[1]/lei:Entity[1]/lei:EntityExpirationReason[1]', 'nvarchar(255)') AS Entity_EntityExpirationReason,</v>
      </c>
    </row>
    <row r="10" spans="1:14" x14ac:dyDescent="0.45">
      <c r="A10" s="7" t="s">
        <v>22</v>
      </c>
      <c r="B10" s="7" t="s">
        <v>66</v>
      </c>
      <c r="C10" s="16" t="s">
        <v>72</v>
      </c>
      <c r="D10" s="7" t="b">
        <f t="shared" si="0"/>
        <v>0</v>
      </c>
      <c r="E10" s="7" t="str">
        <f>Table138[[#This Row],[Path]]</f>
        <v>/lei:LEIData/lei:LEIRecords/lei:LEIRecord/lei:Entity/lei:EntityStatus</v>
      </c>
      <c r="F10" s="1" t="str">
        <f>MID(Table138[[#This Row],[XPath]],LEN(Table138[[#This Row],[RowPath]]),LEN(Table138[[#This Row],[XPath]]))</f>
        <v>/lei:Entity/lei:EntityStatus</v>
      </c>
      <c r="G10" s="1" t="str">
        <f>SUBSTITUTE(MID(SUBSTITUTE(SUBSTITUTE(SUBSTITUTE(Table138[[#This Row],[ColPath]],"/@xml:","_"),"/@","_"),"/lei:","_"),2,999),"LEI","Lei")</f>
        <v>Entity_EntityStatus</v>
      </c>
      <c r="H10" s="4" t="str">
        <f>_xlfn.CONCAT("{""/",Table138[[#This Row],[ColPath]],"""", ",", """",Table138[[#This Row],[ColName]],"""},")</f>
        <v>{"//lei:Entity/lei:EntityStatus","Entity_EntityStatus"},</v>
      </c>
      <c r="I10" s="1" t="str">
        <f>_xlfn.CONCAT(Table138[[#This Row],[ColName]], " string,")</f>
        <v>Entity_EntityStatus string,</v>
      </c>
      <c r="J10" s="1" t="str">
        <f>_xlfn.CONCAT(Table138[[#This Row],[ColName]], " ",Table138[[#This Row],[DataTypeSqlDw]]," null,")</f>
        <v>Entity_EntityStatus nvarchar(255) null,</v>
      </c>
      <c r="K10" s="1" t="str">
        <f>_xlfn.CONCAT(Table138[[#This Row],[ColName]], ",")</f>
        <v>Entity_EntityStatus,</v>
      </c>
      <c r="L10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output.Set&lt;string&gt;("Entity_EntityStatus", (lEIRecord?.Entity?.EntityStatus)?.ToString());</v>
      </c>
      <c r="M10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Console.WriteLine("Entity_EntityStatus: " + (lEIRecord?.Entity?.EntityStatus)?.ToString());</v>
      </c>
      <c r="N10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XmlRecord.value('/lei:LEIRecord[1]/lei:Entity[1]/lei:EntityStatus[1]', 'nvarchar(255)') AS Entity_EntityStatus,</v>
      </c>
    </row>
    <row r="11" spans="1:14" x14ac:dyDescent="0.45">
      <c r="A11" s="7" t="s">
        <v>79</v>
      </c>
      <c r="B11" s="7" t="s">
        <v>66</v>
      </c>
      <c r="C11" s="16" t="s">
        <v>72</v>
      </c>
      <c r="D11" s="7" t="b">
        <f t="shared" si="0"/>
        <v>0</v>
      </c>
      <c r="E11" s="7" t="str">
        <f>Table138[[#This Row],[Path]]</f>
        <v>/lei:LEIData/lei:LEIRecords/lei:LEIRecord/lei:Entity/lei:HeadquartersAddress/@xml:lang</v>
      </c>
      <c r="F11" s="1" t="str">
        <f>MID(Table138[[#This Row],[XPath]],LEN(Table138[[#This Row],[RowPath]]),LEN(Table138[[#This Row],[XPath]]))</f>
        <v>/lei:Entity/lei:HeadquartersAddress/@xml:lang</v>
      </c>
      <c r="G11" s="1" t="str">
        <f>SUBSTITUTE(MID(SUBSTITUTE(SUBSTITUTE(SUBSTITUTE(Table138[[#This Row],[ColPath]],"/@xml:","_"),"/@","_"),"/lei:","_"),2,999),"LEI","Lei")</f>
        <v>Entity_HeadquartersAddress_lang</v>
      </c>
      <c r="H11" s="4" t="str">
        <f>_xlfn.CONCAT("{""/",Table138[[#This Row],[ColPath]],"""", ",", """",Table138[[#This Row],[ColName]],"""},")</f>
        <v>{"//lei:Entity/lei:HeadquartersAddress/@xml:lang","Entity_HeadquartersAddress_lang"},</v>
      </c>
      <c r="I11" s="1" t="str">
        <f>_xlfn.CONCAT(Table138[[#This Row],[ColName]], " string,")</f>
        <v>Entity_HeadquartersAddress_lang string,</v>
      </c>
      <c r="J11" s="1" t="str">
        <f>_xlfn.CONCAT(Table138[[#This Row],[ColName]], " ",Table138[[#This Row],[DataTypeSqlDw]]," null,")</f>
        <v>Entity_HeadquartersAddress_lang nvarchar(255) null,</v>
      </c>
      <c r="K11" s="1" t="str">
        <f>_xlfn.CONCAT(Table138[[#This Row],[ColName]], ",")</f>
        <v>Entity_HeadquartersAddress_lang,</v>
      </c>
      <c r="L11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output.Set&lt;string&gt;("Entity_HeadquartersAddress_lang", (lEIRecord?.Entity?.HeadquartersAddress?.xml:lang)?.ToString());</v>
      </c>
      <c r="M11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Console.WriteLine("Entity_HeadquartersAddress_lang: " + (lEIRecord?.Entity?.HeadquartersAddress?.xml:lang)?.ToString());</v>
      </c>
      <c r="N11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XmlRecord.value('/lei:LEIRecord[1]/lei:Entity[1]/lei:HeadquartersAddress[1]/@xml:lang[1]', 'nvarchar(255)') AS Entity_HeadquartersAddress_lang,</v>
      </c>
    </row>
    <row r="12" spans="1:14" x14ac:dyDescent="0.45">
      <c r="A12" s="14" t="s">
        <v>23</v>
      </c>
      <c r="B12" s="7" t="s">
        <v>66</v>
      </c>
      <c r="C12" s="16" t="s">
        <v>72</v>
      </c>
      <c r="D12" s="7" t="b">
        <f t="shared" si="0"/>
        <v>0</v>
      </c>
      <c r="E12" s="7" t="str">
        <f>Table138[[#This Row],[Path]]</f>
        <v>/lei:LEIData/lei:LEIRecords/lei:LEIRecord/lei:Entity/lei:HeadquartersAddress/lei:AdditionalAddressLine</v>
      </c>
      <c r="F12" s="14" t="str">
        <f>MID(Table138[[#This Row],[XPath]],LEN(Table138[[#This Row],[RowPath]]),LEN(Table138[[#This Row],[XPath]]))</f>
        <v>/lei:Entity/lei:HeadquartersAddress/lei:AdditionalAddressLine</v>
      </c>
      <c r="G12" s="14" t="str">
        <f>SUBSTITUTE(MID(SUBSTITUTE(SUBSTITUTE(SUBSTITUTE(Table138[[#This Row],[ColPath]],"/@xml:","_"),"/@","_"),"/lei:","_"),2,999),"LEI","Lei")</f>
        <v>Entity_HeadquartersAddress_AdditionalAddressLine</v>
      </c>
      <c r="H12" s="2" t="str">
        <f>_xlfn.CONCAT("{""/",Table138[[#This Row],[ColPath]],"""", ",", """",Table138[[#This Row],[ColName]],"""},")</f>
        <v>{"//lei:Entity/lei:HeadquartersAddress/lei:AdditionalAddressLine","Entity_HeadquartersAddress_AdditionalAddressLine"},</v>
      </c>
      <c r="I12" s="1" t="str">
        <f>_xlfn.CONCAT(Table138[[#This Row],[ColName]], " string,")</f>
        <v>Entity_HeadquartersAddress_AdditionalAddressLine string,</v>
      </c>
      <c r="J12" s="1" t="str">
        <f>_xlfn.CONCAT(Table138[[#This Row],[ColName]], " ",Table138[[#This Row],[DataTypeSqlDw]]," null,")</f>
        <v>Entity_HeadquartersAddress_AdditionalAddressLine nvarchar(255) null,</v>
      </c>
      <c r="K12" s="1" t="str">
        <f>_xlfn.CONCAT(Table138[[#This Row],[ColName]], ",")</f>
        <v>Entity_HeadquartersAddress_AdditionalAddressLine,</v>
      </c>
      <c r="L12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output.Set&lt;string&gt;("Entity_HeadquartersAddress_AdditionalAddressLine", (lEIRecord?.Entity?.HeadquartersAddress?.AdditionalAddressLine)?.ToString());</v>
      </c>
      <c r="M12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Console.WriteLine("Entity_HeadquartersAddress_AdditionalAddressLine: " + (lEIRecord?.Entity?.HeadquartersAddress?.AdditionalAddressLine)?.ToString());</v>
      </c>
      <c r="N12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XmlRecord.value('/lei:LEIRecord[1]/lei:Entity[1]/lei:HeadquartersAddress[1]/lei:AdditionalAddressLine[1]', 'nvarchar(255)') AS Entity_HeadquartersAddress_AdditionalAddressLine,</v>
      </c>
    </row>
    <row r="13" spans="1:14" x14ac:dyDescent="0.45">
      <c r="A13" s="7" t="s">
        <v>24</v>
      </c>
      <c r="B13" s="7" t="s">
        <v>66</v>
      </c>
      <c r="C13" s="16" t="s">
        <v>72</v>
      </c>
      <c r="D13" s="7" t="b">
        <f t="shared" si="0"/>
        <v>0</v>
      </c>
      <c r="E13" s="7" t="str">
        <f>Table138[[#This Row],[Path]]</f>
        <v>/lei:LEIData/lei:LEIRecords/lei:LEIRecord/lei:Entity/lei:HeadquartersAddress/lei:City</v>
      </c>
      <c r="F13" s="1" t="str">
        <f>MID(Table138[[#This Row],[XPath]],LEN(Table138[[#This Row],[RowPath]]),LEN(Table138[[#This Row],[XPath]]))</f>
        <v>/lei:Entity/lei:HeadquartersAddress/lei:City</v>
      </c>
      <c r="G13" s="1" t="str">
        <f>SUBSTITUTE(MID(SUBSTITUTE(SUBSTITUTE(SUBSTITUTE(Table138[[#This Row],[ColPath]],"/@xml:","_"),"/@","_"),"/lei:","_"),2,999),"LEI","Lei")</f>
        <v>Entity_HeadquartersAddress_City</v>
      </c>
      <c r="H13" s="4" t="str">
        <f>_xlfn.CONCAT("{""/",Table138[[#This Row],[ColPath]],"""", ",", """",Table138[[#This Row],[ColName]],"""},")</f>
        <v>{"//lei:Entity/lei:HeadquartersAddress/lei:City","Entity_HeadquartersAddress_City"},</v>
      </c>
      <c r="I13" s="1" t="str">
        <f>_xlfn.CONCAT(Table138[[#This Row],[ColName]], " string,")</f>
        <v>Entity_HeadquartersAddress_City string,</v>
      </c>
      <c r="J13" s="1" t="str">
        <f>_xlfn.CONCAT(Table138[[#This Row],[ColName]], " ",Table138[[#This Row],[DataTypeSqlDw]]," null,")</f>
        <v>Entity_HeadquartersAddress_City nvarchar(255) null,</v>
      </c>
      <c r="K13" s="1" t="str">
        <f>_xlfn.CONCAT(Table138[[#This Row],[ColName]], ",")</f>
        <v>Entity_HeadquartersAddress_City,</v>
      </c>
      <c r="L13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output.Set&lt;string&gt;("Entity_HeadquartersAddress_City", (lEIRecord?.Entity?.HeadquartersAddress?.City)?.ToString());</v>
      </c>
      <c r="M13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Console.WriteLine("Entity_HeadquartersAddress_City: " + (lEIRecord?.Entity?.HeadquartersAddress?.City)?.ToString());</v>
      </c>
      <c r="N13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XmlRecord.value('/lei:LEIRecord[1]/lei:Entity[1]/lei:HeadquartersAddress[1]/lei:City[1]', 'nvarchar(255)') AS Entity_HeadquartersAddress_City,</v>
      </c>
    </row>
    <row r="14" spans="1:14" x14ac:dyDescent="0.45">
      <c r="A14" s="7" t="s">
        <v>25</v>
      </c>
      <c r="B14" s="7" t="s">
        <v>66</v>
      </c>
      <c r="C14" s="16" t="s">
        <v>72</v>
      </c>
      <c r="D14" s="7" t="b">
        <f t="shared" si="0"/>
        <v>0</v>
      </c>
      <c r="E14" s="7" t="str">
        <f>Table138[[#This Row],[Path]]</f>
        <v>/lei:LEIData/lei:LEIRecords/lei:LEIRecord/lei:Entity/lei:HeadquartersAddress/lei:Country</v>
      </c>
      <c r="F14" s="1" t="str">
        <f>MID(Table138[[#This Row],[XPath]],LEN(Table138[[#This Row],[RowPath]]),LEN(Table138[[#This Row],[XPath]]))</f>
        <v>/lei:Entity/lei:HeadquartersAddress/lei:Country</v>
      </c>
      <c r="G14" s="1" t="str">
        <f>SUBSTITUTE(MID(SUBSTITUTE(SUBSTITUTE(SUBSTITUTE(Table138[[#This Row],[ColPath]],"/@xml:","_"),"/@","_"),"/lei:","_"),2,999),"LEI","Lei")</f>
        <v>Entity_HeadquartersAddress_Country</v>
      </c>
      <c r="H14" s="4" t="str">
        <f>_xlfn.CONCAT("{""/",Table138[[#This Row],[ColPath]],"""", ",", """",Table138[[#This Row],[ColName]],"""},")</f>
        <v>{"//lei:Entity/lei:HeadquartersAddress/lei:Country","Entity_HeadquartersAddress_Country"},</v>
      </c>
      <c r="I14" s="1" t="str">
        <f>_xlfn.CONCAT(Table138[[#This Row],[ColName]], " string,")</f>
        <v>Entity_HeadquartersAddress_Country string,</v>
      </c>
      <c r="J14" s="1" t="str">
        <f>_xlfn.CONCAT(Table138[[#This Row],[ColName]], " ",Table138[[#This Row],[DataTypeSqlDw]]," null,")</f>
        <v>Entity_HeadquartersAddress_Country nvarchar(255) null,</v>
      </c>
      <c r="K14" s="1" t="str">
        <f>_xlfn.CONCAT(Table138[[#This Row],[ColName]], ",")</f>
        <v>Entity_HeadquartersAddress_Country,</v>
      </c>
      <c r="L14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output.Set&lt;string&gt;("Entity_HeadquartersAddress_Country", (lEIRecord?.Entity?.HeadquartersAddress?.Country)?.ToString());</v>
      </c>
      <c r="M14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Console.WriteLine("Entity_HeadquartersAddress_Country: " + (lEIRecord?.Entity?.HeadquartersAddress?.Country)?.ToString());</v>
      </c>
      <c r="N14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XmlRecord.value('/lei:LEIRecord[1]/lei:Entity[1]/lei:HeadquartersAddress[1]/lei:Country[1]', 'nvarchar(255)') AS Entity_HeadquartersAddress_Country,</v>
      </c>
    </row>
    <row r="15" spans="1:14" x14ac:dyDescent="0.45">
      <c r="A15" s="7" t="s">
        <v>26</v>
      </c>
      <c r="B15" s="7" t="s">
        <v>66</v>
      </c>
      <c r="C15" s="16" t="s">
        <v>72</v>
      </c>
      <c r="D15" s="7" t="b">
        <f t="shared" si="0"/>
        <v>0</v>
      </c>
      <c r="E15" s="7" t="str">
        <f>Table138[[#This Row],[Path]]</f>
        <v>/lei:LEIData/lei:LEIRecords/lei:LEIRecord/lei:Entity/lei:HeadquartersAddress/lei:FirstAddressLine</v>
      </c>
      <c r="F15" s="1" t="str">
        <f>MID(Table138[[#This Row],[XPath]],LEN(Table138[[#This Row],[RowPath]]),LEN(Table138[[#This Row],[XPath]]))</f>
        <v>/lei:Entity/lei:HeadquartersAddress/lei:FirstAddressLine</v>
      </c>
      <c r="G15" s="1" t="str">
        <f>SUBSTITUTE(MID(SUBSTITUTE(SUBSTITUTE(SUBSTITUTE(Table138[[#This Row],[ColPath]],"/@xml:","_"),"/@","_"),"/lei:","_"),2,999),"LEI","Lei")</f>
        <v>Entity_HeadquartersAddress_FirstAddressLine</v>
      </c>
      <c r="H15" s="4" t="str">
        <f>_xlfn.CONCAT("{""/",Table138[[#This Row],[ColPath]],"""", ",", """",Table138[[#This Row],[ColName]],"""},")</f>
        <v>{"//lei:Entity/lei:HeadquartersAddress/lei:FirstAddressLine","Entity_HeadquartersAddress_FirstAddressLine"},</v>
      </c>
      <c r="I15" s="1" t="str">
        <f>_xlfn.CONCAT(Table138[[#This Row],[ColName]], " string,")</f>
        <v>Entity_HeadquartersAddress_FirstAddressLine string,</v>
      </c>
      <c r="J15" s="1" t="str">
        <f>_xlfn.CONCAT(Table138[[#This Row],[ColName]], " ",Table138[[#This Row],[DataTypeSqlDw]]," null,")</f>
        <v>Entity_HeadquartersAddress_FirstAddressLine nvarchar(255) null,</v>
      </c>
      <c r="K15" s="1" t="str">
        <f>_xlfn.CONCAT(Table138[[#This Row],[ColName]], ",")</f>
        <v>Entity_HeadquartersAddress_FirstAddressLine,</v>
      </c>
      <c r="L15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output.Set&lt;string&gt;("Entity_HeadquartersAddress_FirstAddressLine", (lEIRecord?.Entity?.HeadquartersAddress?.FirstAddressLine)?.ToString());</v>
      </c>
      <c r="M15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Console.WriteLine("Entity_HeadquartersAddress_FirstAddressLine: " + (lEIRecord?.Entity?.HeadquartersAddress?.FirstAddressLine)?.ToString());</v>
      </c>
      <c r="N15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XmlRecord.value('/lei:LEIRecord[1]/lei:Entity[1]/lei:HeadquartersAddress[1]/lei:FirstAddressLine[1]', 'nvarchar(255)') AS Entity_HeadquartersAddress_FirstAddressLine,</v>
      </c>
    </row>
    <row r="16" spans="1:14" x14ac:dyDescent="0.45">
      <c r="A16" s="7" t="s">
        <v>27</v>
      </c>
      <c r="B16" s="7" t="s">
        <v>66</v>
      </c>
      <c r="C16" s="16" t="s">
        <v>72</v>
      </c>
      <c r="D16" s="7" t="b">
        <f t="shared" si="0"/>
        <v>0</v>
      </c>
      <c r="E16" s="7" t="str">
        <f>Table138[[#This Row],[Path]]</f>
        <v>/lei:LEIData/lei:LEIRecords/lei:LEIRecord/lei:Entity/lei:HeadquartersAddress/lei:PostalCode</v>
      </c>
      <c r="F16" s="1" t="str">
        <f>MID(Table138[[#This Row],[XPath]],LEN(Table138[[#This Row],[RowPath]]),LEN(Table138[[#This Row],[XPath]]))</f>
        <v>/lei:Entity/lei:HeadquartersAddress/lei:PostalCode</v>
      </c>
      <c r="G16" s="1" t="str">
        <f>SUBSTITUTE(MID(SUBSTITUTE(SUBSTITUTE(SUBSTITUTE(Table138[[#This Row],[ColPath]],"/@xml:","_"),"/@","_"),"/lei:","_"),2,999),"LEI","Lei")</f>
        <v>Entity_HeadquartersAddress_PostalCode</v>
      </c>
      <c r="H16" s="4" t="str">
        <f>_xlfn.CONCAT("{""/",Table138[[#This Row],[ColPath]],"""", ",", """",Table138[[#This Row],[ColName]],"""},")</f>
        <v>{"//lei:Entity/lei:HeadquartersAddress/lei:PostalCode","Entity_HeadquartersAddress_PostalCode"},</v>
      </c>
      <c r="I16" s="1" t="str">
        <f>_xlfn.CONCAT(Table138[[#This Row],[ColName]], " string,")</f>
        <v>Entity_HeadquartersAddress_PostalCode string,</v>
      </c>
      <c r="J16" s="1" t="str">
        <f>_xlfn.CONCAT(Table138[[#This Row],[ColName]], " ",Table138[[#This Row],[DataTypeSqlDw]]," null,")</f>
        <v>Entity_HeadquartersAddress_PostalCode nvarchar(255) null,</v>
      </c>
      <c r="K16" s="1" t="str">
        <f>_xlfn.CONCAT(Table138[[#This Row],[ColName]], ",")</f>
        <v>Entity_HeadquartersAddress_PostalCode,</v>
      </c>
      <c r="L16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output.Set&lt;string&gt;("Entity_HeadquartersAddress_PostalCode", (lEIRecord?.Entity?.HeadquartersAddress?.PostalCode)?.ToString());</v>
      </c>
      <c r="M16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Console.WriteLine("Entity_HeadquartersAddress_PostalCode: " + (lEIRecord?.Entity?.HeadquartersAddress?.PostalCode)?.ToString());</v>
      </c>
      <c r="N16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XmlRecord.value('/lei:LEIRecord[1]/lei:Entity[1]/lei:HeadquartersAddress[1]/lei:PostalCode[1]', 'nvarchar(255)') AS Entity_HeadquartersAddress_PostalCode,</v>
      </c>
    </row>
    <row r="17" spans="1:14" x14ac:dyDescent="0.45">
      <c r="A17" s="7" t="s">
        <v>28</v>
      </c>
      <c r="B17" s="7" t="s">
        <v>66</v>
      </c>
      <c r="C17" s="16" t="s">
        <v>72</v>
      </c>
      <c r="D17" s="7" t="b">
        <f t="shared" si="0"/>
        <v>0</v>
      </c>
      <c r="E17" s="7" t="str">
        <f>Table138[[#This Row],[Path]]</f>
        <v>/lei:LEIData/lei:LEIRecords/lei:LEIRecord/lei:Entity/lei:HeadquartersAddress/lei:Region</v>
      </c>
      <c r="F17" s="1" t="str">
        <f>MID(Table138[[#This Row],[XPath]],LEN(Table138[[#This Row],[RowPath]]),LEN(Table138[[#This Row],[XPath]]))</f>
        <v>/lei:Entity/lei:HeadquartersAddress/lei:Region</v>
      </c>
      <c r="G17" s="1" t="str">
        <f>SUBSTITUTE(MID(SUBSTITUTE(SUBSTITUTE(SUBSTITUTE(Table138[[#This Row],[ColPath]],"/@xml:","_"),"/@","_"),"/lei:","_"),2,999),"LEI","Lei")</f>
        <v>Entity_HeadquartersAddress_Region</v>
      </c>
      <c r="H17" s="4" t="str">
        <f>_xlfn.CONCAT("{""/",Table138[[#This Row],[ColPath]],"""", ",", """",Table138[[#This Row],[ColName]],"""},")</f>
        <v>{"//lei:Entity/lei:HeadquartersAddress/lei:Region","Entity_HeadquartersAddress_Region"},</v>
      </c>
      <c r="I17" s="1" t="str">
        <f>_xlfn.CONCAT(Table138[[#This Row],[ColName]], " string,")</f>
        <v>Entity_HeadquartersAddress_Region string,</v>
      </c>
      <c r="J17" s="1" t="str">
        <f>_xlfn.CONCAT(Table138[[#This Row],[ColName]], " ",Table138[[#This Row],[DataTypeSqlDw]]," null,")</f>
        <v>Entity_HeadquartersAddress_Region nvarchar(255) null,</v>
      </c>
      <c r="K17" s="1" t="str">
        <f>_xlfn.CONCAT(Table138[[#This Row],[ColName]], ",")</f>
        <v>Entity_HeadquartersAddress_Region,</v>
      </c>
      <c r="L17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output.Set&lt;string&gt;("Entity_HeadquartersAddress_Region", (lEIRecord?.Entity?.HeadquartersAddress?.Region)?.ToString());</v>
      </c>
      <c r="M17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Console.WriteLine("Entity_HeadquartersAddress_Region: " + (lEIRecord?.Entity?.HeadquartersAddress?.Region)?.ToString());</v>
      </c>
      <c r="N17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XmlRecord.value('/lei:LEIRecord[1]/lei:Entity[1]/lei:HeadquartersAddress[1]/lei:Region[1]', 'nvarchar(255)') AS Entity_HeadquartersAddress_Region,</v>
      </c>
    </row>
    <row r="18" spans="1:14" x14ac:dyDescent="0.45">
      <c r="A18" s="7" t="s">
        <v>80</v>
      </c>
      <c r="B18" s="7" t="s">
        <v>66</v>
      </c>
      <c r="C18" s="16" t="s">
        <v>72</v>
      </c>
      <c r="D18" s="7" t="b">
        <f t="shared" si="0"/>
        <v>0</v>
      </c>
      <c r="E18" s="7" t="str">
        <f>Table138[[#This Row],[Path]]</f>
        <v>/lei:LEIData/lei:LEIRecords/lei:LEIRecord/lei:Entity/lei:LegalAddress/@xml:lang</v>
      </c>
      <c r="F18" s="1" t="str">
        <f>MID(Table138[[#This Row],[XPath]],LEN(Table138[[#This Row],[RowPath]]),LEN(Table138[[#This Row],[XPath]]))</f>
        <v>/lei:Entity/lei:LegalAddress/@xml:lang</v>
      </c>
      <c r="G18" s="1" t="str">
        <f>SUBSTITUTE(MID(SUBSTITUTE(SUBSTITUTE(SUBSTITUTE(Table138[[#This Row],[ColPath]],"/@xml:","_"),"/@","_"),"/lei:","_"),2,999),"LEI","Lei")</f>
        <v>Entity_LegalAddress_lang</v>
      </c>
      <c r="H18" s="4" t="str">
        <f>_xlfn.CONCAT("{""/",Table138[[#This Row],[ColPath]],"""", ",", """",Table138[[#This Row],[ColName]],"""},")</f>
        <v>{"//lei:Entity/lei:LegalAddress/@xml:lang","Entity_LegalAddress_lang"},</v>
      </c>
      <c r="I18" s="1" t="str">
        <f>_xlfn.CONCAT(Table138[[#This Row],[ColName]], " string,")</f>
        <v>Entity_LegalAddress_lang string,</v>
      </c>
      <c r="J18" s="1" t="str">
        <f>_xlfn.CONCAT(Table138[[#This Row],[ColName]], " ",Table138[[#This Row],[DataTypeSqlDw]]," null,")</f>
        <v>Entity_LegalAddress_lang nvarchar(255) null,</v>
      </c>
      <c r="K18" s="1" t="str">
        <f>_xlfn.CONCAT(Table138[[#This Row],[ColName]], ",")</f>
        <v>Entity_LegalAddress_lang,</v>
      </c>
      <c r="L18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output.Set&lt;string&gt;("Entity_LegalAddress_lang", (lEIRecord?.Entity?.LegalAddress?.xml:lang)?.ToString());</v>
      </c>
      <c r="M18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Console.WriteLine("Entity_LegalAddress_lang: " + (lEIRecord?.Entity?.LegalAddress?.xml:lang)?.ToString());</v>
      </c>
      <c r="N18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XmlRecord.value('/lei:LEIRecord[1]/lei:Entity[1]/lei:LegalAddress[1]/@xml:lang[1]', 'nvarchar(255)') AS Entity_LegalAddress_lang,</v>
      </c>
    </row>
    <row r="19" spans="1:14" x14ac:dyDescent="0.45">
      <c r="A19" s="14" t="s">
        <v>29</v>
      </c>
      <c r="B19" s="7" t="s">
        <v>66</v>
      </c>
      <c r="C19" s="16" t="s">
        <v>72</v>
      </c>
      <c r="D19" s="7" t="b">
        <f t="shared" si="0"/>
        <v>0</v>
      </c>
      <c r="E19" s="7" t="str">
        <f>Table138[[#This Row],[Path]]</f>
        <v>/lei:LEIData/lei:LEIRecords/lei:LEIRecord/lei:Entity/lei:LegalAddress/lei:AdditionalAddressLine</v>
      </c>
      <c r="F19" s="14" t="str">
        <f>MID(Table138[[#This Row],[XPath]],LEN(Table138[[#This Row],[RowPath]]),LEN(Table138[[#This Row],[XPath]]))</f>
        <v>/lei:Entity/lei:LegalAddress/lei:AdditionalAddressLine</v>
      </c>
      <c r="G19" s="14" t="str">
        <f>SUBSTITUTE(MID(SUBSTITUTE(SUBSTITUTE(SUBSTITUTE(Table138[[#This Row],[ColPath]],"/@xml:","_"),"/@","_"),"/lei:","_"),2,999),"LEI","Lei")</f>
        <v>Entity_LegalAddress_AdditionalAddressLine</v>
      </c>
      <c r="H19" s="2" t="str">
        <f>_xlfn.CONCAT("{""/",Table138[[#This Row],[ColPath]],"""", ",", """",Table138[[#This Row],[ColName]],"""},")</f>
        <v>{"//lei:Entity/lei:LegalAddress/lei:AdditionalAddressLine","Entity_LegalAddress_AdditionalAddressLine"},</v>
      </c>
      <c r="I19" s="1" t="str">
        <f>_xlfn.CONCAT(Table138[[#This Row],[ColName]], " string,")</f>
        <v>Entity_LegalAddress_AdditionalAddressLine string,</v>
      </c>
      <c r="J19" s="1" t="str">
        <f>_xlfn.CONCAT(Table138[[#This Row],[ColName]], " ",Table138[[#This Row],[DataTypeSqlDw]]," null,")</f>
        <v>Entity_LegalAddress_AdditionalAddressLine nvarchar(255) null,</v>
      </c>
      <c r="K19" s="1" t="str">
        <f>_xlfn.CONCAT(Table138[[#This Row],[ColName]], ",")</f>
        <v>Entity_LegalAddress_AdditionalAddressLine,</v>
      </c>
      <c r="L19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output.Set&lt;string&gt;("Entity_LegalAddress_AdditionalAddressLine", (lEIRecord?.Entity?.LegalAddress?.AdditionalAddressLine)?.ToString());</v>
      </c>
      <c r="M19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Console.WriteLine("Entity_LegalAddress_AdditionalAddressLine: " + (lEIRecord?.Entity?.LegalAddress?.AdditionalAddressLine)?.ToString());</v>
      </c>
      <c r="N19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XmlRecord.value('/lei:LEIRecord[1]/lei:Entity[1]/lei:LegalAddress[1]/lei:AdditionalAddressLine[1]', 'nvarchar(255)') AS Entity_LegalAddress_AdditionalAddressLine,</v>
      </c>
    </row>
    <row r="20" spans="1:14" x14ac:dyDescent="0.45">
      <c r="A20" s="7" t="s">
        <v>30</v>
      </c>
      <c r="B20" s="7" t="s">
        <v>66</v>
      </c>
      <c r="C20" s="16" t="s">
        <v>72</v>
      </c>
      <c r="D20" s="7" t="b">
        <f t="shared" si="0"/>
        <v>0</v>
      </c>
      <c r="E20" s="7" t="str">
        <f>Table138[[#This Row],[Path]]</f>
        <v>/lei:LEIData/lei:LEIRecords/lei:LEIRecord/lei:Entity/lei:LegalAddress/lei:City</v>
      </c>
      <c r="F20" s="1" t="str">
        <f>MID(Table138[[#This Row],[XPath]],LEN(Table138[[#This Row],[RowPath]]),LEN(Table138[[#This Row],[XPath]]))</f>
        <v>/lei:Entity/lei:LegalAddress/lei:City</v>
      </c>
      <c r="G20" s="1" t="str">
        <f>SUBSTITUTE(MID(SUBSTITUTE(SUBSTITUTE(SUBSTITUTE(Table138[[#This Row],[ColPath]],"/@xml:","_"),"/@","_"),"/lei:","_"),2,999),"LEI","Lei")</f>
        <v>Entity_LegalAddress_City</v>
      </c>
      <c r="H20" s="4" t="str">
        <f>_xlfn.CONCAT("{""/",Table138[[#This Row],[ColPath]],"""", ",", """",Table138[[#This Row],[ColName]],"""},")</f>
        <v>{"//lei:Entity/lei:LegalAddress/lei:City","Entity_LegalAddress_City"},</v>
      </c>
      <c r="I20" s="1" t="str">
        <f>_xlfn.CONCAT(Table138[[#This Row],[ColName]], " string,")</f>
        <v>Entity_LegalAddress_City string,</v>
      </c>
      <c r="J20" s="1" t="str">
        <f>_xlfn.CONCAT(Table138[[#This Row],[ColName]], " ",Table138[[#This Row],[DataTypeSqlDw]]," null,")</f>
        <v>Entity_LegalAddress_City nvarchar(255) null,</v>
      </c>
      <c r="K20" s="1" t="str">
        <f>_xlfn.CONCAT(Table138[[#This Row],[ColName]], ",")</f>
        <v>Entity_LegalAddress_City,</v>
      </c>
      <c r="L20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output.Set&lt;string&gt;("Entity_LegalAddress_City", (lEIRecord?.Entity?.LegalAddress?.City)?.ToString());</v>
      </c>
      <c r="M20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Console.WriteLine("Entity_LegalAddress_City: " + (lEIRecord?.Entity?.LegalAddress?.City)?.ToString());</v>
      </c>
      <c r="N20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XmlRecord.value('/lei:LEIRecord[1]/lei:Entity[1]/lei:LegalAddress[1]/lei:City[1]', 'nvarchar(255)') AS Entity_LegalAddress_City,</v>
      </c>
    </row>
    <row r="21" spans="1:14" x14ac:dyDescent="0.45">
      <c r="A21" s="7" t="s">
        <v>31</v>
      </c>
      <c r="B21" s="7" t="s">
        <v>66</v>
      </c>
      <c r="C21" s="16" t="s">
        <v>72</v>
      </c>
      <c r="D21" s="7" t="b">
        <f t="shared" si="0"/>
        <v>0</v>
      </c>
      <c r="E21" s="7" t="str">
        <f>Table138[[#This Row],[Path]]</f>
        <v>/lei:LEIData/lei:LEIRecords/lei:LEIRecord/lei:Entity/lei:LegalAddress/lei:Country</v>
      </c>
      <c r="F21" s="1" t="str">
        <f>MID(Table138[[#This Row],[XPath]],LEN(Table138[[#This Row],[RowPath]]),LEN(Table138[[#This Row],[XPath]]))</f>
        <v>/lei:Entity/lei:LegalAddress/lei:Country</v>
      </c>
      <c r="G21" s="1" t="str">
        <f>SUBSTITUTE(MID(SUBSTITUTE(SUBSTITUTE(SUBSTITUTE(Table138[[#This Row],[ColPath]],"/@xml:","_"),"/@","_"),"/lei:","_"),2,999),"LEI","Lei")</f>
        <v>Entity_LegalAddress_Country</v>
      </c>
      <c r="H21" s="4" t="str">
        <f>_xlfn.CONCAT("{""/",Table138[[#This Row],[ColPath]],"""", ",", """",Table138[[#This Row],[ColName]],"""},")</f>
        <v>{"//lei:Entity/lei:LegalAddress/lei:Country","Entity_LegalAddress_Country"},</v>
      </c>
      <c r="I21" s="1" t="str">
        <f>_xlfn.CONCAT(Table138[[#This Row],[ColName]], " string,")</f>
        <v>Entity_LegalAddress_Country string,</v>
      </c>
      <c r="J21" s="1" t="str">
        <f>_xlfn.CONCAT(Table138[[#This Row],[ColName]], " ",Table138[[#This Row],[DataTypeSqlDw]]," null,")</f>
        <v>Entity_LegalAddress_Country nvarchar(255) null,</v>
      </c>
      <c r="K21" s="1" t="str">
        <f>_xlfn.CONCAT(Table138[[#This Row],[ColName]], ",")</f>
        <v>Entity_LegalAddress_Country,</v>
      </c>
      <c r="L21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output.Set&lt;string&gt;("Entity_LegalAddress_Country", (lEIRecord?.Entity?.LegalAddress?.Country)?.ToString());</v>
      </c>
      <c r="M21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Console.WriteLine("Entity_LegalAddress_Country: " + (lEIRecord?.Entity?.LegalAddress?.Country)?.ToString());</v>
      </c>
      <c r="N21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XmlRecord.value('/lei:LEIRecord[1]/lei:Entity[1]/lei:LegalAddress[1]/lei:Country[1]', 'nvarchar(255)') AS Entity_LegalAddress_Country,</v>
      </c>
    </row>
    <row r="22" spans="1:14" x14ac:dyDescent="0.45">
      <c r="A22" s="7" t="s">
        <v>32</v>
      </c>
      <c r="B22" s="7" t="s">
        <v>66</v>
      </c>
      <c r="C22" s="16" t="s">
        <v>72</v>
      </c>
      <c r="D22" s="7" t="b">
        <f t="shared" si="0"/>
        <v>0</v>
      </c>
      <c r="E22" s="7" t="str">
        <f>Table138[[#This Row],[Path]]</f>
        <v>/lei:LEIData/lei:LEIRecords/lei:LEIRecord/lei:Entity/lei:LegalAddress/lei:FirstAddressLine</v>
      </c>
      <c r="F22" s="1" t="str">
        <f>MID(Table138[[#This Row],[XPath]],LEN(Table138[[#This Row],[RowPath]]),LEN(Table138[[#This Row],[XPath]]))</f>
        <v>/lei:Entity/lei:LegalAddress/lei:FirstAddressLine</v>
      </c>
      <c r="G22" s="1" t="str">
        <f>SUBSTITUTE(MID(SUBSTITUTE(SUBSTITUTE(SUBSTITUTE(Table138[[#This Row],[ColPath]],"/@xml:","_"),"/@","_"),"/lei:","_"),2,999),"LEI","Lei")</f>
        <v>Entity_LegalAddress_FirstAddressLine</v>
      </c>
      <c r="H22" s="4" t="str">
        <f>_xlfn.CONCAT("{""/",Table138[[#This Row],[ColPath]],"""", ",", """",Table138[[#This Row],[ColName]],"""},")</f>
        <v>{"//lei:Entity/lei:LegalAddress/lei:FirstAddressLine","Entity_LegalAddress_FirstAddressLine"},</v>
      </c>
      <c r="I22" s="1" t="str">
        <f>_xlfn.CONCAT(Table138[[#This Row],[ColName]], " string,")</f>
        <v>Entity_LegalAddress_FirstAddressLine string,</v>
      </c>
      <c r="J22" s="1" t="str">
        <f>_xlfn.CONCAT(Table138[[#This Row],[ColName]], " ",Table138[[#This Row],[DataTypeSqlDw]]," null,")</f>
        <v>Entity_LegalAddress_FirstAddressLine nvarchar(255) null,</v>
      </c>
      <c r="K22" s="1" t="str">
        <f>_xlfn.CONCAT(Table138[[#This Row],[ColName]], ",")</f>
        <v>Entity_LegalAddress_FirstAddressLine,</v>
      </c>
      <c r="L22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output.Set&lt;string&gt;("Entity_LegalAddress_FirstAddressLine", (lEIRecord?.Entity?.LegalAddress?.FirstAddressLine)?.ToString());</v>
      </c>
      <c r="M22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Console.WriteLine("Entity_LegalAddress_FirstAddressLine: " + (lEIRecord?.Entity?.LegalAddress?.FirstAddressLine)?.ToString());</v>
      </c>
      <c r="N22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XmlRecord.value('/lei:LEIRecord[1]/lei:Entity[1]/lei:LegalAddress[1]/lei:FirstAddressLine[1]', 'nvarchar(255)') AS Entity_LegalAddress_FirstAddressLine,</v>
      </c>
    </row>
    <row r="23" spans="1:14" x14ac:dyDescent="0.45">
      <c r="A23" s="7" t="s">
        <v>33</v>
      </c>
      <c r="B23" s="7" t="s">
        <v>66</v>
      </c>
      <c r="C23" s="16" t="s">
        <v>72</v>
      </c>
      <c r="D23" s="7" t="b">
        <f t="shared" si="0"/>
        <v>0</v>
      </c>
      <c r="E23" s="7" t="str">
        <f>Table138[[#This Row],[Path]]</f>
        <v>/lei:LEIData/lei:LEIRecords/lei:LEIRecord/lei:Entity/lei:LegalAddress/lei:PostalCode</v>
      </c>
      <c r="F23" s="1" t="str">
        <f>MID(Table138[[#This Row],[XPath]],LEN(Table138[[#This Row],[RowPath]]),LEN(Table138[[#This Row],[XPath]]))</f>
        <v>/lei:Entity/lei:LegalAddress/lei:PostalCode</v>
      </c>
      <c r="G23" s="1" t="str">
        <f>SUBSTITUTE(MID(SUBSTITUTE(SUBSTITUTE(SUBSTITUTE(Table138[[#This Row],[ColPath]],"/@xml:","_"),"/@","_"),"/lei:","_"),2,999),"LEI","Lei")</f>
        <v>Entity_LegalAddress_PostalCode</v>
      </c>
      <c r="H23" s="4" t="str">
        <f>_xlfn.CONCAT("{""/",Table138[[#This Row],[ColPath]],"""", ",", """",Table138[[#This Row],[ColName]],"""},")</f>
        <v>{"//lei:Entity/lei:LegalAddress/lei:PostalCode","Entity_LegalAddress_PostalCode"},</v>
      </c>
      <c r="I23" s="1" t="str">
        <f>_xlfn.CONCAT(Table138[[#This Row],[ColName]], " string,")</f>
        <v>Entity_LegalAddress_PostalCode string,</v>
      </c>
      <c r="J23" s="1" t="str">
        <f>_xlfn.CONCAT(Table138[[#This Row],[ColName]], " ",Table138[[#This Row],[DataTypeSqlDw]]," null,")</f>
        <v>Entity_LegalAddress_PostalCode nvarchar(255) null,</v>
      </c>
      <c r="K23" s="1" t="str">
        <f>_xlfn.CONCAT(Table138[[#This Row],[ColName]], ",")</f>
        <v>Entity_LegalAddress_PostalCode,</v>
      </c>
      <c r="L23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output.Set&lt;string&gt;("Entity_LegalAddress_PostalCode", (lEIRecord?.Entity?.LegalAddress?.PostalCode)?.ToString());</v>
      </c>
      <c r="M23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Console.WriteLine("Entity_LegalAddress_PostalCode: " + (lEIRecord?.Entity?.LegalAddress?.PostalCode)?.ToString());</v>
      </c>
      <c r="N23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XmlRecord.value('/lei:LEIRecord[1]/lei:Entity[1]/lei:LegalAddress[1]/lei:PostalCode[1]', 'nvarchar(255)') AS Entity_LegalAddress_PostalCode,</v>
      </c>
    </row>
    <row r="24" spans="1:14" x14ac:dyDescent="0.45">
      <c r="A24" s="7" t="s">
        <v>34</v>
      </c>
      <c r="B24" s="7" t="s">
        <v>66</v>
      </c>
      <c r="C24" s="16" t="s">
        <v>72</v>
      </c>
      <c r="D24" s="7" t="b">
        <f t="shared" si="0"/>
        <v>0</v>
      </c>
      <c r="E24" s="7" t="str">
        <f>Table138[[#This Row],[Path]]</f>
        <v>/lei:LEIData/lei:LEIRecords/lei:LEIRecord/lei:Entity/lei:LegalAddress/lei:Region</v>
      </c>
      <c r="F24" s="1" t="str">
        <f>MID(Table138[[#This Row],[XPath]],LEN(Table138[[#This Row],[RowPath]]),LEN(Table138[[#This Row],[XPath]]))</f>
        <v>/lei:Entity/lei:LegalAddress/lei:Region</v>
      </c>
      <c r="G24" s="1" t="str">
        <f>SUBSTITUTE(MID(SUBSTITUTE(SUBSTITUTE(SUBSTITUTE(Table138[[#This Row],[ColPath]],"/@xml:","_"),"/@","_"),"/lei:","_"),2,999),"LEI","Lei")</f>
        <v>Entity_LegalAddress_Region</v>
      </c>
      <c r="H24" s="4" t="str">
        <f>_xlfn.CONCAT("{""/",Table138[[#This Row],[ColPath]],"""", ",", """",Table138[[#This Row],[ColName]],"""},")</f>
        <v>{"//lei:Entity/lei:LegalAddress/lei:Region","Entity_LegalAddress_Region"},</v>
      </c>
      <c r="I24" s="1" t="str">
        <f>_xlfn.CONCAT(Table138[[#This Row],[ColName]], " string,")</f>
        <v>Entity_LegalAddress_Region string,</v>
      </c>
      <c r="J24" s="1" t="str">
        <f>_xlfn.CONCAT(Table138[[#This Row],[ColName]], " ",Table138[[#This Row],[DataTypeSqlDw]]," null,")</f>
        <v>Entity_LegalAddress_Region nvarchar(255) null,</v>
      </c>
      <c r="K24" s="1" t="str">
        <f>_xlfn.CONCAT(Table138[[#This Row],[ColName]], ",")</f>
        <v>Entity_LegalAddress_Region,</v>
      </c>
      <c r="L24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output.Set&lt;string&gt;("Entity_LegalAddress_Region", (lEIRecord?.Entity?.LegalAddress?.Region)?.ToString());</v>
      </c>
      <c r="M24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Console.WriteLine("Entity_LegalAddress_Region: " + (lEIRecord?.Entity?.LegalAddress?.Region)?.ToString());</v>
      </c>
      <c r="N24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XmlRecord.value('/lei:LEIRecord[1]/lei:Entity[1]/lei:LegalAddress[1]/lei:Region[1]', 'nvarchar(255)') AS Entity_LegalAddress_Region,</v>
      </c>
    </row>
    <row r="25" spans="1:14" x14ac:dyDescent="0.45">
      <c r="A25" s="7" t="s">
        <v>35</v>
      </c>
      <c r="B25" s="7" t="s">
        <v>66</v>
      </c>
      <c r="C25" s="16" t="s">
        <v>72</v>
      </c>
      <c r="D25" s="7" t="b">
        <f t="shared" si="0"/>
        <v>0</v>
      </c>
      <c r="E25" s="7" t="str">
        <f>Table138[[#This Row],[Path]]</f>
        <v>/lei:LEIData/lei:LEIRecords/lei:LEIRecord/lei:Entity/lei:LegalForm/lei:EntityLegalFormCode</v>
      </c>
      <c r="F25" s="1" t="str">
        <f>MID(Table138[[#This Row],[XPath]],LEN(Table138[[#This Row],[RowPath]]),LEN(Table138[[#This Row],[XPath]]))</f>
        <v>/lei:Entity/lei:LegalForm/lei:EntityLegalFormCode</v>
      </c>
      <c r="G25" s="1" t="str">
        <f>SUBSTITUTE(MID(SUBSTITUTE(SUBSTITUTE(SUBSTITUTE(Table138[[#This Row],[ColPath]],"/@xml:","_"),"/@","_"),"/lei:","_"),2,999),"LEI","Lei")</f>
        <v>Entity_LegalForm_EntityLegalFormCode</v>
      </c>
      <c r="H25" s="4" t="str">
        <f>_xlfn.CONCAT("{""/",Table138[[#This Row],[ColPath]],"""", ",", """",Table138[[#This Row],[ColName]],"""},")</f>
        <v>{"//lei:Entity/lei:LegalForm/lei:EntityLegalFormCode","Entity_LegalForm_EntityLegalFormCode"},</v>
      </c>
      <c r="I25" s="1" t="str">
        <f>_xlfn.CONCAT(Table138[[#This Row],[ColName]], " string,")</f>
        <v>Entity_LegalForm_EntityLegalFormCode string,</v>
      </c>
      <c r="J25" s="1" t="str">
        <f>_xlfn.CONCAT(Table138[[#This Row],[ColName]], " ",Table138[[#This Row],[DataTypeSqlDw]]," null,")</f>
        <v>Entity_LegalForm_EntityLegalFormCode nvarchar(255) null,</v>
      </c>
      <c r="K25" s="1" t="str">
        <f>_xlfn.CONCAT(Table138[[#This Row],[ColName]], ",")</f>
        <v>Entity_LegalForm_EntityLegalFormCode,</v>
      </c>
      <c r="L25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output.Set&lt;string&gt;("Entity_LegalForm_EntityLegalFormCode", (lEIRecord?.Entity?.LegalForm?.EntityLegalFormCode)?.ToString());</v>
      </c>
      <c r="M25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Console.WriteLine("Entity_LegalForm_EntityLegalFormCode: " + (lEIRecord?.Entity?.LegalForm?.EntityLegalFormCode)?.ToString());</v>
      </c>
      <c r="N25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XmlRecord.value('/lei:LEIRecord[1]/lei:Entity[1]/lei:LegalForm[1]/lei:EntityLegalFormCode[1]', 'nvarchar(255)') AS Entity_LegalForm_EntityLegalFormCode,</v>
      </c>
    </row>
    <row r="26" spans="1:14" x14ac:dyDescent="0.45">
      <c r="A26" s="7" t="s">
        <v>36</v>
      </c>
      <c r="B26" s="7" t="s">
        <v>66</v>
      </c>
      <c r="C26" s="16" t="s">
        <v>72</v>
      </c>
      <c r="D26" s="7" t="b">
        <f t="shared" si="0"/>
        <v>0</v>
      </c>
      <c r="E26" s="7" t="str">
        <f>Table138[[#This Row],[Path]]</f>
        <v>/lei:LEIData/lei:LEIRecords/lei:LEIRecord/lei:Entity/lei:LegalForm/lei:OtherLegalForm</v>
      </c>
      <c r="F26" s="1" t="str">
        <f>MID(Table138[[#This Row],[XPath]],LEN(Table138[[#This Row],[RowPath]]),LEN(Table138[[#This Row],[XPath]]))</f>
        <v>/lei:Entity/lei:LegalForm/lei:OtherLegalForm</v>
      </c>
      <c r="G26" s="1" t="str">
        <f>SUBSTITUTE(MID(SUBSTITUTE(SUBSTITUTE(SUBSTITUTE(Table138[[#This Row],[ColPath]],"/@xml:","_"),"/@","_"),"/lei:","_"),2,999),"LEI","Lei")</f>
        <v>Entity_LegalForm_OtherLegalForm</v>
      </c>
      <c r="H26" s="4" t="str">
        <f>_xlfn.CONCAT("{""/",Table138[[#This Row],[ColPath]],"""", ",", """",Table138[[#This Row],[ColName]],"""},")</f>
        <v>{"//lei:Entity/lei:LegalForm/lei:OtherLegalForm","Entity_LegalForm_OtherLegalForm"},</v>
      </c>
      <c r="I26" s="1" t="str">
        <f>_xlfn.CONCAT(Table138[[#This Row],[ColName]], " string,")</f>
        <v>Entity_LegalForm_OtherLegalForm string,</v>
      </c>
      <c r="J26" s="1" t="str">
        <f>_xlfn.CONCAT(Table138[[#This Row],[ColName]], " ",Table138[[#This Row],[DataTypeSqlDw]]," null,")</f>
        <v>Entity_LegalForm_OtherLegalForm nvarchar(255) null,</v>
      </c>
      <c r="K26" s="1" t="str">
        <f>_xlfn.CONCAT(Table138[[#This Row],[ColName]], ",")</f>
        <v>Entity_LegalForm_OtherLegalForm,</v>
      </c>
      <c r="L26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output.Set&lt;string&gt;("Entity_LegalForm_OtherLegalForm", (lEIRecord?.Entity?.LegalForm?.OtherLegalForm)?.ToString());</v>
      </c>
      <c r="M26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Console.WriteLine("Entity_LegalForm_OtherLegalForm: " + (lEIRecord?.Entity?.LegalForm?.OtherLegalForm)?.ToString());</v>
      </c>
      <c r="N26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XmlRecord.value('/lei:LEIRecord[1]/lei:Entity[1]/lei:LegalForm[1]/lei:OtherLegalForm[1]', 'nvarchar(255)') AS Entity_LegalForm_OtherLegalForm,</v>
      </c>
    </row>
    <row r="27" spans="1:14" x14ac:dyDescent="0.45">
      <c r="A27" s="7" t="s">
        <v>37</v>
      </c>
      <c r="B27" s="7" t="s">
        <v>66</v>
      </c>
      <c r="C27" s="16" t="s">
        <v>72</v>
      </c>
      <c r="D27" s="7" t="b">
        <f t="shared" si="0"/>
        <v>0</v>
      </c>
      <c r="E27" s="7" t="str">
        <f>Table138[[#This Row],[Path]]</f>
        <v>/lei:LEIData/lei:LEIRecords/lei:LEIRecord/lei:Entity/lei:LegalJurisdiction</v>
      </c>
      <c r="F27" s="1" t="str">
        <f>MID(Table138[[#This Row],[XPath]],LEN(Table138[[#This Row],[RowPath]]),LEN(Table138[[#This Row],[XPath]]))</f>
        <v>/lei:Entity/lei:LegalJurisdiction</v>
      </c>
      <c r="G27" s="1" t="str">
        <f>SUBSTITUTE(MID(SUBSTITUTE(SUBSTITUTE(SUBSTITUTE(Table138[[#This Row],[ColPath]],"/@xml:","_"),"/@","_"),"/lei:","_"),2,999),"LEI","Lei")</f>
        <v>Entity_LegalJurisdiction</v>
      </c>
      <c r="H27" s="4" t="str">
        <f>_xlfn.CONCAT("{""/",Table138[[#This Row],[ColPath]],"""", ",", """",Table138[[#This Row],[ColName]],"""},")</f>
        <v>{"//lei:Entity/lei:LegalJurisdiction","Entity_LegalJurisdiction"},</v>
      </c>
      <c r="I27" s="1" t="str">
        <f>_xlfn.CONCAT(Table138[[#This Row],[ColName]], " string,")</f>
        <v>Entity_LegalJurisdiction string,</v>
      </c>
      <c r="J27" s="1" t="str">
        <f>_xlfn.CONCAT(Table138[[#This Row],[ColName]], " ",Table138[[#This Row],[DataTypeSqlDw]]," null,")</f>
        <v>Entity_LegalJurisdiction nvarchar(255) null,</v>
      </c>
      <c r="K27" s="1" t="str">
        <f>_xlfn.CONCAT(Table138[[#This Row],[ColName]], ",")</f>
        <v>Entity_LegalJurisdiction,</v>
      </c>
      <c r="L27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output.Set&lt;string&gt;("Entity_LegalJurisdiction", (lEIRecord?.Entity?.LegalJurisdiction)?.ToString());</v>
      </c>
      <c r="M27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Console.WriteLine("Entity_LegalJurisdiction: " + (lEIRecord?.Entity?.LegalJurisdiction)?.ToString());</v>
      </c>
      <c r="N27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XmlRecord.value('/lei:LEIRecord[1]/lei:Entity[1]/lei:LegalJurisdiction[1]', 'nvarchar(255)') AS Entity_LegalJurisdiction,</v>
      </c>
    </row>
    <row r="28" spans="1:14" x14ac:dyDescent="0.45">
      <c r="A28" s="7" t="s">
        <v>38</v>
      </c>
      <c r="B28" s="7" t="s">
        <v>66</v>
      </c>
      <c r="C28" s="16" t="s">
        <v>74</v>
      </c>
      <c r="D28" s="7" t="b">
        <f t="shared" si="0"/>
        <v>0</v>
      </c>
      <c r="E28" s="7" t="str">
        <f>Table138[[#This Row],[Path]]</f>
        <v>/lei:LEIData/lei:LEIRecords/lei:LEIRecord/lei:Entity/lei:LegalName</v>
      </c>
      <c r="F28" s="1" t="str">
        <f>MID(Table138[[#This Row],[XPath]],LEN(Table138[[#This Row],[RowPath]]),LEN(Table138[[#This Row],[XPath]]))</f>
        <v>/lei:Entity/lei:LegalName</v>
      </c>
      <c r="G28" s="1" t="str">
        <f>SUBSTITUTE(MID(SUBSTITUTE(SUBSTITUTE(SUBSTITUTE(Table138[[#This Row],[ColPath]],"/@xml:","_"),"/@","_"),"/lei:","_"),2,999),"LEI","Lei")</f>
        <v>Entity_LegalName</v>
      </c>
      <c r="H28" s="4" t="str">
        <f>_xlfn.CONCAT("{""/",Table138[[#This Row],[ColPath]],"""", ",", """",Table138[[#This Row],[ColName]],"""},")</f>
        <v>{"//lei:Entity/lei:LegalName","Entity_LegalName"},</v>
      </c>
      <c r="I28" s="1" t="str">
        <f>_xlfn.CONCAT(Table138[[#This Row],[ColName]], " string,")</f>
        <v>Entity_LegalName string,</v>
      </c>
      <c r="J28" s="1" t="str">
        <f>_xlfn.CONCAT(Table138[[#This Row],[ColName]], " ",Table138[[#This Row],[DataTypeSqlDw]]," null,")</f>
        <v>Entity_LegalName nvarchar(4000) null,</v>
      </c>
      <c r="K28" s="1" t="str">
        <f>_xlfn.CONCAT(Table138[[#This Row],[ColName]], ",")</f>
        <v>Entity_LegalName,</v>
      </c>
      <c r="L28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output.Set&lt;string&gt;("Entity_LegalName", (lEIRecord?.Entity?.LegalName)?.ToString());</v>
      </c>
      <c r="M28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Console.WriteLine("Entity_LegalName: " + (lEIRecord?.Entity?.LegalName)?.ToString());</v>
      </c>
      <c r="N28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XmlRecord.value('/lei:LEIRecord[1]/lei:Entity[1]/lei:LegalName[1]', 'nvarchar(4000)') AS Entity_LegalName,</v>
      </c>
    </row>
    <row r="29" spans="1:14" x14ac:dyDescent="0.45">
      <c r="A29" s="7" t="s">
        <v>81</v>
      </c>
      <c r="B29" s="7" t="s">
        <v>66</v>
      </c>
      <c r="C29" s="16" t="s">
        <v>72</v>
      </c>
      <c r="D29" s="7" t="b">
        <f t="shared" si="0"/>
        <v>0</v>
      </c>
      <c r="E29" s="7" t="str">
        <f>Table138[[#This Row],[Path]]</f>
        <v>/lei:LEIData/lei:LEIRecords/lei:LEIRecord/lei:Entity/lei:LegalName/@xml:lang</v>
      </c>
      <c r="F29" s="1" t="str">
        <f>MID(Table138[[#This Row],[XPath]],LEN(Table138[[#This Row],[RowPath]]),LEN(Table138[[#This Row],[XPath]]))</f>
        <v>/lei:Entity/lei:LegalName/@xml:lang</v>
      </c>
      <c r="G29" s="1" t="str">
        <f>SUBSTITUTE(MID(SUBSTITUTE(SUBSTITUTE(SUBSTITUTE(Table138[[#This Row],[ColPath]],"/@xml:","_"),"/@","_"),"/lei:","_"),2,999),"LEI","Lei")</f>
        <v>Entity_LegalName_lang</v>
      </c>
      <c r="H29" s="4" t="str">
        <f>_xlfn.CONCAT("{""/",Table138[[#This Row],[ColPath]],"""", ",", """",Table138[[#This Row],[ColName]],"""},")</f>
        <v>{"//lei:Entity/lei:LegalName/@xml:lang","Entity_LegalName_lang"},</v>
      </c>
      <c r="I29" s="1" t="str">
        <f>_xlfn.CONCAT(Table138[[#This Row],[ColName]], " string,")</f>
        <v>Entity_LegalName_lang string,</v>
      </c>
      <c r="J29" s="1" t="str">
        <f>_xlfn.CONCAT(Table138[[#This Row],[ColName]], " ",Table138[[#This Row],[DataTypeSqlDw]]," null,")</f>
        <v>Entity_LegalName_lang nvarchar(255) null,</v>
      </c>
      <c r="K29" s="1" t="str">
        <f>_xlfn.CONCAT(Table138[[#This Row],[ColName]], ",")</f>
        <v>Entity_LegalName_lang,</v>
      </c>
      <c r="L29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output.Set&lt;string&gt;("Entity_LegalName_lang", (lEIRecord?.Entity?.LegalName?.xml:lang)?.ToString());</v>
      </c>
      <c r="M29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Console.WriteLine("Entity_LegalName_lang: " + (lEIRecord?.Entity?.LegalName?.xml:lang)?.ToString());</v>
      </c>
      <c r="N29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XmlRecord.value('/lei:LEIRecord[1]/lei:Entity[1]/lei:LegalName[1]/@xml:lang[1]', 'nvarchar(255)') AS Entity_LegalName_lang,</v>
      </c>
    </row>
    <row r="30" spans="1:14" x14ac:dyDescent="0.45">
      <c r="A30" s="7" t="s">
        <v>39</v>
      </c>
      <c r="B30" s="7" t="s">
        <v>66</v>
      </c>
      <c r="C30" s="16" t="s">
        <v>72</v>
      </c>
      <c r="D30" s="7" t="b">
        <f t="shared" si="0"/>
        <v>0</v>
      </c>
      <c r="E30" s="7" t="str">
        <f>Table138[[#This Row],[Path]]</f>
        <v>/lei:LEIData/lei:LEIRecords/lei:LEIRecord/lei:Entity/lei:NextVersion</v>
      </c>
      <c r="F30" s="1" t="str">
        <f>MID(Table138[[#This Row],[XPath]],LEN(Table138[[#This Row],[RowPath]]),LEN(Table138[[#This Row],[XPath]]))</f>
        <v>/lei:Entity/lei:NextVersion</v>
      </c>
      <c r="G30" s="1" t="str">
        <f>SUBSTITUTE(MID(SUBSTITUTE(SUBSTITUTE(SUBSTITUTE(Table138[[#This Row],[ColPath]],"/@xml:","_"),"/@","_"),"/lei:","_"),2,999),"LEI","Lei")</f>
        <v>Entity_NextVersion</v>
      </c>
      <c r="H30" s="4" t="str">
        <f>_xlfn.CONCAT("{""/",Table138[[#This Row],[ColPath]],"""", ",", """",Table138[[#This Row],[ColName]],"""},")</f>
        <v>{"//lei:Entity/lei:NextVersion","Entity_NextVersion"},</v>
      </c>
      <c r="I30" s="1" t="str">
        <f>_xlfn.CONCAT(Table138[[#This Row],[ColName]], " string,")</f>
        <v>Entity_NextVersion string,</v>
      </c>
      <c r="J30" s="1" t="str">
        <f>_xlfn.CONCAT(Table138[[#This Row],[ColName]], " ",Table138[[#This Row],[DataTypeSqlDw]]," null,")</f>
        <v>Entity_NextVersion nvarchar(255) null,</v>
      </c>
      <c r="K30" s="1" t="str">
        <f>_xlfn.CONCAT(Table138[[#This Row],[ColName]], ",")</f>
        <v>Entity_NextVersion,</v>
      </c>
      <c r="L30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output.Set&lt;string&gt;("Entity_NextVersion", (lEIRecord?.Entity?.NextVersion)?.ToString());</v>
      </c>
      <c r="M30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Console.WriteLine("Entity_NextVersion: " + (lEIRecord?.Entity?.NextVersion)?.ToString());</v>
      </c>
      <c r="N30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XmlRecord.value('/lei:LEIRecord[1]/lei:Entity[1]/lei:NextVersion[1]', 'nvarchar(255)') AS Entity_NextVersion,</v>
      </c>
    </row>
    <row r="31" spans="1:14" x14ac:dyDescent="0.45">
      <c r="A31" s="7" t="s">
        <v>82</v>
      </c>
      <c r="B31" s="7" t="s">
        <v>66</v>
      </c>
      <c r="C31" s="16" t="s">
        <v>72</v>
      </c>
      <c r="D31" s="7" t="b">
        <f t="shared" si="0"/>
        <v>0</v>
      </c>
      <c r="E31" s="7" t="str">
        <f>Table138[[#This Row],[Path]]</f>
        <v>/lei:LEIData/lei:LEIRecords/lei:LEIRecord/lei:Entity/lei:OtherAddresses/lei:OtherAddress/@xml:lang</v>
      </c>
      <c r="F31" s="1" t="str">
        <f>MID(Table138[[#This Row],[XPath]],LEN(Table138[[#This Row],[RowPath]]),LEN(Table138[[#This Row],[XPath]]))</f>
        <v>/lei:Entity/lei:OtherAddresses/lei:OtherAddress/@xml:lang</v>
      </c>
      <c r="G31" s="1" t="str">
        <f>SUBSTITUTE(MID(SUBSTITUTE(SUBSTITUTE(SUBSTITUTE(Table138[[#This Row],[ColPath]],"/@xml:","_"),"/@","_"),"/lei:","_"),2,999),"LEI","Lei")</f>
        <v>Entity_OtherAddresses_OtherAddress_lang</v>
      </c>
      <c r="H31" s="4" t="str">
        <f>_xlfn.CONCAT("{""/",Table138[[#This Row],[ColPath]],"""", ",", """",Table138[[#This Row],[ColName]],"""},")</f>
        <v>{"//lei:Entity/lei:OtherAddresses/lei:OtherAddress/@xml:lang","Entity_OtherAddresses_OtherAddress_lang"},</v>
      </c>
      <c r="I31" s="1" t="str">
        <f>_xlfn.CONCAT(Table138[[#This Row],[ColName]], " string,")</f>
        <v>Entity_OtherAddresses_OtherAddress_lang string,</v>
      </c>
      <c r="J31" s="1" t="str">
        <f>_xlfn.CONCAT(Table138[[#This Row],[ColName]], " ",Table138[[#This Row],[DataTypeSqlDw]]," null,")</f>
        <v>Entity_OtherAddresses_OtherAddress_lang nvarchar(255) null,</v>
      </c>
      <c r="K31" s="1" t="str">
        <f>_xlfn.CONCAT(Table138[[#This Row],[ColName]], ",")</f>
        <v>Entity_OtherAddresses_OtherAddress_lang,</v>
      </c>
      <c r="L31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output.Set&lt;string&gt;("Entity_OtherAddresses_OtherAddress_lang", (lEIRecord?.Entity?.OtherAddresses?.OtherAddress?.xml:lang)?.ToString());</v>
      </c>
      <c r="M31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Console.WriteLine("Entity_OtherAddresses_OtherAddress_lang: " + (lEIRecord?.Entity?.OtherAddresses?.OtherAddress?.xml:lang)?.ToString());</v>
      </c>
      <c r="N31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XmlRecord.value('/lei:LEIRecord[1]/lei:Entity[1]/lei:OtherAddresses[1]/lei:OtherAddress[1]/@xml:lang[1]', 'nvarchar(255)') AS Entity_OtherAddresses_OtherAddress_lang,</v>
      </c>
    </row>
    <row r="32" spans="1:14" x14ac:dyDescent="0.45">
      <c r="A32" s="7" t="s">
        <v>85</v>
      </c>
      <c r="B32" s="7" t="s">
        <v>66</v>
      </c>
      <c r="C32" s="16" t="s">
        <v>72</v>
      </c>
      <c r="D32" s="7" t="b">
        <f t="shared" si="0"/>
        <v>0</v>
      </c>
      <c r="E32" s="7" t="str">
        <f>Table138[[#This Row],[Path]]</f>
        <v>/lei:LEIData/lei:LEIRecords/lei:LEIRecord/lei:Entity/lei:OtherAddresses/lei:OtherAddress/@type</v>
      </c>
      <c r="F32" s="1" t="str">
        <f>MID(Table138[[#This Row],[XPath]],LEN(Table138[[#This Row],[RowPath]]),LEN(Table138[[#This Row],[XPath]]))</f>
        <v>/lei:Entity/lei:OtherAddresses/lei:OtherAddress/@type</v>
      </c>
      <c r="G32" s="1" t="str">
        <f>SUBSTITUTE(MID(SUBSTITUTE(SUBSTITUTE(SUBSTITUTE(Table138[[#This Row],[ColPath]],"/@xml:","_"),"/@","_"),"/lei:","_"),2,999),"LEI","Lei")</f>
        <v>Entity_OtherAddresses_OtherAddress_type</v>
      </c>
      <c r="H32" s="4" t="str">
        <f>_xlfn.CONCAT("{""/",Table138[[#This Row],[ColPath]],"""", ",", """",Table138[[#This Row],[ColName]],"""},")</f>
        <v>{"//lei:Entity/lei:OtherAddresses/lei:OtherAddress/@type","Entity_OtherAddresses_OtherAddress_type"},</v>
      </c>
      <c r="I32" s="1" t="str">
        <f>_xlfn.CONCAT(Table138[[#This Row],[ColName]], " string,")</f>
        <v>Entity_OtherAddresses_OtherAddress_type string,</v>
      </c>
      <c r="J32" s="1" t="str">
        <f>_xlfn.CONCAT(Table138[[#This Row],[ColName]], " ",Table138[[#This Row],[DataTypeSqlDw]]," null,")</f>
        <v>Entity_OtherAddresses_OtherAddress_type nvarchar(255) null,</v>
      </c>
      <c r="K32" s="1" t="str">
        <f>_xlfn.CONCAT(Table138[[#This Row],[ColName]], ",")</f>
        <v>Entity_OtherAddresses_OtherAddress_type,</v>
      </c>
      <c r="L32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output.Set&lt;string&gt;("Entity_OtherAddresses_OtherAddress_type", (lEIRecord?.Entity?.OtherAddresses?.OtherAddress?.type)?.ToString());</v>
      </c>
      <c r="M32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Console.WriteLine("Entity_OtherAddresses_OtherAddress_type: " + (lEIRecord?.Entity?.OtherAddresses?.OtherAddress?.type)?.ToString());</v>
      </c>
      <c r="N32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XmlRecord.value('/lei:LEIRecord[1]/lei:Entity[1]/lei:OtherAddresses[1]/lei:OtherAddress[1]/@type[1]', 'nvarchar(255)') AS Entity_OtherAddresses_OtherAddress_type,</v>
      </c>
    </row>
    <row r="33" spans="1:14" x14ac:dyDescent="0.45">
      <c r="A33" s="14" t="s">
        <v>40</v>
      </c>
      <c r="B33" s="7" t="s">
        <v>66</v>
      </c>
      <c r="C33" s="16" t="s">
        <v>72</v>
      </c>
      <c r="D33" s="7" t="b">
        <f t="shared" si="0"/>
        <v>0</v>
      </c>
      <c r="E33" s="7" t="str">
        <f>Table138[[#This Row],[Path]]</f>
        <v>/lei:LEIData/lei:LEIRecords/lei:LEIRecord/lei:Entity/lei:OtherAddresses/lei:OtherAddress/lei:AdditionalAddressLine</v>
      </c>
      <c r="F33" s="14" t="str">
        <f>MID(Table138[[#This Row],[XPath]],LEN(Table138[[#This Row],[RowPath]]),LEN(Table138[[#This Row],[XPath]]))</f>
        <v>/lei:Entity/lei:OtherAddresses/lei:OtherAddress/lei:AdditionalAddressLine</v>
      </c>
      <c r="G33" s="14" t="str">
        <f>SUBSTITUTE(MID(SUBSTITUTE(SUBSTITUTE(SUBSTITUTE(Table138[[#This Row],[ColPath]],"/@xml:","_"),"/@","_"),"/lei:","_"),2,999),"LEI","Lei")</f>
        <v>Entity_OtherAddresses_OtherAddress_AdditionalAddressLine</v>
      </c>
      <c r="H33" s="2" t="str">
        <f>_xlfn.CONCAT("{""/",Table138[[#This Row],[ColPath]],"""", ",", """",Table138[[#This Row],[ColName]],"""},")</f>
        <v>{"//lei:Entity/lei:OtherAddresses/lei:OtherAddress/lei:AdditionalAddressLine","Entity_OtherAddresses_OtherAddress_AdditionalAddressLine"},</v>
      </c>
      <c r="I33" s="1" t="str">
        <f>_xlfn.CONCAT(Table138[[#This Row],[ColName]], " string,")</f>
        <v>Entity_OtherAddresses_OtherAddress_AdditionalAddressLine string,</v>
      </c>
      <c r="J33" s="1" t="str">
        <f>_xlfn.CONCAT(Table138[[#This Row],[ColName]], " ",Table138[[#This Row],[DataTypeSqlDw]]," null,")</f>
        <v>Entity_OtherAddresses_OtherAddress_AdditionalAddressLine nvarchar(255) null,</v>
      </c>
      <c r="K33" s="1" t="str">
        <f>_xlfn.CONCAT(Table138[[#This Row],[ColName]], ",")</f>
        <v>Entity_OtherAddresses_OtherAddress_AdditionalAddressLine,</v>
      </c>
      <c r="L33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output.Set&lt;string&gt;("Entity_OtherAddresses_OtherAddress_AdditionalAddressLine", (lEIRecord?.Entity?.OtherAddresses?.OtherAddress?.AdditionalAddressLine)?.ToString());</v>
      </c>
      <c r="M33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Console.WriteLine("Entity_OtherAddresses_OtherAddress_AdditionalAddressLine: " + (lEIRecord?.Entity?.OtherAddresses?.OtherAddress?.AdditionalAddressLine)?.ToString());</v>
      </c>
      <c r="N33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XmlRecord.value('/lei:LEIRecord[1]/lei:Entity[1]/lei:OtherAddresses[1]/lei:OtherAddress[1]/lei:AdditionalAddressLine[1]', 'nvarchar(255)') AS Entity_OtherAddresses_OtherAddress_AdditionalAddressLine,</v>
      </c>
    </row>
    <row r="34" spans="1:14" x14ac:dyDescent="0.45">
      <c r="A34" s="7" t="s">
        <v>41</v>
      </c>
      <c r="B34" s="7" t="s">
        <v>66</v>
      </c>
      <c r="C34" s="16" t="s">
        <v>72</v>
      </c>
      <c r="D34" s="7" t="b">
        <f t="shared" si="0"/>
        <v>0</v>
      </c>
      <c r="E34" s="7" t="str">
        <f>Table138[[#This Row],[Path]]</f>
        <v>/lei:LEIData/lei:LEIRecords/lei:LEIRecord/lei:Entity/lei:OtherAddresses/lei:OtherAddress/lei:City</v>
      </c>
      <c r="F34" s="1" t="str">
        <f>MID(Table138[[#This Row],[XPath]],LEN(Table138[[#This Row],[RowPath]]),LEN(Table138[[#This Row],[XPath]]))</f>
        <v>/lei:Entity/lei:OtherAddresses/lei:OtherAddress/lei:City</v>
      </c>
      <c r="G34" s="1" t="str">
        <f>SUBSTITUTE(MID(SUBSTITUTE(SUBSTITUTE(SUBSTITUTE(Table138[[#This Row],[ColPath]],"/@xml:","_"),"/@","_"),"/lei:","_"),2,999),"LEI","Lei")</f>
        <v>Entity_OtherAddresses_OtherAddress_City</v>
      </c>
      <c r="H34" s="4" t="str">
        <f>_xlfn.CONCAT("{""/",Table138[[#This Row],[ColPath]],"""", ",", """",Table138[[#This Row],[ColName]],"""},")</f>
        <v>{"//lei:Entity/lei:OtherAddresses/lei:OtherAddress/lei:City","Entity_OtherAddresses_OtherAddress_City"},</v>
      </c>
      <c r="I34" s="1" t="str">
        <f>_xlfn.CONCAT(Table138[[#This Row],[ColName]], " string,")</f>
        <v>Entity_OtherAddresses_OtherAddress_City string,</v>
      </c>
      <c r="J34" s="1" t="str">
        <f>_xlfn.CONCAT(Table138[[#This Row],[ColName]], " ",Table138[[#This Row],[DataTypeSqlDw]]," null,")</f>
        <v>Entity_OtherAddresses_OtherAddress_City nvarchar(255) null,</v>
      </c>
      <c r="K34" s="1" t="str">
        <f>_xlfn.CONCAT(Table138[[#This Row],[ColName]], ",")</f>
        <v>Entity_OtherAddresses_OtherAddress_City,</v>
      </c>
      <c r="L34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output.Set&lt;string&gt;("Entity_OtherAddresses_OtherAddress_City", (lEIRecord?.Entity?.OtherAddresses?.OtherAddress?.City)?.ToString());</v>
      </c>
      <c r="M34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Console.WriteLine("Entity_OtherAddresses_OtherAddress_City: " + (lEIRecord?.Entity?.OtherAddresses?.OtherAddress?.City)?.ToString());</v>
      </c>
      <c r="N34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XmlRecord.value('/lei:LEIRecord[1]/lei:Entity[1]/lei:OtherAddresses[1]/lei:OtherAddress[1]/lei:City[1]', 'nvarchar(255)') AS Entity_OtherAddresses_OtherAddress_City,</v>
      </c>
    </row>
    <row r="35" spans="1:14" x14ac:dyDescent="0.45">
      <c r="A35" s="7" t="s">
        <v>42</v>
      </c>
      <c r="B35" s="7" t="s">
        <v>66</v>
      </c>
      <c r="C35" s="16" t="s">
        <v>72</v>
      </c>
      <c r="D35" s="7" t="b">
        <f t="shared" si="0"/>
        <v>0</v>
      </c>
      <c r="E35" s="7" t="str">
        <f>Table138[[#This Row],[Path]]</f>
        <v>/lei:LEIData/lei:LEIRecords/lei:LEIRecord/lei:Entity/lei:OtherAddresses/lei:OtherAddress/lei:Country</v>
      </c>
      <c r="F35" s="1" t="str">
        <f>MID(Table138[[#This Row],[XPath]],LEN(Table138[[#This Row],[RowPath]]),LEN(Table138[[#This Row],[XPath]]))</f>
        <v>/lei:Entity/lei:OtherAddresses/lei:OtherAddress/lei:Country</v>
      </c>
      <c r="G35" s="1" t="str">
        <f>SUBSTITUTE(MID(SUBSTITUTE(SUBSTITUTE(SUBSTITUTE(Table138[[#This Row],[ColPath]],"/@xml:","_"),"/@","_"),"/lei:","_"),2,999),"LEI","Lei")</f>
        <v>Entity_OtherAddresses_OtherAddress_Country</v>
      </c>
      <c r="H35" s="4" t="str">
        <f>_xlfn.CONCAT("{""/",Table138[[#This Row],[ColPath]],"""", ",", """",Table138[[#This Row],[ColName]],"""},")</f>
        <v>{"//lei:Entity/lei:OtherAddresses/lei:OtherAddress/lei:Country","Entity_OtherAddresses_OtherAddress_Country"},</v>
      </c>
      <c r="I35" s="1" t="str">
        <f>_xlfn.CONCAT(Table138[[#This Row],[ColName]], " string,")</f>
        <v>Entity_OtherAddresses_OtherAddress_Country string,</v>
      </c>
      <c r="J35" s="1" t="str">
        <f>_xlfn.CONCAT(Table138[[#This Row],[ColName]], " ",Table138[[#This Row],[DataTypeSqlDw]]," null,")</f>
        <v>Entity_OtherAddresses_OtherAddress_Country nvarchar(255) null,</v>
      </c>
      <c r="K35" s="1" t="str">
        <f>_xlfn.CONCAT(Table138[[#This Row],[ColName]], ",")</f>
        <v>Entity_OtherAddresses_OtherAddress_Country,</v>
      </c>
      <c r="L35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output.Set&lt;string&gt;("Entity_OtherAddresses_OtherAddress_Country", (lEIRecord?.Entity?.OtherAddresses?.OtherAddress?.Country)?.ToString());</v>
      </c>
      <c r="M35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Console.WriteLine("Entity_OtherAddresses_OtherAddress_Country: " + (lEIRecord?.Entity?.OtherAddresses?.OtherAddress?.Country)?.ToString());</v>
      </c>
      <c r="N35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XmlRecord.value('/lei:LEIRecord[1]/lei:Entity[1]/lei:OtherAddresses[1]/lei:OtherAddress[1]/lei:Country[1]', 'nvarchar(255)') AS Entity_OtherAddresses_OtherAddress_Country,</v>
      </c>
    </row>
    <row r="36" spans="1:14" x14ac:dyDescent="0.45">
      <c r="A36" s="7" t="s">
        <v>43</v>
      </c>
      <c r="B36" s="7" t="s">
        <v>66</v>
      </c>
      <c r="C36" s="16" t="s">
        <v>72</v>
      </c>
      <c r="D36" s="7" t="b">
        <f t="shared" si="0"/>
        <v>0</v>
      </c>
      <c r="E36" s="7" t="str">
        <f>Table138[[#This Row],[Path]]</f>
        <v>/lei:LEIData/lei:LEIRecords/lei:LEIRecord/lei:Entity/lei:OtherAddresses/lei:OtherAddress/lei:FirstAddressLine</v>
      </c>
      <c r="F36" s="1" t="str">
        <f>MID(Table138[[#This Row],[XPath]],LEN(Table138[[#This Row],[RowPath]]),LEN(Table138[[#This Row],[XPath]]))</f>
        <v>/lei:Entity/lei:OtherAddresses/lei:OtherAddress/lei:FirstAddressLine</v>
      </c>
      <c r="G36" s="1" t="str">
        <f>SUBSTITUTE(MID(SUBSTITUTE(SUBSTITUTE(SUBSTITUTE(Table138[[#This Row],[ColPath]],"/@xml:","_"),"/@","_"),"/lei:","_"),2,999),"LEI","Lei")</f>
        <v>Entity_OtherAddresses_OtherAddress_FirstAddressLine</v>
      </c>
      <c r="H36" s="4" t="str">
        <f>_xlfn.CONCAT("{""/",Table138[[#This Row],[ColPath]],"""", ",", """",Table138[[#This Row],[ColName]],"""},")</f>
        <v>{"//lei:Entity/lei:OtherAddresses/lei:OtherAddress/lei:FirstAddressLine","Entity_OtherAddresses_OtherAddress_FirstAddressLine"},</v>
      </c>
      <c r="I36" s="1" t="str">
        <f>_xlfn.CONCAT(Table138[[#This Row],[ColName]], " string,")</f>
        <v>Entity_OtherAddresses_OtherAddress_FirstAddressLine string,</v>
      </c>
      <c r="J36" s="1" t="str">
        <f>_xlfn.CONCAT(Table138[[#This Row],[ColName]], " ",Table138[[#This Row],[DataTypeSqlDw]]," null,")</f>
        <v>Entity_OtherAddresses_OtherAddress_FirstAddressLine nvarchar(255) null,</v>
      </c>
      <c r="K36" s="1" t="str">
        <f>_xlfn.CONCAT(Table138[[#This Row],[ColName]], ",")</f>
        <v>Entity_OtherAddresses_OtherAddress_FirstAddressLine,</v>
      </c>
      <c r="L36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output.Set&lt;string&gt;("Entity_OtherAddresses_OtherAddress_FirstAddressLine", (lEIRecord?.Entity?.OtherAddresses?.OtherAddress?.FirstAddressLine)?.ToString());</v>
      </c>
      <c r="M36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Console.WriteLine("Entity_OtherAddresses_OtherAddress_FirstAddressLine: " + (lEIRecord?.Entity?.OtherAddresses?.OtherAddress?.FirstAddressLine)?.ToString());</v>
      </c>
      <c r="N36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XmlRecord.value('/lei:LEIRecord[1]/lei:Entity[1]/lei:OtherAddresses[1]/lei:OtherAddress[1]/lei:FirstAddressLine[1]', 'nvarchar(255)') AS Entity_OtherAddresses_OtherAddress_FirstAddressLine,</v>
      </c>
    </row>
    <row r="37" spans="1:14" x14ac:dyDescent="0.45">
      <c r="A37" s="7" t="s">
        <v>44</v>
      </c>
      <c r="B37" s="7" t="s">
        <v>66</v>
      </c>
      <c r="C37" s="16" t="s">
        <v>72</v>
      </c>
      <c r="D37" s="7" t="b">
        <f t="shared" si="0"/>
        <v>0</v>
      </c>
      <c r="E37" s="7" t="str">
        <f>Table138[[#This Row],[Path]]</f>
        <v>/lei:LEIData/lei:LEIRecords/lei:LEIRecord/lei:Entity/lei:OtherAddresses/lei:OtherAddress/lei:PostalCode</v>
      </c>
      <c r="F37" s="1" t="str">
        <f>MID(Table138[[#This Row],[XPath]],LEN(Table138[[#This Row],[RowPath]]),LEN(Table138[[#This Row],[XPath]]))</f>
        <v>/lei:Entity/lei:OtherAddresses/lei:OtherAddress/lei:PostalCode</v>
      </c>
      <c r="G37" s="1" t="str">
        <f>SUBSTITUTE(MID(SUBSTITUTE(SUBSTITUTE(SUBSTITUTE(Table138[[#This Row],[ColPath]],"/@xml:","_"),"/@","_"),"/lei:","_"),2,999),"LEI","Lei")</f>
        <v>Entity_OtherAddresses_OtherAddress_PostalCode</v>
      </c>
      <c r="H37" s="4" t="str">
        <f>_xlfn.CONCAT("{""/",Table138[[#This Row],[ColPath]],"""", ",", """",Table138[[#This Row],[ColName]],"""},")</f>
        <v>{"//lei:Entity/lei:OtherAddresses/lei:OtherAddress/lei:PostalCode","Entity_OtherAddresses_OtherAddress_PostalCode"},</v>
      </c>
      <c r="I37" s="1" t="str">
        <f>_xlfn.CONCAT(Table138[[#This Row],[ColName]], " string,")</f>
        <v>Entity_OtherAddresses_OtherAddress_PostalCode string,</v>
      </c>
      <c r="J37" s="1" t="str">
        <f>_xlfn.CONCAT(Table138[[#This Row],[ColName]], " ",Table138[[#This Row],[DataTypeSqlDw]]," null,")</f>
        <v>Entity_OtherAddresses_OtherAddress_PostalCode nvarchar(255) null,</v>
      </c>
      <c r="K37" s="1" t="str">
        <f>_xlfn.CONCAT(Table138[[#This Row],[ColName]], ",")</f>
        <v>Entity_OtherAddresses_OtherAddress_PostalCode,</v>
      </c>
      <c r="L37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output.Set&lt;string&gt;("Entity_OtherAddresses_OtherAddress_PostalCode", (lEIRecord?.Entity?.OtherAddresses?.OtherAddress?.PostalCode)?.ToString());</v>
      </c>
      <c r="M37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Console.WriteLine("Entity_OtherAddresses_OtherAddress_PostalCode: " + (lEIRecord?.Entity?.OtherAddresses?.OtherAddress?.PostalCode)?.ToString());</v>
      </c>
      <c r="N37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XmlRecord.value('/lei:LEIRecord[1]/lei:Entity[1]/lei:OtherAddresses[1]/lei:OtherAddress[1]/lei:PostalCode[1]', 'nvarchar(255)') AS Entity_OtherAddresses_OtherAddress_PostalCode,</v>
      </c>
    </row>
    <row r="38" spans="1:14" x14ac:dyDescent="0.45">
      <c r="A38" s="7" t="s">
        <v>45</v>
      </c>
      <c r="B38" s="7" t="s">
        <v>66</v>
      </c>
      <c r="C38" s="16" t="s">
        <v>72</v>
      </c>
      <c r="D38" s="7" t="b">
        <f t="shared" si="0"/>
        <v>0</v>
      </c>
      <c r="E38" s="7" t="str">
        <f>Table138[[#This Row],[Path]]</f>
        <v>/lei:LEIData/lei:LEIRecords/lei:LEIRecord/lei:Entity/lei:OtherAddresses/lei:OtherAddress/lei:Region</v>
      </c>
      <c r="F38" s="1" t="str">
        <f>MID(Table138[[#This Row],[XPath]],LEN(Table138[[#This Row],[RowPath]]),LEN(Table138[[#This Row],[XPath]]))</f>
        <v>/lei:Entity/lei:OtherAddresses/lei:OtherAddress/lei:Region</v>
      </c>
      <c r="G38" s="1" t="str">
        <f>SUBSTITUTE(MID(SUBSTITUTE(SUBSTITUTE(SUBSTITUTE(Table138[[#This Row],[ColPath]],"/@xml:","_"),"/@","_"),"/lei:","_"),2,999),"LEI","Lei")</f>
        <v>Entity_OtherAddresses_OtherAddress_Region</v>
      </c>
      <c r="H38" s="4" t="str">
        <f>_xlfn.CONCAT("{""/",Table138[[#This Row],[ColPath]],"""", ",", """",Table138[[#This Row],[ColName]],"""},")</f>
        <v>{"//lei:Entity/lei:OtherAddresses/lei:OtherAddress/lei:Region","Entity_OtherAddresses_OtherAddress_Region"},</v>
      </c>
      <c r="I38" s="1" t="str">
        <f>_xlfn.CONCAT(Table138[[#This Row],[ColName]], " string,")</f>
        <v>Entity_OtherAddresses_OtherAddress_Region string,</v>
      </c>
      <c r="J38" s="1" t="str">
        <f>_xlfn.CONCAT(Table138[[#This Row],[ColName]], " ",Table138[[#This Row],[DataTypeSqlDw]]," null,")</f>
        <v>Entity_OtherAddresses_OtherAddress_Region nvarchar(255) null,</v>
      </c>
      <c r="K38" s="1" t="str">
        <f>_xlfn.CONCAT(Table138[[#This Row],[ColName]], ",")</f>
        <v>Entity_OtherAddresses_OtherAddress_Region,</v>
      </c>
      <c r="L38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output.Set&lt;string&gt;("Entity_OtherAddresses_OtherAddress_Region", (lEIRecord?.Entity?.OtherAddresses?.OtherAddress?.Region)?.ToString());</v>
      </c>
      <c r="M38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Console.WriteLine("Entity_OtherAddresses_OtherAddress_Region: " + (lEIRecord?.Entity?.OtherAddresses?.OtherAddress?.Region)?.ToString());</v>
      </c>
      <c r="N38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XmlRecord.value('/lei:LEIRecord[1]/lei:Entity[1]/lei:OtherAddresses[1]/lei:OtherAddress[1]/lei:Region[1]', 'nvarchar(255)') AS Entity_OtherAddresses_OtherAddress_Region,</v>
      </c>
    </row>
    <row r="39" spans="1:14" x14ac:dyDescent="0.45">
      <c r="A39" s="7" t="s">
        <v>46</v>
      </c>
      <c r="B39" s="7" t="s">
        <v>66</v>
      </c>
      <c r="C39" s="16" t="s">
        <v>74</v>
      </c>
      <c r="D39" s="7" t="b">
        <f t="shared" si="0"/>
        <v>0</v>
      </c>
      <c r="E39" s="7" t="str">
        <f>Table138[[#This Row],[Path]]</f>
        <v>/lei:LEIData/lei:LEIRecords/lei:LEIRecord/lei:Entity/lei:OtherEntityNames/lei:OtherEntityName</v>
      </c>
      <c r="F39" s="1" t="str">
        <f>MID(Table138[[#This Row],[XPath]],LEN(Table138[[#This Row],[RowPath]]),LEN(Table138[[#This Row],[XPath]]))</f>
        <v>/lei:Entity/lei:OtherEntityNames/lei:OtherEntityName</v>
      </c>
      <c r="G39" s="1" t="str">
        <f>SUBSTITUTE(MID(SUBSTITUTE(SUBSTITUTE(SUBSTITUTE(Table138[[#This Row],[ColPath]],"/@xml:","_"),"/@","_"),"/lei:","_"),2,999),"LEI","Lei")</f>
        <v>Entity_OtherEntityNames_OtherEntityName</v>
      </c>
      <c r="H39" s="4" t="str">
        <f>_xlfn.CONCAT("{""/",Table138[[#This Row],[ColPath]],"""", ",", """",Table138[[#This Row],[ColName]],"""},")</f>
        <v>{"//lei:Entity/lei:OtherEntityNames/lei:OtherEntityName","Entity_OtherEntityNames_OtherEntityName"},</v>
      </c>
      <c r="I39" s="1" t="str">
        <f>_xlfn.CONCAT(Table138[[#This Row],[ColName]], " string,")</f>
        <v>Entity_OtherEntityNames_OtherEntityName string,</v>
      </c>
      <c r="J39" s="1" t="str">
        <f>_xlfn.CONCAT(Table138[[#This Row],[ColName]], " ",Table138[[#This Row],[DataTypeSqlDw]]," null,")</f>
        <v>Entity_OtherEntityNames_OtherEntityName nvarchar(4000) null,</v>
      </c>
      <c r="K39" s="1" t="str">
        <f>_xlfn.CONCAT(Table138[[#This Row],[ColName]], ",")</f>
        <v>Entity_OtherEntityNames_OtherEntityName,</v>
      </c>
      <c r="L39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output.Set&lt;string&gt;("Entity_OtherEntityNames_OtherEntityName", (lEIRecord?.Entity?.OtherEntityNames?.OtherEntityName)?.ToString());</v>
      </c>
      <c r="M39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Console.WriteLine("Entity_OtherEntityNames_OtherEntityName: " + (lEIRecord?.Entity?.OtherEntityNames?.OtherEntityName)?.ToString());</v>
      </c>
      <c r="N39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XmlRecord.value('/lei:LEIRecord[1]/lei:Entity[1]/lei:OtherEntityNames[1]/lei:OtherEntityName[1]', 'nvarchar(4000)') AS Entity_OtherEntityNames_OtherEntityName,</v>
      </c>
    </row>
    <row r="40" spans="1:14" x14ac:dyDescent="0.45">
      <c r="A40" s="7" t="s">
        <v>83</v>
      </c>
      <c r="B40" s="7" t="s">
        <v>66</v>
      </c>
      <c r="C40" s="16" t="s">
        <v>72</v>
      </c>
      <c r="D40" s="7" t="b">
        <f>IF(AND(ISNUMBER(SEARCH(A40,#REF!,1)),NOT(ISNUMBER(SEARCH("@",#REF!,1)))),TRUE,FALSE)</f>
        <v>0</v>
      </c>
      <c r="E40" s="7" t="str">
        <f>Table138[[#This Row],[Path]]</f>
        <v>/lei:LEIData/lei:LEIRecords/lei:LEIRecord/lei:Entity/lei:OtherEntityNames/lei:OtherEntityName/@xml:lang</v>
      </c>
      <c r="F40" s="1" t="str">
        <f>MID(Table138[[#This Row],[XPath]],LEN(Table138[[#This Row],[RowPath]]),LEN(Table138[[#This Row],[XPath]]))</f>
        <v>/lei:Entity/lei:OtherEntityNames/lei:OtherEntityName/@xml:lang</v>
      </c>
      <c r="G40" s="1" t="str">
        <f>SUBSTITUTE(MID(SUBSTITUTE(SUBSTITUTE(SUBSTITUTE(Table138[[#This Row],[ColPath]],"/@xml:","_"),"/@","_"),"/lei:","_"),2,999),"LEI","Lei")</f>
        <v>Entity_OtherEntityNames_OtherEntityName_lang</v>
      </c>
      <c r="H40" s="4" t="str">
        <f>_xlfn.CONCAT("{""/",Table138[[#This Row],[ColPath]],"""", ",", """",Table138[[#This Row],[ColName]],"""},")</f>
        <v>{"//lei:Entity/lei:OtherEntityNames/lei:OtherEntityName/@xml:lang","Entity_OtherEntityNames_OtherEntityName_lang"},</v>
      </c>
      <c r="I40" s="1" t="str">
        <f>_xlfn.CONCAT(Table138[[#This Row],[ColName]], " string,")</f>
        <v>Entity_OtherEntityNames_OtherEntityName_lang string,</v>
      </c>
      <c r="J40" s="1" t="str">
        <f>_xlfn.CONCAT(Table138[[#This Row],[ColName]], " ",Table138[[#This Row],[DataTypeSqlDw]]," null,")</f>
        <v>Entity_OtherEntityNames_OtherEntityName_lang nvarchar(255) null,</v>
      </c>
      <c r="K40" s="1" t="str">
        <f>_xlfn.CONCAT(Table138[[#This Row],[ColName]], ",")</f>
        <v>Entity_OtherEntityNames_OtherEntityName_lang,</v>
      </c>
      <c r="L40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output.Set&lt;string&gt;("Entity_OtherEntityNames_OtherEntityName_lang", (lEIRecord?.Entity?.OtherEntityNames?.OtherEntityName?.xml:lang)?.ToString());</v>
      </c>
      <c r="M40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Console.WriteLine("Entity_OtherEntityNames_OtherEntityName_lang: " + (lEIRecord?.Entity?.OtherEntityNames?.OtherEntityName?.xml:lang)?.ToString());</v>
      </c>
      <c r="N40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XmlRecord.value('/lei:LEIRecord[1]/lei:Entity[1]/lei:OtherEntityNames[1]/lei:OtherEntityName[1]/@xml:lang[1]', 'nvarchar(255)') AS Entity_OtherEntityNames_OtherEntityName_lang,</v>
      </c>
    </row>
    <row r="41" spans="1:14" x14ac:dyDescent="0.45">
      <c r="A41" s="7" t="s">
        <v>47</v>
      </c>
      <c r="B41" s="7" t="s">
        <v>66</v>
      </c>
      <c r="C41" s="16" t="s">
        <v>72</v>
      </c>
      <c r="D41" s="7" t="b">
        <f t="shared" ref="D41:D58" si="1">IF(AND(ISNUMBER(SEARCH(A41,A42,1)),NOT(ISNUMBER(SEARCH("@",E42,1)))),TRUE,FALSE)</f>
        <v>0</v>
      </c>
      <c r="E41" s="7" t="str">
        <f>Table138[[#This Row],[Path]]</f>
        <v>/lei:LEIData/lei:LEIRecords/lei:LEIRecord/lei:Entity/lei:RegistrationAuthority/lei:OtherRegistrationAuthorityID</v>
      </c>
      <c r="F41" s="1" t="str">
        <f>MID(Table138[[#This Row],[XPath]],LEN(Table138[[#This Row],[RowPath]]),LEN(Table138[[#This Row],[XPath]]))</f>
        <v>/lei:Entity/lei:RegistrationAuthority/lei:OtherRegistrationAuthorityID</v>
      </c>
      <c r="G41" s="1" t="str">
        <f>SUBSTITUTE(MID(SUBSTITUTE(SUBSTITUTE(SUBSTITUTE(Table138[[#This Row],[ColPath]],"/@xml:","_"),"/@","_"),"/lei:","_"),2,999),"LEI","Lei")</f>
        <v>Entity_RegistrationAuthority_OtherRegistrationAuthorityID</v>
      </c>
      <c r="H41" s="4" t="str">
        <f>_xlfn.CONCAT("{""/",Table138[[#This Row],[ColPath]],"""", ",", """",Table138[[#This Row],[ColName]],"""},")</f>
        <v>{"//lei:Entity/lei:RegistrationAuthority/lei:OtherRegistrationAuthorityID","Entity_RegistrationAuthority_OtherRegistrationAuthorityID"},</v>
      </c>
      <c r="I41" s="1" t="str">
        <f>_xlfn.CONCAT(Table138[[#This Row],[ColName]], " string,")</f>
        <v>Entity_RegistrationAuthority_OtherRegistrationAuthorityID string,</v>
      </c>
      <c r="J41" s="1" t="str">
        <f>_xlfn.CONCAT(Table138[[#This Row],[ColName]], " ",Table138[[#This Row],[DataTypeSqlDw]]," null,")</f>
        <v>Entity_RegistrationAuthority_OtherRegistrationAuthorityID nvarchar(255) null,</v>
      </c>
      <c r="K41" s="1" t="str">
        <f>_xlfn.CONCAT(Table138[[#This Row],[ColName]], ",")</f>
        <v>Entity_RegistrationAuthority_OtherRegistrationAuthorityID,</v>
      </c>
      <c r="L41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output.Set&lt;string&gt;("Entity_RegistrationAuthority_OtherRegistrationAuthorityID", (lEIRecord?.Entity?.RegistrationAuthority?.OtherRegistrationAuthorityID)?.ToString());</v>
      </c>
      <c r="M41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Console.WriteLine("Entity_RegistrationAuthority_OtherRegistrationAuthorityID: " + (lEIRecord?.Entity?.RegistrationAuthority?.OtherRegistrationAuthorityID)?.ToString());</v>
      </c>
      <c r="N41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XmlRecord.value('/lei:LEIRecord[1]/lei:Entity[1]/lei:RegistrationAuthority[1]/lei:OtherRegistrationAuthorityID[1]', 'nvarchar(255)') AS Entity_RegistrationAuthority_OtherRegistrationAuthorityID,</v>
      </c>
    </row>
    <row r="42" spans="1:14" x14ac:dyDescent="0.45">
      <c r="A42" s="7" t="s">
        <v>48</v>
      </c>
      <c r="B42" s="7" t="s">
        <v>66</v>
      </c>
      <c r="C42" s="16" t="s">
        <v>72</v>
      </c>
      <c r="D42" s="7" t="b">
        <f t="shared" si="1"/>
        <v>0</v>
      </c>
      <c r="E42" s="7" t="str">
        <f>Table138[[#This Row],[Path]]</f>
        <v>/lei:LEIData/lei:LEIRecords/lei:LEIRecord/lei:Entity/lei:RegistrationAuthority/lei:RegistrationAuthorityEntityID</v>
      </c>
      <c r="F42" s="1" t="str">
        <f>MID(Table138[[#This Row],[XPath]],LEN(Table138[[#This Row],[RowPath]]),LEN(Table138[[#This Row],[XPath]]))</f>
        <v>/lei:Entity/lei:RegistrationAuthority/lei:RegistrationAuthorityEntityID</v>
      </c>
      <c r="G42" s="1" t="str">
        <f>SUBSTITUTE(MID(SUBSTITUTE(SUBSTITUTE(SUBSTITUTE(Table138[[#This Row],[ColPath]],"/@xml:","_"),"/@","_"),"/lei:","_"),2,999),"LEI","Lei")</f>
        <v>Entity_RegistrationAuthority_RegistrationAuthorityEntityID</v>
      </c>
      <c r="H42" s="4" t="str">
        <f>_xlfn.CONCAT("{""/",Table138[[#This Row],[ColPath]],"""", ",", """",Table138[[#This Row],[ColName]],"""},")</f>
        <v>{"//lei:Entity/lei:RegistrationAuthority/lei:RegistrationAuthorityEntityID","Entity_RegistrationAuthority_RegistrationAuthorityEntityID"},</v>
      </c>
      <c r="I42" s="1" t="str">
        <f>_xlfn.CONCAT(Table138[[#This Row],[ColName]], " string,")</f>
        <v>Entity_RegistrationAuthority_RegistrationAuthorityEntityID string,</v>
      </c>
      <c r="J42" s="1" t="str">
        <f>_xlfn.CONCAT(Table138[[#This Row],[ColName]], " ",Table138[[#This Row],[DataTypeSqlDw]]," null,")</f>
        <v>Entity_RegistrationAuthority_RegistrationAuthorityEntityID nvarchar(255) null,</v>
      </c>
      <c r="K42" s="1" t="str">
        <f>_xlfn.CONCAT(Table138[[#This Row],[ColName]], ",")</f>
        <v>Entity_RegistrationAuthority_RegistrationAuthorityEntityID,</v>
      </c>
      <c r="L42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output.Set&lt;string&gt;("Entity_RegistrationAuthority_RegistrationAuthorityEntityID", (lEIRecord?.Entity?.RegistrationAuthority?.RegistrationAuthorityEntityID)?.ToString());</v>
      </c>
      <c r="M42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Console.WriteLine("Entity_RegistrationAuthority_RegistrationAuthorityEntityID: " + (lEIRecord?.Entity?.RegistrationAuthority?.RegistrationAuthorityEntityID)?.ToString());</v>
      </c>
      <c r="N42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XmlRecord.value('/lei:LEIRecord[1]/lei:Entity[1]/lei:RegistrationAuthority[1]/lei:RegistrationAuthorityEntityID[1]', 'nvarchar(255)') AS Entity_RegistrationAuthority_RegistrationAuthorityEntityID,</v>
      </c>
    </row>
    <row r="43" spans="1:14" x14ac:dyDescent="0.45">
      <c r="A43" s="7" t="s">
        <v>49</v>
      </c>
      <c r="B43" s="7" t="s">
        <v>66</v>
      </c>
      <c r="C43" s="16" t="s">
        <v>72</v>
      </c>
      <c r="D43" s="7" t="b">
        <f t="shared" si="1"/>
        <v>0</v>
      </c>
      <c r="E43" s="7" t="str">
        <f>Table138[[#This Row],[Path]]</f>
        <v>/lei:LEIData/lei:LEIRecords/lei:LEIRecord/lei:Entity/lei:RegistrationAuthority/lei:RegistrationAuthorityID</v>
      </c>
      <c r="F43" s="1" t="str">
        <f>MID(Table138[[#This Row],[XPath]],LEN(Table138[[#This Row],[RowPath]]),LEN(Table138[[#This Row],[XPath]]))</f>
        <v>/lei:Entity/lei:RegistrationAuthority/lei:RegistrationAuthorityID</v>
      </c>
      <c r="G43" s="1" t="str">
        <f>SUBSTITUTE(MID(SUBSTITUTE(SUBSTITUTE(SUBSTITUTE(Table138[[#This Row],[ColPath]],"/@xml:","_"),"/@","_"),"/lei:","_"),2,999),"LEI","Lei")</f>
        <v>Entity_RegistrationAuthority_RegistrationAuthorityID</v>
      </c>
      <c r="H43" s="4" t="str">
        <f>_xlfn.CONCAT("{""/",Table138[[#This Row],[ColPath]],"""", ",", """",Table138[[#This Row],[ColName]],"""},")</f>
        <v>{"//lei:Entity/lei:RegistrationAuthority/lei:RegistrationAuthorityID","Entity_RegistrationAuthority_RegistrationAuthorityID"},</v>
      </c>
      <c r="I43" s="1" t="str">
        <f>_xlfn.CONCAT(Table138[[#This Row],[ColName]], " string,")</f>
        <v>Entity_RegistrationAuthority_RegistrationAuthorityID string,</v>
      </c>
      <c r="J43" s="1" t="str">
        <f>_xlfn.CONCAT(Table138[[#This Row],[ColName]], " ",Table138[[#This Row],[DataTypeSqlDw]]," null,")</f>
        <v>Entity_RegistrationAuthority_RegistrationAuthorityID nvarchar(255) null,</v>
      </c>
      <c r="K43" s="1" t="str">
        <f>_xlfn.CONCAT(Table138[[#This Row],[ColName]], ",")</f>
        <v>Entity_RegistrationAuthority_RegistrationAuthorityID,</v>
      </c>
      <c r="L43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output.Set&lt;string&gt;("Entity_RegistrationAuthority_RegistrationAuthorityID", (lEIRecord?.Entity?.RegistrationAuthority?.RegistrationAuthorityID)?.ToString());</v>
      </c>
      <c r="M43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Console.WriteLine("Entity_RegistrationAuthority_RegistrationAuthorityID: " + (lEIRecord?.Entity?.RegistrationAuthority?.RegistrationAuthorityID)?.ToString());</v>
      </c>
      <c r="N43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XmlRecord.value('/lei:LEIRecord[1]/lei:Entity[1]/lei:RegistrationAuthority[1]/lei:RegistrationAuthorityID[1]', 'nvarchar(255)') AS Entity_RegistrationAuthority_RegistrationAuthorityID,</v>
      </c>
    </row>
    <row r="44" spans="1:14" x14ac:dyDescent="0.45">
      <c r="A44" s="7" t="s">
        <v>50</v>
      </c>
      <c r="B44" s="7" t="s">
        <v>66</v>
      </c>
      <c r="C44" s="16" t="s">
        <v>74</v>
      </c>
      <c r="D44" s="7" t="b">
        <f t="shared" si="1"/>
        <v>0</v>
      </c>
      <c r="E44" s="7" t="str">
        <f>Table138[[#This Row],[Path]]</f>
        <v>/lei:LEIData/lei:LEIRecords/lei:LEIRecord/lei:Entity/lei:SuccessorEntity/lei:SuccessorEntityName</v>
      </c>
      <c r="F44" s="1" t="str">
        <f>MID(Table138[[#This Row],[XPath]],LEN(Table138[[#This Row],[RowPath]]),LEN(Table138[[#This Row],[XPath]]))</f>
        <v>/lei:Entity/lei:SuccessorEntity/lei:SuccessorEntityName</v>
      </c>
      <c r="G44" s="1" t="str">
        <f>SUBSTITUTE(MID(SUBSTITUTE(SUBSTITUTE(SUBSTITUTE(Table138[[#This Row],[ColPath]],"/@xml:","_"),"/@","_"),"/lei:","_"),2,999),"LEI","Lei")</f>
        <v>Entity_SuccessorEntity_SuccessorEntityName</v>
      </c>
      <c r="H44" s="4" t="str">
        <f>_xlfn.CONCAT("{""/",Table138[[#This Row],[ColPath]],"""", ",", """",Table138[[#This Row],[ColName]],"""},")</f>
        <v>{"//lei:Entity/lei:SuccessorEntity/lei:SuccessorEntityName","Entity_SuccessorEntity_SuccessorEntityName"},</v>
      </c>
      <c r="I44" s="1" t="str">
        <f>_xlfn.CONCAT(Table138[[#This Row],[ColName]], " string,")</f>
        <v>Entity_SuccessorEntity_SuccessorEntityName string,</v>
      </c>
      <c r="J44" s="1" t="str">
        <f>_xlfn.CONCAT(Table138[[#This Row],[ColName]], " ",Table138[[#This Row],[DataTypeSqlDw]]," null,")</f>
        <v>Entity_SuccessorEntity_SuccessorEntityName nvarchar(4000) null,</v>
      </c>
      <c r="K44" s="1" t="str">
        <f>_xlfn.CONCAT(Table138[[#This Row],[ColName]], ",")</f>
        <v>Entity_SuccessorEntity_SuccessorEntityName,</v>
      </c>
      <c r="L44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output.Set&lt;string&gt;("Entity_SuccessorEntity_SuccessorEntityName", (lEIRecord?.Entity?.SuccessorEntity?.SuccessorEntityName)?.ToString());</v>
      </c>
      <c r="M44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Console.WriteLine("Entity_SuccessorEntity_SuccessorEntityName: " + (lEIRecord?.Entity?.SuccessorEntity?.SuccessorEntityName)?.ToString());</v>
      </c>
      <c r="N44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XmlRecord.value('/lei:LEIRecord[1]/lei:Entity[1]/lei:SuccessorEntity[1]/lei:SuccessorEntityName[1]', 'nvarchar(4000)') AS Entity_SuccessorEntity_SuccessorEntityName,</v>
      </c>
    </row>
    <row r="45" spans="1:14" x14ac:dyDescent="0.45">
      <c r="A45" s="7" t="s">
        <v>51</v>
      </c>
      <c r="B45" s="7" t="s">
        <v>66</v>
      </c>
      <c r="C45" s="16" t="s">
        <v>72</v>
      </c>
      <c r="D45" s="7" t="b">
        <f t="shared" si="1"/>
        <v>0</v>
      </c>
      <c r="E45" s="7" t="str">
        <f>Table138[[#This Row],[Path]]</f>
        <v>/lei:LEIData/lei:LEIRecords/lei:LEIRecord/lei:Entity/lei:SuccessorEntity/lei:SuccessorLEI</v>
      </c>
      <c r="F45" s="1" t="str">
        <f>MID(Table138[[#This Row],[XPath]],LEN(Table138[[#This Row],[RowPath]]),LEN(Table138[[#This Row],[XPath]]))</f>
        <v>/lei:Entity/lei:SuccessorEntity/lei:SuccessorLEI</v>
      </c>
      <c r="G45" s="1" t="str">
        <f>SUBSTITUTE(MID(SUBSTITUTE(SUBSTITUTE(SUBSTITUTE(Table138[[#This Row],[ColPath]],"/@xml:","_"),"/@","_"),"/lei:","_"),2,999),"LEI","Lei")</f>
        <v>Entity_SuccessorEntity_SuccessorLei</v>
      </c>
      <c r="H45" s="4" t="str">
        <f>_xlfn.CONCAT("{""/",Table138[[#This Row],[ColPath]],"""", ",", """",Table138[[#This Row],[ColName]],"""},")</f>
        <v>{"//lei:Entity/lei:SuccessorEntity/lei:SuccessorLEI","Entity_SuccessorEntity_SuccessorLei"},</v>
      </c>
      <c r="I45" s="1" t="str">
        <f>_xlfn.CONCAT(Table138[[#This Row],[ColName]], " string,")</f>
        <v>Entity_SuccessorEntity_SuccessorLei string,</v>
      </c>
      <c r="J45" s="1" t="str">
        <f>_xlfn.CONCAT(Table138[[#This Row],[ColName]], " ",Table138[[#This Row],[DataTypeSqlDw]]," null,")</f>
        <v>Entity_SuccessorEntity_SuccessorLei nvarchar(255) null,</v>
      </c>
      <c r="K45" s="1" t="str">
        <f>_xlfn.CONCAT(Table138[[#This Row],[ColName]], ",")</f>
        <v>Entity_SuccessorEntity_SuccessorLei,</v>
      </c>
      <c r="L45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output.Set&lt;string&gt;("Entity_SuccessorEntity_SuccessorLei", (lEIRecord?.Entity?.SuccessorEntity?.SuccessorLEI)?.ToString());</v>
      </c>
      <c r="M45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Console.WriteLine("Entity_SuccessorEntity_SuccessorLei: " + (lEIRecord?.Entity?.SuccessorEntity?.SuccessorLEI)?.ToString());</v>
      </c>
      <c r="N45" s="1" t="str">
        <f>_xlfn.CONCAT("XmlRecord.value('/lei:LEIRecord",SUBSTITUTE(Table138[[#This Row],[ColPath]],"/","[1]/"),"[1]', '",Table138[[#This Row],[DataTypeSqlDw]],"') AS ",Table138[[#This Row],[ColName]],",")</f>
        <v>XmlRecord.value('/lei:LEIRecord[1]/lei:Entity[1]/lei:SuccessorEntity[1]/lei:SuccessorLEI[1]', 'nvarchar(255)') AS Entity_SuccessorEntity_SuccessorLei,</v>
      </c>
    </row>
    <row r="46" spans="1:14" x14ac:dyDescent="0.45">
      <c r="A46" s="7" t="s">
        <v>52</v>
      </c>
      <c r="B46" s="7" t="s">
        <v>66</v>
      </c>
      <c r="C46" s="16" t="s">
        <v>72</v>
      </c>
      <c r="D46" s="7" t="b">
        <f t="shared" si="1"/>
        <v>0</v>
      </c>
      <c r="E46" s="7" t="str">
        <f>Table138[[#This Row],[Path]]</f>
        <v>/lei:LEIData/lei:LEIRecords/lei:LEIRecord/lei:Extension</v>
      </c>
      <c r="F46" s="1" t="str">
        <f>MID(Table138[[#This Row],[XPath]],LEN(Table138[[#This Row],[RowPath]]),LEN(Table138[[#This Row],[XPath]]))</f>
        <v>/lei:Extension</v>
      </c>
      <c r="G46" s="1" t="str">
        <f>SUBSTITUTE(MID(SUBSTITUTE(SUBSTITUTE(SUBSTITUTE(Table138[[#This Row],[ColPath]],"/@xml:","_"),"/@","_"),"/lei:","_"),2,999),"LEI","Lei")</f>
        <v>Extension</v>
      </c>
      <c r="H46" s="4" t="str">
        <f>_xlfn.CONCAT("{""/",Table138[[#This Row],[ColPath]],"""", ",", """",Table138[[#This Row],[ColName]],"""},")</f>
        <v>{"//lei:Extension","Extension"},</v>
      </c>
      <c r="I46" s="1" t="str">
        <f>_xlfn.CONCAT(Table138[[#This Row],[ColName]], " string,")</f>
        <v>Extension string,</v>
      </c>
      <c r="J46" s="1" t="str">
        <f>_xlfn.CONCAT(Table138[[#This Row],[ColName]], " ",Table138[[#This Row],[DataTypeSqlDw]]," null,")</f>
        <v>Extension nvarchar(255) null,</v>
      </c>
      <c r="K46" s="1" t="str">
        <f>_xlfn.CONCAT(Table138[[#This Row],[ColName]], ",")</f>
        <v>Extension,</v>
      </c>
      <c r="L46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output.Set&lt;string&gt;("Extension", (lEIRecord?.Extension)?.ToString());</v>
      </c>
      <c r="M46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Console.WriteLine("Extension: " + (lEIRecord?.Extension)?.ToString());</v>
      </c>
      <c r="N46" s="1" t="str">
        <f>_xlfn.CONCAT("XmlRecord.value('/lei:LEIRecord",SUBSTITUTE(Table138[[#This Row],[ColPath]],"/","[1]/"),"[1]', '",Table138[[#This Row],[DataTypeSqlDw]],"') AS ",Table138[[#This Row],[ColName]],",")</f>
        <v>XmlRecord.value('/lei:LEIRecord[1]/lei:Extension[1]', 'nvarchar(255)') AS Extension,</v>
      </c>
    </row>
    <row r="47" spans="1:14" x14ac:dyDescent="0.45">
      <c r="A47" s="7" t="s">
        <v>53</v>
      </c>
      <c r="B47" s="7" t="s">
        <v>66</v>
      </c>
      <c r="C47" s="16" t="s">
        <v>72</v>
      </c>
      <c r="D47" s="7" t="b">
        <f t="shared" si="1"/>
        <v>0</v>
      </c>
      <c r="E47" s="7" t="str">
        <f>Table138[[#This Row],[Path]]</f>
        <v>/lei:LEIData/lei:LEIRecords/lei:LEIRecord/lei:LEI</v>
      </c>
      <c r="F47" s="1" t="str">
        <f>MID(Table138[[#This Row],[XPath]],LEN(Table138[[#This Row],[RowPath]]),LEN(Table138[[#This Row],[XPath]]))</f>
        <v>/lei:LEI</v>
      </c>
      <c r="G47" s="1" t="str">
        <f>SUBSTITUTE(MID(SUBSTITUTE(SUBSTITUTE(SUBSTITUTE(Table138[[#This Row],[ColPath]],"/@xml:","_"),"/@","_"),"/lei:","_"),2,999),"LEI","Lei")</f>
        <v>Lei</v>
      </c>
      <c r="H47" s="4" t="str">
        <f>_xlfn.CONCAT("{""/",Table138[[#This Row],[ColPath]],"""", ",", """",Table138[[#This Row],[ColName]],"""},")</f>
        <v>{"//lei:LEI","Lei"},</v>
      </c>
      <c r="I47" s="1" t="str">
        <f>_xlfn.CONCAT(Table138[[#This Row],[ColName]], " string,")</f>
        <v>Lei string,</v>
      </c>
      <c r="J47" s="1" t="str">
        <f>_xlfn.CONCAT(Table138[[#This Row],[ColName]], " ",Table138[[#This Row],[DataTypeSqlDw]]," null,")</f>
        <v>Lei nvarchar(255) null,</v>
      </c>
      <c r="K47" s="1" t="str">
        <f>_xlfn.CONCAT(Table138[[#This Row],[ColName]], ",")</f>
        <v>Lei,</v>
      </c>
      <c r="L47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output.Set&lt;string&gt;("Lei", (lEIRecord?.LEI)?.ToString());</v>
      </c>
      <c r="M47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Console.WriteLine("Lei: " + (lEIRecord?.LEI)?.ToString());</v>
      </c>
      <c r="N47" s="1" t="str">
        <f>_xlfn.CONCAT("XmlRecord.value('/lei:LEIRecord",SUBSTITUTE(Table138[[#This Row],[ColPath]],"/","[1]/"),"[1]', '",Table138[[#This Row],[DataTypeSqlDw]],"') AS ",Table138[[#This Row],[ColName]],",")</f>
        <v>XmlRecord.value('/lei:LEIRecord[1]/lei:LEI[1]', 'nvarchar(255)') AS Lei,</v>
      </c>
    </row>
    <row r="48" spans="1:14" x14ac:dyDescent="0.45">
      <c r="A48" s="7" t="s">
        <v>54</v>
      </c>
      <c r="B48" s="7" t="s">
        <v>66</v>
      </c>
      <c r="C48" s="16" t="s">
        <v>72</v>
      </c>
      <c r="D48" s="7" t="b">
        <f t="shared" si="1"/>
        <v>0</v>
      </c>
      <c r="E48" s="7" t="str">
        <f>Table138[[#This Row],[Path]]</f>
        <v>/lei:LEIData/lei:LEIRecords/lei:LEIRecord/lei:NextVersion</v>
      </c>
      <c r="F48" s="1" t="str">
        <f>MID(Table138[[#This Row],[XPath]],LEN(Table138[[#This Row],[RowPath]]),LEN(Table138[[#This Row],[XPath]]))</f>
        <v>/lei:NextVersion</v>
      </c>
      <c r="G48" s="1" t="str">
        <f>SUBSTITUTE(MID(SUBSTITUTE(SUBSTITUTE(SUBSTITUTE(Table138[[#This Row],[ColPath]],"/@xml:","_"),"/@","_"),"/lei:","_"),2,999),"LEI","Lei")</f>
        <v>NextVersion</v>
      </c>
      <c r="H48" s="4" t="str">
        <f>_xlfn.CONCAT("{""/",Table138[[#This Row],[ColPath]],"""", ",", """",Table138[[#This Row],[ColName]],"""},")</f>
        <v>{"//lei:NextVersion","NextVersion"},</v>
      </c>
      <c r="I48" s="1" t="str">
        <f>_xlfn.CONCAT(Table138[[#This Row],[ColName]], " string,")</f>
        <v>NextVersion string,</v>
      </c>
      <c r="J48" s="1" t="str">
        <f>_xlfn.CONCAT(Table138[[#This Row],[ColName]], " ",Table138[[#This Row],[DataTypeSqlDw]]," null,")</f>
        <v>NextVersion nvarchar(255) null,</v>
      </c>
      <c r="K48" s="1" t="str">
        <f>_xlfn.CONCAT(Table138[[#This Row],[ColName]], ",")</f>
        <v>NextVersion,</v>
      </c>
      <c r="L48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output.Set&lt;string&gt;("NextVersion", (lEIRecord?.NextVersion)?.ToString());</v>
      </c>
      <c r="M48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Console.WriteLine("NextVersion: " + (lEIRecord?.NextVersion)?.ToString());</v>
      </c>
      <c r="N48" s="1" t="str">
        <f>_xlfn.CONCAT("XmlRecord.value('/lei:LEIRecord",SUBSTITUTE(Table138[[#This Row],[ColPath]],"/","[1]/"),"[1]', '",Table138[[#This Row],[DataTypeSqlDw]],"') AS ",Table138[[#This Row],[ColName]],",")</f>
        <v>XmlRecord.value('/lei:LEIRecord[1]/lei:NextVersion[1]', 'nvarchar(255)') AS NextVersion,</v>
      </c>
    </row>
    <row r="49" spans="1:14" x14ac:dyDescent="0.45">
      <c r="A49" s="7" t="s">
        <v>55</v>
      </c>
      <c r="B49" s="7" t="s">
        <v>66</v>
      </c>
      <c r="C49" s="16" t="s">
        <v>71</v>
      </c>
      <c r="D49" s="7" t="b">
        <f t="shared" si="1"/>
        <v>0</v>
      </c>
      <c r="E49" s="7" t="str">
        <f>Table138[[#This Row],[Path]]</f>
        <v>/lei:LEIData/lei:LEIRecords/lei:LEIRecord/lei:Registration/lei:InitialRegistrationDate</v>
      </c>
      <c r="F49" s="1" t="str">
        <f>MID(Table138[[#This Row],[XPath]],LEN(Table138[[#This Row],[RowPath]]),LEN(Table138[[#This Row],[XPath]]))</f>
        <v>/lei:Registration/lei:InitialRegistrationDate</v>
      </c>
      <c r="G49" s="1" t="str">
        <f>SUBSTITUTE(MID(SUBSTITUTE(SUBSTITUTE(SUBSTITUTE(Table138[[#This Row],[ColPath]],"/@xml:","_"),"/@","_"),"/lei:","_"),2,999),"LEI","Lei")</f>
        <v>Registration_InitialRegistrationDate</v>
      </c>
      <c r="H49" s="4" t="str">
        <f>_xlfn.CONCAT("{""/",Table138[[#This Row],[ColPath]],"""", ",", """",Table138[[#This Row],[ColName]],"""},")</f>
        <v>{"//lei:Registration/lei:InitialRegistrationDate","Registration_InitialRegistrationDate"},</v>
      </c>
      <c r="I49" s="1" t="str">
        <f>_xlfn.CONCAT(Table138[[#This Row],[ColName]], " string,")</f>
        <v>Registration_InitialRegistrationDate string,</v>
      </c>
      <c r="J49" s="1" t="str">
        <f>_xlfn.CONCAT(Table138[[#This Row],[ColName]], " ",Table138[[#This Row],[DataTypeSqlDw]]," null,")</f>
        <v>Registration_InitialRegistrationDate datetime2(3) null,</v>
      </c>
      <c r="K49" s="1" t="str">
        <f>_xlfn.CONCAT(Table138[[#This Row],[ColName]], ",")</f>
        <v>Registration_InitialRegistrationDate,</v>
      </c>
      <c r="L49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output.Set&lt;string&gt;("Registration_InitialRegistrationDate", (lEIRecord?.Registration?.InitialRegistrationDate)?.ToString());</v>
      </c>
      <c r="M49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Console.WriteLine("Registration_InitialRegistrationDate: " + (lEIRecord?.Registration?.InitialRegistrationDate)?.ToString());</v>
      </c>
      <c r="N49" s="1" t="str">
        <f>_xlfn.CONCAT("XmlRecord.value('/lei:LEIRecord",SUBSTITUTE(Table138[[#This Row],[ColPath]],"/","[1]/"),"[1]', '",Table138[[#This Row],[DataTypeSqlDw]],"') AS ",Table138[[#This Row],[ColName]],",")</f>
        <v>XmlRecord.value('/lei:LEIRecord[1]/lei:Registration[1]/lei:InitialRegistrationDate[1]', 'datetime2(3)') AS Registration_InitialRegistrationDate,</v>
      </c>
    </row>
    <row r="50" spans="1:14" x14ac:dyDescent="0.45">
      <c r="A50" s="7" t="s">
        <v>56</v>
      </c>
      <c r="B50" s="7" t="s">
        <v>66</v>
      </c>
      <c r="C50" s="16" t="s">
        <v>71</v>
      </c>
      <c r="D50" s="7" t="b">
        <f t="shared" si="1"/>
        <v>0</v>
      </c>
      <c r="E50" s="7" t="str">
        <f>Table138[[#This Row],[Path]]</f>
        <v>/lei:LEIData/lei:LEIRecords/lei:LEIRecord/lei:Registration/lei:LastUpdateDate</v>
      </c>
      <c r="F50" s="1" t="str">
        <f>MID(Table138[[#This Row],[XPath]],LEN(Table138[[#This Row],[RowPath]]),LEN(Table138[[#This Row],[XPath]]))</f>
        <v>/lei:Registration/lei:LastUpdateDate</v>
      </c>
      <c r="G50" s="1" t="str">
        <f>SUBSTITUTE(MID(SUBSTITUTE(SUBSTITUTE(SUBSTITUTE(Table138[[#This Row],[ColPath]],"/@xml:","_"),"/@","_"),"/lei:","_"),2,999),"LEI","Lei")</f>
        <v>Registration_LastUpdateDate</v>
      </c>
      <c r="H50" s="4" t="str">
        <f>_xlfn.CONCAT("{""/",Table138[[#This Row],[ColPath]],"""", ",", """",Table138[[#This Row],[ColName]],"""},")</f>
        <v>{"//lei:Registration/lei:LastUpdateDate","Registration_LastUpdateDate"},</v>
      </c>
      <c r="I50" s="1" t="str">
        <f>_xlfn.CONCAT(Table138[[#This Row],[ColName]], " string,")</f>
        <v>Registration_LastUpdateDate string,</v>
      </c>
      <c r="J50" s="1" t="str">
        <f>_xlfn.CONCAT(Table138[[#This Row],[ColName]], " ",Table138[[#This Row],[DataTypeSqlDw]]," null,")</f>
        <v>Registration_LastUpdateDate datetime2(3) null,</v>
      </c>
      <c r="K50" s="1" t="str">
        <f>_xlfn.CONCAT(Table138[[#This Row],[ColName]], ",")</f>
        <v>Registration_LastUpdateDate,</v>
      </c>
      <c r="L50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output.Set&lt;string&gt;("Registration_LastUpdateDate", (lEIRecord?.Registration?.LastUpdateDate)?.ToString());</v>
      </c>
      <c r="M50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Console.WriteLine("Registration_LastUpdateDate: " + (lEIRecord?.Registration?.LastUpdateDate)?.ToString());</v>
      </c>
      <c r="N50" s="1" t="str">
        <f>_xlfn.CONCAT("XmlRecord.value('/lei:LEIRecord",SUBSTITUTE(Table138[[#This Row],[ColPath]],"/","[1]/"),"[1]', '",Table138[[#This Row],[DataTypeSqlDw]],"') AS ",Table138[[#This Row],[ColName]],",")</f>
        <v>XmlRecord.value('/lei:LEIRecord[1]/lei:Registration[1]/lei:LastUpdateDate[1]', 'datetime2(3)') AS Registration_LastUpdateDate,</v>
      </c>
    </row>
    <row r="51" spans="1:14" x14ac:dyDescent="0.45">
      <c r="A51" s="7" t="s">
        <v>57</v>
      </c>
      <c r="B51" s="7" t="s">
        <v>66</v>
      </c>
      <c r="C51" s="16" t="s">
        <v>72</v>
      </c>
      <c r="D51" s="7" t="b">
        <f t="shared" si="1"/>
        <v>0</v>
      </c>
      <c r="E51" s="7" t="str">
        <f>Table138[[#This Row],[Path]]</f>
        <v>/lei:LEIData/lei:LEIRecords/lei:LEIRecord/lei:Registration/lei:ManagingLOU</v>
      </c>
      <c r="F51" s="1" t="str">
        <f>MID(Table138[[#This Row],[XPath]],LEN(Table138[[#This Row],[RowPath]]),LEN(Table138[[#This Row],[XPath]]))</f>
        <v>/lei:Registration/lei:ManagingLOU</v>
      </c>
      <c r="G51" s="1" t="str">
        <f>SUBSTITUTE(MID(SUBSTITUTE(SUBSTITUTE(SUBSTITUTE(Table138[[#This Row],[ColPath]],"/@xml:","_"),"/@","_"),"/lei:","_"),2,999),"LEI","Lei")</f>
        <v>Registration_ManagingLOU</v>
      </c>
      <c r="H51" s="4" t="str">
        <f>_xlfn.CONCAT("{""/",Table138[[#This Row],[ColPath]],"""", ",", """",Table138[[#This Row],[ColName]],"""},")</f>
        <v>{"//lei:Registration/lei:ManagingLOU","Registration_ManagingLOU"},</v>
      </c>
      <c r="I51" s="1" t="str">
        <f>_xlfn.CONCAT(Table138[[#This Row],[ColName]], " string,")</f>
        <v>Registration_ManagingLOU string,</v>
      </c>
      <c r="J51" s="1" t="str">
        <f>_xlfn.CONCAT(Table138[[#This Row],[ColName]], " ",Table138[[#This Row],[DataTypeSqlDw]]," null,")</f>
        <v>Registration_ManagingLOU nvarchar(255) null,</v>
      </c>
      <c r="K51" s="1" t="str">
        <f>_xlfn.CONCAT(Table138[[#This Row],[ColName]], ",")</f>
        <v>Registration_ManagingLOU,</v>
      </c>
      <c r="L51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output.Set&lt;string&gt;("Registration_ManagingLOU", (lEIRecord?.Registration?.ManagingLOU)?.ToString());</v>
      </c>
      <c r="M51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Console.WriteLine("Registration_ManagingLOU: " + (lEIRecord?.Registration?.ManagingLOU)?.ToString());</v>
      </c>
      <c r="N51" s="1" t="str">
        <f>_xlfn.CONCAT("XmlRecord.value('/lei:LEIRecord",SUBSTITUTE(Table138[[#This Row],[ColPath]],"/","[1]/"),"[1]', '",Table138[[#This Row],[DataTypeSqlDw]],"') AS ",Table138[[#This Row],[ColName]],",")</f>
        <v>XmlRecord.value('/lei:LEIRecord[1]/lei:Registration[1]/lei:ManagingLOU[1]', 'nvarchar(255)') AS Registration_ManagingLOU,</v>
      </c>
    </row>
    <row r="52" spans="1:14" x14ac:dyDescent="0.45">
      <c r="A52" s="7" t="s">
        <v>58</v>
      </c>
      <c r="B52" s="7" t="s">
        <v>66</v>
      </c>
      <c r="C52" s="16" t="s">
        <v>71</v>
      </c>
      <c r="D52" s="7" t="b">
        <f t="shared" si="1"/>
        <v>0</v>
      </c>
      <c r="E52" s="7" t="str">
        <f>Table138[[#This Row],[Path]]</f>
        <v>/lei:LEIData/lei:LEIRecords/lei:LEIRecord/lei:Registration/lei:NextRenewalDate</v>
      </c>
      <c r="F52" s="1" t="str">
        <f>MID(Table138[[#This Row],[XPath]],LEN(Table138[[#This Row],[RowPath]]),LEN(Table138[[#This Row],[XPath]]))</f>
        <v>/lei:Registration/lei:NextRenewalDate</v>
      </c>
      <c r="G52" s="1" t="str">
        <f>SUBSTITUTE(MID(SUBSTITUTE(SUBSTITUTE(SUBSTITUTE(Table138[[#This Row],[ColPath]],"/@xml:","_"),"/@","_"),"/lei:","_"),2,999),"LEI","Lei")</f>
        <v>Registration_NextRenewalDate</v>
      </c>
      <c r="H52" s="4" t="str">
        <f>_xlfn.CONCAT("{""/",Table138[[#This Row],[ColPath]],"""", ",", """",Table138[[#This Row],[ColName]],"""},")</f>
        <v>{"//lei:Registration/lei:NextRenewalDate","Registration_NextRenewalDate"},</v>
      </c>
      <c r="I52" s="1" t="str">
        <f>_xlfn.CONCAT(Table138[[#This Row],[ColName]], " string,")</f>
        <v>Registration_NextRenewalDate string,</v>
      </c>
      <c r="J52" s="1" t="str">
        <f>_xlfn.CONCAT(Table138[[#This Row],[ColName]], " ",Table138[[#This Row],[DataTypeSqlDw]]," null,")</f>
        <v>Registration_NextRenewalDate datetime2(3) null,</v>
      </c>
      <c r="K52" s="1" t="str">
        <f>_xlfn.CONCAT(Table138[[#This Row],[ColName]], ",")</f>
        <v>Registration_NextRenewalDate,</v>
      </c>
      <c r="L52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output.Set&lt;string&gt;("Registration_NextRenewalDate", (lEIRecord?.Registration?.NextRenewalDate)?.ToString());</v>
      </c>
      <c r="M52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Console.WriteLine("Registration_NextRenewalDate: " + (lEIRecord?.Registration?.NextRenewalDate)?.ToString());</v>
      </c>
      <c r="N52" s="1" t="str">
        <f>_xlfn.CONCAT("XmlRecord.value('/lei:LEIRecord",SUBSTITUTE(Table138[[#This Row],[ColPath]],"/","[1]/"),"[1]', '",Table138[[#This Row],[DataTypeSqlDw]],"') AS ",Table138[[#This Row],[ColName]],",")</f>
        <v>XmlRecord.value('/lei:LEIRecord[1]/lei:Registration[1]/lei:NextRenewalDate[1]', 'datetime2(3)') AS Registration_NextRenewalDate,</v>
      </c>
    </row>
    <row r="53" spans="1:14" x14ac:dyDescent="0.45">
      <c r="A53" s="7" t="s">
        <v>59</v>
      </c>
      <c r="B53" s="7" t="s">
        <v>66</v>
      </c>
      <c r="C53" s="16" t="s">
        <v>72</v>
      </c>
      <c r="D53" s="7" t="b">
        <f t="shared" si="1"/>
        <v>0</v>
      </c>
      <c r="E53" s="7" t="str">
        <f>Table138[[#This Row],[Path]]</f>
        <v>/lei:LEIData/lei:LEIRecords/lei:LEIRecord/lei:Registration/lei:NextVersion</v>
      </c>
      <c r="F53" s="1" t="str">
        <f>MID(Table138[[#This Row],[XPath]],LEN(Table138[[#This Row],[RowPath]]),LEN(Table138[[#This Row],[XPath]]))</f>
        <v>/lei:Registration/lei:NextVersion</v>
      </c>
      <c r="G53" s="1" t="str">
        <f>SUBSTITUTE(MID(SUBSTITUTE(SUBSTITUTE(SUBSTITUTE(Table138[[#This Row],[ColPath]],"/@xml:","_"),"/@","_"),"/lei:","_"),2,999),"LEI","Lei")</f>
        <v>Registration_NextVersion</v>
      </c>
      <c r="H53" s="4" t="str">
        <f>_xlfn.CONCAT("{""/",Table138[[#This Row],[ColPath]],"""", ",", """",Table138[[#This Row],[ColName]],"""},")</f>
        <v>{"//lei:Registration/lei:NextVersion","Registration_NextVersion"},</v>
      </c>
      <c r="I53" s="1" t="str">
        <f>_xlfn.CONCAT(Table138[[#This Row],[ColName]], " string,")</f>
        <v>Registration_NextVersion string,</v>
      </c>
      <c r="J53" s="1" t="str">
        <f>_xlfn.CONCAT(Table138[[#This Row],[ColName]], " ",Table138[[#This Row],[DataTypeSqlDw]]," null,")</f>
        <v>Registration_NextVersion nvarchar(255) null,</v>
      </c>
      <c r="K53" s="1" t="str">
        <f>_xlfn.CONCAT(Table138[[#This Row],[ColName]], ",")</f>
        <v>Registration_NextVersion,</v>
      </c>
      <c r="L53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output.Set&lt;string&gt;("Registration_NextVersion", (lEIRecord?.Registration?.NextVersion)?.ToString());</v>
      </c>
      <c r="M53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Console.WriteLine("Registration_NextVersion: " + (lEIRecord?.Registration?.NextVersion)?.ToString());</v>
      </c>
      <c r="N53" s="1" t="str">
        <f>_xlfn.CONCAT("XmlRecord.value('/lei:LEIRecord",SUBSTITUTE(Table138[[#This Row],[ColPath]],"/","[1]/"),"[1]', '",Table138[[#This Row],[DataTypeSqlDw]],"') AS ",Table138[[#This Row],[ColName]],",")</f>
        <v>XmlRecord.value('/lei:LEIRecord[1]/lei:Registration[1]/lei:NextVersion[1]', 'nvarchar(255)') AS Registration_NextVersion,</v>
      </c>
    </row>
    <row r="54" spans="1:14" x14ac:dyDescent="0.45">
      <c r="A54" s="7" t="s">
        <v>60</v>
      </c>
      <c r="B54" s="7" t="s">
        <v>66</v>
      </c>
      <c r="C54" s="16" t="s">
        <v>72</v>
      </c>
      <c r="D54" s="7" t="b">
        <f t="shared" si="1"/>
        <v>0</v>
      </c>
      <c r="E54" s="7" t="str">
        <f>Table138[[#This Row],[Path]]</f>
        <v>/lei:LEIData/lei:LEIRecords/lei:LEIRecord/lei:Registration/lei:RegistrationStatus</v>
      </c>
      <c r="F54" s="1" t="str">
        <f>MID(Table138[[#This Row],[XPath]],LEN(Table138[[#This Row],[RowPath]]),LEN(Table138[[#This Row],[XPath]]))</f>
        <v>/lei:Registration/lei:RegistrationStatus</v>
      </c>
      <c r="G54" s="1" t="str">
        <f>SUBSTITUTE(MID(SUBSTITUTE(SUBSTITUTE(SUBSTITUTE(Table138[[#This Row],[ColPath]],"/@xml:","_"),"/@","_"),"/lei:","_"),2,999),"LEI","Lei")</f>
        <v>Registration_RegistrationStatus</v>
      </c>
      <c r="H54" s="4" t="str">
        <f>_xlfn.CONCAT("{""/",Table138[[#This Row],[ColPath]],"""", ",", """",Table138[[#This Row],[ColName]],"""},")</f>
        <v>{"//lei:Registration/lei:RegistrationStatus","Registration_RegistrationStatus"},</v>
      </c>
      <c r="I54" s="1" t="str">
        <f>_xlfn.CONCAT(Table138[[#This Row],[ColName]], " string,")</f>
        <v>Registration_RegistrationStatus string,</v>
      </c>
      <c r="J54" s="1" t="str">
        <f>_xlfn.CONCAT(Table138[[#This Row],[ColName]], " ",Table138[[#This Row],[DataTypeSqlDw]]," null,")</f>
        <v>Registration_RegistrationStatus nvarchar(255) null,</v>
      </c>
      <c r="K54" s="1" t="str">
        <f>_xlfn.CONCAT(Table138[[#This Row],[ColName]], ",")</f>
        <v>Registration_RegistrationStatus,</v>
      </c>
      <c r="L54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output.Set&lt;string&gt;("Registration_RegistrationStatus", (lEIRecord?.Registration?.RegistrationStatus)?.ToString());</v>
      </c>
      <c r="M54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Console.WriteLine("Registration_RegistrationStatus: " + (lEIRecord?.Registration?.RegistrationStatus)?.ToString());</v>
      </c>
      <c r="N54" s="1" t="str">
        <f>_xlfn.CONCAT("XmlRecord.value('/lei:LEIRecord",SUBSTITUTE(Table138[[#This Row],[ColPath]],"/","[1]/"),"[1]', '",Table138[[#This Row],[DataTypeSqlDw]],"') AS ",Table138[[#This Row],[ColName]],",")</f>
        <v>XmlRecord.value('/lei:LEIRecord[1]/lei:Registration[1]/lei:RegistrationStatus[1]', 'nvarchar(255)') AS Registration_RegistrationStatus,</v>
      </c>
    </row>
    <row r="55" spans="1:14" x14ac:dyDescent="0.45">
      <c r="A55" s="7" t="s">
        <v>61</v>
      </c>
      <c r="B55" s="7" t="s">
        <v>66</v>
      </c>
      <c r="C55" s="16" t="s">
        <v>72</v>
      </c>
      <c r="D55" s="7" t="b">
        <f t="shared" si="1"/>
        <v>0</v>
      </c>
      <c r="E55" s="7" t="str">
        <f>Table138[[#This Row],[Path]]</f>
        <v>/lei:LEIData/lei:LEIRecords/lei:LEIRecord/lei:Registration/lei:ValidationAuthority/lei:OtherValidationAuthorityID</v>
      </c>
      <c r="F55" s="1" t="str">
        <f>MID(Table138[[#This Row],[XPath]],LEN(Table138[[#This Row],[RowPath]]),LEN(Table138[[#This Row],[XPath]]))</f>
        <v>/lei:Registration/lei:ValidationAuthority/lei:OtherValidationAuthorityID</v>
      </c>
      <c r="G55" s="1" t="str">
        <f>SUBSTITUTE(MID(SUBSTITUTE(SUBSTITUTE(SUBSTITUTE(Table138[[#This Row],[ColPath]],"/@xml:","_"),"/@","_"),"/lei:","_"),2,999),"LEI","Lei")</f>
        <v>Registration_ValidationAuthority_OtherValidationAuthorityID</v>
      </c>
      <c r="H55" s="4" t="str">
        <f>_xlfn.CONCAT("{""/",Table138[[#This Row],[ColPath]],"""", ",", """",Table138[[#This Row],[ColName]],"""},")</f>
        <v>{"//lei:Registration/lei:ValidationAuthority/lei:OtherValidationAuthorityID","Registration_ValidationAuthority_OtherValidationAuthorityID"},</v>
      </c>
      <c r="I55" s="1" t="str">
        <f>_xlfn.CONCAT(Table138[[#This Row],[ColName]], " string,")</f>
        <v>Registration_ValidationAuthority_OtherValidationAuthorityID string,</v>
      </c>
      <c r="J55" s="1" t="str">
        <f>_xlfn.CONCAT(Table138[[#This Row],[ColName]], " ",Table138[[#This Row],[DataTypeSqlDw]]," null,")</f>
        <v>Registration_ValidationAuthority_OtherValidationAuthorityID nvarchar(255) null,</v>
      </c>
      <c r="K55" s="1" t="str">
        <f>_xlfn.CONCAT(Table138[[#This Row],[ColName]], ",")</f>
        <v>Registration_ValidationAuthority_OtherValidationAuthorityID,</v>
      </c>
      <c r="L55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output.Set&lt;string&gt;("Registration_ValidationAuthority_OtherValidationAuthorityID", (lEIRecord?.Registration?.ValidationAuthority?.OtherValidationAuthorityID)?.ToString());</v>
      </c>
      <c r="M55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Console.WriteLine("Registration_ValidationAuthority_OtherValidationAuthorityID: " + (lEIRecord?.Registration?.ValidationAuthority?.OtherValidationAuthorityID)?.ToString());</v>
      </c>
      <c r="N55" s="1" t="str">
        <f>_xlfn.CONCAT("XmlRecord.value('/lei:LEIRecord",SUBSTITUTE(Table138[[#This Row],[ColPath]],"/","[1]/"),"[1]', '",Table138[[#This Row],[DataTypeSqlDw]],"') AS ",Table138[[#This Row],[ColName]],",")</f>
        <v>XmlRecord.value('/lei:LEIRecord[1]/lei:Registration[1]/lei:ValidationAuthority[1]/lei:OtherValidationAuthorityID[1]', 'nvarchar(255)') AS Registration_ValidationAuthority_OtherValidationAuthorityID,</v>
      </c>
    </row>
    <row r="56" spans="1:14" x14ac:dyDescent="0.45">
      <c r="A56" s="7" t="s">
        <v>62</v>
      </c>
      <c r="B56" s="7" t="s">
        <v>66</v>
      </c>
      <c r="C56" s="16" t="s">
        <v>72</v>
      </c>
      <c r="D56" s="7" t="b">
        <f t="shared" si="1"/>
        <v>0</v>
      </c>
      <c r="E56" s="7" t="str">
        <f>Table138[[#This Row],[Path]]</f>
        <v>/lei:LEIData/lei:LEIRecords/lei:LEIRecord/lei:Registration/lei:ValidationAuthority/lei:ValidationAuthorityEntityID</v>
      </c>
      <c r="F56" s="1" t="str">
        <f>MID(Table138[[#This Row],[XPath]],LEN(Table138[[#This Row],[RowPath]]),LEN(Table138[[#This Row],[XPath]]))</f>
        <v>/lei:Registration/lei:ValidationAuthority/lei:ValidationAuthorityEntityID</v>
      </c>
      <c r="G56" s="1" t="str">
        <f>SUBSTITUTE(MID(SUBSTITUTE(SUBSTITUTE(SUBSTITUTE(Table138[[#This Row],[ColPath]],"/@xml:","_"),"/@","_"),"/lei:","_"),2,999),"LEI","Lei")</f>
        <v>Registration_ValidationAuthority_ValidationAuthorityEntityID</v>
      </c>
      <c r="H56" s="4" t="str">
        <f>_xlfn.CONCAT("{""/",Table138[[#This Row],[ColPath]],"""", ",", """",Table138[[#This Row],[ColName]],"""},")</f>
        <v>{"//lei:Registration/lei:ValidationAuthority/lei:ValidationAuthorityEntityID","Registration_ValidationAuthority_ValidationAuthorityEntityID"},</v>
      </c>
      <c r="I56" s="1" t="str">
        <f>_xlfn.CONCAT(Table138[[#This Row],[ColName]], " string,")</f>
        <v>Registration_ValidationAuthority_ValidationAuthorityEntityID string,</v>
      </c>
      <c r="J56" s="1" t="str">
        <f>_xlfn.CONCAT(Table138[[#This Row],[ColName]], " ",Table138[[#This Row],[DataTypeSqlDw]]," null,")</f>
        <v>Registration_ValidationAuthority_ValidationAuthorityEntityID nvarchar(255) null,</v>
      </c>
      <c r="K56" s="1" t="str">
        <f>_xlfn.CONCAT(Table138[[#This Row],[ColName]], ",")</f>
        <v>Registration_ValidationAuthority_ValidationAuthorityEntityID,</v>
      </c>
      <c r="L56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output.Set&lt;string&gt;("Registration_ValidationAuthority_ValidationAuthorityEntityID", (lEIRecord?.Registration?.ValidationAuthority?.ValidationAuthorityEntityID)?.ToString());</v>
      </c>
      <c r="M56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Console.WriteLine("Registration_ValidationAuthority_ValidationAuthorityEntityID: " + (lEIRecord?.Registration?.ValidationAuthority?.ValidationAuthorityEntityID)?.ToString());</v>
      </c>
      <c r="N56" s="1" t="str">
        <f>_xlfn.CONCAT("XmlRecord.value('/lei:LEIRecord",SUBSTITUTE(Table138[[#This Row],[ColPath]],"/","[1]/"),"[1]', '",Table138[[#This Row],[DataTypeSqlDw]],"') AS ",Table138[[#This Row],[ColName]],",")</f>
        <v>XmlRecord.value('/lei:LEIRecord[1]/lei:Registration[1]/lei:ValidationAuthority[1]/lei:ValidationAuthorityEntityID[1]', 'nvarchar(255)') AS Registration_ValidationAuthority_ValidationAuthorityEntityID,</v>
      </c>
    </row>
    <row r="57" spans="1:14" x14ac:dyDescent="0.45">
      <c r="A57" s="7" t="s">
        <v>63</v>
      </c>
      <c r="B57" s="7" t="s">
        <v>66</v>
      </c>
      <c r="C57" s="16" t="s">
        <v>72</v>
      </c>
      <c r="D57" s="7" t="b">
        <f t="shared" si="1"/>
        <v>0</v>
      </c>
      <c r="E57" s="7" t="str">
        <f>Table138[[#This Row],[Path]]</f>
        <v>/lei:LEIData/lei:LEIRecords/lei:LEIRecord/lei:Registration/lei:ValidationAuthority/lei:ValidationAuthorityID</v>
      </c>
      <c r="F57" s="1" t="str">
        <f>MID(Table138[[#This Row],[XPath]],LEN(Table138[[#This Row],[RowPath]]),LEN(Table138[[#This Row],[XPath]]))</f>
        <v>/lei:Registration/lei:ValidationAuthority/lei:ValidationAuthorityID</v>
      </c>
      <c r="G57" s="1" t="str">
        <f>SUBSTITUTE(MID(SUBSTITUTE(SUBSTITUTE(SUBSTITUTE(Table138[[#This Row],[ColPath]],"/@xml:","_"),"/@","_"),"/lei:","_"),2,999),"LEI","Lei")</f>
        <v>Registration_ValidationAuthority_ValidationAuthorityID</v>
      </c>
      <c r="H57" s="4" t="str">
        <f>_xlfn.CONCAT("{""/",Table138[[#This Row],[ColPath]],"""", ",", """",Table138[[#This Row],[ColName]],"""},")</f>
        <v>{"//lei:Registration/lei:ValidationAuthority/lei:ValidationAuthorityID","Registration_ValidationAuthority_ValidationAuthorityID"},</v>
      </c>
      <c r="I57" s="1" t="str">
        <f>_xlfn.CONCAT(Table138[[#This Row],[ColName]], " string,")</f>
        <v>Registration_ValidationAuthority_ValidationAuthorityID string,</v>
      </c>
      <c r="J57" s="1" t="str">
        <f>_xlfn.CONCAT(Table138[[#This Row],[ColName]], " ",Table138[[#This Row],[DataTypeSqlDw]]," null,")</f>
        <v>Registration_ValidationAuthority_ValidationAuthorityID nvarchar(255) null,</v>
      </c>
      <c r="K57" s="1" t="str">
        <f>_xlfn.CONCAT(Table138[[#This Row],[ColName]], ",")</f>
        <v>Registration_ValidationAuthority_ValidationAuthorityID,</v>
      </c>
      <c r="L57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output.Set&lt;string&gt;("Registration_ValidationAuthority_ValidationAuthorityID", (lEIRecord?.Registration?.ValidationAuthority?.ValidationAuthorityID)?.ToString());</v>
      </c>
      <c r="M57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Console.WriteLine("Registration_ValidationAuthority_ValidationAuthorityID: " + (lEIRecord?.Registration?.ValidationAuthority?.ValidationAuthorityID)?.ToString());</v>
      </c>
      <c r="N57" s="1" t="str">
        <f>_xlfn.CONCAT("XmlRecord.value('/lei:LEIRecord",SUBSTITUTE(Table138[[#This Row],[ColPath]],"/","[1]/"),"[1]', '",Table138[[#This Row],[DataTypeSqlDw]],"') AS ",Table138[[#This Row],[ColName]],",")</f>
        <v>XmlRecord.value('/lei:LEIRecord[1]/lei:Registration[1]/lei:ValidationAuthority[1]/lei:ValidationAuthorityID[1]', 'nvarchar(255)') AS Registration_ValidationAuthority_ValidationAuthorityID,</v>
      </c>
    </row>
    <row r="58" spans="1:14" x14ac:dyDescent="0.45">
      <c r="A58" s="7" t="s">
        <v>64</v>
      </c>
      <c r="B58" s="7" t="s">
        <v>66</v>
      </c>
      <c r="C58" s="16" t="s">
        <v>72</v>
      </c>
      <c r="D58" s="7" t="b">
        <f t="shared" si="1"/>
        <v>0</v>
      </c>
      <c r="E58" s="7" t="str">
        <f>Table138[[#This Row],[Path]]</f>
        <v>/lei:LEIData/lei:LEIRecords/lei:LEIRecord/lei:Registration/lei:ValidationSources</v>
      </c>
      <c r="F58" s="1" t="str">
        <f>MID(Table138[[#This Row],[XPath]],LEN(Table138[[#This Row],[RowPath]]),LEN(Table138[[#This Row],[XPath]]))</f>
        <v>/lei:Registration/lei:ValidationSources</v>
      </c>
      <c r="G58" s="1" t="str">
        <f>SUBSTITUTE(MID(SUBSTITUTE(SUBSTITUTE(SUBSTITUTE(Table138[[#This Row],[ColPath]],"/@xml:","_"),"/@","_"),"/lei:","_"),2,999),"LEI","Lei")</f>
        <v>Registration_ValidationSources</v>
      </c>
      <c r="H58" s="4" t="str">
        <f>_xlfn.CONCAT("{""/",Table138[[#This Row],[ColPath]],"""", ",", """",Table138[[#This Row],[ColName]],"""},")</f>
        <v>{"//lei:Registration/lei:ValidationSources","Registration_ValidationSources"},</v>
      </c>
      <c r="I58" s="1" t="str">
        <f>_xlfn.CONCAT(Table138[[#This Row],[ColName]], " string,")</f>
        <v>Registration_ValidationSources string,</v>
      </c>
      <c r="J58" s="1" t="str">
        <f>_xlfn.CONCAT(Table138[[#This Row],[ColName]], " ",Table138[[#This Row],[DataTypeSqlDw]]," null,")</f>
        <v>Registration_ValidationSources nvarchar(255) null,</v>
      </c>
      <c r="K58" s="1" t="str">
        <f>_xlfn.CONCAT(Table138[[#This Row],[ColName]], ",")</f>
        <v>Registration_ValidationSources,</v>
      </c>
      <c r="L58" s="1" t="str">
        <f>_xlfn.CONCAT("output.Set&lt;string&gt;(""",Table138[[#This Row],[ColName]],""", (lEIRecord", SUBSTITUTE(SUBSTITUTE(MID(Table138[[#This Row],[XPath]],LEN(Table138[[#This Row],[RowPath]]),LEN(Table138[[#This Row],[XPath]])),"/lei:","?."),"/@","?."), ")?.ToString());")</f>
        <v>output.Set&lt;string&gt;("Registration_ValidationSources", (lEIRecord?.Registration?.ValidationSources)?.ToString());</v>
      </c>
      <c r="M58" s="1" t="str">
        <f>_xlfn.CONCAT("Console.WriteLine(""",Table138[[#This Row],[ColName]],": "" + (lEIRecord",  SUBSTITUTE(SUBSTITUTE(MID(Table138[[#This Row],[XPath]],LEN(Table138[[#This Row],[RowPath]]),LEN(Table138[[#This Row],[XPath]])),"/lei:","?."),"/@","?."), ")?.ToString());")</f>
        <v>Console.WriteLine("Registration_ValidationSources: " + (lEIRecord?.Registration?.ValidationSources)?.ToString());</v>
      </c>
      <c r="N58" s="1" t="str">
        <f>_xlfn.CONCAT("XmlRecord.value('/lei:LEIRecord",SUBSTITUTE(Table138[[#This Row],[ColPath]],"/","[1]/"),"[1]', '",Table138[[#This Row],[DataTypeSqlDw]],"') AS ",Table138[[#This Row],[ColName]],",")</f>
        <v>XmlRecord.value('/lei:LEIRecord[1]/lei:Registration[1]/lei:ValidationSources[1]', 'nvarchar(255)') AS Registration_ValidationSources,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7D3C35D7429D45A017BA710EA3D5B4" ma:contentTypeVersion="2" ma:contentTypeDescription="Create a new document." ma:contentTypeScope="" ma:versionID="da2283c5a1a2f745c49e781f457256d7">
  <xsd:schema xmlns:xsd="http://www.w3.org/2001/XMLSchema" xmlns:xs="http://www.w3.org/2001/XMLSchema" xmlns:p="http://schemas.microsoft.com/office/2006/metadata/properties" xmlns:ns2="20fc604f-5fee-4745-8e17-1509aa255f6e" targetNamespace="http://schemas.microsoft.com/office/2006/metadata/properties" ma:root="true" ma:fieldsID="8f310e4e10e189974dbd8264141ff5a8" ns2:_="">
    <xsd:import namespace="20fc604f-5fee-4745-8e17-1509aa25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604f-5fee-4745-8e17-1509aa25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B3C049-89CC-462D-9F0D-144646DCB498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0fc604f-5fee-4745-8e17-1509aa255f6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9ABFAB3-7DF4-4F78-A231-A34F275E94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604f-5fee-4745-8e17-1509aa25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77D616-E117-46C9-BE3C-F6E393505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XPath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Paul Mooij</cp:lastModifiedBy>
  <cp:lastPrinted>2018-05-14T19:03:44Z</cp:lastPrinted>
  <dcterms:created xsi:type="dcterms:W3CDTF">2018-04-23T11:20:33Z</dcterms:created>
  <dcterms:modified xsi:type="dcterms:W3CDTF">2018-09-25T15:49:26Z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0x010100A67D3C35D7429D45A017BA710EA3D5B4</vt:lpwstr>
  </property>
</Properties>
</file>