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oham\Desktop\DataScience-Training\100_days_of_code\Day21 (Flash Card Game)\Data\"/>
    </mc:Choice>
  </mc:AlternateContent>
  <xr:revisionPtr revIDLastSave="0" documentId="13_ncr:1_{E4951840-9A9E-44DA-B46B-1E8210F927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96" i="1" l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<sst xmlns="http://schemas.openxmlformats.org/spreadsheetml/2006/main" count="997" uniqueCount="997">
  <si>
    <t>word</t>
  </si>
  <si>
    <t>translation</t>
  </si>
  <si>
    <t>Ich</t>
  </si>
  <si>
    <t>ist</t>
  </si>
  <si>
    <t>ich</t>
  </si>
  <si>
    <t>nicht</t>
  </si>
  <si>
    <t>Sie</t>
  </si>
  <si>
    <t>du</t>
  </si>
  <si>
    <t>das</t>
  </si>
  <si>
    <t>die</t>
  </si>
  <si>
    <t>es</t>
  </si>
  <si>
    <t>und</t>
  </si>
  <si>
    <t>der</t>
  </si>
  <si>
    <t>zu</t>
  </si>
  <si>
    <t>sie</t>
  </si>
  <si>
    <t>Das</t>
  </si>
  <si>
    <t>ein</t>
  </si>
  <si>
    <t>in</t>
  </si>
  <si>
    <t>wir</t>
  </si>
  <si>
    <t>Du</t>
  </si>
  <si>
    <t>mir</t>
  </si>
  <si>
    <t>mit</t>
  </si>
  <si>
    <t>Was</t>
  </si>
  <si>
    <t>den</t>
  </si>
  <si>
    <t>mich</t>
  </si>
  <si>
    <t>was</t>
  </si>
  <si>
    <t>auf</t>
  </si>
  <si>
    <t>dass</t>
  </si>
  <si>
    <t>er</t>
  </si>
  <si>
    <t>eine</t>
  </si>
  <si>
    <t>Es</t>
  </si>
  <si>
    <t>hat</t>
  </si>
  <si>
    <t>Wir</t>
  </si>
  <si>
    <t>Und</t>
  </si>
  <si>
    <t>so</t>
  </si>
  <si>
    <t>sind</t>
  </si>
  <si>
    <t>von</t>
  </si>
  <si>
    <t>dich</t>
  </si>
  <si>
    <t>war</t>
  </si>
  <si>
    <t>haben</t>
  </si>
  <si>
    <t>für</t>
  </si>
  <si>
    <t>Ja</t>
  </si>
  <si>
    <t>hier</t>
  </si>
  <si>
    <t>an</t>
  </si>
  <si>
    <t>habe</t>
  </si>
  <si>
    <t>Er</t>
  </si>
  <si>
    <t>bin</t>
  </si>
  <si>
    <t>wie</t>
  </si>
  <si>
    <t>noch</t>
  </si>
  <si>
    <t>dir</t>
  </si>
  <si>
    <t>uns</t>
  </si>
  <si>
    <t>sich</t>
  </si>
  <si>
    <t>Die</t>
  </si>
  <si>
    <t>nur</t>
  </si>
  <si>
    <t>einen</t>
  </si>
  <si>
    <t>Nein</t>
  </si>
  <si>
    <t>dem</t>
  </si>
  <si>
    <t>ihn</t>
  </si>
  <si>
    <t>auch</t>
  </si>
  <si>
    <t>hast</t>
  </si>
  <si>
    <t>sein</t>
  </si>
  <si>
    <t>ihr</t>
  </si>
  <si>
    <t>da</t>
  </si>
  <si>
    <t>aus</t>
  </si>
  <si>
    <t>kann</t>
  </si>
  <si>
    <t>aber</t>
  </si>
  <si>
    <t>Aber</t>
  </si>
  <si>
    <t>schon</t>
  </si>
  <si>
    <t>wenn</t>
  </si>
  <si>
    <t>wird</t>
  </si>
  <si>
    <t>um</t>
  </si>
  <si>
    <t>Wie</t>
  </si>
  <si>
    <t>als</t>
  </si>
  <si>
    <t>bist</t>
  </si>
  <si>
    <t>im</t>
  </si>
  <si>
    <t>mal</t>
  </si>
  <si>
    <t>doch</t>
  </si>
  <si>
    <t>gut</t>
  </si>
  <si>
    <t>meine</t>
  </si>
  <si>
    <t>jetzt</t>
  </si>
  <si>
    <t>weiß</t>
  </si>
  <si>
    <t>Wenn</t>
  </si>
  <si>
    <t>werden</t>
  </si>
  <si>
    <t>Der</t>
  </si>
  <si>
    <t>nach</t>
  </si>
  <si>
    <t>ja</t>
  </si>
  <si>
    <t>oder</t>
  </si>
  <si>
    <t>dann</t>
  </si>
  <si>
    <t>will</t>
  </si>
  <si>
    <t>mein</t>
  </si>
  <si>
    <t>mehr</t>
  </si>
  <si>
    <t>keine</t>
  </si>
  <si>
    <t>etwas</t>
  </si>
  <si>
    <t>alles</t>
  </si>
  <si>
    <t>muss</t>
  </si>
  <si>
    <t>immer</t>
  </si>
  <si>
    <t>nichts</t>
  </si>
  <si>
    <t>man</t>
  </si>
  <si>
    <t>wieder</t>
  </si>
  <si>
    <t>bei</t>
  </si>
  <si>
    <t>hab</t>
  </si>
  <si>
    <t>machen</t>
  </si>
  <si>
    <t>vor</t>
  </si>
  <si>
    <t>Mann</t>
  </si>
  <si>
    <t>ihm</t>
  </si>
  <si>
    <t>einem</t>
  </si>
  <si>
    <t>tun</t>
  </si>
  <si>
    <t>zum</t>
  </si>
  <si>
    <t>können</t>
  </si>
  <si>
    <t>sagen</t>
  </si>
  <si>
    <t>werde</t>
  </si>
  <si>
    <t>denn</t>
  </si>
  <si>
    <t>Ist</t>
  </si>
  <si>
    <t>Ein</t>
  </si>
  <si>
    <t>Warum</t>
  </si>
  <si>
    <t>einer</t>
  </si>
  <si>
    <t>gehen</t>
  </si>
  <si>
    <t>sehen</t>
  </si>
  <si>
    <t>sehr</t>
  </si>
  <si>
    <t>geht</t>
  </si>
  <si>
    <t>alle</t>
  </si>
  <si>
    <t>über</t>
  </si>
  <si>
    <t>müssen</t>
  </si>
  <si>
    <t>diese</t>
  </si>
  <si>
    <t>einfach</t>
  </si>
  <si>
    <t>euch</t>
  </si>
  <si>
    <t>des</t>
  </si>
  <si>
    <t>nie</t>
  </si>
  <si>
    <t>Also</t>
  </si>
  <si>
    <t>Wo</t>
  </si>
  <si>
    <t>los</t>
  </si>
  <si>
    <t>Zeit</t>
  </si>
  <si>
    <t>Ihnen</t>
  </si>
  <si>
    <t>gibt</t>
  </si>
  <si>
    <t>wirklich</t>
  </si>
  <si>
    <t>Hey</t>
  </si>
  <si>
    <t>Danke</t>
  </si>
  <si>
    <t>deine</t>
  </si>
  <si>
    <t>würde</t>
  </si>
  <si>
    <t>soll</t>
  </si>
  <si>
    <t>Da</t>
  </si>
  <si>
    <t>hatte</t>
  </si>
  <si>
    <t>Hier</t>
  </si>
  <si>
    <t>wissen</t>
  </si>
  <si>
    <t>bitte</t>
  </si>
  <si>
    <t>viel</t>
  </si>
  <si>
    <t>Dann</t>
  </si>
  <si>
    <t>So</t>
  </si>
  <si>
    <t>gesagt</t>
  </si>
  <si>
    <t>Ihr</t>
  </si>
  <si>
    <t>am</t>
  </si>
  <si>
    <t>kein</t>
  </si>
  <si>
    <t>Komm</t>
  </si>
  <si>
    <t>Wer</t>
  </si>
  <si>
    <t>zurück</t>
  </si>
  <si>
    <t>wurde</t>
  </si>
  <si>
    <t>In</t>
  </si>
  <si>
    <t>wollte</t>
  </si>
  <si>
    <t>Frau</t>
  </si>
  <si>
    <t>Leben</t>
  </si>
  <si>
    <t>wäre</t>
  </si>
  <si>
    <t>wo</t>
  </si>
  <si>
    <t>damit</t>
  </si>
  <si>
    <t>Nicht</t>
  </si>
  <si>
    <t>Gott</t>
  </si>
  <si>
    <t>Leute</t>
  </si>
  <si>
    <t>kannst</t>
  </si>
  <si>
    <t>heute</t>
  </si>
  <si>
    <t>meinen</t>
  </si>
  <si>
    <t>dieser</t>
  </si>
  <si>
    <t>dein</t>
  </si>
  <si>
    <t>kommt</t>
  </si>
  <si>
    <t>kommen</t>
  </si>
  <si>
    <t>willst</t>
  </si>
  <si>
    <t>Na</t>
  </si>
  <si>
    <t>wollen</t>
  </si>
  <si>
    <t>sicher</t>
  </si>
  <si>
    <t>ganz</t>
  </si>
  <si>
    <t>Jetzt</t>
  </si>
  <si>
    <t>Mein</t>
  </si>
  <si>
    <t>Mr</t>
  </si>
  <si>
    <t>also</t>
  </si>
  <si>
    <t>zur</t>
  </si>
  <si>
    <t>Hast</t>
  </si>
  <si>
    <t>Gut</t>
  </si>
  <si>
    <t>hätte</t>
  </si>
  <si>
    <t>weil</t>
  </si>
  <si>
    <t>tut</t>
  </si>
  <si>
    <t>Hallo</t>
  </si>
  <si>
    <t>Okay</t>
  </si>
  <si>
    <t>macht</t>
  </si>
  <si>
    <t>waren</t>
  </si>
  <si>
    <t>bis</t>
  </si>
  <si>
    <t>Vielleicht</t>
  </si>
  <si>
    <t>könnte</t>
  </si>
  <si>
    <t>Eine</t>
  </si>
  <si>
    <t>Bitte</t>
  </si>
  <si>
    <t>weg</t>
  </si>
  <si>
    <t>seine</t>
  </si>
  <si>
    <t>lassen</t>
  </si>
  <si>
    <t>Vater</t>
  </si>
  <si>
    <t>gesehen</t>
  </si>
  <si>
    <t>Nun</t>
  </si>
  <si>
    <t>gerade</t>
  </si>
  <si>
    <t>Alles</t>
  </si>
  <si>
    <t>glaube</t>
  </si>
  <si>
    <t>Tag</t>
  </si>
  <si>
    <t>ab</t>
  </si>
  <si>
    <t>Geld</t>
  </si>
  <si>
    <t>gemacht</t>
  </si>
  <si>
    <t>nein</t>
  </si>
  <si>
    <t>Sir</t>
  </si>
  <si>
    <t>sollte</t>
  </si>
  <si>
    <t>sagte</t>
  </si>
  <si>
    <t>keinen</t>
  </si>
  <si>
    <t>durch</t>
  </si>
  <si>
    <t>zwei</t>
  </si>
  <si>
    <t>diesen</t>
  </si>
  <si>
    <t>passiert</t>
  </si>
  <si>
    <t>wohl</t>
  </si>
  <si>
    <t>vielleicht</t>
  </si>
  <si>
    <t>ihre</t>
  </si>
  <si>
    <t>Mutter</t>
  </si>
  <si>
    <t>reden</t>
  </si>
  <si>
    <t>anderen</t>
  </si>
  <si>
    <t>dachte</t>
  </si>
  <si>
    <t>daß</t>
  </si>
  <si>
    <t>möchte</t>
  </si>
  <si>
    <t>wirst</t>
  </si>
  <si>
    <t>gehört</t>
  </si>
  <si>
    <t>weißt</t>
  </si>
  <si>
    <t>Keine</t>
  </si>
  <si>
    <t>raus</t>
  </si>
  <si>
    <t>Meine</t>
  </si>
  <si>
    <t>paar</t>
  </si>
  <si>
    <t>besser</t>
  </si>
  <si>
    <t>ob</t>
  </si>
  <si>
    <t>her</t>
  </si>
  <si>
    <t>musst</t>
  </si>
  <si>
    <t>Ordnung</t>
  </si>
  <si>
    <t>meiner</t>
  </si>
  <si>
    <t>klar</t>
  </si>
  <si>
    <t>ihnen</t>
  </si>
  <si>
    <t>Los</t>
  </si>
  <si>
    <t>diesem</t>
  </si>
  <si>
    <t>meinem</t>
  </si>
  <si>
    <t>lange</t>
  </si>
  <si>
    <t>Lass</t>
  </si>
  <si>
    <t>dieses</t>
  </si>
  <si>
    <t>helfen</t>
  </si>
  <si>
    <t>unsere</t>
  </si>
  <si>
    <t>Weg</t>
  </si>
  <si>
    <t>selbst</t>
  </si>
  <si>
    <t>Nur</t>
  </si>
  <si>
    <t>finden</t>
  </si>
  <si>
    <t>Mal</t>
  </si>
  <si>
    <t>jemand</t>
  </si>
  <si>
    <t>denke</t>
  </si>
  <si>
    <t>Ach</t>
  </si>
  <si>
    <t>Nacht</t>
  </si>
  <si>
    <t>genau</t>
  </si>
  <si>
    <t>gar</t>
  </si>
  <si>
    <t>sagt</t>
  </si>
  <si>
    <t>Welt</t>
  </si>
  <si>
    <t>Auf</t>
  </si>
  <si>
    <t>Mädchen</t>
  </si>
  <si>
    <t>ins</t>
  </si>
  <si>
    <t>hin</t>
  </si>
  <si>
    <t>vom</t>
  </si>
  <si>
    <t>schön</t>
  </si>
  <si>
    <t>warum</t>
  </si>
  <si>
    <t>weiter</t>
  </si>
  <si>
    <t>Leid</t>
  </si>
  <si>
    <t>gleich</t>
  </si>
  <si>
    <t>wer</t>
  </si>
  <si>
    <t>Man</t>
  </si>
  <si>
    <t>ohne</t>
  </si>
  <si>
    <t>Menschen</t>
  </si>
  <si>
    <t>deinen</t>
  </si>
  <si>
    <t>leid</t>
  </si>
  <si>
    <t>Wieso</t>
  </si>
  <si>
    <t>dort</t>
  </si>
  <si>
    <t>Als</t>
  </si>
  <si>
    <t>Hause</t>
  </si>
  <si>
    <t>sollten</t>
  </si>
  <si>
    <t>davon</t>
  </si>
  <si>
    <t>zusammen</t>
  </si>
  <si>
    <t>geben</t>
  </si>
  <si>
    <t>Hör</t>
  </si>
  <si>
    <t>machst</t>
  </si>
  <si>
    <t>Freund</t>
  </si>
  <si>
    <t>richtig</t>
  </si>
  <si>
    <t>Angst</t>
  </si>
  <si>
    <t>Bist</t>
  </si>
  <si>
    <t>Tut</t>
  </si>
  <si>
    <t>Mit</t>
  </si>
  <si>
    <t>viele</t>
  </si>
  <si>
    <t>sieht</t>
  </si>
  <si>
    <t>Haus</t>
  </si>
  <si>
    <t>tot</t>
  </si>
  <si>
    <t>sollen</t>
  </si>
  <si>
    <t>ganze</t>
  </si>
  <si>
    <t>andere</t>
  </si>
  <si>
    <t>getan</t>
  </si>
  <si>
    <t>okay</t>
  </si>
  <si>
    <t>rein</t>
  </si>
  <si>
    <t>Diese</t>
  </si>
  <si>
    <t>Moment</t>
  </si>
  <si>
    <t>bleiben</t>
  </si>
  <si>
    <t>brauchen</t>
  </si>
  <si>
    <t>Weil</t>
  </si>
  <si>
    <t>Kinder</t>
  </si>
  <si>
    <t>unter</t>
  </si>
  <si>
    <t>Arbeit</t>
  </si>
  <si>
    <t>Für</t>
  </si>
  <si>
    <t>Problem</t>
  </si>
  <si>
    <t>dafür</t>
  </si>
  <si>
    <t>Herr</t>
  </si>
  <si>
    <t>Haben</t>
  </si>
  <si>
    <t>wegen</t>
  </si>
  <si>
    <t>geht's</t>
  </si>
  <si>
    <t>liebe</t>
  </si>
  <si>
    <t>genug</t>
  </si>
  <si>
    <t>dabei</t>
  </si>
  <si>
    <t>bringen</t>
  </si>
  <si>
    <t>Ihre</t>
  </si>
  <si>
    <t>ne</t>
  </si>
  <si>
    <t>gegen</t>
  </si>
  <si>
    <t>Weißt</t>
  </si>
  <si>
    <t>Sag</t>
  </si>
  <si>
    <t>schnell</t>
  </si>
  <si>
    <t>nun</t>
  </si>
  <si>
    <t>eines</t>
  </si>
  <si>
    <t>brauche</t>
  </si>
  <si>
    <t>Abend</t>
  </si>
  <si>
    <t>hatten</t>
  </si>
  <si>
    <t>Jahre</t>
  </si>
  <si>
    <t>Mach</t>
  </si>
  <si>
    <t>Bruder</t>
  </si>
  <si>
    <t>Sache</t>
  </si>
  <si>
    <t>hören</t>
  </si>
  <si>
    <t>komm</t>
  </si>
  <si>
    <t>Sohn</t>
  </si>
  <si>
    <t>seit</t>
  </si>
  <si>
    <t>Morgen</t>
  </si>
  <si>
    <t>drei</t>
  </si>
  <si>
    <t>steht</t>
  </si>
  <si>
    <t>Scheiße</t>
  </si>
  <si>
    <t>mag</t>
  </si>
  <si>
    <t>sei</t>
  </si>
  <si>
    <t>unser</t>
  </si>
  <si>
    <t>konnte</t>
  </si>
  <si>
    <t>habt</t>
  </si>
  <si>
    <t>Oder</t>
  </si>
  <si>
    <t>einmal</t>
  </si>
  <si>
    <t>heißt</t>
  </si>
  <si>
    <t>OK</t>
  </si>
  <si>
    <t>Willst</t>
  </si>
  <si>
    <t>Kopf</t>
  </si>
  <si>
    <t>Hilfe</t>
  </si>
  <si>
    <t>Familie</t>
  </si>
  <si>
    <t>Geh</t>
  </si>
  <si>
    <t>Baby</t>
  </si>
  <si>
    <t>Dich</t>
  </si>
  <si>
    <t>Sind</t>
  </si>
  <si>
    <t>erst</t>
  </si>
  <si>
    <t>fertig</t>
  </si>
  <si>
    <t>gefunden</t>
  </si>
  <si>
    <t>seid</t>
  </si>
  <si>
    <t>kam</t>
  </si>
  <si>
    <t>nehmen</t>
  </si>
  <si>
    <t>morgen</t>
  </si>
  <si>
    <t>sprechen</t>
  </si>
  <si>
    <t>Mir</t>
  </si>
  <si>
    <t>sofort</t>
  </si>
  <si>
    <t>Kann</t>
  </si>
  <si>
    <t>Hat</t>
  </si>
  <si>
    <t>Jahren</t>
  </si>
  <si>
    <t>Kind</t>
  </si>
  <si>
    <t>seinen</t>
  </si>
  <si>
    <t>Genau</t>
  </si>
  <si>
    <t>daran</t>
  </si>
  <si>
    <t>Junge</t>
  </si>
  <si>
    <t>Minuten</t>
  </si>
  <si>
    <t>bevor</t>
  </si>
  <si>
    <t>Stadt</t>
  </si>
  <si>
    <t>beim</t>
  </si>
  <si>
    <t>sterben</t>
  </si>
  <si>
    <t>warst</t>
  </si>
  <si>
    <t>Recht</t>
  </si>
  <si>
    <t>glauben</t>
  </si>
  <si>
    <t>Warte</t>
  </si>
  <si>
    <t>darüber</t>
  </si>
  <si>
    <t>deiner</t>
  </si>
  <si>
    <t>deinem</t>
  </si>
  <si>
    <t>Ende</t>
  </si>
  <si>
    <t>He</t>
  </si>
  <si>
    <t>Dinge</t>
  </si>
  <si>
    <t>Namen</t>
  </si>
  <si>
    <t>wahr</t>
  </si>
  <si>
    <t>Alle</t>
  </si>
  <si>
    <t>allein</t>
  </si>
  <si>
    <t>Natürlich</t>
  </si>
  <si>
    <t>töten</t>
  </si>
  <si>
    <t>Nichts</t>
  </si>
  <si>
    <t>Wirklich</t>
  </si>
  <si>
    <t>bekommen</t>
  </si>
  <si>
    <t>Männer</t>
  </si>
  <si>
    <t>vergessen</t>
  </si>
  <si>
    <t>Doch</t>
  </si>
  <si>
    <t>dazu</t>
  </si>
  <si>
    <t>gab</t>
  </si>
  <si>
    <t>später</t>
  </si>
  <si>
    <t>wusste</t>
  </si>
  <si>
    <t>Augen</t>
  </si>
  <si>
    <t>Dank</t>
  </si>
  <si>
    <t>Freunde</t>
  </si>
  <si>
    <t>Jungs</t>
  </si>
  <si>
    <t>halten</t>
  </si>
  <si>
    <t>warten</t>
  </si>
  <si>
    <t>Glück</t>
  </si>
  <si>
    <t>beide</t>
  </si>
  <si>
    <t>gute</t>
  </si>
  <si>
    <t>Dein</t>
  </si>
  <si>
    <t>kennen</t>
  </si>
  <si>
    <t>Deine</t>
  </si>
  <si>
    <t>n</t>
  </si>
  <si>
    <t>Hi</t>
  </si>
  <si>
    <t>Dr</t>
  </si>
  <si>
    <t>Auto</t>
  </si>
  <si>
    <t>sage</t>
  </si>
  <si>
    <t>gehe</t>
  </si>
  <si>
    <t>komme</t>
  </si>
  <si>
    <t>Dir</t>
  </si>
  <si>
    <t>mache</t>
  </si>
  <si>
    <t>Von</t>
  </si>
  <si>
    <t>Uhr</t>
  </si>
  <si>
    <t>sehe</t>
  </si>
  <si>
    <t>Teufel</t>
  </si>
  <si>
    <t>sonst</t>
  </si>
  <si>
    <t>Art</t>
  </si>
  <si>
    <t>gern</t>
  </si>
  <si>
    <t>Liebe</t>
  </si>
  <si>
    <t>jeden</t>
  </si>
  <si>
    <t>könnten</t>
  </si>
  <si>
    <t>ihren</t>
  </si>
  <si>
    <t>Halt</t>
  </si>
  <si>
    <t>Fall</t>
  </si>
  <si>
    <t>Dad</t>
  </si>
  <si>
    <t>Film</t>
  </si>
  <si>
    <t>bisschen</t>
  </si>
  <si>
    <t>eigentlich</t>
  </si>
  <si>
    <t>weit</t>
  </si>
  <si>
    <t>mach</t>
  </si>
  <si>
    <t>Gib</t>
  </si>
  <si>
    <t>vorbei</t>
  </si>
  <si>
    <t>verstehe</t>
  </si>
  <si>
    <t>danke</t>
  </si>
  <si>
    <t>drin</t>
  </si>
  <si>
    <t>Im</t>
  </si>
  <si>
    <t>Name</t>
  </si>
  <si>
    <t>ganzen</t>
  </si>
  <si>
    <t>Musik</t>
  </si>
  <si>
    <t>würden</t>
  </si>
  <si>
    <t>Tür</t>
  </si>
  <si>
    <t>verrückt</t>
  </si>
  <si>
    <t>solltest</t>
  </si>
  <si>
    <t>denken</t>
  </si>
  <si>
    <t>Noch</t>
  </si>
  <si>
    <t>dran</t>
  </si>
  <si>
    <t>Sieh</t>
  </si>
  <si>
    <t>lieber</t>
  </si>
  <si>
    <t>Den</t>
  </si>
  <si>
    <t>leben</t>
  </si>
  <si>
    <t>Guten</t>
  </si>
  <si>
    <t>Um</t>
  </si>
  <si>
    <t>darauf</t>
  </si>
  <si>
    <t>Kein</t>
  </si>
  <si>
    <t>stimmt</t>
  </si>
  <si>
    <t>Kerl</t>
  </si>
  <si>
    <t>letzte</t>
  </si>
  <si>
    <t>Job</t>
  </si>
  <si>
    <t>verloren</t>
  </si>
  <si>
    <t>wurden</t>
  </si>
  <si>
    <t>kenne</t>
  </si>
  <si>
    <t>Ahnung</t>
  </si>
  <si>
    <t>seiner</t>
  </si>
  <si>
    <t>Grund</t>
  </si>
  <si>
    <t>toll</t>
  </si>
  <si>
    <t>Bis</t>
  </si>
  <si>
    <t>Verdammt</t>
  </si>
  <si>
    <t>bald</t>
  </si>
  <si>
    <t>bereit</t>
  </si>
  <si>
    <t>all</t>
  </si>
  <si>
    <t>jemanden</t>
  </si>
  <si>
    <t>hinter</t>
  </si>
  <si>
    <t>Schon</t>
  </si>
  <si>
    <t>Sehr</t>
  </si>
  <si>
    <t>Hand</t>
  </si>
  <si>
    <t>darf</t>
  </si>
  <si>
    <t>Dieser</t>
  </si>
  <si>
    <t>Frauen</t>
  </si>
  <si>
    <t>Euch</t>
  </si>
  <si>
    <t>Idee</t>
  </si>
  <si>
    <t>runter</t>
  </si>
  <si>
    <t>Macht</t>
  </si>
  <si>
    <t>draußen</t>
  </si>
  <si>
    <t>lang</t>
  </si>
  <si>
    <t>Land</t>
  </si>
  <si>
    <t>lass</t>
  </si>
  <si>
    <t>Typ</t>
  </si>
  <si>
    <t>hätten</t>
  </si>
  <si>
    <t>egal</t>
  </si>
  <si>
    <t>arbeiten</t>
  </si>
  <si>
    <t>spät</t>
  </si>
  <si>
    <t>stehen</t>
  </si>
  <si>
    <t>ok</t>
  </si>
  <si>
    <t>Gute</t>
  </si>
  <si>
    <t>gekommen</t>
  </si>
  <si>
    <t>Bei</t>
  </si>
  <si>
    <t>etwa</t>
  </si>
  <si>
    <t>essen</t>
  </si>
  <si>
    <t>kleine</t>
  </si>
  <si>
    <t>jeder</t>
  </si>
  <si>
    <t>Schwester</t>
  </si>
  <si>
    <t>Wasser</t>
  </si>
  <si>
    <t>spielen</t>
  </si>
  <si>
    <t>Geschichte</t>
  </si>
  <si>
    <t>seinem</t>
  </si>
  <si>
    <t>liegt</t>
  </si>
  <si>
    <t>sah</t>
  </si>
  <si>
    <t>Mom</t>
  </si>
  <si>
    <t>Seite</t>
  </si>
  <si>
    <t>wenig</t>
  </si>
  <si>
    <t>ruhig</t>
  </si>
  <si>
    <t>Frage</t>
  </si>
  <si>
    <t>meinst</t>
  </si>
  <si>
    <t>überhaupt</t>
  </si>
  <si>
    <t>fahren</t>
  </si>
  <si>
    <t>Ganz</t>
  </si>
  <si>
    <t>Gehen</t>
  </si>
  <si>
    <t>Essen</t>
  </si>
  <si>
    <t>Ruhe</t>
  </si>
  <si>
    <t>echt</t>
  </si>
  <si>
    <t>versucht</t>
  </si>
  <si>
    <t>Tochter</t>
  </si>
  <si>
    <t>Kommt</t>
  </si>
  <si>
    <t>Einen</t>
  </si>
  <si>
    <t>ging</t>
  </si>
  <si>
    <t>Jahr</t>
  </si>
  <si>
    <t>braucht</t>
  </si>
  <si>
    <t>fast</t>
  </si>
  <si>
    <t>neue</t>
  </si>
  <si>
    <t>geh</t>
  </si>
  <si>
    <t>ziemlich</t>
  </si>
  <si>
    <t>anders</t>
  </si>
  <si>
    <t>siehst</t>
  </si>
  <si>
    <t>Polizei</t>
  </si>
  <si>
    <t>Stunden</t>
  </si>
  <si>
    <t>musste</t>
  </si>
  <si>
    <t>Spiel</t>
  </si>
  <si>
    <t>gewesen</t>
  </si>
  <si>
    <t>gerne</t>
  </si>
  <si>
    <t>finde</t>
  </si>
  <si>
    <t>erzählt</t>
  </si>
  <si>
    <t>Tod</t>
  </si>
  <si>
    <t>Ort</t>
  </si>
  <si>
    <t>Chance</t>
  </si>
  <si>
    <t>bedeutet</t>
  </si>
  <si>
    <t>War</t>
  </si>
  <si>
    <t>sag</t>
  </si>
  <si>
    <t>sagst</t>
  </si>
  <si>
    <t>fragen</t>
  </si>
  <si>
    <t>letzten</t>
  </si>
  <si>
    <t>sogar</t>
  </si>
  <si>
    <t>ersten</t>
  </si>
  <si>
    <t>Sachen</t>
  </si>
  <si>
    <t>Wahrheit</t>
  </si>
  <si>
    <t>einzige</t>
  </si>
  <si>
    <t>kurz</t>
  </si>
  <si>
    <t>denen</t>
  </si>
  <si>
    <t>Kommen</t>
  </si>
  <si>
    <t>Spaß</t>
  </si>
  <si>
    <t>Nach</t>
  </si>
  <si>
    <t>oben</t>
  </si>
  <si>
    <t>Mama</t>
  </si>
  <si>
    <t>schwer</t>
  </si>
  <si>
    <t>Schule</t>
  </si>
  <si>
    <t>je</t>
  </si>
  <si>
    <t>eben</t>
  </si>
  <si>
    <t>Gesicht</t>
  </si>
  <si>
    <t>bestimmt</t>
  </si>
  <si>
    <t>treffen</t>
  </si>
  <si>
    <t>niemand</t>
  </si>
  <si>
    <t>Woche</t>
  </si>
  <si>
    <t>Entschuldigung</t>
  </si>
  <si>
    <t>Sorgen</t>
  </si>
  <si>
    <t>warte</t>
  </si>
  <si>
    <t>natürlich</t>
  </si>
  <si>
    <t>schlecht</t>
  </si>
  <si>
    <t>große</t>
  </si>
  <si>
    <t>getötet</t>
  </si>
  <si>
    <t>verstehen</t>
  </si>
  <si>
    <t>hoffe</t>
  </si>
  <si>
    <t>Ah</t>
  </si>
  <si>
    <t>Sei</t>
  </si>
  <si>
    <t>Zimmer</t>
  </si>
  <si>
    <t>hoch</t>
  </si>
  <si>
    <t>unserer</t>
  </si>
  <si>
    <t>Tage</t>
  </si>
  <si>
    <t>Teil</t>
  </si>
  <si>
    <t>Wann</t>
  </si>
  <si>
    <t>suchen</t>
  </si>
  <si>
    <t>verlassen</t>
  </si>
  <si>
    <t>zeigen</t>
  </si>
  <si>
    <t>wollten</t>
  </si>
  <si>
    <t>lässt</t>
  </si>
  <si>
    <t>Wort</t>
  </si>
  <si>
    <t>eins</t>
  </si>
  <si>
    <t>zwischen</t>
  </si>
  <si>
    <t>Woher</t>
  </si>
  <si>
    <t>Schatz</t>
  </si>
  <si>
    <t>Wissen</t>
  </si>
  <si>
    <t>versuchen</t>
  </si>
  <si>
    <t>Können</t>
  </si>
  <si>
    <t>Kannst</t>
  </si>
  <si>
    <t>nett</t>
  </si>
  <si>
    <t>Zu</t>
  </si>
  <si>
    <t>kriegen</t>
  </si>
  <si>
    <t>Geht</t>
  </si>
  <si>
    <t>Arsch</t>
  </si>
  <si>
    <t>kleinen</t>
  </si>
  <si>
    <t>Hab</t>
  </si>
  <si>
    <t>weiss</t>
  </si>
  <si>
    <t>erste</t>
  </si>
  <si>
    <t>läuft</t>
  </si>
  <si>
    <t>kommst</t>
  </si>
  <si>
    <t>Freundin</t>
  </si>
  <si>
    <t>Mensch</t>
  </si>
  <si>
    <t>beiden</t>
  </si>
  <si>
    <t>Ding</t>
  </si>
  <si>
    <t>niemals</t>
  </si>
  <si>
    <t>endlich</t>
  </si>
  <si>
    <t>Nimm</t>
  </si>
  <si>
    <t>muß</t>
  </si>
  <si>
    <t>gehst</t>
  </si>
  <si>
    <t>Heute</t>
  </si>
  <si>
    <t>denkst</t>
  </si>
  <si>
    <t>Herz</t>
  </si>
  <si>
    <t>Waffe</t>
  </si>
  <si>
    <t>Soll</t>
  </si>
  <si>
    <t>tust</t>
  </si>
  <si>
    <t>Dollar</t>
  </si>
  <si>
    <t>nehme</t>
  </si>
  <si>
    <t>Schau</t>
  </si>
  <si>
    <t>holen</t>
  </si>
  <si>
    <t>oft</t>
  </si>
  <si>
    <t>drauf</t>
  </si>
  <si>
    <t>anderes</t>
  </si>
  <si>
    <t>Niemand</t>
  </si>
  <si>
    <t>unten</t>
  </si>
  <si>
    <t>Wagen</t>
  </si>
  <si>
    <t>Yeah</t>
  </si>
  <si>
    <t>Schön</t>
  </si>
  <si>
    <t>wichtig</t>
  </si>
  <si>
    <t>Mrs</t>
  </si>
  <si>
    <t>hättest</t>
  </si>
  <si>
    <t>allen</t>
  </si>
  <si>
    <t>Miss</t>
  </si>
  <si>
    <t>ihrer</t>
  </si>
  <si>
    <t>gedacht</t>
  </si>
  <si>
    <t>Nummer</t>
  </si>
  <si>
    <t>würdest</t>
  </si>
  <si>
    <t>erzählen</t>
  </si>
  <si>
    <t>bleibt</t>
  </si>
  <si>
    <t>Auch</t>
  </si>
  <si>
    <t>Hände</t>
  </si>
  <si>
    <t>Blut</t>
  </si>
  <si>
    <t>Sehen</t>
  </si>
  <si>
    <t>bloß</t>
  </si>
  <si>
    <t>recht</t>
  </si>
  <si>
    <t>bringt</t>
  </si>
  <si>
    <t>Bett</t>
  </si>
  <si>
    <t>Lassen</t>
  </si>
  <si>
    <t>Eltern</t>
  </si>
  <si>
    <t>gefällt</t>
  </si>
  <si>
    <t>Schuld</t>
  </si>
  <si>
    <t>eure</t>
  </si>
  <si>
    <t>Plan</t>
  </si>
  <si>
    <t>Krieg</t>
  </si>
  <si>
    <t>neuen</t>
  </si>
  <si>
    <t>Klar</t>
  </si>
  <si>
    <t>retten</t>
  </si>
  <si>
    <t>guter</t>
  </si>
  <si>
    <t>während</t>
  </si>
  <si>
    <t>ihrem</t>
  </si>
  <si>
    <t>wären</t>
  </si>
  <si>
    <t>Fehler</t>
  </si>
  <si>
    <t>scheint</t>
  </si>
  <si>
    <t>Lasst</t>
  </si>
  <si>
    <t>gegeben</t>
  </si>
  <si>
    <t>An</t>
  </si>
  <si>
    <t>hör</t>
  </si>
  <si>
    <t>glücklich</t>
  </si>
  <si>
    <t>verdammt</t>
  </si>
  <si>
    <t>alt</t>
  </si>
  <si>
    <t>Platz</t>
  </si>
  <si>
    <t>darum</t>
  </si>
  <si>
    <t>Vielen</t>
  </si>
  <si>
    <t>falsch</t>
  </si>
  <si>
    <t>unseren</t>
  </si>
  <si>
    <t>schlafen</t>
  </si>
  <si>
    <t>Sagen</t>
  </si>
  <si>
    <t>nächsten</t>
  </si>
  <si>
    <t>fünf</t>
  </si>
  <si>
    <t>frei</t>
  </si>
  <si>
    <t>Sorge</t>
  </si>
  <si>
    <t>Vor</t>
  </si>
  <si>
    <t>fest</t>
  </si>
  <si>
    <t>bereits</t>
  </si>
  <si>
    <t>alleine</t>
  </si>
  <si>
    <t>Denn</t>
  </si>
  <si>
    <t>Zwei</t>
  </si>
  <si>
    <t>Fragen</t>
  </si>
  <si>
    <t>möglich</t>
  </si>
  <si>
    <t>irgendwie</t>
  </si>
  <si>
    <t>Papa</t>
  </si>
  <si>
    <t>lernen</t>
  </si>
  <si>
    <t>gestern</t>
  </si>
  <si>
    <t>hierher</t>
  </si>
  <si>
    <t>Schiff</t>
  </si>
  <si>
    <t>vier</t>
  </si>
  <si>
    <t>irgendwas</t>
  </si>
  <si>
    <t>Stimmt</t>
  </si>
  <si>
    <t>Menge</t>
  </si>
  <si>
    <t>keiner</t>
  </si>
  <si>
    <t>brauchst</t>
  </si>
  <si>
    <t>Typen</t>
  </si>
  <si>
    <t>Dass</t>
  </si>
  <si>
    <t>Stunde</t>
  </si>
  <si>
    <t>Szene</t>
  </si>
  <si>
    <t>Hölle</t>
  </si>
  <si>
    <t>einige</t>
  </si>
  <si>
    <t>Deshalb</t>
  </si>
  <si>
    <t>geworden</t>
  </si>
  <si>
    <t>Telefon</t>
  </si>
  <si>
    <t>Darf</t>
  </si>
  <si>
    <t>Feuer</t>
  </si>
  <si>
    <t>Wollen</t>
  </si>
  <si>
    <t>Bin</t>
  </si>
  <si>
    <t>Alter</t>
  </si>
  <si>
    <t>Captain</t>
  </si>
  <si>
    <t>Aus</t>
  </si>
  <si>
    <t>Dieses</t>
  </si>
  <si>
    <t>Probleme</t>
  </si>
  <si>
    <t>Jeder</t>
  </si>
  <si>
    <t>verstanden</t>
  </si>
  <si>
    <t>wann</t>
  </si>
  <si>
    <t>alten</t>
  </si>
  <si>
    <t>gibt's</t>
  </si>
  <si>
    <t>sondern</t>
  </si>
  <si>
    <t>guten</t>
  </si>
  <si>
    <t>zwar</t>
  </si>
  <si>
    <t>eigenen</t>
  </si>
  <si>
    <t>New</t>
  </si>
  <si>
    <t>Körper</t>
  </si>
  <si>
    <t>hört</t>
  </si>
  <si>
    <t>Zum</t>
  </si>
  <si>
    <t>gebe</t>
  </si>
  <si>
    <t>Kumpel</t>
  </si>
  <si>
    <t>Hund</t>
  </si>
  <si>
    <t>nochmal</t>
  </si>
  <si>
    <t>hab's</t>
  </si>
  <si>
    <t>früh</t>
  </si>
  <si>
    <t>Hören</t>
  </si>
  <si>
    <t>trinken</t>
  </si>
  <si>
    <t>besten</t>
  </si>
  <si>
    <t>meines</t>
  </si>
  <si>
    <t>schaffen</t>
  </si>
  <si>
    <t>alte</t>
  </si>
  <si>
    <t>Luft</t>
  </si>
  <si>
    <t>Jemand</t>
  </si>
  <si>
    <t>dürfen</t>
  </si>
  <si>
    <t>Meister</t>
  </si>
  <si>
    <t>Erde</t>
  </si>
  <si>
    <t>Seit</t>
  </si>
  <si>
    <t>Sicher</t>
  </si>
  <si>
    <t>Hört</t>
  </si>
  <si>
    <t>Zukunft</t>
  </si>
  <si>
    <t>kaum</t>
  </si>
  <si>
    <t>funktioniert</t>
  </si>
  <si>
    <t>voll</t>
  </si>
  <si>
    <t>Bleib</t>
  </si>
  <si>
    <t>reicht</t>
  </si>
  <si>
    <t>weh</t>
  </si>
  <si>
    <t>stellen</t>
  </si>
  <si>
    <t>Siehst</t>
  </si>
  <si>
    <t>kleiner</t>
  </si>
  <si>
    <t>großen</t>
  </si>
  <si>
    <t>Waffen</t>
  </si>
  <si>
    <t>Büro</t>
  </si>
  <si>
    <t>Wahl</t>
  </si>
  <si>
    <t>verlieren</t>
  </si>
  <si>
    <t>Wochen</t>
  </si>
  <si>
    <t>Damit</t>
  </si>
  <si>
    <t>Stück</t>
  </si>
  <si>
    <t>lieben</t>
  </si>
  <si>
    <t>allem</t>
  </si>
  <si>
    <t>getroffen</t>
  </si>
  <si>
    <t>äh</t>
  </si>
  <si>
    <t>Am</t>
  </si>
  <si>
    <t>geschafft</t>
  </si>
  <si>
    <t>tue</t>
  </si>
  <si>
    <t>gefallen</t>
  </si>
  <si>
    <t>Tja</t>
  </si>
  <si>
    <t>überall</t>
  </si>
  <si>
    <t>Sieht</t>
  </si>
  <si>
    <t>passieren</t>
  </si>
  <si>
    <t>lustig</t>
  </si>
  <si>
    <t>Licht</t>
  </si>
  <si>
    <t>gebracht</t>
  </si>
  <si>
    <t>nennen</t>
  </si>
  <si>
    <t>Folge</t>
  </si>
  <si>
    <t>Gefühl</t>
  </si>
  <si>
    <t>völlig</t>
  </si>
  <si>
    <t>denkt</t>
  </si>
  <si>
    <t>Schlüssel</t>
  </si>
  <si>
    <t>drüben</t>
  </si>
  <si>
    <t>Richtig</t>
  </si>
  <si>
    <t>wieso</t>
  </si>
  <si>
    <t>Leuten</t>
  </si>
  <si>
    <t>Buch</t>
  </si>
  <si>
    <t>laufen</t>
  </si>
  <si>
    <t>spielt</t>
  </si>
  <si>
    <t>früher</t>
  </si>
  <si>
    <t>Sein</t>
  </si>
  <si>
    <t>krank</t>
  </si>
  <si>
    <t>gegangen</t>
  </si>
  <si>
    <t>fand</t>
  </si>
  <si>
    <t>Seine</t>
  </si>
  <si>
    <t>Pass</t>
  </si>
  <si>
    <t>fühle</t>
  </si>
  <si>
    <t>Himmel</t>
  </si>
  <si>
    <t>froh</t>
  </si>
  <si>
    <t>leicht</t>
  </si>
  <si>
    <t>direkt</t>
  </si>
  <si>
    <t>langsam</t>
  </si>
  <si>
    <t>wolltest</t>
  </si>
  <si>
    <t>erinnern</t>
  </si>
  <si>
    <t>zuerst</t>
  </si>
  <si>
    <t>Krankenhaus</t>
  </si>
  <si>
    <t>Viel</t>
  </si>
  <si>
    <t>beste</t>
  </si>
  <si>
    <t>welche</t>
  </si>
  <si>
    <t>genommen</t>
  </si>
  <si>
    <t>Arzt</t>
  </si>
  <si>
    <t>unserem</t>
  </si>
  <si>
    <t>Idiot</t>
  </si>
  <si>
    <t>Machen</t>
  </si>
  <si>
    <t>glaubst</t>
  </si>
  <si>
    <t>jede</t>
  </si>
  <si>
    <t>Ohne</t>
  </si>
  <si>
    <t>groß</t>
  </si>
  <si>
    <t>hattest</t>
  </si>
  <si>
    <t>Äh</t>
  </si>
  <si>
    <t>Jungen</t>
  </si>
  <si>
    <t>Rest</t>
  </si>
  <si>
    <t>Unsere</t>
  </si>
  <si>
    <t>versuche</t>
  </si>
  <si>
    <t>Tagen</t>
  </si>
  <si>
    <t>nächste</t>
  </si>
  <si>
    <t>Entschuldigen</t>
  </si>
  <si>
    <t>Doktor</t>
  </si>
  <si>
    <t>spricht</t>
  </si>
  <si>
    <t>könnt</t>
  </si>
  <si>
    <t>hält</t>
  </si>
  <si>
    <t>Team</t>
  </si>
  <si>
    <t>Verstanden</t>
  </si>
  <si>
    <t>kämpfen</t>
  </si>
  <si>
    <t>heiraten</t>
  </si>
  <si>
    <t>könntest</t>
  </si>
  <si>
    <t>Wow</t>
  </si>
  <si>
    <t>Etwas</t>
  </si>
  <si>
    <t>Straße</t>
  </si>
  <si>
    <t>Mist</t>
  </si>
  <si>
    <t>König</t>
  </si>
  <si>
    <t>redest</t>
  </si>
  <si>
    <t>kleines</t>
  </si>
  <si>
    <t>lebt</t>
  </si>
  <si>
    <t>erklären</t>
  </si>
  <si>
    <t>worden</t>
  </si>
  <si>
    <t>Millionen</t>
  </si>
  <si>
    <t>Wiedersehen</t>
  </si>
  <si>
    <t>Onkel</t>
  </si>
  <si>
    <t>kennst</t>
  </si>
  <si>
    <t>sitzen</t>
  </si>
  <si>
    <t>dies</t>
  </si>
  <si>
    <t>weniger</t>
  </si>
  <si>
    <t>Kaffee</t>
  </si>
  <si>
    <t>ernst</t>
  </si>
  <si>
    <t>wollt</t>
  </si>
  <si>
    <t>tragen</t>
  </si>
  <si>
    <t>Zeug</t>
  </si>
  <si>
    <t>trotzdem</t>
  </si>
  <si>
    <t>Ihren</t>
  </si>
  <si>
    <t>kaufen</t>
  </si>
  <si>
    <t>Liste</t>
  </si>
  <si>
    <t>ändern</t>
  </si>
  <si>
    <t>Kampf</t>
  </si>
  <si>
    <t>hasse</t>
  </si>
  <si>
    <t>Person</t>
  </si>
  <si>
    <t>Mund</t>
  </si>
  <si>
    <t>umbringen</t>
  </si>
  <si>
    <t>Präsident</t>
  </si>
  <si>
    <t>Boden</t>
  </si>
  <si>
    <t>Wohin</t>
  </si>
  <si>
    <t>machte</t>
  </si>
  <si>
    <t>Party</t>
  </si>
  <si>
    <t>gefragt</t>
  </si>
  <si>
    <t>Seht</t>
  </si>
  <si>
    <t>irgendwo</t>
  </si>
  <si>
    <t>kümmern</t>
  </si>
  <si>
    <t>kennt</t>
  </si>
  <si>
    <t>verletzt</t>
  </si>
  <si>
    <t>Habt</t>
  </si>
  <si>
    <t>Nachricht</t>
  </si>
  <si>
    <t>Willkommen</t>
  </si>
  <si>
    <t>vielen</t>
  </si>
  <si>
    <t>hart</t>
  </si>
  <si>
    <t>lasse</t>
  </si>
  <si>
    <t>total</t>
  </si>
  <si>
    <t>Gefängnis</t>
  </si>
  <si>
    <t>außer</t>
  </si>
  <si>
    <t>Sicherheit</t>
  </si>
  <si>
    <t>Schnell</t>
  </si>
  <si>
    <t>wem</t>
  </si>
  <si>
    <t>ehrlich</t>
  </si>
  <si>
    <t>interessiert</t>
  </si>
  <si>
    <t>Sex</t>
  </si>
  <si>
    <t>sagten</t>
  </si>
  <si>
    <t>ziehen</t>
  </si>
  <si>
    <t>Welche</t>
  </si>
  <si>
    <t>Unser</t>
  </si>
  <si>
    <t>Augenblick</t>
  </si>
  <si>
    <t>angerufen</t>
  </si>
  <si>
    <t>aufhören</t>
  </si>
  <si>
    <t>Klasse</t>
  </si>
  <si>
    <t>Bild</t>
  </si>
  <si>
    <t>stark</t>
  </si>
  <si>
    <t>Dies</t>
  </si>
  <si>
    <t>Eure</t>
  </si>
  <si>
    <t>zehn</t>
  </si>
  <si>
    <t>Sinn</t>
  </si>
  <si>
    <t>vorstellen</t>
  </si>
  <si>
    <t>Traum</t>
  </si>
  <si>
    <t>länger</t>
  </si>
  <si>
    <t>manchmal</t>
  </si>
  <si>
    <t>anrufen</t>
  </si>
  <si>
    <t>sechs</t>
  </si>
  <si>
    <t>Arschloch</t>
  </si>
  <si>
    <t>sollst</t>
  </si>
  <si>
    <t>gestorben</t>
  </si>
  <si>
    <t>Tages</t>
  </si>
  <si>
    <t>verschwinden</t>
  </si>
  <si>
    <t>Kraft</t>
  </si>
  <si>
    <t>gesprochen</t>
  </si>
  <si>
    <t>heraus</t>
  </si>
  <si>
    <t>genauso</t>
  </si>
  <si>
    <t>Eins</t>
  </si>
  <si>
    <t>damals</t>
  </si>
  <si>
    <t>heißen</t>
  </si>
  <si>
    <t>Liebling</t>
  </si>
  <si>
    <t>wahrscheinlich</t>
  </si>
  <si>
    <t>deshalb</t>
  </si>
  <si>
    <t>Stelle</t>
  </si>
  <si>
    <t>halt</t>
  </si>
  <si>
    <t>erwartet</t>
  </si>
  <si>
    <t>solche</t>
  </si>
  <si>
    <t>meisten</t>
  </si>
  <si>
    <t>bringe</t>
  </si>
  <si>
    <t>still</t>
  </si>
  <si>
    <t>umgebracht</t>
  </si>
  <si>
    <t>Stimme</t>
  </si>
  <si>
    <t>General</t>
  </si>
  <si>
    <t>Geben</t>
  </si>
  <si>
    <t>Entschuldige</t>
  </si>
  <si>
    <t>Vergiss</t>
  </si>
  <si>
    <t>rede</t>
  </si>
  <si>
    <t>führen</t>
  </si>
  <si>
    <t>Bewegung</t>
  </si>
  <si>
    <t>höre</t>
  </si>
  <si>
    <t>Sonst</t>
  </si>
  <si>
    <t>Geschäft</t>
  </si>
  <si>
    <t>werdet</t>
  </si>
  <si>
    <t>konnten</t>
  </si>
  <si>
    <t>wartet</t>
  </si>
  <si>
    <t>Raus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</si>
</sst>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3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6"/>
  <sheetViews>
    <sheetView tabSelected="1" topLeftCell="A982" workbookViewId="0">
      <selection activeCell="A288" sqref="A288:XFD288"/>
    </sheetView>
  </sheetViews>
  <sheetFormatPr defaultColWidth="14.42578125" defaultRowHeight="15.75" customHeight="1" x14ac:dyDescent="0.2"/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 t="s">
        <v>2</v>
      </c>
      <c r="B2" s="4" t="str">
        <f ca="1">IFERROR(__xludf.DUMMYFUNCTION("GOOGLETRANSLATE(B2,""de"", ""en"")"),"I")</f>
        <v>I</v>
      </c>
    </row>
    <row r="3" spans="1:2" ht="15.75" customHeight="1" x14ac:dyDescent="0.25">
      <c r="A3" s="3" t="s">
        <v>3</v>
      </c>
      <c r="B3" s="4" t="str">
        <f ca="1">IFERROR(__xludf.DUMMYFUNCTION("GOOGLETRANSLATE(B3,""de"", ""en"")"),"is")</f>
        <v>is</v>
      </c>
    </row>
    <row r="4" spans="1:2" ht="15.75" customHeight="1" x14ac:dyDescent="0.25">
      <c r="A4" s="3" t="s">
        <v>4</v>
      </c>
      <c r="B4" s="4" t="str">
        <f ca="1">IFERROR(__xludf.DUMMYFUNCTION("GOOGLETRANSLATE(B4,""de"", ""en"")"),"I")</f>
        <v>I</v>
      </c>
    </row>
    <row r="5" spans="1:2" ht="15.75" customHeight="1" x14ac:dyDescent="0.25">
      <c r="A5" s="3" t="s">
        <v>5</v>
      </c>
      <c r="B5" s="4" t="str">
        <f ca="1">IFERROR(__xludf.DUMMYFUNCTION("GOOGLETRANSLATE(B5,""de"", ""en"")"),"Not")</f>
        <v>Not</v>
      </c>
    </row>
    <row r="6" spans="1:2" ht="15.75" customHeight="1" x14ac:dyDescent="0.25">
      <c r="A6" s="3" t="s">
        <v>6</v>
      </c>
      <c r="B6" s="4" t="str">
        <f ca="1">IFERROR(__xludf.DUMMYFUNCTION("GOOGLETRANSLATE(B6,""de"", ""en"")"),"you")</f>
        <v>you</v>
      </c>
    </row>
    <row r="7" spans="1:2" ht="15.75" customHeight="1" x14ac:dyDescent="0.25">
      <c r="A7" s="3" t="s">
        <v>7</v>
      </c>
      <c r="B7" s="4" t="str">
        <f ca="1">IFERROR(__xludf.DUMMYFUNCTION("GOOGLETRANSLATE(B7,""de"", ""en"")"),"you")</f>
        <v>you</v>
      </c>
    </row>
    <row r="8" spans="1:2" ht="15.75" customHeight="1" x14ac:dyDescent="0.25">
      <c r="A8" s="3" t="s">
        <v>8</v>
      </c>
      <c r="B8" s="4" t="str">
        <f ca="1">IFERROR(__xludf.DUMMYFUNCTION("GOOGLETRANSLATE(B8,""de"", ""en"")"),"the")</f>
        <v>the</v>
      </c>
    </row>
    <row r="9" spans="1:2" ht="15.75" customHeight="1" x14ac:dyDescent="0.25">
      <c r="A9" s="3" t="s">
        <v>9</v>
      </c>
      <c r="B9" s="4" t="str">
        <f ca="1">IFERROR(__xludf.DUMMYFUNCTION("GOOGLETRANSLATE(B9,""de"", ""en"")"),"the")</f>
        <v>the</v>
      </c>
    </row>
    <row r="10" spans="1:2" ht="15.75" customHeight="1" x14ac:dyDescent="0.25">
      <c r="A10" s="3" t="s">
        <v>10</v>
      </c>
      <c r="B10" s="4" t="str">
        <f ca="1">IFERROR(__xludf.DUMMYFUNCTION("GOOGLETRANSLATE(B10,""de"", ""en"")"),"it")</f>
        <v>it</v>
      </c>
    </row>
    <row r="11" spans="1:2" ht="15.75" customHeight="1" x14ac:dyDescent="0.25">
      <c r="A11" s="3" t="s">
        <v>11</v>
      </c>
      <c r="B11" s="4" t="str">
        <f ca="1">IFERROR(__xludf.DUMMYFUNCTION("GOOGLETRANSLATE(B11,""de"", ""en"")"),"and")</f>
        <v>and</v>
      </c>
    </row>
    <row r="12" spans="1:2" ht="15.75" customHeight="1" x14ac:dyDescent="0.25">
      <c r="A12" s="3" t="s">
        <v>12</v>
      </c>
      <c r="B12" s="4" t="str">
        <f ca="1">IFERROR(__xludf.DUMMYFUNCTION("GOOGLETRANSLATE(B12,""de"", ""en"")"),"the")</f>
        <v>the</v>
      </c>
    </row>
    <row r="13" spans="1:2" ht="15.75" customHeight="1" x14ac:dyDescent="0.25">
      <c r="A13" s="3" t="s">
        <v>13</v>
      </c>
      <c r="B13" s="4" t="str">
        <f ca="1">IFERROR(__xludf.DUMMYFUNCTION("GOOGLETRANSLATE(B13,""de"", ""en"")"),"to")</f>
        <v>to</v>
      </c>
    </row>
    <row r="14" spans="1:2" ht="15.75" customHeight="1" x14ac:dyDescent="0.25">
      <c r="A14" s="3" t="s">
        <v>14</v>
      </c>
      <c r="B14" s="4" t="str">
        <f ca="1">IFERROR(__xludf.DUMMYFUNCTION("GOOGLETRANSLATE(B14,""de"", ""en"")"),"you")</f>
        <v>you</v>
      </c>
    </row>
    <row r="15" spans="1:2" ht="15.75" customHeight="1" x14ac:dyDescent="0.25">
      <c r="A15" s="3" t="s">
        <v>15</v>
      </c>
      <c r="B15" s="4" t="str">
        <f ca="1">IFERROR(__xludf.DUMMYFUNCTION("GOOGLETRANSLATE(B15,""de"", ""en"")"),"The")</f>
        <v>The</v>
      </c>
    </row>
    <row r="16" spans="1:2" ht="15.75" customHeight="1" x14ac:dyDescent="0.25">
      <c r="A16" s="3" t="s">
        <v>16</v>
      </c>
      <c r="B16" s="4" t="str">
        <f ca="1">IFERROR(__xludf.DUMMYFUNCTION("GOOGLETRANSLATE(B16,""de"", ""en"")"),"on")</f>
        <v>on</v>
      </c>
    </row>
    <row r="17" spans="1:2" ht="15.75" customHeight="1" x14ac:dyDescent="0.25">
      <c r="A17" s="3" t="s">
        <v>17</v>
      </c>
      <c r="B17" s="4" t="str">
        <f ca="1">IFERROR(__xludf.DUMMYFUNCTION("GOOGLETRANSLATE(B17,""de"", ""en"")"),"in")</f>
        <v>in</v>
      </c>
    </row>
    <row r="18" spans="1:2" ht="15.75" customHeight="1" x14ac:dyDescent="0.25">
      <c r="A18" s="3" t="s">
        <v>18</v>
      </c>
      <c r="B18" s="4" t="str">
        <f ca="1">IFERROR(__xludf.DUMMYFUNCTION("GOOGLETRANSLATE(B18,""de"", ""en"")"),"we")</f>
        <v>we</v>
      </c>
    </row>
    <row r="19" spans="1:2" ht="15.75" customHeight="1" x14ac:dyDescent="0.25">
      <c r="A19" s="3" t="s">
        <v>19</v>
      </c>
      <c r="B19" s="4" t="str">
        <f ca="1">IFERROR(__xludf.DUMMYFUNCTION("GOOGLETRANSLATE(B19,""de"", ""en"")"),"You")</f>
        <v>You</v>
      </c>
    </row>
    <row r="20" spans="1:2" ht="15.75" customHeight="1" x14ac:dyDescent="0.25">
      <c r="A20" s="3" t="s">
        <v>20</v>
      </c>
      <c r="B20" s="4" t="str">
        <f ca="1">IFERROR(__xludf.DUMMYFUNCTION("GOOGLETRANSLATE(B20,""de"", ""en"")"),"me")</f>
        <v>me</v>
      </c>
    </row>
    <row r="21" spans="1:2" ht="15.75" customHeight="1" x14ac:dyDescent="0.25">
      <c r="A21" s="3" t="s">
        <v>21</v>
      </c>
      <c r="B21" s="4" t="str">
        <f ca="1">IFERROR(__xludf.DUMMYFUNCTION("GOOGLETRANSLATE(B21,""de"", ""en"")"),"With")</f>
        <v>With</v>
      </c>
    </row>
    <row r="22" spans="1:2" ht="15.75" customHeight="1" x14ac:dyDescent="0.25">
      <c r="A22" s="3" t="s">
        <v>22</v>
      </c>
      <c r="B22" s="4" t="str">
        <f ca="1">IFERROR(__xludf.DUMMYFUNCTION("GOOGLETRANSLATE(B22,""de"", ""en"")"),"What")</f>
        <v>What</v>
      </c>
    </row>
    <row r="23" spans="1:2" ht="15.75" customHeight="1" x14ac:dyDescent="0.25">
      <c r="A23" s="3" t="s">
        <v>23</v>
      </c>
      <c r="B23" s="4" t="str">
        <f ca="1">IFERROR(__xludf.DUMMYFUNCTION("GOOGLETRANSLATE(B23,""de"", ""en"")"),"the")</f>
        <v>the</v>
      </c>
    </row>
    <row r="24" spans="1:2" ht="15.75" customHeight="1" x14ac:dyDescent="0.25">
      <c r="A24" s="3" t="s">
        <v>24</v>
      </c>
      <c r="B24" s="4" t="str">
        <f ca="1">IFERROR(__xludf.DUMMYFUNCTION("GOOGLETRANSLATE(B24,""de"", ""en"")"),"me")</f>
        <v>me</v>
      </c>
    </row>
    <row r="25" spans="1:2" ht="15.75" customHeight="1" x14ac:dyDescent="0.25">
      <c r="A25" s="3" t="s">
        <v>25</v>
      </c>
      <c r="B25" s="4" t="str">
        <f ca="1">IFERROR(__xludf.DUMMYFUNCTION("GOOGLETRANSLATE(B25,""de"", ""en"")"),"What")</f>
        <v>What</v>
      </c>
    </row>
    <row r="26" spans="1:2" ht="15.75" customHeight="1" x14ac:dyDescent="0.25">
      <c r="A26" s="3" t="s">
        <v>26</v>
      </c>
      <c r="B26" s="4" t="str">
        <f ca="1">IFERROR(__xludf.DUMMYFUNCTION("GOOGLETRANSLATE(B26,""de"", ""en"")"),"on")</f>
        <v>on</v>
      </c>
    </row>
    <row r="27" spans="1:2" ht="15.75" customHeight="1" x14ac:dyDescent="0.25">
      <c r="A27" s="3" t="s">
        <v>27</v>
      </c>
      <c r="B27" s="4" t="str">
        <f ca="1">IFERROR(__xludf.DUMMYFUNCTION("GOOGLETRANSLATE(B27,""de"", ""en"")"),"that")</f>
        <v>that</v>
      </c>
    </row>
    <row r="28" spans="1:2" ht="15.75" customHeight="1" x14ac:dyDescent="0.25">
      <c r="A28" s="3" t="s">
        <v>28</v>
      </c>
      <c r="B28" s="4" t="str">
        <f ca="1">IFERROR(__xludf.DUMMYFUNCTION("GOOGLETRANSLATE(B28,""de"", ""en"")"),"he")</f>
        <v>he</v>
      </c>
    </row>
    <row r="29" spans="1:2" ht="15.75" customHeight="1" x14ac:dyDescent="0.25">
      <c r="A29" s="3" t="s">
        <v>29</v>
      </c>
      <c r="B29" s="4" t="str">
        <f ca="1">IFERROR(__xludf.DUMMYFUNCTION("GOOGLETRANSLATE(B29,""de"", ""en"")"),"a")</f>
        <v>a</v>
      </c>
    </row>
    <row r="30" spans="1:2" ht="15.75" customHeight="1" x14ac:dyDescent="0.25">
      <c r="A30" s="3" t="s">
        <v>30</v>
      </c>
      <c r="B30" s="4" t="str">
        <f ca="1">IFERROR(__xludf.DUMMYFUNCTION("GOOGLETRANSLATE(B30,""de"", ""en"")"),"It")</f>
        <v>It</v>
      </c>
    </row>
    <row r="31" spans="1:2" ht="15.75" customHeight="1" x14ac:dyDescent="0.25">
      <c r="A31" s="3" t="s">
        <v>31</v>
      </c>
      <c r="B31" s="4" t="str">
        <f ca="1">IFERROR(__xludf.DUMMYFUNCTION("GOOGLETRANSLATE(B31,""de"", ""en"")"),"Has")</f>
        <v>Has</v>
      </c>
    </row>
    <row r="32" spans="1:2" ht="15.75" customHeight="1" x14ac:dyDescent="0.25">
      <c r="A32" s="3" t="s">
        <v>32</v>
      </c>
      <c r="B32" s="4" t="str">
        <f ca="1">IFERROR(__xludf.DUMMYFUNCTION("GOOGLETRANSLATE(B32,""de"", ""en"")"),"We")</f>
        <v>We</v>
      </c>
    </row>
    <row r="33" spans="1:2" ht="15.75" customHeight="1" x14ac:dyDescent="0.25">
      <c r="A33" s="3" t="s">
        <v>33</v>
      </c>
      <c r="B33" s="4" t="str">
        <f ca="1">IFERROR(__xludf.DUMMYFUNCTION("GOOGLETRANSLATE(B33,""de"", ""en"")"),"And")</f>
        <v>And</v>
      </c>
    </row>
    <row r="34" spans="1:2" ht="15.75" customHeight="1" x14ac:dyDescent="0.25">
      <c r="A34" s="3" t="s">
        <v>34</v>
      </c>
      <c r="B34" s="4" t="str">
        <f ca="1">IFERROR(__xludf.DUMMYFUNCTION("GOOGLETRANSLATE(B34,""de"", ""en"")"),"so")</f>
        <v>so</v>
      </c>
    </row>
    <row r="35" spans="1:2" ht="15.75" customHeight="1" x14ac:dyDescent="0.25">
      <c r="A35" s="3" t="s">
        <v>35</v>
      </c>
      <c r="B35" s="4" t="str">
        <f ca="1">IFERROR(__xludf.DUMMYFUNCTION("GOOGLETRANSLATE(B35,""de"", ""en"")"),"are")</f>
        <v>are</v>
      </c>
    </row>
    <row r="36" spans="1:2" ht="15.75" customHeight="1" x14ac:dyDescent="0.25">
      <c r="A36" s="3" t="s">
        <v>36</v>
      </c>
      <c r="B36" s="4" t="str">
        <f ca="1">IFERROR(__xludf.DUMMYFUNCTION("GOOGLETRANSLATE(B36,""de"", ""en"")"),"from")</f>
        <v>from</v>
      </c>
    </row>
    <row r="37" spans="1:2" ht="15.75" customHeight="1" x14ac:dyDescent="0.25">
      <c r="A37" s="3" t="s">
        <v>37</v>
      </c>
      <c r="B37" s="4" t="str">
        <f ca="1">IFERROR(__xludf.DUMMYFUNCTION("GOOGLETRANSLATE(B37,""de"", ""en"")"),"you")</f>
        <v>you</v>
      </c>
    </row>
    <row r="38" spans="1:2" ht="15" x14ac:dyDescent="0.25">
      <c r="A38" s="3" t="s">
        <v>38</v>
      </c>
      <c r="B38" s="4" t="str">
        <f ca="1">IFERROR(__xludf.DUMMYFUNCTION("GOOGLETRANSLATE(B38,""de"", ""en"")"),"was")</f>
        <v>was</v>
      </c>
    </row>
    <row r="39" spans="1:2" ht="15" x14ac:dyDescent="0.25">
      <c r="A39" s="3" t="s">
        <v>39</v>
      </c>
      <c r="B39" s="4" t="str">
        <f ca="1">IFERROR(__xludf.DUMMYFUNCTION("GOOGLETRANSLATE(B39,""de"", ""en"")"),"to have")</f>
        <v>to have</v>
      </c>
    </row>
    <row r="40" spans="1:2" ht="15" x14ac:dyDescent="0.25">
      <c r="A40" s="3" t="s">
        <v>40</v>
      </c>
      <c r="B40" s="4" t="str">
        <f ca="1">IFERROR(__xludf.DUMMYFUNCTION("GOOGLETRANSLATE(B40,""de"", ""en"")"),"For")</f>
        <v>For</v>
      </c>
    </row>
    <row r="41" spans="1:2" ht="15" x14ac:dyDescent="0.25">
      <c r="A41" s="3" t="s">
        <v>41</v>
      </c>
      <c r="B41" s="4" t="str">
        <f ca="1">IFERROR(__xludf.DUMMYFUNCTION("GOOGLETRANSLATE(B41,""de"", ""en"")"),"Yes")</f>
        <v>Yes</v>
      </c>
    </row>
    <row r="42" spans="1:2" ht="15" x14ac:dyDescent="0.25">
      <c r="A42" s="3" t="s">
        <v>42</v>
      </c>
      <c r="B42" s="4" t="str">
        <f ca="1">IFERROR(__xludf.DUMMYFUNCTION("GOOGLETRANSLATE(B42,""de"", ""en"")"),"here")</f>
        <v>here</v>
      </c>
    </row>
    <row r="43" spans="1:2" ht="15" x14ac:dyDescent="0.25">
      <c r="A43" s="3" t="s">
        <v>43</v>
      </c>
      <c r="B43" s="4" t="str">
        <f ca="1">IFERROR(__xludf.DUMMYFUNCTION("GOOGLETRANSLATE(B43,""de"", ""en"")"),"at")</f>
        <v>at</v>
      </c>
    </row>
    <row r="44" spans="1:2" ht="15" x14ac:dyDescent="0.25">
      <c r="A44" s="3" t="s">
        <v>44</v>
      </c>
      <c r="B44" s="4" t="str">
        <f ca="1">IFERROR(__xludf.DUMMYFUNCTION("GOOGLETRANSLATE(B44,""de"", ""en"")"),"have")</f>
        <v>have</v>
      </c>
    </row>
    <row r="45" spans="1:2" ht="15" x14ac:dyDescent="0.25">
      <c r="A45" s="3" t="s">
        <v>45</v>
      </c>
      <c r="B45" s="4" t="str">
        <f ca="1">IFERROR(__xludf.DUMMYFUNCTION("GOOGLETRANSLATE(B45,""de"", ""en"")"),"He")</f>
        <v>He</v>
      </c>
    </row>
    <row r="46" spans="1:2" ht="15" x14ac:dyDescent="0.25">
      <c r="A46" s="3" t="s">
        <v>46</v>
      </c>
      <c r="B46" s="4" t="str">
        <f ca="1">IFERROR(__xludf.DUMMYFUNCTION("GOOGLETRANSLATE(B46,""de"", ""en"")"),"am")</f>
        <v>am</v>
      </c>
    </row>
    <row r="47" spans="1:2" ht="15" x14ac:dyDescent="0.25">
      <c r="A47" s="3" t="s">
        <v>47</v>
      </c>
      <c r="B47" s="4" t="str">
        <f ca="1">IFERROR(__xludf.DUMMYFUNCTION("GOOGLETRANSLATE(B47,""de"", ""en"")"),"as")</f>
        <v>as</v>
      </c>
    </row>
    <row r="48" spans="1:2" ht="15" x14ac:dyDescent="0.25">
      <c r="A48" s="3" t="s">
        <v>48</v>
      </c>
      <c r="B48" s="4" t="str">
        <f ca="1">IFERROR(__xludf.DUMMYFUNCTION("GOOGLETRANSLATE(B48,""de"", ""en"")"),"still")</f>
        <v>still</v>
      </c>
    </row>
    <row r="49" spans="1:2" ht="15" x14ac:dyDescent="0.25">
      <c r="A49" s="3" t="s">
        <v>49</v>
      </c>
      <c r="B49" s="4" t="str">
        <f ca="1">IFERROR(__xludf.DUMMYFUNCTION("GOOGLETRANSLATE(B49,""de"", ""en"")"),"to you")</f>
        <v>to you</v>
      </c>
    </row>
    <row r="50" spans="1:2" ht="15" x14ac:dyDescent="0.25">
      <c r="A50" s="3" t="s">
        <v>50</v>
      </c>
      <c r="B50" s="4" t="str">
        <f ca="1">IFERROR(__xludf.DUMMYFUNCTION("GOOGLETRANSLATE(B50,""de"", ""en"")"),"us")</f>
        <v>us</v>
      </c>
    </row>
    <row r="51" spans="1:2" ht="15" x14ac:dyDescent="0.25">
      <c r="A51" s="3" t="s">
        <v>51</v>
      </c>
      <c r="B51" s="4" t="str">
        <f ca="1">IFERROR(__xludf.DUMMYFUNCTION("GOOGLETRANSLATE(B51,""de"", ""en"")"),"themselves")</f>
        <v>themselves</v>
      </c>
    </row>
    <row r="52" spans="1:2" ht="15" x14ac:dyDescent="0.25">
      <c r="A52" s="3" t="s">
        <v>52</v>
      </c>
      <c r="B52" s="4" t="str">
        <f ca="1">IFERROR(__xludf.DUMMYFUNCTION("GOOGLETRANSLATE(B52,""de"", ""en"")"),"The")</f>
        <v>The</v>
      </c>
    </row>
    <row r="53" spans="1:2" ht="15" x14ac:dyDescent="0.25">
      <c r="A53" s="3" t="s">
        <v>53</v>
      </c>
      <c r="B53" s="4" t="str">
        <f ca="1">IFERROR(__xludf.DUMMYFUNCTION("GOOGLETRANSLATE(B53,""de"", ""en"")"),"just")</f>
        <v>just</v>
      </c>
    </row>
    <row r="54" spans="1:2" ht="15" x14ac:dyDescent="0.25">
      <c r="A54" s="3" t="s">
        <v>54</v>
      </c>
      <c r="B54" s="4" t="str">
        <f ca="1">IFERROR(__xludf.DUMMYFUNCTION("GOOGLETRANSLATE(B54,""de"", ""en"")"),"one")</f>
        <v>one</v>
      </c>
    </row>
    <row r="55" spans="1:2" ht="15" x14ac:dyDescent="0.25">
      <c r="A55" s="3" t="s">
        <v>55</v>
      </c>
      <c r="B55" s="4" t="str">
        <f ca="1">IFERROR(__xludf.DUMMYFUNCTION("GOOGLETRANSLATE(B55,""de"", ""en"")"),"No")</f>
        <v>No</v>
      </c>
    </row>
    <row r="56" spans="1:2" ht="15" x14ac:dyDescent="0.25">
      <c r="A56" s="3" t="s">
        <v>56</v>
      </c>
      <c r="B56" s="4" t="str">
        <f ca="1">IFERROR(__xludf.DUMMYFUNCTION("GOOGLETRANSLATE(B56,""de"", ""en"")"),"the")</f>
        <v>the</v>
      </c>
    </row>
    <row r="57" spans="1:2" ht="15" x14ac:dyDescent="0.25">
      <c r="A57" s="3" t="s">
        <v>57</v>
      </c>
      <c r="B57" s="4" t="str">
        <f ca="1">IFERROR(__xludf.DUMMYFUNCTION("GOOGLETRANSLATE(B57,""de"", ""en"")"),"him")</f>
        <v>him</v>
      </c>
    </row>
    <row r="58" spans="1:2" ht="15" x14ac:dyDescent="0.25">
      <c r="A58" s="3" t="s">
        <v>58</v>
      </c>
      <c r="B58" s="4" t="str">
        <f ca="1">IFERROR(__xludf.DUMMYFUNCTION("GOOGLETRANSLATE(B58,""de"", ""en"")"),"also")</f>
        <v>also</v>
      </c>
    </row>
    <row r="59" spans="1:2" ht="15" x14ac:dyDescent="0.25">
      <c r="A59" s="3" t="s">
        <v>59</v>
      </c>
      <c r="B59" s="4" t="str">
        <f ca="1">IFERROR(__xludf.DUMMYFUNCTION("GOOGLETRANSLATE(B59,""de"", ""en"")"),"has")</f>
        <v>has</v>
      </c>
    </row>
    <row r="60" spans="1:2" ht="15" x14ac:dyDescent="0.25">
      <c r="A60" s="3" t="s">
        <v>60</v>
      </c>
      <c r="B60" s="4" t="str">
        <f ca="1">IFERROR(__xludf.DUMMYFUNCTION("GOOGLETRANSLATE(B60,""de"", ""en"")"),"his")</f>
        <v>his</v>
      </c>
    </row>
    <row r="61" spans="1:2" ht="15" x14ac:dyDescent="0.25">
      <c r="A61" s="3" t="s">
        <v>61</v>
      </c>
      <c r="B61" s="4" t="str">
        <f ca="1">IFERROR(__xludf.DUMMYFUNCTION("GOOGLETRANSLATE(B61,""de"", ""en"")"),"their")</f>
        <v>their</v>
      </c>
    </row>
    <row r="62" spans="1:2" ht="15" x14ac:dyDescent="0.25">
      <c r="A62" s="3" t="s">
        <v>62</v>
      </c>
      <c r="B62" s="4" t="str">
        <f ca="1">IFERROR(__xludf.DUMMYFUNCTION("GOOGLETRANSLATE(B62,""de"", ""en"")"),"there")</f>
        <v>there</v>
      </c>
    </row>
    <row r="63" spans="1:2" ht="15" x14ac:dyDescent="0.25">
      <c r="A63" s="3" t="s">
        <v>63</v>
      </c>
      <c r="B63" s="4" t="str">
        <f ca="1">IFERROR(__xludf.DUMMYFUNCTION("GOOGLETRANSLATE(B63,""de"", ""en"")"),"out")</f>
        <v>out</v>
      </c>
    </row>
    <row r="64" spans="1:2" ht="15" x14ac:dyDescent="0.25">
      <c r="A64" s="3" t="s">
        <v>64</v>
      </c>
      <c r="B64" s="4" t="str">
        <f ca="1">IFERROR(__xludf.DUMMYFUNCTION("GOOGLETRANSLATE(B64,""de"", ""en"")"),"can")</f>
        <v>can</v>
      </c>
    </row>
    <row r="65" spans="1:2" ht="15" x14ac:dyDescent="0.25">
      <c r="A65" s="3" t="s">
        <v>65</v>
      </c>
      <c r="B65" s="4" t="str">
        <f ca="1">IFERROR(__xludf.DUMMYFUNCTION("GOOGLETRANSLATE(B65,""de"", ""en"")"),"but")</f>
        <v>but</v>
      </c>
    </row>
    <row r="66" spans="1:2" ht="15" x14ac:dyDescent="0.25">
      <c r="A66" s="3" t="s">
        <v>66</v>
      </c>
      <c r="B66" s="4" t="str">
        <f ca="1">IFERROR(__xludf.DUMMYFUNCTION("GOOGLETRANSLATE(B66,""de"", ""en"")"),"But")</f>
        <v>But</v>
      </c>
    </row>
    <row r="67" spans="1:2" ht="15" x14ac:dyDescent="0.25">
      <c r="A67" s="3" t="s">
        <v>67</v>
      </c>
      <c r="B67" s="4" t="str">
        <f ca="1">IFERROR(__xludf.DUMMYFUNCTION("GOOGLETRANSLATE(B67,""de"", ""en"")"),"beautiful")</f>
        <v>beautiful</v>
      </c>
    </row>
    <row r="68" spans="1:2" ht="15" x14ac:dyDescent="0.25">
      <c r="A68" s="3" t="s">
        <v>68</v>
      </c>
      <c r="B68" s="4" t="str">
        <f ca="1">IFERROR(__xludf.DUMMYFUNCTION("GOOGLETRANSLATE(B68,""de"", ""en"")"),"if")</f>
        <v>if</v>
      </c>
    </row>
    <row r="69" spans="1:2" ht="15" x14ac:dyDescent="0.25">
      <c r="A69" s="3" t="s">
        <v>69</v>
      </c>
      <c r="B69" s="4" t="str">
        <f ca="1">IFERROR(__xludf.DUMMYFUNCTION("GOOGLETRANSLATE(B69,""de"", ""en"")"),"becomes")</f>
        <v>becomes</v>
      </c>
    </row>
    <row r="70" spans="1:2" ht="15" x14ac:dyDescent="0.25">
      <c r="A70" s="3" t="s">
        <v>70</v>
      </c>
      <c r="B70" s="4" t="str">
        <f ca="1">IFERROR(__xludf.DUMMYFUNCTION("GOOGLETRANSLATE(B70,""de"", ""en"")"),"around")</f>
        <v>around</v>
      </c>
    </row>
    <row r="71" spans="1:2" ht="15" x14ac:dyDescent="0.25">
      <c r="A71" s="3" t="s">
        <v>71</v>
      </c>
      <c r="B71" s="4" t="str">
        <f ca="1">IFERROR(__xludf.DUMMYFUNCTION("GOOGLETRANSLATE(B71,""de"", ""en"")"),"As")</f>
        <v>As</v>
      </c>
    </row>
    <row r="72" spans="1:2" ht="15" x14ac:dyDescent="0.25">
      <c r="A72" s="3" t="s">
        <v>72</v>
      </c>
      <c r="B72" s="4" t="str">
        <f ca="1">IFERROR(__xludf.DUMMYFUNCTION("GOOGLETRANSLATE(B72,""de"", ""en"")"),"when")</f>
        <v>when</v>
      </c>
    </row>
    <row r="73" spans="1:2" ht="15" x14ac:dyDescent="0.25">
      <c r="A73" s="3" t="s">
        <v>73</v>
      </c>
      <c r="B73" s="4" t="str">
        <f ca="1">IFERROR(__xludf.DUMMYFUNCTION("GOOGLETRANSLATE(B73,""de"", ""en"")"),"are")</f>
        <v>are</v>
      </c>
    </row>
    <row r="74" spans="1:2" ht="15" x14ac:dyDescent="0.25">
      <c r="A74" s="3" t="s">
        <v>74</v>
      </c>
      <c r="B74" s="4" t="str">
        <f ca="1">IFERROR(__xludf.DUMMYFUNCTION("GOOGLETRANSLATE(B74,""de"", ""en"")"),"in the")</f>
        <v>in the</v>
      </c>
    </row>
    <row r="75" spans="1:2" ht="15" x14ac:dyDescent="0.25">
      <c r="A75" s="3" t="s">
        <v>75</v>
      </c>
      <c r="B75" s="4" t="str">
        <f ca="1">IFERROR(__xludf.DUMMYFUNCTION("GOOGLETRANSLATE(B75,""de"", ""en"")"),"times")</f>
        <v>times</v>
      </c>
    </row>
    <row r="76" spans="1:2" ht="15" x14ac:dyDescent="0.25">
      <c r="A76" s="3" t="s">
        <v>76</v>
      </c>
      <c r="B76" s="4" t="str">
        <f ca="1">IFERROR(__xludf.DUMMYFUNCTION("GOOGLETRANSLATE(B76,""de"", ""en"")"),"but")</f>
        <v>but</v>
      </c>
    </row>
    <row r="77" spans="1:2" ht="15" x14ac:dyDescent="0.25">
      <c r="A77" s="3" t="s">
        <v>77</v>
      </c>
      <c r="B77" s="4" t="str">
        <f ca="1">IFERROR(__xludf.DUMMYFUNCTION("GOOGLETRANSLATE(B77,""de"", ""en"")"),"Good")</f>
        <v>Good</v>
      </c>
    </row>
    <row r="78" spans="1:2" ht="15" x14ac:dyDescent="0.25">
      <c r="A78" s="3" t="s">
        <v>78</v>
      </c>
      <c r="B78" s="4" t="str">
        <f ca="1">IFERROR(__xludf.DUMMYFUNCTION("GOOGLETRANSLATE(B78,""de"", ""en"")"),"my")</f>
        <v>my</v>
      </c>
    </row>
    <row r="79" spans="1:2" ht="15" x14ac:dyDescent="0.25">
      <c r="A79" s="3" t="s">
        <v>79</v>
      </c>
      <c r="B79" s="4" t="str">
        <f ca="1">IFERROR(__xludf.DUMMYFUNCTION("GOOGLETRANSLATE(B79,""de"", ""en"")"),"now")</f>
        <v>now</v>
      </c>
    </row>
    <row r="80" spans="1:2" ht="15" x14ac:dyDescent="0.25">
      <c r="A80" s="3" t="s">
        <v>80</v>
      </c>
      <c r="B80" s="4" t="str">
        <f ca="1">IFERROR(__xludf.DUMMYFUNCTION("GOOGLETRANSLATE(B80,""de"", ""en"")"),"White")</f>
        <v>White</v>
      </c>
    </row>
    <row r="81" spans="1:2" ht="15" x14ac:dyDescent="0.25">
      <c r="A81" s="3" t="s">
        <v>81</v>
      </c>
      <c r="B81" s="4" t="str">
        <f ca="1">IFERROR(__xludf.DUMMYFUNCTION("GOOGLETRANSLATE(B81,""de"", ""en"")"),"If")</f>
        <v>If</v>
      </c>
    </row>
    <row r="82" spans="1:2" ht="15" x14ac:dyDescent="0.25">
      <c r="A82" s="3" t="s">
        <v>82</v>
      </c>
      <c r="B82" s="4" t="str">
        <f ca="1">IFERROR(__xludf.DUMMYFUNCTION("GOOGLETRANSLATE(B82,""de"", ""en"")"),"will")</f>
        <v>will</v>
      </c>
    </row>
    <row r="83" spans="1:2" ht="15" x14ac:dyDescent="0.25">
      <c r="A83" s="3" t="s">
        <v>83</v>
      </c>
      <c r="B83" s="4" t="str">
        <f ca="1">IFERROR(__xludf.DUMMYFUNCTION("GOOGLETRANSLATE(B83,""de"", ""en"")"),"The")</f>
        <v>The</v>
      </c>
    </row>
    <row r="84" spans="1:2" ht="15" x14ac:dyDescent="0.25">
      <c r="A84" s="3" t="s">
        <v>84</v>
      </c>
      <c r="B84" s="4" t="str">
        <f ca="1">IFERROR(__xludf.DUMMYFUNCTION("GOOGLETRANSLATE(B84,""de"", ""en"")"),"after")</f>
        <v>after</v>
      </c>
    </row>
    <row r="85" spans="1:2" ht="15" x14ac:dyDescent="0.25">
      <c r="A85" s="3" t="s">
        <v>85</v>
      </c>
      <c r="B85" s="4" t="str">
        <f ca="1">IFERROR(__xludf.DUMMYFUNCTION("GOOGLETRANSLATE(B85,""de"", ""en"")"),"Yes")</f>
        <v>Yes</v>
      </c>
    </row>
    <row r="86" spans="1:2" ht="15" x14ac:dyDescent="0.25">
      <c r="A86" s="3" t="s">
        <v>86</v>
      </c>
      <c r="B86" s="4" t="str">
        <f ca="1">IFERROR(__xludf.DUMMYFUNCTION("GOOGLETRANSLATE(B87,""de"", ""en"")"),"or")</f>
        <v>or</v>
      </c>
    </row>
    <row r="87" spans="1:2" ht="15" x14ac:dyDescent="0.25">
      <c r="A87" s="3" t="s">
        <v>87</v>
      </c>
      <c r="B87" s="4" t="str">
        <f ca="1">IFERROR(__xludf.DUMMYFUNCTION("GOOGLETRANSLATE(B88,""de"", ""en"")"),"then")</f>
        <v>then</v>
      </c>
    </row>
    <row r="88" spans="1:2" ht="15" x14ac:dyDescent="0.25">
      <c r="A88" s="3" t="s">
        <v>88</v>
      </c>
      <c r="B88" s="4" t="str">
        <f ca="1">IFERROR(__xludf.DUMMYFUNCTION("GOOGLETRANSLATE(B89,""de"", ""en"")"),"want")</f>
        <v>want</v>
      </c>
    </row>
    <row r="89" spans="1:2" ht="15" x14ac:dyDescent="0.25">
      <c r="A89" s="3" t="s">
        <v>89</v>
      </c>
      <c r="B89" s="4" t="str">
        <f ca="1">IFERROR(__xludf.DUMMYFUNCTION("GOOGLETRANSLATE(B90,""de"", ""en"")"),"my")</f>
        <v>my</v>
      </c>
    </row>
    <row r="90" spans="1:2" ht="15" x14ac:dyDescent="0.25">
      <c r="A90" s="3" t="s">
        <v>90</v>
      </c>
      <c r="B90" s="4" t="str">
        <f ca="1">IFERROR(__xludf.DUMMYFUNCTION("GOOGLETRANSLATE(B91,""de"", ""en"")"),"more")</f>
        <v>more</v>
      </c>
    </row>
    <row r="91" spans="1:2" ht="15" x14ac:dyDescent="0.25">
      <c r="A91" s="3" t="s">
        <v>91</v>
      </c>
      <c r="B91" s="4" t="str">
        <f ca="1">IFERROR(__xludf.DUMMYFUNCTION("GOOGLETRANSLATE(B92,""de"", ""en"")"),"no")</f>
        <v>no</v>
      </c>
    </row>
    <row r="92" spans="1:2" ht="15" x14ac:dyDescent="0.25">
      <c r="A92" s="3" t="s">
        <v>92</v>
      </c>
      <c r="B92" s="4" t="str">
        <f ca="1">IFERROR(__xludf.DUMMYFUNCTION("GOOGLETRANSLATE(B93,""de"", ""en"")"),"something")</f>
        <v>something</v>
      </c>
    </row>
    <row r="93" spans="1:2" ht="15" x14ac:dyDescent="0.25">
      <c r="A93" s="3" t="s">
        <v>93</v>
      </c>
      <c r="B93" s="4" t="str">
        <f ca="1">IFERROR(__xludf.DUMMYFUNCTION("GOOGLETRANSLATE(B94,""de"", ""en"")"),"everything")</f>
        <v>everything</v>
      </c>
    </row>
    <row r="94" spans="1:2" ht="15" x14ac:dyDescent="0.25">
      <c r="A94" s="3" t="s">
        <v>94</v>
      </c>
      <c r="B94" s="4" t="str">
        <f ca="1">IFERROR(__xludf.DUMMYFUNCTION("GOOGLETRANSLATE(B95,""de"", ""en"")"),"got to")</f>
        <v>got to</v>
      </c>
    </row>
    <row r="95" spans="1:2" ht="15" x14ac:dyDescent="0.25">
      <c r="A95" s="3" t="s">
        <v>95</v>
      </c>
      <c r="B95" s="4" t="str">
        <f ca="1">IFERROR(__xludf.DUMMYFUNCTION("GOOGLETRANSLATE(B96,""de"", ""en"")"),"always")</f>
        <v>always</v>
      </c>
    </row>
    <row r="96" spans="1:2" ht="15" x14ac:dyDescent="0.25">
      <c r="A96" s="3" t="s">
        <v>96</v>
      </c>
      <c r="B96" s="4" t="str">
        <f ca="1">IFERROR(__xludf.DUMMYFUNCTION("GOOGLETRANSLATE(B97,""de"", ""en"")"),"Nothing")</f>
        <v>Nothing</v>
      </c>
    </row>
    <row r="97" spans="1:2" ht="15" x14ac:dyDescent="0.25">
      <c r="A97" s="3" t="s">
        <v>97</v>
      </c>
      <c r="B97" s="4" t="str">
        <f ca="1">IFERROR(__xludf.DUMMYFUNCTION("GOOGLETRANSLATE(B98,""de"", ""en"")"),"you")</f>
        <v>you</v>
      </c>
    </row>
    <row r="98" spans="1:2" ht="15" x14ac:dyDescent="0.25">
      <c r="A98" s="3" t="s">
        <v>98</v>
      </c>
      <c r="B98" s="4" t="str">
        <f ca="1">IFERROR(__xludf.DUMMYFUNCTION("GOOGLETRANSLATE(B99,""de"", ""en"")"),"again")</f>
        <v>again</v>
      </c>
    </row>
    <row r="99" spans="1:2" ht="15" x14ac:dyDescent="0.25">
      <c r="A99" s="3" t="s">
        <v>99</v>
      </c>
      <c r="B99" s="4" t="str">
        <f ca="1">IFERROR(__xludf.DUMMYFUNCTION("GOOGLETRANSLATE(B100,""de"", ""en"")"),"at")</f>
        <v>at</v>
      </c>
    </row>
    <row r="100" spans="1:2" ht="15" x14ac:dyDescent="0.25">
      <c r="A100" s="3" t="s">
        <v>100</v>
      </c>
      <c r="B100" s="4" t="str">
        <f ca="1">IFERROR(__xludf.DUMMYFUNCTION("GOOGLETRANSLATE(B101,""de"", ""en"")"),"hab")</f>
        <v>hab</v>
      </c>
    </row>
    <row r="101" spans="1:2" ht="15" x14ac:dyDescent="0.25">
      <c r="A101" s="3" t="s">
        <v>101</v>
      </c>
      <c r="B101" s="4" t="str">
        <f ca="1">IFERROR(__xludf.DUMMYFUNCTION("GOOGLETRANSLATE(B102,""de"", ""en"")"),"do")</f>
        <v>do</v>
      </c>
    </row>
    <row r="102" spans="1:2" ht="15" x14ac:dyDescent="0.25">
      <c r="A102" s="3" t="s">
        <v>102</v>
      </c>
      <c r="B102" s="4" t="str">
        <f ca="1">IFERROR(__xludf.DUMMYFUNCTION("GOOGLETRANSLATE(B103,""de"", ""en"")"),"in front")</f>
        <v>in front</v>
      </c>
    </row>
    <row r="103" spans="1:2" ht="15" x14ac:dyDescent="0.25">
      <c r="A103" s="3" t="s">
        <v>103</v>
      </c>
      <c r="B103" s="4" t="str">
        <f ca="1">IFERROR(__xludf.DUMMYFUNCTION("GOOGLETRANSLATE(B104,""de"", ""en"")"),"man")</f>
        <v>man</v>
      </c>
    </row>
    <row r="104" spans="1:2" ht="15" x14ac:dyDescent="0.25">
      <c r="A104" s="3" t="s">
        <v>104</v>
      </c>
      <c r="B104" s="4" t="str">
        <f ca="1">IFERROR(__xludf.DUMMYFUNCTION("GOOGLETRANSLATE(B105,""de"", ""en"")"),"him")</f>
        <v>him</v>
      </c>
    </row>
    <row r="105" spans="1:2" ht="15" x14ac:dyDescent="0.25">
      <c r="A105" s="3" t="s">
        <v>105</v>
      </c>
      <c r="B105" s="4" t="str">
        <f ca="1">IFERROR(__xludf.DUMMYFUNCTION("GOOGLETRANSLATE(B106,""de"", ""en"")"),"one")</f>
        <v>one</v>
      </c>
    </row>
    <row r="106" spans="1:2" ht="15" x14ac:dyDescent="0.25">
      <c r="A106" s="3" t="s">
        <v>106</v>
      </c>
      <c r="B106" s="4" t="str">
        <f ca="1">IFERROR(__xludf.DUMMYFUNCTION("GOOGLETRANSLATE(B107,""de"", ""en"")"),"to do")</f>
        <v>to do</v>
      </c>
    </row>
    <row r="107" spans="1:2" ht="15" x14ac:dyDescent="0.25">
      <c r="A107" s="3" t="s">
        <v>107</v>
      </c>
      <c r="B107" s="4" t="str">
        <f ca="1">IFERROR(__xludf.DUMMYFUNCTION("GOOGLETRANSLATE(B108,""de"", ""en"")"),"to the")</f>
        <v>to the</v>
      </c>
    </row>
    <row r="108" spans="1:2" ht="15" x14ac:dyDescent="0.25">
      <c r="A108" s="3" t="s">
        <v>108</v>
      </c>
      <c r="B108" s="4" t="str">
        <f ca="1">IFERROR(__xludf.DUMMYFUNCTION("GOOGLETRANSLATE(B109,""de"", ""en"")"),"can")</f>
        <v>can</v>
      </c>
    </row>
    <row r="109" spans="1:2" ht="15" x14ac:dyDescent="0.25">
      <c r="A109" s="3" t="s">
        <v>109</v>
      </c>
      <c r="B109" s="4" t="str">
        <f ca="1">IFERROR(__xludf.DUMMYFUNCTION("GOOGLETRANSLATE(B110,""de"", ""en"")"),"say")</f>
        <v>say</v>
      </c>
    </row>
    <row r="110" spans="1:2" ht="15" x14ac:dyDescent="0.25">
      <c r="A110" s="3" t="s">
        <v>110</v>
      </c>
      <c r="B110" s="4" t="str">
        <f ca="1">IFERROR(__xludf.DUMMYFUNCTION("GOOGLETRANSLATE(B111,""de"", ""en"")"),"will")</f>
        <v>will</v>
      </c>
    </row>
    <row r="111" spans="1:2" ht="15" x14ac:dyDescent="0.25">
      <c r="A111" s="3" t="s">
        <v>111</v>
      </c>
      <c r="B111" s="4" t="str">
        <f ca="1">IFERROR(__xludf.DUMMYFUNCTION("GOOGLETRANSLATE(B112,""de"", ""en"")"),"because")</f>
        <v>because</v>
      </c>
    </row>
    <row r="112" spans="1:2" ht="15" x14ac:dyDescent="0.25">
      <c r="A112" s="3" t="s">
        <v>112</v>
      </c>
      <c r="B112" s="4" t="str">
        <f ca="1">IFERROR(__xludf.DUMMYFUNCTION("GOOGLETRANSLATE(B113,""de"", ""en"")"),"is")</f>
        <v>is</v>
      </c>
    </row>
    <row r="113" spans="1:2" ht="15" x14ac:dyDescent="0.25">
      <c r="A113" s="3" t="s">
        <v>113</v>
      </c>
      <c r="B113" s="4" t="str">
        <f ca="1">IFERROR(__xludf.DUMMYFUNCTION("GOOGLETRANSLATE(B114,""de"", ""en"")"),"On")</f>
        <v>On</v>
      </c>
    </row>
    <row r="114" spans="1:2" ht="15" x14ac:dyDescent="0.25">
      <c r="A114" s="3" t="s">
        <v>114</v>
      </c>
      <c r="B114" s="4" t="str">
        <f ca="1">IFERROR(__xludf.DUMMYFUNCTION("GOOGLETRANSLATE(B115,""de"", ""en"")"),"Why")</f>
        <v>Why</v>
      </c>
    </row>
    <row r="115" spans="1:2" ht="15" x14ac:dyDescent="0.25">
      <c r="A115" s="3" t="s">
        <v>115</v>
      </c>
      <c r="B115" s="4" t="str">
        <f ca="1">IFERROR(__xludf.DUMMYFUNCTION("GOOGLETRANSLATE(B116,""de"", ""en"")"),"one")</f>
        <v>one</v>
      </c>
    </row>
    <row r="116" spans="1:2" ht="15" x14ac:dyDescent="0.25">
      <c r="A116" s="3" t="s">
        <v>116</v>
      </c>
      <c r="B116" s="4" t="str">
        <f ca="1">IFERROR(__xludf.DUMMYFUNCTION("GOOGLETRANSLATE(B117,""de"", ""en"")"),"walk")</f>
        <v>walk</v>
      </c>
    </row>
    <row r="117" spans="1:2" ht="15" x14ac:dyDescent="0.25">
      <c r="A117" s="3" t="s">
        <v>117</v>
      </c>
      <c r="B117" s="4" t="str">
        <f ca="1">IFERROR(__xludf.DUMMYFUNCTION("GOOGLETRANSLATE(B118,""de"", ""en"")"),"see")</f>
        <v>see</v>
      </c>
    </row>
    <row r="118" spans="1:2" ht="15" x14ac:dyDescent="0.25">
      <c r="A118" s="3" t="s">
        <v>118</v>
      </c>
      <c r="B118" s="4" t="str">
        <f ca="1">IFERROR(__xludf.DUMMYFUNCTION("GOOGLETRANSLATE(B119,""de"", ""en"")"),"very")</f>
        <v>very</v>
      </c>
    </row>
    <row r="119" spans="1:2" ht="15" x14ac:dyDescent="0.25">
      <c r="A119" s="3" t="s">
        <v>119</v>
      </c>
      <c r="B119" s="4" t="str">
        <f ca="1">IFERROR(__xludf.DUMMYFUNCTION("GOOGLETRANSLATE(B120,""de"", ""en"")"),"going")</f>
        <v>going</v>
      </c>
    </row>
    <row r="120" spans="1:2" ht="15" x14ac:dyDescent="0.25">
      <c r="A120" s="3" t="s">
        <v>120</v>
      </c>
      <c r="B120" s="4" t="str">
        <f ca="1">IFERROR(__xludf.DUMMYFUNCTION("GOOGLETRANSLATE(B121,""de"", ""en"")"),"all")</f>
        <v>all</v>
      </c>
    </row>
    <row r="121" spans="1:2" ht="15" x14ac:dyDescent="0.25">
      <c r="A121" s="3" t="s">
        <v>121</v>
      </c>
      <c r="B121" s="4" t="str">
        <f ca="1">IFERROR(__xludf.DUMMYFUNCTION("GOOGLETRANSLATE(B122,""de"", ""en"")"),"over")</f>
        <v>over</v>
      </c>
    </row>
    <row r="122" spans="1:2" ht="15" x14ac:dyDescent="0.25">
      <c r="A122" s="3" t="s">
        <v>122</v>
      </c>
      <c r="B122" s="4" t="str">
        <f ca="1">IFERROR(__xludf.DUMMYFUNCTION("GOOGLETRANSLATE(B123,""de"", ""en"")"),"have to")</f>
        <v>have to</v>
      </c>
    </row>
    <row r="123" spans="1:2" ht="15" x14ac:dyDescent="0.25">
      <c r="A123" s="3" t="s">
        <v>123</v>
      </c>
      <c r="B123" s="4" t="str">
        <f ca="1">IFERROR(__xludf.DUMMYFUNCTION("GOOGLETRANSLATE(B124,""de"", ""en"")"),"this")</f>
        <v>this</v>
      </c>
    </row>
    <row r="124" spans="1:2" ht="15" x14ac:dyDescent="0.25">
      <c r="A124" s="3" t="s">
        <v>124</v>
      </c>
      <c r="B124" s="4" t="str">
        <f ca="1">IFERROR(__xludf.DUMMYFUNCTION("GOOGLETRANSLATE(B125,""de"", ""en"")"),"simple")</f>
        <v>simple</v>
      </c>
    </row>
    <row r="125" spans="1:2" ht="15" x14ac:dyDescent="0.25">
      <c r="A125" s="3" t="s">
        <v>125</v>
      </c>
      <c r="B125" s="4" t="str">
        <f ca="1">IFERROR(__xludf.DUMMYFUNCTION("GOOGLETRANSLATE(B126,""de"", ""en"")"),"to you")</f>
        <v>to you</v>
      </c>
    </row>
    <row r="126" spans="1:2" ht="15" x14ac:dyDescent="0.25">
      <c r="A126" s="3" t="s">
        <v>126</v>
      </c>
      <c r="B126" s="4" t="str">
        <f ca="1">IFERROR(__xludf.DUMMYFUNCTION("GOOGLETRANSLATE(B127,""de"", ""en"")"),"of")</f>
        <v>of</v>
      </c>
    </row>
    <row r="127" spans="1:2" ht="15" x14ac:dyDescent="0.25">
      <c r="A127" s="3" t="s">
        <v>127</v>
      </c>
      <c r="B127" s="4" t="str">
        <f ca="1">IFERROR(__xludf.DUMMYFUNCTION("GOOGLETRANSLATE(B128,""de"", ""en"")"),"never")</f>
        <v>never</v>
      </c>
    </row>
    <row r="128" spans="1:2" ht="15" x14ac:dyDescent="0.25">
      <c r="A128" s="3" t="s">
        <v>128</v>
      </c>
      <c r="B128" s="4" t="str">
        <f ca="1">IFERROR(__xludf.DUMMYFUNCTION("GOOGLETRANSLATE(B129,""de"", ""en"")"),"So")</f>
        <v>So</v>
      </c>
    </row>
    <row r="129" spans="1:2" ht="15" x14ac:dyDescent="0.25">
      <c r="A129" s="3" t="s">
        <v>129</v>
      </c>
      <c r="B129" s="4" t="str">
        <f ca="1">IFERROR(__xludf.DUMMYFUNCTION("GOOGLETRANSLATE(B130,""de"", ""en"")"),"Where")</f>
        <v>Where</v>
      </c>
    </row>
    <row r="130" spans="1:2" ht="15" x14ac:dyDescent="0.25">
      <c r="A130" s="3" t="s">
        <v>130</v>
      </c>
      <c r="B130" s="4" t="str">
        <f ca="1">IFERROR(__xludf.DUMMYFUNCTION("GOOGLETRANSLATE(B131,""de"", ""en"")"),"Come on")</f>
        <v>Come on</v>
      </c>
    </row>
    <row r="131" spans="1:2" ht="15" x14ac:dyDescent="0.25">
      <c r="A131" s="3" t="s">
        <v>131</v>
      </c>
      <c r="B131" s="4" t="str">
        <f ca="1">IFERROR(__xludf.DUMMYFUNCTION("GOOGLETRANSLATE(B132,""de"", ""en"")"),"time")</f>
        <v>time</v>
      </c>
    </row>
    <row r="132" spans="1:2" ht="15" x14ac:dyDescent="0.25">
      <c r="A132" s="3" t="s">
        <v>132</v>
      </c>
      <c r="B132" s="4" t="str">
        <f ca="1">IFERROR(__xludf.DUMMYFUNCTION("GOOGLETRANSLATE(B133,""de"", ""en"")"),"them")</f>
        <v>them</v>
      </c>
    </row>
    <row r="133" spans="1:2" ht="15" x14ac:dyDescent="0.25">
      <c r="A133" s="3" t="s">
        <v>133</v>
      </c>
      <c r="B133" s="4" t="str">
        <f ca="1">IFERROR(__xludf.DUMMYFUNCTION("GOOGLETRANSLATE(B134,""de"", ""en"")"),"gives")</f>
        <v>gives</v>
      </c>
    </row>
    <row r="134" spans="1:2" ht="15" x14ac:dyDescent="0.25">
      <c r="A134" s="3" t="s">
        <v>134</v>
      </c>
      <c r="B134" s="4" t="str">
        <f ca="1">IFERROR(__xludf.DUMMYFUNCTION("GOOGLETRANSLATE(B135,""de"", ""en"")"),"for real")</f>
        <v>for real</v>
      </c>
    </row>
    <row r="135" spans="1:2" ht="15" x14ac:dyDescent="0.25">
      <c r="A135" s="3" t="s">
        <v>135</v>
      </c>
      <c r="B135" s="4" t="str">
        <f ca="1">IFERROR(__xludf.DUMMYFUNCTION("GOOGLETRANSLATE(B136,""de"", ""en"")"),"Hey")</f>
        <v>Hey</v>
      </c>
    </row>
    <row r="136" spans="1:2" ht="15" x14ac:dyDescent="0.25">
      <c r="A136" s="3" t="s">
        <v>136</v>
      </c>
      <c r="B136" s="4" t="str">
        <f ca="1">IFERROR(__xludf.DUMMYFUNCTION("GOOGLETRANSLATE(B137,""de"", ""en"")"),"Thank you")</f>
        <v>Thank you</v>
      </c>
    </row>
    <row r="137" spans="1:2" ht="15" x14ac:dyDescent="0.25">
      <c r="A137" s="3" t="s">
        <v>137</v>
      </c>
      <c r="B137" s="4" t="str">
        <f ca="1">IFERROR(__xludf.DUMMYFUNCTION("GOOGLETRANSLATE(B138,""de"", ""en"")"),"yours")</f>
        <v>yours</v>
      </c>
    </row>
    <row r="138" spans="1:2" ht="15" x14ac:dyDescent="0.25">
      <c r="A138" s="3" t="s">
        <v>138</v>
      </c>
      <c r="B138" s="4" t="str">
        <f ca="1">IFERROR(__xludf.DUMMYFUNCTION("GOOGLETRANSLATE(B139,""de"", ""en"")"),"would")</f>
        <v>would</v>
      </c>
    </row>
    <row r="139" spans="1:2" ht="15" x14ac:dyDescent="0.25">
      <c r="A139" s="3" t="s">
        <v>139</v>
      </c>
      <c r="B139" s="4" t="str">
        <f ca="1">IFERROR(__xludf.DUMMYFUNCTION("GOOGLETRANSLATE(B140,""de"", ""en"")"),"should")</f>
        <v>should</v>
      </c>
    </row>
    <row r="140" spans="1:2" ht="15" x14ac:dyDescent="0.25">
      <c r="A140" s="3" t="s">
        <v>140</v>
      </c>
      <c r="B140" s="4" t="str">
        <f ca="1">IFERROR(__xludf.DUMMYFUNCTION("GOOGLETRANSLATE(B141,""de"", ""en"")"),"There")</f>
        <v>There</v>
      </c>
    </row>
    <row r="141" spans="1:2" ht="15" x14ac:dyDescent="0.25">
      <c r="A141" s="3" t="s">
        <v>141</v>
      </c>
      <c r="B141" s="4" t="str">
        <f ca="1">IFERROR(__xludf.DUMMYFUNCTION("GOOGLETRANSLATE(B142,""de"", ""en"")"),"would have")</f>
        <v>would have</v>
      </c>
    </row>
    <row r="142" spans="1:2" ht="15" x14ac:dyDescent="0.25">
      <c r="A142" s="3" t="s">
        <v>142</v>
      </c>
      <c r="B142" s="4" t="str">
        <f ca="1">IFERROR(__xludf.DUMMYFUNCTION("GOOGLETRANSLATE(B143,""de"", ""en"")"),"Here")</f>
        <v>Here</v>
      </c>
    </row>
    <row r="143" spans="1:2" ht="15" x14ac:dyDescent="0.25">
      <c r="A143" s="3" t="s">
        <v>143</v>
      </c>
      <c r="B143" s="4" t="str">
        <f ca="1">IFERROR(__xludf.DUMMYFUNCTION("GOOGLETRANSLATE(B144,""de"", ""en"")"),"knowledge")</f>
        <v>knowledge</v>
      </c>
    </row>
    <row r="144" spans="1:2" ht="15" x14ac:dyDescent="0.25">
      <c r="A144" s="3" t="s">
        <v>144</v>
      </c>
      <c r="B144" s="4" t="str">
        <f ca="1">IFERROR(__xludf.DUMMYFUNCTION("GOOGLETRANSLATE(B145,""de"", ""en"")"),"You're welcome")</f>
        <v>You're welcome</v>
      </c>
    </row>
    <row r="145" spans="1:2" ht="15" x14ac:dyDescent="0.25">
      <c r="A145" s="3" t="s">
        <v>145</v>
      </c>
      <c r="B145" s="4" t="str">
        <f ca="1">IFERROR(__xludf.DUMMYFUNCTION("GOOGLETRANSLATE(B146,""de"", ""en"")"),"a lot of")</f>
        <v>a lot of</v>
      </c>
    </row>
    <row r="146" spans="1:2" ht="15" x14ac:dyDescent="0.25">
      <c r="A146" s="3" t="s">
        <v>146</v>
      </c>
      <c r="B146" s="4" t="str">
        <f ca="1">IFERROR(__xludf.DUMMYFUNCTION("GOOGLETRANSLATE(B147,""de"", ""en"")"),"Then")</f>
        <v>Then</v>
      </c>
    </row>
    <row r="147" spans="1:2" ht="15" x14ac:dyDescent="0.25">
      <c r="A147" s="3" t="s">
        <v>147</v>
      </c>
      <c r="B147" s="4" t="str">
        <f ca="1">IFERROR(__xludf.DUMMYFUNCTION("GOOGLETRANSLATE(B148,""de"", ""en"")"),"So")</f>
        <v>So</v>
      </c>
    </row>
    <row r="148" spans="1:2" ht="15" x14ac:dyDescent="0.25">
      <c r="A148" s="3" t="s">
        <v>148</v>
      </c>
      <c r="B148" s="4" t="str">
        <f ca="1">IFERROR(__xludf.DUMMYFUNCTION("GOOGLETRANSLATE(B149,""de"", ""en"")"),"told")</f>
        <v>told</v>
      </c>
    </row>
    <row r="149" spans="1:2" ht="15" x14ac:dyDescent="0.25">
      <c r="A149" s="3" t="s">
        <v>149</v>
      </c>
      <c r="B149" s="4" t="str">
        <f ca="1">IFERROR(__xludf.DUMMYFUNCTION("GOOGLETRANSLATE(B150,""de"", ""en"")"),"your")</f>
        <v>your</v>
      </c>
    </row>
    <row r="150" spans="1:2" ht="15" x14ac:dyDescent="0.25">
      <c r="A150" s="3" t="s">
        <v>150</v>
      </c>
      <c r="B150" s="4" t="str">
        <f ca="1">IFERROR(__xludf.DUMMYFUNCTION("GOOGLETRANSLATE(B151,""de"", ""en"")"),"at the")</f>
        <v>at the</v>
      </c>
    </row>
    <row r="151" spans="1:2" ht="15" x14ac:dyDescent="0.25">
      <c r="A151" s="3" t="s">
        <v>151</v>
      </c>
      <c r="B151" s="4" t="str">
        <f ca="1">IFERROR(__xludf.DUMMYFUNCTION("GOOGLETRANSLATE(B152,""de"", ""en"")"),"no")</f>
        <v>no</v>
      </c>
    </row>
    <row r="152" spans="1:2" ht="15" x14ac:dyDescent="0.25">
      <c r="A152" s="3" t="s">
        <v>152</v>
      </c>
      <c r="B152" s="4" t="str">
        <f ca="1">IFERROR(__xludf.DUMMYFUNCTION("GOOGLETRANSLATE(B153,""de"", ""en"")"),"come over")</f>
        <v>come over</v>
      </c>
    </row>
    <row r="153" spans="1:2" ht="15" x14ac:dyDescent="0.25">
      <c r="A153" s="3" t="s">
        <v>153</v>
      </c>
      <c r="B153" s="4" t="str">
        <f ca="1">IFERROR(__xludf.DUMMYFUNCTION("GOOGLETRANSLATE(B154,""de"", ""en"")"),"who")</f>
        <v>who</v>
      </c>
    </row>
    <row r="154" spans="1:2" ht="15" x14ac:dyDescent="0.25">
      <c r="A154" s="3" t="s">
        <v>154</v>
      </c>
      <c r="B154" s="4" t="str">
        <f ca="1">IFERROR(__xludf.DUMMYFUNCTION("GOOGLETRANSLATE(B155,""de"", ""en"")"),"back")</f>
        <v>back</v>
      </c>
    </row>
    <row r="155" spans="1:2" ht="15" x14ac:dyDescent="0.25">
      <c r="A155" s="3" t="s">
        <v>155</v>
      </c>
      <c r="B155" s="4" t="str">
        <f ca="1">IFERROR(__xludf.DUMMYFUNCTION("GOOGLETRANSLATE(B156,""de"", ""en"")"),"has been")</f>
        <v>has been</v>
      </c>
    </row>
    <row r="156" spans="1:2" ht="15" x14ac:dyDescent="0.25">
      <c r="A156" s="3" t="s">
        <v>156</v>
      </c>
      <c r="B156" s="4" t="str">
        <f ca="1">IFERROR(__xludf.DUMMYFUNCTION("GOOGLETRANSLATE(B157,""de"", ""en"")"),"In")</f>
        <v>In</v>
      </c>
    </row>
    <row r="157" spans="1:2" ht="15" x14ac:dyDescent="0.25">
      <c r="A157" s="3" t="s">
        <v>157</v>
      </c>
      <c r="B157" s="4" t="str">
        <f ca="1">IFERROR(__xludf.DUMMYFUNCTION("GOOGLETRANSLATE(B158,""de"", ""en"")"),"wanted to")</f>
        <v>wanted to</v>
      </c>
    </row>
    <row r="158" spans="1:2" ht="15" x14ac:dyDescent="0.25">
      <c r="A158" s="3" t="s">
        <v>158</v>
      </c>
      <c r="B158" s="4" t="str">
        <f ca="1">IFERROR(__xludf.DUMMYFUNCTION("GOOGLETRANSLATE(B159,""de"", ""en"")"),"Mrs")</f>
        <v>Mrs</v>
      </c>
    </row>
    <row r="159" spans="1:2" ht="15" x14ac:dyDescent="0.25">
      <c r="A159" s="3" t="s">
        <v>159</v>
      </c>
      <c r="B159" s="4" t="str">
        <f ca="1">IFERROR(__xludf.DUMMYFUNCTION("GOOGLETRANSLATE(B160,""de"", ""en"")"),"Life")</f>
        <v>Life</v>
      </c>
    </row>
    <row r="160" spans="1:2" ht="15" x14ac:dyDescent="0.25">
      <c r="A160" s="3" t="s">
        <v>160</v>
      </c>
      <c r="B160" s="4" t="str">
        <f ca="1">IFERROR(__xludf.DUMMYFUNCTION("GOOGLETRANSLATE(B161,""de"", ""en"")"),"would")</f>
        <v>would</v>
      </c>
    </row>
    <row r="161" spans="1:2" ht="15" x14ac:dyDescent="0.25">
      <c r="A161" s="3" t="s">
        <v>161</v>
      </c>
      <c r="B161" s="4" t="str">
        <f ca="1">IFERROR(__xludf.DUMMYFUNCTION("GOOGLETRANSLATE(B162,""de"", ""en"")"),"Where")</f>
        <v>Where</v>
      </c>
    </row>
    <row r="162" spans="1:2" ht="15" x14ac:dyDescent="0.25">
      <c r="A162" s="3" t="s">
        <v>162</v>
      </c>
      <c r="B162" s="4" t="str">
        <f ca="1">IFERROR(__xludf.DUMMYFUNCTION("GOOGLETRANSLATE(B163,""de"", ""en"")"),"in order to")</f>
        <v>in order to</v>
      </c>
    </row>
    <row r="163" spans="1:2" ht="15" x14ac:dyDescent="0.25">
      <c r="A163" s="3" t="s">
        <v>163</v>
      </c>
      <c r="B163" s="4" t="str">
        <f ca="1">IFERROR(__xludf.DUMMYFUNCTION("GOOGLETRANSLATE(B164,""de"", ""en"")"),"Not")</f>
        <v>Not</v>
      </c>
    </row>
    <row r="164" spans="1:2" ht="15" x14ac:dyDescent="0.25">
      <c r="A164" s="3" t="s">
        <v>164</v>
      </c>
      <c r="B164" s="4" t="str">
        <f ca="1">IFERROR(__xludf.DUMMYFUNCTION("GOOGLETRANSLATE(B165,""de"", ""en"")"),"God")</f>
        <v>God</v>
      </c>
    </row>
    <row r="165" spans="1:2" ht="15" x14ac:dyDescent="0.25">
      <c r="A165" s="3" t="s">
        <v>165</v>
      </c>
      <c r="B165" s="4" t="str">
        <f ca="1">IFERROR(__xludf.DUMMYFUNCTION("GOOGLETRANSLATE(B166,""de"", ""en"")"),"People")</f>
        <v>People</v>
      </c>
    </row>
    <row r="166" spans="1:2" ht="15" x14ac:dyDescent="0.25">
      <c r="A166" s="3" t="s">
        <v>166</v>
      </c>
      <c r="B166" s="4" t="str">
        <f ca="1">IFERROR(__xludf.DUMMYFUNCTION("GOOGLETRANSLATE(B167,""de"", ""en"")"),"can")</f>
        <v>can</v>
      </c>
    </row>
    <row r="167" spans="1:2" ht="15" x14ac:dyDescent="0.25">
      <c r="A167" s="3" t="s">
        <v>167</v>
      </c>
      <c r="B167" s="4" t="str">
        <f ca="1">IFERROR(__xludf.DUMMYFUNCTION("GOOGLETRANSLATE(B168,""de"", ""en"")"),"today")</f>
        <v>today</v>
      </c>
    </row>
    <row r="168" spans="1:2" ht="15" x14ac:dyDescent="0.25">
      <c r="A168" s="3" t="s">
        <v>168</v>
      </c>
      <c r="B168" s="4" t="str">
        <f ca="1">IFERROR(__xludf.DUMMYFUNCTION("GOOGLETRANSLATE(B169,""de"", ""en"")"),"say")</f>
        <v>say</v>
      </c>
    </row>
    <row r="169" spans="1:2" ht="15" x14ac:dyDescent="0.25">
      <c r="A169" s="3" t="s">
        <v>169</v>
      </c>
      <c r="B169" s="4" t="str">
        <f ca="1">IFERROR(__xludf.DUMMYFUNCTION("GOOGLETRANSLATE(B170,""de"", ""en"")"),"this")</f>
        <v>this</v>
      </c>
    </row>
    <row r="170" spans="1:2" ht="15" x14ac:dyDescent="0.25">
      <c r="A170" s="3" t="s">
        <v>170</v>
      </c>
      <c r="B170" s="4" t="str">
        <f ca="1">IFERROR(__xludf.DUMMYFUNCTION("GOOGLETRANSLATE(B171,""de"", ""en"")"),"your")</f>
        <v>your</v>
      </c>
    </row>
    <row r="171" spans="1:2" ht="15" x14ac:dyDescent="0.25">
      <c r="A171" s="3" t="s">
        <v>171</v>
      </c>
      <c r="B171" s="4" t="str">
        <f ca="1">IFERROR(__xludf.DUMMYFUNCTION("GOOGLETRANSLATE(B172,""de"", ""en"")"),"coming")</f>
        <v>coming</v>
      </c>
    </row>
    <row r="172" spans="1:2" ht="15" x14ac:dyDescent="0.25">
      <c r="A172" s="3" t="s">
        <v>172</v>
      </c>
      <c r="B172" s="4" t="str">
        <f ca="1">IFERROR(__xludf.DUMMYFUNCTION("GOOGLETRANSLATE(B173,""de"", ""en"")"),"come")</f>
        <v>come</v>
      </c>
    </row>
    <row r="173" spans="1:2" ht="15" x14ac:dyDescent="0.25">
      <c r="A173" s="3" t="s">
        <v>173</v>
      </c>
      <c r="B173" s="4" t="str">
        <f ca="1">IFERROR(__xludf.DUMMYFUNCTION("GOOGLETRANSLATE(B174,""de"", ""en"")"),"want")</f>
        <v>want</v>
      </c>
    </row>
    <row r="174" spans="1:2" ht="15" x14ac:dyDescent="0.25">
      <c r="A174" s="3" t="s">
        <v>174</v>
      </c>
      <c r="B174" s="4" t="str">
        <f ca="1">IFERROR(__xludf.DUMMYFUNCTION("GOOGLETRANSLATE(B175,""de"", ""en"")"),"N / A")</f>
        <v>N / A</v>
      </c>
    </row>
    <row r="175" spans="1:2" ht="15" x14ac:dyDescent="0.25">
      <c r="A175" s="3" t="s">
        <v>175</v>
      </c>
      <c r="B175" s="4" t="str">
        <f ca="1">IFERROR(__xludf.DUMMYFUNCTION("GOOGLETRANSLATE(B176,""de"", ""en"")"),"want")</f>
        <v>want</v>
      </c>
    </row>
    <row r="176" spans="1:2" ht="15" x14ac:dyDescent="0.25">
      <c r="A176" s="3" t="s">
        <v>176</v>
      </c>
      <c r="B176" s="4" t="str">
        <f ca="1">IFERROR(__xludf.DUMMYFUNCTION("GOOGLETRANSLATE(B177,""de"", ""en"")"),"for sure")</f>
        <v>for sure</v>
      </c>
    </row>
    <row r="177" spans="1:2" ht="15" x14ac:dyDescent="0.25">
      <c r="A177" s="3" t="s">
        <v>177</v>
      </c>
      <c r="B177" s="4" t="str">
        <f ca="1">IFERROR(__xludf.DUMMYFUNCTION("GOOGLETRANSLATE(B178,""de"", ""en"")"),"all")</f>
        <v>all</v>
      </c>
    </row>
    <row r="178" spans="1:2" ht="15" x14ac:dyDescent="0.25">
      <c r="A178" s="3" t="s">
        <v>178</v>
      </c>
      <c r="B178" s="4" t="str">
        <f ca="1">IFERROR(__xludf.DUMMYFUNCTION("GOOGLETRANSLATE(B179,""de"", ""en"")"),"Now")</f>
        <v>Now</v>
      </c>
    </row>
    <row r="179" spans="1:2" ht="15" x14ac:dyDescent="0.25">
      <c r="A179" s="3" t="s">
        <v>179</v>
      </c>
      <c r="B179" s="4" t="str">
        <f ca="1">IFERROR(__xludf.DUMMYFUNCTION("GOOGLETRANSLATE(B180,""de"", ""en"")"),"My")</f>
        <v>My</v>
      </c>
    </row>
    <row r="180" spans="1:2" ht="15" x14ac:dyDescent="0.25">
      <c r="A180" s="3" t="s">
        <v>180</v>
      </c>
      <c r="B180" s="4" t="str">
        <f ca="1">IFERROR(__xludf.DUMMYFUNCTION("GOOGLETRANSLATE(B181,""de"", ""en"")"),"mr")</f>
        <v>mr</v>
      </c>
    </row>
    <row r="181" spans="1:2" ht="15" x14ac:dyDescent="0.25">
      <c r="A181" s="3" t="s">
        <v>181</v>
      </c>
      <c r="B181" s="4" t="str">
        <f ca="1">IFERROR(__xludf.DUMMYFUNCTION("GOOGLETRANSLATE(B182,""de"", ""en"")"),"so")</f>
        <v>so</v>
      </c>
    </row>
    <row r="182" spans="1:2" ht="15" x14ac:dyDescent="0.25">
      <c r="A182" s="3" t="s">
        <v>182</v>
      </c>
      <c r="B182" s="4" t="str">
        <f ca="1">IFERROR(__xludf.DUMMYFUNCTION("GOOGLETRANSLATE(B183,""de"", ""en"")"),"to")</f>
        <v>to</v>
      </c>
    </row>
    <row r="183" spans="1:2" ht="15" x14ac:dyDescent="0.25">
      <c r="A183" s="3" t="s">
        <v>183</v>
      </c>
      <c r="B183" s="4" t="str">
        <f ca="1">IFERROR(__xludf.DUMMYFUNCTION("GOOGLETRANSLATE(B184,""de"", ""en"")"),"Has")</f>
        <v>Has</v>
      </c>
    </row>
    <row r="184" spans="1:2" ht="15" x14ac:dyDescent="0.25">
      <c r="A184" s="3" t="s">
        <v>184</v>
      </c>
      <c r="B184" s="4" t="str">
        <f ca="1">IFERROR(__xludf.DUMMYFUNCTION("GOOGLETRANSLATE(B185,""de"", ""en"")"),"Good")</f>
        <v>Good</v>
      </c>
    </row>
    <row r="185" spans="1:2" ht="15" x14ac:dyDescent="0.25">
      <c r="A185" s="3" t="s">
        <v>185</v>
      </c>
      <c r="B185" s="4" t="str">
        <f ca="1">IFERROR(__xludf.DUMMYFUNCTION("GOOGLETRANSLATE(B186,""de"", ""en"")"),"would have")</f>
        <v>would have</v>
      </c>
    </row>
    <row r="186" spans="1:2" ht="15" x14ac:dyDescent="0.25">
      <c r="A186" s="3" t="s">
        <v>186</v>
      </c>
      <c r="B186" s="4" t="str">
        <f ca="1">IFERROR(__xludf.DUMMYFUNCTION("GOOGLETRANSLATE(B187,""de"", ""en"")"),"because")</f>
        <v>because</v>
      </c>
    </row>
    <row r="187" spans="1:2" ht="15" x14ac:dyDescent="0.25">
      <c r="A187" s="3" t="s">
        <v>187</v>
      </c>
      <c r="B187" s="4" t="str">
        <f ca="1">IFERROR(__xludf.DUMMYFUNCTION("GOOGLETRANSLATE(B188,""de"", ""en"")"),"does")</f>
        <v>does</v>
      </c>
    </row>
    <row r="188" spans="1:2" ht="15" x14ac:dyDescent="0.25">
      <c r="A188" s="3" t="s">
        <v>188</v>
      </c>
      <c r="B188" s="4" t="str">
        <f ca="1">IFERROR(__xludf.DUMMYFUNCTION("GOOGLETRANSLATE(B189,""de"", ""en"")"),"Hello")</f>
        <v>Hello</v>
      </c>
    </row>
    <row r="189" spans="1:2" ht="15" x14ac:dyDescent="0.25">
      <c r="A189" s="3" t="s">
        <v>189</v>
      </c>
      <c r="B189" s="4" t="str">
        <f ca="1">IFERROR(__xludf.DUMMYFUNCTION("GOOGLETRANSLATE(B190,""de"", ""en"")"),"OK")</f>
        <v>OK</v>
      </c>
    </row>
    <row r="190" spans="1:2" ht="15" x14ac:dyDescent="0.25">
      <c r="A190" s="3" t="s">
        <v>190</v>
      </c>
      <c r="B190" s="4" t="str">
        <f ca="1">IFERROR(__xludf.DUMMYFUNCTION("GOOGLETRANSLATE(B191,""de"", ""en"")"),"makes")</f>
        <v>makes</v>
      </c>
    </row>
    <row r="191" spans="1:2" ht="15" x14ac:dyDescent="0.25">
      <c r="A191" s="3" t="s">
        <v>191</v>
      </c>
      <c r="B191" s="4" t="str">
        <f ca="1">IFERROR(__xludf.DUMMYFUNCTION("GOOGLETRANSLATE(B192,""de"", ""en"")"),"were")</f>
        <v>were</v>
      </c>
    </row>
    <row r="192" spans="1:2" ht="15" x14ac:dyDescent="0.25">
      <c r="A192" s="3" t="s">
        <v>192</v>
      </c>
      <c r="B192" s="4" t="str">
        <f ca="1">IFERROR(__xludf.DUMMYFUNCTION("GOOGLETRANSLATE(B193,""de"", ""en"")"),"to")</f>
        <v>to</v>
      </c>
    </row>
    <row r="193" spans="1:2" ht="15" x14ac:dyDescent="0.25">
      <c r="A193" s="3" t="s">
        <v>193</v>
      </c>
      <c r="B193" s="4" t="str">
        <f ca="1">IFERROR(__xludf.DUMMYFUNCTION("GOOGLETRANSLATE(B194,""de"", ""en"")"),"Maybe")</f>
        <v>Maybe</v>
      </c>
    </row>
    <row r="194" spans="1:2" ht="15" x14ac:dyDescent="0.25">
      <c r="A194" s="3" t="s">
        <v>194</v>
      </c>
      <c r="B194" s="4" t="str">
        <f ca="1">IFERROR(__xludf.DUMMYFUNCTION("GOOGLETRANSLATE(B195,""de"", ""en"")"),"could")</f>
        <v>could</v>
      </c>
    </row>
    <row r="195" spans="1:2" ht="15" x14ac:dyDescent="0.25">
      <c r="A195" s="3" t="s">
        <v>195</v>
      </c>
      <c r="B195" s="4" t="str">
        <f ca="1">IFERROR(__xludf.DUMMYFUNCTION("GOOGLETRANSLATE(B196,""de"", ""en"")"),"A")</f>
        <v>A</v>
      </c>
    </row>
    <row r="196" spans="1:2" ht="15" x14ac:dyDescent="0.25">
      <c r="A196" s="3" t="s">
        <v>196</v>
      </c>
      <c r="B196" s="4" t="str">
        <f ca="1">IFERROR(__xludf.DUMMYFUNCTION("GOOGLETRANSLATE(B197,""de"", ""en"")"),"You're welcome")</f>
        <v>You're welcome</v>
      </c>
    </row>
    <row r="197" spans="1:2" ht="15" x14ac:dyDescent="0.25">
      <c r="A197" s="3" t="s">
        <v>197</v>
      </c>
      <c r="B197" s="4" t="str">
        <f ca="1">IFERROR(__xludf.DUMMYFUNCTION("GOOGLETRANSLATE(B198,""de"", ""en"")"),"path")</f>
        <v>path</v>
      </c>
    </row>
    <row r="198" spans="1:2" ht="15" x14ac:dyDescent="0.25">
      <c r="A198" s="3" t="s">
        <v>198</v>
      </c>
      <c r="B198" s="4" t="str">
        <f ca="1">IFERROR(__xludf.DUMMYFUNCTION("GOOGLETRANSLATE(B199,""de"", ""en"")"),"his")</f>
        <v>his</v>
      </c>
    </row>
    <row r="199" spans="1:2" ht="15" x14ac:dyDescent="0.25">
      <c r="A199" s="3" t="s">
        <v>199</v>
      </c>
      <c r="B199" s="4" t="str">
        <f ca="1">IFERROR(__xludf.DUMMYFUNCTION("GOOGLETRANSLATE(B200,""de"", ""en"")"),"to let")</f>
        <v>to let</v>
      </c>
    </row>
    <row r="200" spans="1:2" ht="15" x14ac:dyDescent="0.25">
      <c r="A200" s="3" t="s">
        <v>200</v>
      </c>
      <c r="B200" s="4" t="str">
        <f ca="1">IFERROR(__xludf.DUMMYFUNCTION("GOOGLETRANSLATE(B201,""de"", ""en"")"),"father")</f>
        <v>father</v>
      </c>
    </row>
    <row r="201" spans="1:2" ht="15" x14ac:dyDescent="0.25">
      <c r="A201" s="3" t="s">
        <v>201</v>
      </c>
      <c r="B201" s="4" t="str">
        <f ca="1">IFERROR(__xludf.DUMMYFUNCTION("GOOGLETRANSLATE(B202,""de"", ""en"")"),"seen")</f>
        <v>seen</v>
      </c>
    </row>
    <row r="202" spans="1:2" ht="15" x14ac:dyDescent="0.25">
      <c r="A202" s="3" t="s">
        <v>202</v>
      </c>
      <c r="B202" s="4" t="str">
        <f ca="1">IFERROR(__xludf.DUMMYFUNCTION("GOOGLETRANSLATE(B203,""de"", ""en"")"),"Now")</f>
        <v>Now</v>
      </c>
    </row>
    <row r="203" spans="1:2" ht="15" x14ac:dyDescent="0.25">
      <c r="A203" s="3" t="s">
        <v>203</v>
      </c>
      <c r="B203" s="4" t="str">
        <f ca="1">IFERROR(__xludf.DUMMYFUNCTION("GOOGLETRANSLATE(B204,""de"", ""en"")"),"just")</f>
        <v>just</v>
      </c>
    </row>
    <row r="204" spans="1:2" ht="15" x14ac:dyDescent="0.25">
      <c r="A204" s="3" t="s">
        <v>204</v>
      </c>
      <c r="B204" s="4" t="str">
        <f ca="1">IFERROR(__xludf.DUMMYFUNCTION("GOOGLETRANSLATE(B205,""de"", ""en"")"),"Everything")</f>
        <v>Everything</v>
      </c>
    </row>
    <row r="205" spans="1:2" ht="15" x14ac:dyDescent="0.25">
      <c r="A205" s="3" t="s">
        <v>205</v>
      </c>
      <c r="B205" s="4" t="str">
        <f ca="1">IFERROR(__xludf.DUMMYFUNCTION("GOOGLETRANSLATE(B206,""de"", ""en"")"),"faith")</f>
        <v>faith</v>
      </c>
    </row>
    <row r="206" spans="1:2" ht="15" x14ac:dyDescent="0.25">
      <c r="A206" s="3" t="s">
        <v>206</v>
      </c>
      <c r="B206" s="4" t="str">
        <f ca="1">IFERROR(__xludf.DUMMYFUNCTION("GOOGLETRANSLATE(B207,""de"", ""en"")"),"Day")</f>
        <v>Day</v>
      </c>
    </row>
    <row r="207" spans="1:2" ht="15" x14ac:dyDescent="0.25">
      <c r="A207" s="3" t="s">
        <v>207</v>
      </c>
      <c r="B207" s="4" t="str">
        <f ca="1">IFERROR(__xludf.DUMMYFUNCTION("GOOGLETRANSLATE(B208,""de"", ""en"")"),"from")</f>
        <v>from</v>
      </c>
    </row>
    <row r="208" spans="1:2" ht="15" x14ac:dyDescent="0.25">
      <c r="A208" s="3" t="s">
        <v>208</v>
      </c>
      <c r="B208" s="4" t="str">
        <f ca="1">IFERROR(__xludf.DUMMYFUNCTION("GOOGLETRANSLATE(B209,""de"", ""en"")"),"money")</f>
        <v>money</v>
      </c>
    </row>
    <row r="209" spans="1:2" ht="15" x14ac:dyDescent="0.25">
      <c r="A209" s="3" t="s">
        <v>209</v>
      </c>
      <c r="B209" s="4" t="str">
        <f ca="1">IFERROR(__xludf.DUMMYFUNCTION("GOOGLETRANSLATE(B210,""de"", ""en"")"),"made")</f>
        <v>made</v>
      </c>
    </row>
    <row r="210" spans="1:2" ht="15" x14ac:dyDescent="0.25">
      <c r="A210" s="3" t="s">
        <v>210</v>
      </c>
      <c r="B210" s="4" t="str">
        <f ca="1">IFERROR(__xludf.DUMMYFUNCTION("GOOGLETRANSLATE(B211,""de"", ""en"")"),"No")</f>
        <v>No</v>
      </c>
    </row>
    <row r="211" spans="1:2" ht="15" x14ac:dyDescent="0.25">
      <c r="A211" s="3" t="s">
        <v>211</v>
      </c>
      <c r="B211" s="4" t="str">
        <f ca="1">IFERROR(__xludf.DUMMYFUNCTION("GOOGLETRANSLATE(B212,""de"", ""en"")"),"Sir")</f>
        <v>Sir</v>
      </c>
    </row>
    <row r="212" spans="1:2" ht="15" x14ac:dyDescent="0.25">
      <c r="A212" s="3" t="s">
        <v>212</v>
      </c>
      <c r="B212" s="4" t="str">
        <f ca="1">IFERROR(__xludf.DUMMYFUNCTION("GOOGLETRANSLATE(B213,""de"", ""en"")"),"should")</f>
        <v>should</v>
      </c>
    </row>
    <row r="213" spans="1:2" ht="15" x14ac:dyDescent="0.25">
      <c r="A213" s="3" t="s">
        <v>213</v>
      </c>
      <c r="B213" s="4" t="str">
        <f ca="1">IFERROR(__xludf.DUMMYFUNCTION("GOOGLETRANSLATE(B214,""de"", ""en"")"),"said")</f>
        <v>said</v>
      </c>
    </row>
    <row r="214" spans="1:2" ht="15" x14ac:dyDescent="0.25">
      <c r="A214" s="3" t="s">
        <v>214</v>
      </c>
      <c r="B214" s="4" t="str">
        <f ca="1">IFERROR(__xludf.DUMMYFUNCTION("GOOGLETRANSLATE(B215,""de"", ""en"")"),"no")</f>
        <v>no</v>
      </c>
    </row>
    <row r="215" spans="1:2" ht="15" x14ac:dyDescent="0.25">
      <c r="A215" s="3" t="s">
        <v>215</v>
      </c>
      <c r="B215" s="4" t="str">
        <f ca="1">IFERROR(__xludf.DUMMYFUNCTION("GOOGLETRANSLATE(B216,""de"", ""en"")"),"by")</f>
        <v>by</v>
      </c>
    </row>
    <row r="216" spans="1:2" ht="15" x14ac:dyDescent="0.25">
      <c r="A216" s="3" t="s">
        <v>216</v>
      </c>
      <c r="B216" s="4" t="str">
        <f ca="1">IFERROR(__xludf.DUMMYFUNCTION("GOOGLETRANSLATE(B217,""de"", ""en"")"),"two")</f>
        <v>two</v>
      </c>
    </row>
    <row r="217" spans="1:2" ht="15" x14ac:dyDescent="0.25">
      <c r="A217" s="3" t="s">
        <v>217</v>
      </c>
      <c r="B217" s="4" t="str">
        <f ca="1">IFERROR(__xludf.DUMMYFUNCTION("GOOGLETRANSLATE(B218,""de"", ""en"")"),"this")</f>
        <v>this</v>
      </c>
    </row>
    <row r="218" spans="1:2" ht="15" x14ac:dyDescent="0.25">
      <c r="A218" s="3" t="s">
        <v>218</v>
      </c>
      <c r="B218" s="4" t="str">
        <f ca="1">IFERROR(__xludf.DUMMYFUNCTION("GOOGLETRANSLATE(B219,""de"", ""en"")"),"happens")</f>
        <v>happens</v>
      </c>
    </row>
    <row r="219" spans="1:2" ht="15" x14ac:dyDescent="0.25">
      <c r="A219" s="3" t="s">
        <v>219</v>
      </c>
      <c r="B219" s="4" t="str">
        <f ca="1">IFERROR(__xludf.DUMMYFUNCTION("GOOGLETRANSLATE(B220,""de"", ""en"")"),"well")</f>
        <v>well</v>
      </c>
    </row>
    <row r="220" spans="1:2" ht="15" x14ac:dyDescent="0.25">
      <c r="A220" s="3" t="s">
        <v>220</v>
      </c>
      <c r="B220" s="4" t="str">
        <f ca="1">IFERROR(__xludf.DUMMYFUNCTION("GOOGLETRANSLATE(B221,""de"", ""en"")"),"maybe")</f>
        <v>maybe</v>
      </c>
    </row>
    <row r="221" spans="1:2" ht="15" x14ac:dyDescent="0.25">
      <c r="A221" s="3" t="s">
        <v>221</v>
      </c>
      <c r="B221" s="4" t="str">
        <f ca="1">IFERROR(__xludf.DUMMYFUNCTION("GOOGLETRANSLATE(B222,""de"", ""en"")"),"your")</f>
        <v>your</v>
      </c>
    </row>
    <row r="222" spans="1:2" ht="15" x14ac:dyDescent="0.25">
      <c r="A222" s="3" t="s">
        <v>222</v>
      </c>
      <c r="B222" s="4" t="str">
        <f ca="1">IFERROR(__xludf.DUMMYFUNCTION("GOOGLETRANSLATE(B223,""de"", ""en"")"),"mother")</f>
        <v>mother</v>
      </c>
    </row>
    <row r="223" spans="1:2" ht="15" x14ac:dyDescent="0.25">
      <c r="A223" s="3" t="s">
        <v>223</v>
      </c>
      <c r="B223" s="4" t="str">
        <f ca="1">IFERROR(__xludf.DUMMYFUNCTION("GOOGLETRANSLATE(B224,""de"", ""en"")"),"talk")</f>
        <v>talk</v>
      </c>
    </row>
    <row r="224" spans="1:2" ht="15" x14ac:dyDescent="0.25">
      <c r="A224" s="3" t="s">
        <v>224</v>
      </c>
      <c r="B224" s="4" t="str">
        <f ca="1">IFERROR(__xludf.DUMMYFUNCTION("GOOGLETRANSLATE(B225,""de"", ""en"")"),"other")</f>
        <v>other</v>
      </c>
    </row>
    <row r="225" spans="1:2" ht="15" x14ac:dyDescent="0.25">
      <c r="A225" s="3" t="s">
        <v>225</v>
      </c>
      <c r="B225" s="4" t="str">
        <f ca="1">IFERROR(__xludf.DUMMYFUNCTION("GOOGLETRANSLATE(B226,""de"", ""en"")"),"thought")</f>
        <v>thought</v>
      </c>
    </row>
    <row r="226" spans="1:2" ht="15" x14ac:dyDescent="0.25">
      <c r="A226" s="3" t="s">
        <v>226</v>
      </c>
      <c r="B226" s="4" t="str">
        <f ca="1">IFERROR(__xludf.DUMMYFUNCTION("GOOGLETRANSLATE(B227,""de"", ""en"")"),"that")</f>
        <v>that</v>
      </c>
    </row>
    <row r="227" spans="1:2" ht="15" x14ac:dyDescent="0.25">
      <c r="A227" s="3" t="s">
        <v>227</v>
      </c>
      <c r="B227" s="4" t="str">
        <f ca="1">IFERROR(__xludf.DUMMYFUNCTION("GOOGLETRANSLATE(B228,""de"", ""en"")"),"would like to")</f>
        <v>would like to</v>
      </c>
    </row>
    <row r="228" spans="1:2" ht="15" x14ac:dyDescent="0.25">
      <c r="A228" s="3" t="s">
        <v>228</v>
      </c>
      <c r="B228" s="4" t="str">
        <f ca="1">IFERROR(__xludf.DUMMYFUNCTION("GOOGLETRANSLATE(B229,""de"", ""en"")"),"will")</f>
        <v>will</v>
      </c>
    </row>
    <row r="229" spans="1:2" ht="15" x14ac:dyDescent="0.25">
      <c r="A229" s="3" t="s">
        <v>229</v>
      </c>
      <c r="B229" s="4" t="str">
        <f ca="1">IFERROR(__xludf.DUMMYFUNCTION("GOOGLETRANSLATE(B230,""de"", ""en"")"),"belongs")</f>
        <v>belongs</v>
      </c>
    </row>
    <row r="230" spans="1:2" ht="15" x14ac:dyDescent="0.25">
      <c r="A230" s="3" t="s">
        <v>230</v>
      </c>
      <c r="B230" s="4" t="str">
        <f ca="1">IFERROR(__xludf.DUMMYFUNCTION("GOOGLETRANSLATE(B231,""de"", ""en"")"),"know")</f>
        <v>know</v>
      </c>
    </row>
    <row r="231" spans="1:2" ht="15" x14ac:dyDescent="0.25">
      <c r="A231" s="3" t="s">
        <v>231</v>
      </c>
      <c r="B231" s="4" t="str">
        <f ca="1">IFERROR(__xludf.DUMMYFUNCTION("GOOGLETRANSLATE(B232,""de"", ""en"")"),"No")</f>
        <v>No</v>
      </c>
    </row>
    <row r="232" spans="1:2" ht="15" x14ac:dyDescent="0.25">
      <c r="A232" s="3" t="s">
        <v>232</v>
      </c>
      <c r="B232" s="4" t="str">
        <f ca="1">IFERROR(__xludf.DUMMYFUNCTION("GOOGLETRANSLATE(B233,""de"", ""en"")"),"Out")</f>
        <v>Out</v>
      </c>
    </row>
    <row r="233" spans="1:2" ht="15" x14ac:dyDescent="0.25">
      <c r="A233" s="3" t="s">
        <v>233</v>
      </c>
      <c r="B233" s="4" t="str">
        <f ca="1">IFERROR(__xludf.DUMMYFUNCTION("GOOGLETRANSLATE(B234,""de"", ""en"")"),"My")</f>
        <v>My</v>
      </c>
    </row>
    <row r="234" spans="1:2" ht="15" x14ac:dyDescent="0.25">
      <c r="A234" s="3" t="s">
        <v>234</v>
      </c>
      <c r="B234" s="4" t="str">
        <f ca="1">IFERROR(__xludf.DUMMYFUNCTION("GOOGLETRANSLATE(B235,""de"", ""en"")"),"pair")</f>
        <v>pair</v>
      </c>
    </row>
    <row r="235" spans="1:2" ht="15" x14ac:dyDescent="0.25">
      <c r="A235" s="3" t="s">
        <v>235</v>
      </c>
      <c r="B235" s="4" t="str">
        <f ca="1">IFERROR(__xludf.DUMMYFUNCTION("GOOGLETRANSLATE(B236,""de"", ""en"")"),"better")</f>
        <v>better</v>
      </c>
    </row>
    <row r="236" spans="1:2" ht="15" x14ac:dyDescent="0.25">
      <c r="A236" s="3" t="s">
        <v>236</v>
      </c>
      <c r="B236" s="4" t="str">
        <f ca="1">IFERROR(__xludf.DUMMYFUNCTION("GOOGLETRANSLATE(B237,""de"", ""en"")"),"if")</f>
        <v>if</v>
      </c>
    </row>
    <row r="237" spans="1:2" ht="15" x14ac:dyDescent="0.25">
      <c r="A237" s="3" t="s">
        <v>237</v>
      </c>
      <c r="B237" s="4" t="str">
        <f ca="1">IFERROR(__xludf.DUMMYFUNCTION("GOOGLETRANSLATE(B238,""de"", ""en"")"),"here")</f>
        <v>here</v>
      </c>
    </row>
    <row r="238" spans="1:2" ht="15" x14ac:dyDescent="0.25">
      <c r="A238" s="3" t="s">
        <v>238</v>
      </c>
      <c r="B238" s="4" t="str">
        <f ca="1">IFERROR(__xludf.DUMMYFUNCTION("GOOGLETRANSLATE(B239,""de"", ""en"")"),"must")</f>
        <v>must</v>
      </c>
    </row>
    <row r="239" spans="1:2" ht="15" x14ac:dyDescent="0.25">
      <c r="A239" s="3" t="s">
        <v>239</v>
      </c>
      <c r="B239" s="4" t="str">
        <f ca="1">IFERROR(__xludf.DUMMYFUNCTION("GOOGLETRANSLATE(B240,""de"", ""en"")"),"order")</f>
        <v>order</v>
      </c>
    </row>
    <row r="240" spans="1:2" ht="15" x14ac:dyDescent="0.25">
      <c r="A240" s="3" t="s">
        <v>240</v>
      </c>
      <c r="B240" s="4" t="str">
        <f ca="1">IFERROR(__xludf.DUMMYFUNCTION("GOOGLETRANSLATE(B241,""de"", ""en"")"),"mine")</f>
        <v>mine</v>
      </c>
    </row>
    <row r="241" spans="1:2" ht="15" x14ac:dyDescent="0.25">
      <c r="A241" s="3" t="s">
        <v>241</v>
      </c>
      <c r="B241" s="4" t="str">
        <f ca="1">IFERROR(__xludf.DUMMYFUNCTION("GOOGLETRANSLATE(B242,""de"", ""en"")"),"clear")</f>
        <v>clear</v>
      </c>
    </row>
    <row r="242" spans="1:2" ht="15" x14ac:dyDescent="0.25">
      <c r="A242" s="3" t="s">
        <v>242</v>
      </c>
      <c r="B242" s="4" t="str">
        <f ca="1">IFERROR(__xludf.DUMMYFUNCTION("GOOGLETRANSLATE(B243,""de"", ""en"")"),"them")</f>
        <v>them</v>
      </c>
    </row>
    <row r="243" spans="1:2" ht="15" x14ac:dyDescent="0.25">
      <c r="A243" s="3" t="s">
        <v>243</v>
      </c>
      <c r="B243" s="4" t="str">
        <f ca="1">IFERROR(__xludf.DUMMYFUNCTION("GOOGLETRANSLATE(B244,""de"", ""en"")"),"Come on")</f>
        <v>Come on</v>
      </c>
    </row>
    <row r="244" spans="1:2" ht="15" x14ac:dyDescent="0.25">
      <c r="A244" s="3" t="s">
        <v>244</v>
      </c>
      <c r="B244" s="4" t="str">
        <f ca="1">IFERROR(__xludf.DUMMYFUNCTION("GOOGLETRANSLATE(B245,""de"", ""en"")"),"this")</f>
        <v>this</v>
      </c>
    </row>
    <row r="245" spans="1:2" ht="15" x14ac:dyDescent="0.25">
      <c r="A245" s="3" t="s">
        <v>245</v>
      </c>
      <c r="B245" s="4" t="str">
        <f ca="1">IFERROR(__xludf.DUMMYFUNCTION("GOOGLETRANSLATE(B246,""de"", ""en"")"),"my")</f>
        <v>my</v>
      </c>
    </row>
    <row r="246" spans="1:2" ht="15" x14ac:dyDescent="0.25">
      <c r="A246" s="3" t="s">
        <v>246</v>
      </c>
      <c r="B246" s="4" t="str">
        <f ca="1">IFERROR(__xludf.DUMMYFUNCTION("GOOGLETRANSLATE(B247,""de"", ""en"")"),"Long")</f>
        <v>Long</v>
      </c>
    </row>
    <row r="247" spans="1:2" ht="15" x14ac:dyDescent="0.25">
      <c r="A247" s="3" t="s">
        <v>247</v>
      </c>
      <c r="B247" s="4" t="str">
        <f ca="1">IFERROR(__xludf.DUMMYFUNCTION("GOOGLETRANSLATE(B248,""de"", ""en"")"),"let")</f>
        <v>let</v>
      </c>
    </row>
    <row r="248" spans="1:2" ht="15" x14ac:dyDescent="0.25">
      <c r="A248" s="3" t="s">
        <v>248</v>
      </c>
      <c r="B248" s="4" t="str">
        <f ca="1">IFERROR(__xludf.DUMMYFUNCTION("GOOGLETRANSLATE(B249,""de"", ""en"")"),"this")</f>
        <v>this</v>
      </c>
    </row>
    <row r="249" spans="1:2" ht="15" x14ac:dyDescent="0.25">
      <c r="A249" s="3" t="s">
        <v>249</v>
      </c>
      <c r="B249" s="4" t="str">
        <f ca="1">IFERROR(__xludf.DUMMYFUNCTION("GOOGLETRANSLATE(B250,""de"", ""en"")"),"help")</f>
        <v>help</v>
      </c>
    </row>
    <row r="250" spans="1:2" ht="15" x14ac:dyDescent="0.25">
      <c r="A250" s="3" t="s">
        <v>250</v>
      </c>
      <c r="B250" s="4" t="str">
        <f ca="1">IFERROR(__xludf.DUMMYFUNCTION("GOOGLETRANSLATE(B251,""de"", ""en"")"),"our")</f>
        <v>our</v>
      </c>
    </row>
    <row r="251" spans="1:2" ht="15" x14ac:dyDescent="0.25">
      <c r="A251" s="3" t="s">
        <v>251</v>
      </c>
      <c r="B251" s="4" t="str">
        <f ca="1">IFERROR(__xludf.DUMMYFUNCTION("GOOGLETRANSLATE(B252,""de"", ""en"")"),"path")</f>
        <v>path</v>
      </c>
    </row>
    <row r="252" spans="1:2" ht="15" x14ac:dyDescent="0.25">
      <c r="A252" s="3" t="s">
        <v>252</v>
      </c>
      <c r="B252" s="4" t="str">
        <f ca="1">IFERROR(__xludf.DUMMYFUNCTION("GOOGLETRANSLATE(B253,""de"", ""en"")"),"even")</f>
        <v>even</v>
      </c>
    </row>
    <row r="253" spans="1:2" ht="15" x14ac:dyDescent="0.25">
      <c r="A253" s="3" t="s">
        <v>253</v>
      </c>
      <c r="B253" s="4" t="str">
        <f ca="1">IFERROR(__xludf.DUMMYFUNCTION("GOOGLETRANSLATE(B254,""de"", ""en"")"),"Just")</f>
        <v>Just</v>
      </c>
    </row>
    <row r="254" spans="1:2" ht="15" x14ac:dyDescent="0.25">
      <c r="A254" s="3" t="s">
        <v>254</v>
      </c>
      <c r="B254" s="4" t="str">
        <f ca="1">IFERROR(__xludf.DUMMYFUNCTION("GOOGLETRANSLATE(B255,""de"", ""en"")"),"Find")</f>
        <v>Find</v>
      </c>
    </row>
    <row r="255" spans="1:2" ht="15" x14ac:dyDescent="0.25">
      <c r="A255" s="3" t="s">
        <v>255</v>
      </c>
      <c r="B255" s="4" t="str">
        <f ca="1">IFERROR(__xludf.DUMMYFUNCTION("GOOGLETRANSLATE(B256,""de"", ""en"")"),"Times")</f>
        <v>Times</v>
      </c>
    </row>
    <row r="256" spans="1:2" ht="15" x14ac:dyDescent="0.25">
      <c r="A256" s="3" t="s">
        <v>256</v>
      </c>
      <c r="B256" s="4" t="str">
        <f ca="1">IFERROR(__xludf.DUMMYFUNCTION("GOOGLETRANSLATE(B257,""de"", ""en"")"),"someone")</f>
        <v>someone</v>
      </c>
    </row>
    <row r="257" spans="1:2" ht="15" x14ac:dyDescent="0.25">
      <c r="A257" s="3" t="s">
        <v>257</v>
      </c>
      <c r="B257" s="4" t="str">
        <f ca="1">IFERROR(__xludf.DUMMYFUNCTION("GOOGLETRANSLATE(B258,""de"", ""en"")"),"think")</f>
        <v>think</v>
      </c>
    </row>
    <row r="258" spans="1:2" ht="15" x14ac:dyDescent="0.25">
      <c r="A258" s="3" t="s">
        <v>258</v>
      </c>
      <c r="B258" s="4" t="str">
        <f ca="1">IFERROR(__xludf.DUMMYFUNCTION("GOOGLETRANSLATE(B259,""de"", ""en"")"),"Oh")</f>
        <v>Oh</v>
      </c>
    </row>
    <row r="259" spans="1:2" ht="15" x14ac:dyDescent="0.25">
      <c r="A259" s="3" t="s">
        <v>259</v>
      </c>
      <c r="B259" s="4" t="str">
        <f ca="1">IFERROR(__xludf.DUMMYFUNCTION("GOOGLETRANSLATE(B260,""de"", ""en"")"),"night")</f>
        <v>night</v>
      </c>
    </row>
    <row r="260" spans="1:2" ht="15" x14ac:dyDescent="0.25">
      <c r="A260" s="3" t="s">
        <v>260</v>
      </c>
      <c r="B260" s="4" t="str">
        <f ca="1">IFERROR(__xludf.DUMMYFUNCTION("GOOGLETRANSLATE(B261,""de"", ""en"")"),"I agree")</f>
        <v>I agree</v>
      </c>
    </row>
    <row r="261" spans="1:2" ht="15" x14ac:dyDescent="0.25">
      <c r="A261" s="3" t="s">
        <v>261</v>
      </c>
      <c r="B261" s="4" t="str">
        <f ca="1">IFERROR(__xludf.DUMMYFUNCTION("GOOGLETRANSLATE(B262,""de"", ""en"")"),"at all")</f>
        <v>at all</v>
      </c>
    </row>
    <row r="262" spans="1:2" ht="15" x14ac:dyDescent="0.25">
      <c r="A262" s="3" t="s">
        <v>262</v>
      </c>
      <c r="B262" s="4" t="str">
        <f ca="1">IFERROR(__xludf.DUMMYFUNCTION("GOOGLETRANSLATE(B263,""de"", ""en"")"),"says")</f>
        <v>says</v>
      </c>
    </row>
    <row r="263" spans="1:2" ht="15" x14ac:dyDescent="0.25">
      <c r="A263" s="3" t="s">
        <v>263</v>
      </c>
      <c r="B263" s="4" t="str">
        <f ca="1">IFERROR(__xludf.DUMMYFUNCTION("GOOGLETRANSLATE(B264,""de"", ""en"")"),"world")</f>
        <v>world</v>
      </c>
    </row>
    <row r="264" spans="1:2" ht="15" x14ac:dyDescent="0.25">
      <c r="A264" s="3" t="s">
        <v>264</v>
      </c>
      <c r="B264" s="4" t="str">
        <f ca="1">IFERROR(__xludf.DUMMYFUNCTION("GOOGLETRANSLATE(B265,""de"", ""en"")"),"On")</f>
        <v>On</v>
      </c>
    </row>
    <row r="265" spans="1:2" ht="15" x14ac:dyDescent="0.25">
      <c r="A265" s="3" t="s">
        <v>265</v>
      </c>
      <c r="B265" s="4" t="str">
        <f ca="1">IFERROR(__xludf.DUMMYFUNCTION("GOOGLETRANSLATE(B266,""de"", ""en"")"),"girl")</f>
        <v>girl</v>
      </c>
    </row>
    <row r="266" spans="1:2" ht="15" x14ac:dyDescent="0.25">
      <c r="A266" s="3" t="s">
        <v>266</v>
      </c>
      <c r="B266" s="4" t="str">
        <f ca="1">IFERROR(__xludf.DUMMYFUNCTION("GOOGLETRANSLATE(B267,""de"", ""en"")"),"in the")</f>
        <v>in the</v>
      </c>
    </row>
    <row r="267" spans="1:2" ht="15" x14ac:dyDescent="0.25">
      <c r="A267" s="3" t="s">
        <v>267</v>
      </c>
      <c r="B267" s="4" t="str">
        <f ca="1">IFERROR(__xludf.DUMMYFUNCTION("GOOGLETRANSLATE(B268,""de"", ""en"")"),"down")</f>
        <v>down</v>
      </c>
    </row>
    <row r="268" spans="1:2" ht="15" x14ac:dyDescent="0.25">
      <c r="A268" s="3" t="s">
        <v>268</v>
      </c>
      <c r="B268" s="4" t="str">
        <f ca="1">IFERROR(__xludf.DUMMYFUNCTION("GOOGLETRANSLATE(B269,""de"", ""en"")"),"from")</f>
        <v>from</v>
      </c>
    </row>
    <row r="269" spans="1:2" ht="15" x14ac:dyDescent="0.25">
      <c r="A269" s="3" t="s">
        <v>269</v>
      </c>
      <c r="B269" s="4" t="str">
        <f ca="1">IFERROR(__xludf.DUMMYFUNCTION("GOOGLETRANSLATE(B270,""de"", ""en"")"),"beautiful")</f>
        <v>beautiful</v>
      </c>
    </row>
    <row r="270" spans="1:2" ht="15" x14ac:dyDescent="0.25">
      <c r="A270" s="3" t="s">
        <v>270</v>
      </c>
      <c r="B270" s="4" t="str">
        <f ca="1">IFERROR(__xludf.DUMMYFUNCTION("GOOGLETRANSLATE(B271,""de"", ""en"")"),"Why")</f>
        <v>Why</v>
      </c>
    </row>
    <row r="271" spans="1:2" ht="15" x14ac:dyDescent="0.25">
      <c r="A271" s="3" t="s">
        <v>271</v>
      </c>
      <c r="B271" s="4" t="str">
        <f ca="1">IFERROR(__xludf.DUMMYFUNCTION("GOOGLETRANSLATE(B272,""de"", ""en"")"),"continue")</f>
        <v>continue</v>
      </c>
    </row>
    <row r="272" spans="1:2" ht="15" x14ac:dyDescent="0.25">
      <c r="A272" s="3" t="s">
        <v>272</v>
      </c>
      <c r="B272" s="4" t="str">
        <f ca="1">IFERROR(__xludf.DUMMYFUNCTION("GOOGLETRANSLATE(B273,""de"", ""en"")"),"suffering")</f>
        <v>suffering</v>
      </c>
    </row>
    <row r="273" spans="1:2" ht="15" x14ac:dyDescent="0.25">
      <c r="A273" s="3" t="s">
        <v>273</v>
      </c>
      <c r="B273" s="4" t="str">
        <f ca="1">IFERROR(__xludf.DUMMYFUNCTION("GOOGLETRANSLATE(B274,""de"", ""en"")"),"equal")</f>
        <v>equal</v>
      </c>
    </row>
    <row r="274" spans="1:2" ht="15" x14ac:dyDescent="0.25">
      <c r="A274" s="3" t="s">
        <v>274</v>
      </c>
      <c r="B274" s="4" t="str">
        <f ca="1">IFERROR(__xludf.DUMMYFUNCTION("GOOGLETRANSLATE(B275,""de"", ""en"")"),"who")</f>
        <v>who</v>
      </c>
    </row>
    <row r="275" spans="1:2" ht="15" x14ac:dyDescent="0.25">
      <c r="A275" s="3" t="s">
        <v>275</v>
      </c>
      <c r="B275" s="4" t="str">
        <f ca="1">IFERROR(__xludf.DUMMYFUNCTION("GOOGLETRANSLATE(B276,""de"", ""en"")"),"you")</f>
        <v>you</v>
      </c>
    </row>
    <row r="276" spans="1:2" ht="15" x14ac:dyDescent="0.25">
      <c r="A276" s="3" t="s">
        <v>276</v>
      </c>
      <c r="B276" s="4" t="str">
        <f ca="1">IFERROR(__xludf.DUMMYFUNCTION("GOOGLETRANSLATE(B277,""de"", ""en"")"),"without")</f>
        <v>without</v>
      </c>
    </row>
    <row r="277" spans="1:2" ht="15" x14ac:dyDescent="0.25">
      <c r="A277" s="3" t="s">
        <v>277</v>
      </c>
      <c r="B277" s="4" t="str">
        <f ca="1">IFERROR(__xludf.DUMMYFUNCTION("GOOGLETRANSLATE(B278,""de"", ""en"")"),"People")</f>
        <v>People</v>
      </c>
    </row>
    <row r="278" spans="1:2" ht="15" x14ac:dyDescent="0.25">
      <c r="A278" s="3" t="s">
        <v>278</v>
      </c>
      <c r="B278" s="4" t="str">
        <f ca="1">IFERROR(__xludf.DUMMYFUNCTION("GOOGLETRANSLATE(B279,""de"", ""en"")"),"your")</f>
        <v>your</v>
      </c>
    </row>
    <row r="279" spans="1:2" ht="15" x14ac:dyDescent="0.25">
      <c r="A279" s="3" t="s">
        <v>279</v>
      </c>
      <c r="B279" s="4" t="str">
        <f ca="1">IFERROR(__xludf.DUMMYFUNCTION("GOOGLETRANSLATE(B280,""de"", ""en"")"),"suffering")</f>
        <v>suffering</v>
      </c>
    </row>
    <row r="280" spans="1:2" ht="15" x14ac:dyDescent="0.25">
      <c r="A280" s="3" t="s">
        <v>280</v>
      </c>
      <c r="B280" s="4" t="str">
        <f ca="1">IFERROR(__xludf.DUMMYFUNCTION("GOOGLETRANSLATE(B281,""de"", ""en"")"),"How so")</f>
        <v>How so</v>
      </c>
    </row>
    <row r="281" spans="1:2" ht="15" x14ac:dyDescent="0.25">
      <c r="A281" s="3" t="s">
        <v>281</v>
      </c>
      <c r="B281" s="4" t="str">
        <f ca="1">IFERROR(__xludf.DUMMYFUNCTION("GOOGLETRANSLATE(B282,""de"", ""en"")"),"There")</f>
        <v>There</v>
      </c>
    </row>
    <row r="282" spans="1:2" ht="15" x14ac:dyDescent="0.25">
      <c r="A282" s="3" t="s">
        <v>282</v>
      </c>
      <c r="B282" s="4" t="str">
        <f ca="1">IFERROR(__xludf.DUMMYFUNCTION("GOOGLETRANSLATE(B283,""de"", ""en"")"),"When")</f>
        <v>When</v>
      </c>
    </row>
    <row r="283" spans="1:2" ht="15" x14ac:dyDescent="0.25">
      <c r="A283" s="3" t="s">
        <v>283</v>
      </c>
      <c r="B283" s="4" t="str">
        <f ca="1">IFERROR(__xludf.DUMMYFUNCTION("GOOGLETRANSLATE(B284,""de"", ""en"")"),"home")</f>
        <v>home</v>
      </c>
    </row>
    <row r="284" spans="1:2" ht="15" x14ac:dyDescent="0.25">
      <c r="A284" s="3" t="s">
        <v>284</v>
      </c>
      <c r="B284" s="4" t="str">
        <f ca="1">IFERROR(__xludf.DUMMYFUNCTION("GOOGLETRANSLATE(B285,""de"", ""en"")"),"should")</f>
        <v>should</v>
      </c>
    </row>
    <row r="285" spans="1:2" ht="15" x14ac:dyDescent="0.25">
      <c r="A285" s="3" t="s">
        <v>285</v>
      </c>
      <c r="B285" s="4" t="str">
        <f ca="1">IFERROR(__xludf.DUMMYFUNCTION("GOOGLETRANSLATE(B286,""de"", ""en"")"),"from that")</f>
        <v>from that</v>
      </c>
    </row>
    <row r="286" spans="1:2" ht="15" x14ac:dyDescent="0.25">
      <c r="A286" s="3" t="s">
        <v>286</v>
      </c>
      <c r="B286" s="4" t="str">
        <f ca="1">IFERROR(__xludf.DUMMYFUNCTION("GOOGLETRANSLATE(B287,""de"", ""en"")"),"together")</f>
        <v>together</v>
      </c>
    </row>
    <row r="287" spans="1:2" ht="15" x14ac:dyDescent="0.25">
      <c r="A287" s="3" t="s">
        <v>287</v>
      </c>
      <c r="B287" s="4" t="str">
        <f ca="1">IFERROR(__xludf.DUMMYFUNCTION("GOOGLETRANSLATE(B288,""de"", ""en"")"),"give")</f>
        <v>give</v>
      </c>
    </row>
    <row r="288" spans="1:2" ht="15" x14ac:dyDescent="0.25">
      <c r="A288" s="3" t="s">
        <v>288</v>
      </c>
      <c r="B288" s="4" t="str">
        <f ca="1">IFERROR(__xludf.DUMMYFUNCTION("GOOGLETRANSLATE(B290,""de"", ""en"")"),"Listen")</f>
        <v>Listen</v>
      </c>
    </row>
    <row r="289" spans="1:2" ht="15" x14ac:dyDescent="0.25">
      <c r="A289" s="3" t="s">
        <v>289</v>
      </c>
      <c r="B289" s="4" t="str">
        <f ca="1">IFERROR(__xludf.DUMMYFUNCTION("GOOGLETRANSLATE(B291,""de"", ""en"")"),"doing")</f>
        <v>doing</v>
      </c>
    </row>
    <row r="290" spans="1:2" ht="15" x14ac:dyDescent="0.25">
      <c r="A290" s="3" t="s">
        <v>290</v>
      </c>
      <c r="B290" s="4" t="str">
        <f ca="1">IFERROR(__xludf.DUMMYFUNCTION("GOOGLETRANSLATE(B292,""de"", ""en"")"),"friend")</f>
        <v>friend</v>
      </c>
    </row>
    <row r="291" spans="1:2" ht="15" x14ac:dyDescent="0.25">
      <c r="A291" s="3" t="s">
        <v>291</v>
      </c>
      <c r="B291" s="4" t="str">
        <f ca="1">IFERROR(__xludf.DUMMYFUNCTION("GOOGLETRANSLATE(B293,""de"", ""en"")"),"right")</f>
        <v>right</v>
      </c>
    </row>
    <row r="292" spans="1:2" ht="15" x14ac:dyDescent="0.25">
      <c r="A292" s="3" t="s">
        <v>292</v>
      </c>
      <c r="B292" s="4" t="str">
        <f ca="1">IFERROR(__xludf.DUMMYFUNCTION("GOOGLETRANSLATE(B294,""de"", ""en"")"),"fear")</f>
        <v>fear</v>
      </c>
    </row>
    <row r="293" spans="1:2" ht="15" x14ac:dyDescent="0.25">
      <c r="A293" s="3" t="s">
        <v>293</v>
      </c>
      <c r="B293" s="4" t="str">
        <f ca="1">IFERROR(__xludf.DUMMYFUNCTION("GOOGLETRANSLATE(B295,""de"", ""en"")"),"are")</f>
        <v>are</v>
      </c>
    </row>
    <row r="294" spans="1:2" ht="15" x14ac:dyDescent="0.25">
      <c r="A294" s="3" t="s">
        <v>294</v>
      </c>
      <c r="B294" s="4" t="str">
        <f ca="1">IFERROR(__xludf.DUMMYFUNCTION("GOOGLETRANSLATE(B296,""de"", ""en"")"),"does")</f>
        <v>does</v>
      </c>
    </row>
    <row r="295" spans="1:2" ht="15" x14ac:dyDescent="0.25">
      <c r="A295" s="3" t="s">
        <v>295</v>
      </c>
      <c r="B295" s="4" t="str">
        <f ca="1">IFERROR(__xludf.DUMMYFUNCTION("GOOGLETRANSLATE(B297,""de"", ""en"")"),"With")</f>
        <v>With</v>
      </c>
    </row>
    <row r="296" spans="1:2" ht="15" x14ac:dyDescent="0.25">
      <c r="A296" s="3" t="s">
        <v>296</v>
      </c>
      <c r="B296" s="4" t="str">
        <f ca="1">IFERROR(__xludf.DUMMYFUNCTION("GOOGLETRANSLATE(B298,""de"", ""en"")"),"lots")</f>
        <v>lots</v>
      </c>
    </row>
    <row r="297" spans="1:2" ht="15" x14ac:dyDescent="0.25">
      <c r="A297" s="3" t="s">
        <v>297</v>
      </c>
      <c r="B297" s="4" t="str">
        <f ca="1">IFERROR(__xludf.DUMMYFUNCTION("GOOGLETRANSLATE(B299,""de"", ""en"")"),"looks")</f>
        <v>looks</v>
      </c>
    </row>
    <row r="298" spans="1:2" ht="15" x14ac:dyDescent="0.25">
      <c r="A298" s="3" t="s">
        <v>298</v>
      </c>
      <c r="B298" s="4" t="str">
        <f ca="1">IFERROR(__xludf.DUMMYFUNCTION("GOOGLETRANSLATE(B300,""de"", ""en"")"),"House")</f>
        <v>House</v>
      </c>
    </row>
    <row r="299" spans="1:2" ht="15" x14ac:dyDescent="0.25">
      <c r="A299" s="3" t="s">
        <v>299</v>
      </c>
      <c r="B299" s="4" t="str">
        <f ca="1">IFERROR(__xludf.DUMMYFUNCTION("GOOGLETRANSLATE(B301,""de"", ""en"")"),"dead")</f>
        <v>dead</v>
      </c>
    </row>
    <row r="300" spans="1:2" ht="15" x14ac:dyDescent="0.25">
      <c r="A300" s="3" t="s">
        <v>300</v>
      </c>
      <c r="B300" s="4" t="str">
        <f ca="1">IFERROR(__xludf.DUMMYFUNCTION("GOOGLETRANSLATE(B302,""de"", ""en"")"),"should")</f>
        <v>should</v>
      </c>
    </row>
    <row r="301" spans="1:2" ht="15" x14ac:dyDescent="0.25">
      <c r="A301" s="3" t="s">
        <v>301</v>
      </c>
      <c r="B301" s="4" t="str">
        <f ca="1">IFERROR(__xludf.DUMMYFUNCTION("GOOGLETRANSLATE(B303,""de"", ""en"")"),"whole")</f>
        <v>whole</v>
      </c>
    </row>
    <row r="302" spans="1:2" ht="15" x14ac:dyDescent="0.25">
      <c r="A302" s="3" t="s">
        <v>302</v>
      </c>
      <c r="B302" s="4" t="str">
        <f ca="1">IFERROR(__xludf.DUMMYFUNCTION("GOOGLETRANSLATE(B304,""de"", ""en"")"),"other")</f>
        <v>other</v>
      </c>
    </row>
    <row r="303" spans="1:2" ht="15" x14ac:dyDescent="0.25">
      <c r="A303" s="3" t="s">
        <v>303</v>
      </c>
      <c r="B303" s="4" t="str">
        <f ca="1">IFERROR(__xludf.DUMMYFUNCTION("GOOGLETRANSLATE(B305,""de"", ""en"")"),"done")</f>
        <v>done</v>
      </c>
    </row>
    <row r="304" spans="1:2" ht="15" x14ac:dyDescent="0.25">
      <c r="A304" s="3" t="s">
        <v>304</v>
      </c>
      <c r="B304" s="4" t="str">
        <f ca="1">IFERROR(__xludf.DUMMYFUNCTION("GOOGLETRANSLATE(B306,""de"", ""en"")"),"OK")</f>
        <v>OK</v>
      </c>
    </row>
    <row r="305" spans="1:2" ht="15" x14ac:dyDescent="0.25">
      <c r="A305" s="3" t="s">
        <v>305</v>
      </c>
      <c r="B305" s="4" t="str">
        <f ca="1">IFERROR(__xludf.DUMMYFUNCTION("GOOGLETRANSLATE(B307,""de"", ""en"")"),"purely")</f>
        <v>purely</v>
      </c>
    </row>
    <row r="306" spans="1:2" ht="15" x14ac:dyDescent="0.25">
      <c r="A306" s="3" t="s">
        <v>306</v>
      </c>
      <c r="B306" s="4" t="str">
        <f ca="1">IFERROR(__xludf.DUMMYFUNCTION("GOOGLETRANSLATE(B308,""de"", ""en"")"),"This")</f>
        <v>This</v>
      </c>
    </row>
    <row r="307" spans="1:2" ht="15" x14ac:dyDescent="0.25">
      <c r="A307" s="3" t="s">
        <v>307</v>
      </c>
      <c r="B307" s="4" t="str">
        <f ca="1">IFERROR(__xludf.DUMMYFUNCTION("GOOGLETRANSLATE(B309,""de"", ""en"")"),"moment")</f>
        <v>moment</v>
      </c>
    </row>
    <row r="308" spans="1:2" ht="15" x14ac:dyDescent="0.25">
      <c r="A308" s="3" t="s">
        <v>308</v>
      </c>
      <c r="B308" s="4" t="str">
        <f ca="1">IFERROR(__xludf.DUMMYFUNCTION("GOOGLETRANSLATE(B310,""de"", ""en"")"),"stay")</f>
        <v>stay</v>
      </c>
    </row>
    <row r="309" spans="1:2" ht="15" x14ac:dyDescent="0.25">
      <c r="A309" s="3" t="s">
        <v>309</v>
      </c>
      <c r="B309" s="4" t="str">
        <f ca="1">IFERROR(__xludf.DUMMYFUNCTION("GOOGLETRANSLATE(B311,""de"", ""en"")"),"need")</f>
        <v>need</v>
      </c>
    </row>
    <row r="310" spans="1:2" ht="15" x14ac:dyDescent="0.25">
      <c r="A310" s="3" t="s">
        <v>310</v>
      </c>
      <c r="B310" s="4" t="str">
        <f ca="1">IFERROR(__xludf.DUMMYFUNCTION("GOOGLETRANSLATE(B312,""de"", ""en"")"),"Because")</f>
        <v>Because</v>
      </c>
    </row>
    <row r="311" spans="1:2" ht="15" x14ac:dyDescent="0.25">
      <c r="A311" s="3" t="s">
        <v>311</v>
      </c>
      <c r="B311" s="4" t="str">
        <f ca="1">IFERROR(__xludf.DUMMYFUNCTION("GOOGLETRANSLATE(B313,""de"", ""en"")"),"children")</f>
        <v>children</v>
      </c>
    </row>
    <row r="312" spans="1:2" ht="15" x14ac:dyDescent="0.25">
      <c r="A312" s="3" t="s">
        <v>312</v>
      </c>
      <c r="B312" s="4" t="str">
        <f ca="1">IFERROR(__xludf.DUMMYFUNCTION("GOOGLETRANSLATE(B314,""de"", ""en"")"),"under")</f>
        <v>under</v>
      </c>
    </row>
    <row r="313" spans="1:2" ht="15" x14ac:dyDescent="0.25">
      <c r="A313" s="3" t="s">
        <v>313</v>
      </c>
      <c r="B313" s="4" t="str">
        <f ca="1">IFERROR(__xludf.DUMMYFUNCTION("GOOGLETRANSLATE(B315,""de"", ""en"")"),"job")</f>
        <v>job</v>
      </c>
    </row>
    <row r="314" spans="1:2" ht="15" x14ac:dyDescent="0.25">
      <c r="A314" s="3" t="s">
        <v>314</v>
      </c>
      <c r="B314" s="4" t="str">
        <f ca="1">IFERROR(__xludf.DUMMYFUNCTION("GOOGLETRANSLATE(B316,""de"", ""en"")"),"For")</f>
        <v>For</v>
      </c>
    </row>
    <row r="315" spans="1:2" ht="15" x14ac:dyDescent="0.25">
      <c r="A315" s="3" t="s">
        <v>315</v>
      </c>
      <c r="B315" s="4" t="str">
        <f ca="1">IFERROR(__xludf.DUMMYFUNCTION("GOOGLETRANSLATE(B317,""de"", ""en"")"),"problem")</f>
        <v>problem</v>
      </c>
    </row>
    <row r="316" spans="1:2" ht="15" x14ac:dyDescent="0.25">
      <c r="A316" s="3" t="s">
        <v>316</v>
      </c>
      <c r="B316" s="4" t="str">
        <f ca="1">IFERROR(__xludf.DUMMYFUNCTION("GOOGLETRANSLATE(B318,""de"", ""en"")"),"for this")</f>
        <v>for this</v>
      </c>
    </row>
    <row r="317" spans="1:2" ht="15" x14ac:dyDescent="0.25">
      <c r="A317" s="3" t="s">
        <v>317</v>
      </c>
      <c r="B317" s="4" t="str">
        <f ca="1">IFERROR(__xludf.DUMMYFUNCTION("GOOGLETRANSLATE(B319,""de"", ""en"")"),"Mr")</f>
        <v>Mr</v>
      </c>
    </row>
    <row r="318" spans="1:2" ht="15" x14ac:dyDescent="0.25">
      <c r="A318" s="3" t="s">
        <v>318</v>
      </c>
      <c r="B318" s="4" t="str">
        <f ca="1">IFERROR(__xludf.DUMMYFUNCTION("GOOGLETRANSLATE(B320,""de"", ""en"")"),"To have")</f>
        <v>To have</v>
      </c>
    </row>
    <row r="319" spans="1:2" ht="15" x14ac:dyDescent="0.25">
      <c r="A319" s="3" t="s">
        <v>319</v>
      </c>
      <c r="B319" s="4" t="str">
        <f ca="1">IFERROR(__xludf.DUMMYFUNCTION("GOOGLETRANSLATE(B321,""de"", ""en"")"),"because of")</f>
        <v>because of</v>
      </c>
    </row>
    <row r="320" spans="1:2" ht="15" x14ac:dyDescent="0.25">
      <c r="A320" s="3" t="s">
        <v>320</v>
      </c>
      <c r="B320" s="4" t="str">
        <f ca="1">IFERROR(__xludf.DUMMYFUNCTION("GOOGLETRANSLATE(B322,""de"", ""en"")"),"it's")</f>
        <v>it's</v>
      </c>
    </row>
    <row r="321" spans="1:2" ht="15" x14ac:dyDescent="0.25">
      <c r="A321" s="3" t="s">
        <v>321</v>
      </c>
      <c r="B321" s="4" t="str">
        <f ca="1">IFERROR(__xludf.DUMMYFUNCTION("GOOGLETRANSLATE(B323,""de"", ""en"")"),"love")</f>
        <v>love</v>
      </c>
    </row>
    <row r="322" spans="1:2" ht="15" x14ac:dyDescent="0.25">
      <c r="A322" s="3" t="s">
        <v>322</v>
      </c>
      <c r="B322" s="4" t="str">
        <f ca="1">IFERROR(__xludf.DUMMYFUNCTION("GOOGLETRANSLATE(B324,""de"", ""en"")"),"enough")</f>
        <v>enough</v>
      </c>
    </row>
    <row r="323" spans="1:2" ht="15" x14ac:dyDescent="0.25">
      <c r="A323" s="3" t="s">
        <v>323</v>
      </c>
      <c r="B323" s="4" t="str">
        <f ca="1">IFERROR(__xludf.DUMMYFUNCTION("GOOGLETRANSLATE(B325,""de"", ""en"")"),"there")</f>
        <v>there</v>
      </c>
    </row>
    <row r="324" spans="1:2" ht="15" x14ac:dyDescent="0.25">
      <c r="A324" s="3" t="s">
        <v>324</v>
      </c>
      <c r="B324" s="4" t="str">
        <f ca="1">IFERROR(__xludf.DUMMYFUNCTION("GOOGLETRANSLATE(B326,""de"", ""en"")"),"bring")</f>
        <v>bring</v>
      </c>
    </row>
    <row r="325" spans="1:2" ht="15" x14ac:dyDescent="0.25">
      <c r="A325" s="3" t="s">
        <v>325</v>
      </c>
      <c r="B325" s="4" t="str">
        <f ca="1">IFERROR(__xludf.DUMMYFUNCTION("GOOGLETRANSLATE(B327,""de"", ""en"")"),"Your")</f>
        <v>Your</v>
      </c>
    </row>
    <row r="326" spans="1:2" ht="15" x14ac:dyDescent="0.25">
      <c r="A326" s="5" t="s">
        <v>326</v>
      </c>
      <c r="B326" s="4" t="str">
        <f ca="1">IFERROR(__xludf.DUMMYFUNCTION("GOOGLETRANSLATE(B328,""de"", ""en"")"),"ne")</f>
        <v>ne</v>
      </c>
    </row>
    <row r="327" spans="1:2" ht="15" x14ac:dyDescent="0.25">
      <c r="A327" s="3" t="s">
        <v>327</v>
      </c>
      <c r="B327" s="4" t="str">
        <f ca="1">IFERROR(__xludf.DUMMYFUNCTION("GOOGLETRANSLATE(B329,""de"", ""en"")"),"against")</f>
        <v>against</v>
      </c>
    </row>
    <row r="328" spans="1:2" ht="15" x14ac:dyDescent="0.25">
      <c r="A328" s="3" t="s">
        <v>328</v>
      </c>
      <c r="B328" s="4" t="str">
        <f ca="1">IFERROR(__xludf.DUMMYFUNCTION("GOOGLETRANSLATE(B330,""de"", ""en"")"),"know")</f>
        <v>know</v>
      </c>
    </row>
    <row r="329" spans="1:2" ht="15" x14ac:dyDescent="0.25">
      <c r="A329" s="3" t="s">
        <v>329</v>
      </c>
      <c r="B329" s="4" t="str">
        <f ca="1">IFERROR(__xludf.DUMMYFUNCTION("GOOGLETRANSLATE(B331,""de"", ""en"")"),"say")</f>
        <v>say</v>
      </c>
    </row>
    <row r="330" spans="1:2" ht="15" x14ac:dyDescent="0.25">
      <c r="A330" s="3" t="s">
        <v>330</v>
      </c>
      <c r="B330" s="4" t="str">
        <f ca="1">IFERROR(__xludf.DUMMYFUNCTION("GOOGLETRANSLATE(B332,""de"", ""en"")"),"fast")</f>
        <v>fast</v>
      </c>
    </row>
    <row r="331" spans="1:2" ht="15" x14ac:dyDescent="0.25">
      <c r="A331" s="3" t="s">
        <v>331</v>
      </c>
      <c r="B331" s="4" t="str">
        <f ca="1">IFERROR(__xludf.DUMMYFUNCTION("GOOGLETRANSLATE(B333,""de"", ""en"")"),"now")</f>
        <v>now</v>
      </c>
    </row>
    <row r="332" spans="1:2" ht="15" x14ac:dyDescent="0.25">
      <c r="A332" s="3" t="s">
        <v>332</v>
      </c>
      <c r="B332" s="4" t="str">
        <f ca="1">IFERROR(__xludf.DUMMYFUNCTION("GOOGLETRANSLATE(B334,""de"", ""en"")"),"one")</f>
        <v>one</v>
      </c>
    </row>
    <row r="333" spans="1:2" ht="15" x14ac:dyDescent="0.25">
      <c r="A333" s="3" t="s">
        <v>333</v>
      </c>
      <c r="B333" s="4" t="str">
        <f ca="1">IFERROR(__xludf.DUMMYFUNCTION("GOOGLETRANSLATE(B335,""de"", ""en"")"),"need")</f>
        <v>need</v>
      </c>
    </row>
    <row r="334" spans="1:2" ht="15" x14ac:dyDescent="0.25">
      <c r="A334" s="3" t="s">
        <v>334</v>
      </c>
      <c r="B334" s="4" t="str">
        <f ca="1">IFERROR(__xludf.DUMMYFUNCTION("GOOGLETRANSLATE(B336,""de"", ""en"")"),"Eve")</f>
        <v>Eve</v>
      </c>
    </row>
    <row r="335" spans="1:2" ht="15" x14ac:dyDescent="0.25">
      <c r="A335" s="3" t="s">
        <v>335</v>
      </c>
      <c r="B335" s="4" t="str">
        <f ca="1">IFERROR(__xludf.DUMMYFUNCTION("GOOGLETRANSLATE(B337,""de"", ""en"")"),"had")</f>
        <v>had</v>
      </c>
    </row>
    <row r="336" spans="1:2" ht="15" x14ac:dyDescent="0.25">
      <c r="A336" s="3" t="s">
        <v>336</v>
      </c>
      <c r="B336" s="4" t="str">
        <f ca="1">IFERROR(__xludf.DUMMYFUNCTION("GOOGLETRANSLATE(B338,""de"", ""en"")"),"years")</f>
        <v>years</v>
      </c>
    </row>
    <row r="337" spans="1:2" ht="15" x14ac:dyDescent="0.25">
      <c r="A337" s="3" t="s">
        <v>337</v>
      </c>
      <c r="B337" s="4" t="str">
        <f ca="1">IFERROR(__xludf.DUMMYFUNCTION("GOOGLETRANSLATE(B339,""de"", ""en"")"),"Mach")</f>
        <v>Mach</v>
      </c>
    </row>
    <row r="338" spans="1:2" ht="15" x14ac:dyDescent="0.25">
      <c r="A338" s="3" t="s">
        <v>338</v>
      </c>
      <c r="B338" s="4" t="str">
        <f ca="1">IFERROR(__xludf.DUMMYFUNCTION("GOOGLETRANSLATE(B340,""de"", ""en"")"),"Brothers")</f>
        <v>Brothers</v>
      </c>
    </row>
    <row r="339" spans="1:2" ht="15" x14ac:dyDescent="0.25">
      <c r="A339" s="3" t="s">
        <v>339</v>
      </c>
      <c r="B339" s="4" t="str">
        <f ca="1">IFERROR(__xludf.DUMMYFUNCTION("GOOGLETRANSLATE(B341,""de"", ""en"")"),"Thing")</f>
        <v>Thing</v>
      </c>
    </row>
    <row r="340" spans="1:2" ht="15" x14ac:dyDescent="0.25">
      <c r="A340" s="3" t="s">
        <v>340</v>
      </c>
      <c r="B340" s="4" t="str">
        <f ca="1">IFERROR(__xludf.DUMMYFUNCTION("GOOGLETRANSLATE(B342,""de"", ""en"")"),"Listen")</f>
        <v>Listen</v>
      </c>
    </row>
    <row r="341" spans="1:2" ht="15" x14ac:dyDescent="0.25">
      <c r="A341" s="3" t="s">
        <v>341</v>
      </c>
      <c r="B341" s="4" t="str">
        <f ca="1">IFERROR(__xludf.DUMMYFUNCTION("GOOGLETRANSLATE(B343,""de"", ""en"")"),"come over")</f>
        <v>come over</v>
      </c>
    </row>
    <row r="342" spans="1:2" ht="15" x14ac:dyDescent="0.25">
      <c r="A342" s="3" t="s">
        <v>342</v>
      </c>
      <c r="B342" s="4" t="str">
        <f ca="1">IFERROR(__xludf.DUMMYFUNCTION("GOOGLETRANSLATE(B344,""de"", ""en"")"),"son")</f>
        <v>son</v>
      </c>
    </row>
    <row r="343" spans="1:2" ht="15" x14ac:dyDescent="0.25">
      <c r="A343" s="3" t="s">
        <v>343</v>
      </c>
      <c r="B343" s="4" t="str">
        <f ca="1">IFERROR(__xludf.DUMMYFUNCTION("GOOGLETRANSLATE(B345,""de"", ""en"")"),"since")</f>
        <v>since</v>
      </c>
    </row>
    <row r="344" spans="1:2" ht="15" x14ac:dyDescent="0.25">
      <c r="A344" s="3" t="s">
        <v>344</v>
      </c>
      <c r="B344" s="4" t="str">
        <f ca="1">IFERROR(__xludf.DUMMYFUNCTION("GOOGLETRANSLATE(B346,""de"", ""en"")"),"tomorrow")</f>
        <v>tomorrow</v>
      </c>
    </row>
    <row r="345" spans="1:2" ht="15" x14ac:dyDescent="0.25">
      <c r="A345" s="3" t="s">
        <v>345</v>
      </c>
      <c r="B345" s="4" t="str">
        <f ca="1">IFERROR(__xludf.DUMMYFUNCTION("GOOGLETRANSLATE(B347,""de"", ""en"")"),"three")</f>
        <v>three</v>
      </c>
    </row>
    <row r="346" spans="1:2" ht="15" x14ac:dyDescent="0.25">
      <c r="A346" s="3" t="s">
        <v>346</v>
      </c>
      <c r="B346" s="4" t="str">
        <f ca="1">IFERROR(__xludf.DUMMYFUNCTION("GOOGLETRANSLATE(B348,""de"", ""en"")"),"stands")</f>
        <v>stands</v>
      </c>
    </row>
    <row r="347" spans="1:2" ht="15" x14ac:dyDescent="0.25">
      <c r="A347" s="3" t="s">
        <v>347</v>
      </c>
      <c r="B347" s="4" t="str">
        <f ca="1">IFERROR(__xludf.DUMMYFUNCTION("GOOGLETRANSLATE(B349,""de"", ""en"")"),"crap")</f>
        <v>crap</v>
      </c>
    </row>
    <row r="348" spans="1:2" ht="15" x14ac:dyDescent="0.25">
      <c r="A348" s="3" t="s">
        <v>348</v>
      </c>
      <c r="B348" s="4" t="str">
        <f ca="1">IFERROR(__xludf.DUMMYFUNCTION("GOOGLETRANSLATE(B350,""de"", ""en"")"),"like")</f>
        <v>like</v>
      </c>
    </row>
    <row r="349" spans="1:2" ht="15" x14ac:dyDescent="0.25">
      <c r="A349" s="3" t="s">
        <v>349</v>
      </c>
      <c r="B349" s="4" t="str">
        <f ca="1">IFERROR(__xludf.DUMMYFUNCTION("GOOGLETRANSLATE(B351,""de"", ""en"")"),"be")</f>
        <v>be</v>
      </c>
    </row>
    <row r="350" spans="1:2" ht="15" x14ac:dyDescent="0.25">
      <c r="A350" s="3" t="s">
        <v>350</v>
      </c>
      <c r="B350" s="4" t="str">
        <f ca="1">IFERROR(__xludf.DUMMYFUNCTION("GOOGLETRANSLATE(B352,""de"", ""en"")"),"our")</f>
        <v>our</v>
      </c>
    </row>
    <row r="351" spans="1:2" ht="15" x14ac:dyDescent="0.25">
      <c r="A351" s="3" t="s">
        <v>351</v>
      </c>
      <c r="B351" s="4" t="str">
        <f ca="1">IFERROR(__xludf.DUMMYFUNCTION("GOOGLETRANSLATE(B353,""de"", ""en"")"),"could")</f>
        <v>could</v>
      </c>
    </row>
    <row r="352" spans="1:2" ht="15" x14ac:dyDescent="0.25">
      <c r="A352" s="3" t="s">
        <v>352</v>
      </c>
      <c r="B352" s="4" t="str">
        <f ca="1">IFERROR(__xludf.DUMMYFUNCTION("GOOGLETRANSLATE(B354,""de"", ""en"")"),"have")</f>
        <v>have</v>
      </c>
    </row>
    <row r="353" spans="1:2" ht="15" x14ac:dyDescent="0.25">
      <c r="A353" s="3" t="s">
        <v>353</v>
      </c>
      <c r="B353" s="4" t="str">
        <f ca="1">IFERROR(__xludf.DUMMYFUNCTION("GOOGLETRANSLATE(B355,""de"", ""en"")"),"Or")</f>
        <v>Or</v>
      </c>
    </row>
    <row r="354" spans="1:2" ht="15" x14ac:dyDescent="0.25">
      <c r="A354" s="3" t="s">
        <v>354</v>
      </c>
      <c r="B354" s="4" t="str">
        <f ca="1">IFERROR(__xludf.DUMMYFUNCTION("GOOGLETRANSLATE(B356,""de"", ""en"")"),"once")</f>
        <v>once</v>
      </c>
    </row>
    <row r="355" spans="1:2" ht="15" x14ac:dyDescent="0.25">
      <c r="A355" s="3" t="s">
        <v>355</v>
      </c>
      <c r="B355" s="4" t="str">
        <f ca="1">IFERROR(__xludf.DUMMYFUNCTION("GOOGLETRANSLATE(B357,""de"", ""en"")"),"is called")</f>
        <v>is called</v>
      </c>
    </row>
    <row r="356" spans="1:2" ht="15" x14ac:dyDescent="0.25">
      <c r="A356" s="3" t="s">
        <v>356</v>
      </c>
      <c r="B356" s="4" t="str">
        <f ca="1">IFERROR(__xludf.DUMMYFUNCTION("GOOGLETRANSLATE(B358,""de"", ""en"")"),"OK")</f>
        <v>OK</v>
      </c>
    </row>
    <row r="357" spans="1:2" ht="15" x14ac:dyDescent="0.25">
      <c r="A357" s="3" t="s">
        <v>357</v>
      </c>
      <c r="B357" s="4" t="str">
        <f ca="1">IFERROR(__xludf.DUMMYFUNCTION("GOOGLETRANSLATE(B359,""de"", ""en"")"),"Want")</f>
        <v>Want</v>
      </c>
    </row>
    <row r="358" spans="1:2" ht="15" x14ac:dyDescent="0.25">
      <c r="A358" s="3" t="s">
        <v>358</v>
      </c>
      <c r="B358" s="4" t="str">
        <f ca="1">IFERROR(__xludf.DUMMYFUNCTION("GOOGLETRANSLATE(B360,""de"", ""en"")"),"head")</f>
        <v>head</v>
      </c>
    </row>
    <row r="359" spans="1:2" ht="15" x14ac:dyDescent="0.25">
      <c r="A359" s="3" t="s">
        <v>359</v>
      </c>
      <c r="B359" s="4" t="str">
        <f ca="1">IFERROR(__xludf.DUMMYFUNCTION("GOOGLETRANSLATE(B361,""de"", ""en"")"),"Help")</f>
        <v>Help</v>
      </c>
    </row>
    <row r="360" spans="1:2" ht="15" x14ac:dyDescent="0.25">
      <c r="A360" s="3" t="s">
        <v>360</v>
      </c>
      <c r="B360" s="4" t="str">
        <f ca="1">IFERROR(__xludf.DUMMYFUNCTION("GOOGLETRANSLATE(B362,""de"", ""en"")"),"family")</f>
        <v>family</v>
      </c>
    </row>
    <row r="361" spans="1:2" ht="15" x14ac:dyDescent="0.25">
      <c r="A361" s="3" t="s">
        <v>361</v>
      </c>
      <c r="B361" s="4" t="str">
        <f ca="1">IFERROR(__xludf.DUMMYFUNCTION("GOOGLETRANSLATE(B363,""de"", ""en"")"),"go")</f>
        <v>go</v>
      </c>
    </row>
    <row r="362" spans="1:2" ht="15" x14ac:dyDescent="0.25">
      <c r="A362" s="3" t="s">
        <v>362</v>
      </c>
      <c r="B362" s="4" t="str">
        <f ca="1">IFERROR(__xludf.DUMMYFUNCTION("GOOGLETRANSLATE(B364,""de"", ""en"")"),"infant")</f>
        <v>infant</v>
      </c>
    </row>
    <row r="363" spans="1:2" ht="15" x14ac:dyDescent="0.25">
      <c r="A363" s="3" t="s">
        <v>363</v>
      </c>
      <c r="B363" s="4" t="str">
        <f ca="1">IFERROR(__xludf.DUMMYFUNCTION("GOOGLETRANSLATE(B365,""de"", ""en"")"),"You")</f>
        <v>You</v>
      </c>
    </row>
    <row r="364" spans="1:2" ht="15" x14ac:dyDescent="0.25">
      <c r="A364" s="3" t="s">
        <v>364</v>
      </c>
      <c r="B364" s="4" t="str">
        <f ca="1">IFERROR(__xludf.DUMMYFUNCTION("GOOGLETRANSLATE(B366,""de"", ""en"")"),"are")</f>
        <v>are</v>
      </c>
    </row>
    <row r="365" spans="1:2" ht="15" x14ac:dyDescent="0.25">
      <c r="A365" s="3" t="s">
        <v>365</v>
      </c>
      <c r="B365" s="4" t="str">
        <f ca="1">IFERROR(__xludf.DUMMYFUNCTION("GOOGLETRANSLATE(B367,""de"", ""en"")"),"first")</f>
        <v>first</v>
      </c>
    </row>
    <row r="366" spans="1:2" ht="15" x14ac:dyDescent="0.25">
      <c r="A366" s="3" t="s">
        <v>366</v>
      </c>
      <c r="B366" s="4" t="str">
        <f ca="1">IFERROR(__xludf.DUMMYFUNCTION("GOOGLETRANSLATE(B368,""de"", ""en"")"),"finished")</f>
        <v>finished</v>
      </c>
    </row>
    <row r="367" spans="1:2" ht="15" x14ac:dyDescent="0.25">
      <c r="A367" s="3" t="s">
        <v>367</v>
      </c>
      <c r="B367" s="4" t="str">
        <f ca="1">IFERROR(__xludf.DUMMYFUNCTION("GOOGLETRANSLATE(B369,""de"", ""en"")"),"found")</f>
        <v>found</v>
      </c>
    </row>
    <row r="368" spans="1:2" ht="15" x14ac:dyDescent="0.25">
      <c r="A368" s="3" t="s">
        <v>368</v>
      </c>
      <c r="B368" s="4" t="str">
        <f ca="1">IFERROR(__xludf.DUMMYFUNCTION("GOOGLETRANSLATE(B370,""de"", ""en"")"),"are")</f>
        <v>are</v>
      </c>
    </row>
    <row r="369" spans="1:2" ht="15" x14ac:dyDescent="0.25">
      <c r="A369" s="3" t="s">
        <v>369</v>
      </c>
      <c r="B369" s="4" t="str">
        <f ca="1">IFERROR(__xludf.DUMMYFUNCTION("GOOGLETRANSLATE(B371,""de"", ""en"")"),"came")</f>
        <v>came</v>
      </c>
    </row>
    <row r="370" spans="1:2" ht="15" x14ac:dyDescent="0.25">
      <c r="A370" s="3" t="s">
        <v>370</v>
      </c>
      <c r="B370" s="4" t="str">
        <f ca="1">IFERROR(__xludf.DUMMYFUNCTION("GOOGLETRANSLATE(B372,""de"", ""en"")"),"to take")</f>
        <v>to take</v>
      </c>
    </row>
    <row r="371" spans="1:2" ht="15" x14ac:dyDescent="0.25">
      <c r="A371" s="3" t="s">
        <v>371</v>
      </c>
      <c r="B371" s="4" t="str">
        <f ca="1">IFERROR(__xludf.DUMMYFUNCTION("GOOGLETRANSLATE(B373,""de"", ""en"")"),"tomorrow")</f>
        <v>tomorrow</v>
      </c>
    </row>
    <row r="372" spans="1:2" ht="15" x14ac:dyDescent="0.25">
      <c r="A372" s="3" t="s">
        <v>372</v>
      </c>
      <c r="B372" s="4" t="str">
        <f ca="1">IFERROR(__xludf.DUMMYFUNCTION("GOOGLETRANSLATE(B374,""de"", ""en"")"),"speak")</f>
        <v>speak</v>
      </c>
    </row>
    <row r="373" spans="1:2" ht="15" x14ac:dyDescent="0.25">
      <c r="A373" s="3" t="s">
        <v>373</v>
      </c>
      <c r="B373" s="4" t="str">
        <f ca="1">IFERROR(__xludf.DUMMYFUNCTION("GOOGLETRANSLATE(B375,""de"", ""en"")"),"Me")</f>
        <v>Me</v>
      </c>
    </row>
    <row r="374" spans="1:2" ht="15" x14ac:dyDescent="0.25">
      <c r="A374" s="3" t="s">
        <v>374</v>
      </c>
      <c r="B374" s="4" t="str">
        <f ca="1">IFERROR(__xludf.DUMMYFUNCTION("GOOGLETRANSLATE(B376,""de"", ""en"")"),"right away")</f>
        <v>right away</v>
      </c>
    </row>
    <row r="375" spans="1:2" ht="15" x14ac:dyDescent="0.25">
      <c r="A375" s="3" t="s">
        <v>375</v>
      </c>
      <c r="B375" s="4" t="str">
        <f ca="1">IFERROR(__xludf.DUMMYFUNCTION("GOOGLETRANSLATE(B377,""de"", ""en"")"),"can")</f>
        <v>can</v>
      </c>
    </row>
    <row r="376" spans="1:2" ht="15" x14ac:dyDescent="0.25">
      <c r="A376" s="3" t="s">
        <v>376</v>
      </c>
      <c r="B376" s="4" t="str">
        <f ca="1">IFERROR(__xludf.DUMMYFUNCTION("GOOGLETRANSLATE(B378,""de"", ""en"")"),"Has")</f>
        <v>Has</v>
      </c>
    </row>
    <row r="377" spans="1:2" ht="15" x14ac:dyDescent="0.25">
      <c r="A377" s="3" t="s">
        <v>377</v>
      </c>
      <c r="B377" s="4" t="str">
        <f ca="1">IFERROR(__xludf.DUMMYFUNCTION("GOOGLETRANSLATE(B379,""de"", ""en"")"),"years")</f>
        <v>years</v>
      </c>
    </row>
    <row r="378" spans="1:2" ht="15" x14ac:dyDescent="0.25">
      <c r="A378" s="3" t="s">
        <v>378</v>
      </c>
      <c r="B378" s="4" t="str">
        <f ca="1">IFERROR(__xludf.DUMMYFUNCTION("GOOGLETRANSLATE(B380,""de"", ""en"")"),"child")</f>
        <v>child</v>
      </c>
    </row>
    <row r="379" spans="1:2" ht="15" x14ac:dyDescent="0.25">
      <c r="A379" s="3" t="s">
        <v>379</v>
      </c>
      <c r="B379" s="4" t="str">
        <f ca="1">IFERROR(__xludf.DUMMYFUNCTION("GOOGLETRANSLATE(B381,""de"", ""en"")"),"his")</f>
        <v>his</v>
      </c>
    </row>
    <row r="380" spans="1:2" ht="15" x14ac:dyDescent="0.25">
      <c r="A380" s="3" t="s">
        <v>380</v>
      </c>
      <c r="B380" s="4" t="str">
        <f ca="1">IFERROR(__xludf.DUMMYFUNCTION("GOOGLETRANSLATE(B382,""de"", ""en"")"),"I agree")</f>
        <v>I agree</v>
      </c>
    </row>
    <row r="381" spans="1:2" ht="15" x14ac:dyDescent="0.25">
      <c r="A381" s="3" t="s">
        <v>381</v>
      </c>
      <c r="B381" s="4" t="str">
        <f ca="1">IFERROR(__xludf.DUMMYFUNCTION("GOOGLETRANSLATE(B383,""de"", ""en"")"),"it")</f>
        <v>it</v>
      </c>
    </row>
    <row r="382" spans="1:2" ht="15" x14ac:dyDescent="0.25">
      <c r="A382" s="3" t="s">
        <v>382</v>
      </c>
      <c r="B382" s="4" t="str">
        <f ca="1">IFERROR(__xludf.DUMMYFUNCTION("GOOGLETRANSLATE(B384,""de"", ""en"")"),"Boy")</f>
        <v>Boy</v>
      </c>
    </row>
    <row r="383" spans="1:2" ht="15" x14ac:dyDescent="0.25">
      <c r="A383" s="3" t="s">
        <v>383</v>
      </c>
      <c r="B383" s="4" t="str">
        <f ca="1">IFERROR(__xludf.DUMMYFUNCTION("GOOGLETRANSLATE(B385,""de"", ""en"")"),"minutes")</f>
        <v>minutes</v>
      </c>
    </row>
    <row r="384" spans="1:2" ht="15" x14ac:dyDescent="0.25">
      <c r="A384" s="3" t="s">
        <v>384</v>
      </c>
      <c r="B384" s="4" t="str">
        <f ca="1">IFERROR(__xludf.DUMMYFUNCTION("GOOGLETRANSLATE(B386,""de"", ""en"")"),"before")</f>
        <v>before</v>
      </c>
    </row>
    <row r="385" spans="1:2" ht="15" x14ac:dyDescent="0.25">
      <c r="A385" s="3" t="s">
        <v>385</v>
      </c>
      <c r="B385" s="4" t="str">
        <f ca="1">IFERROR(__xludf.DUMMYFUNCTION("GOOGLETRANSLATE(B387,""de"", ""en"")"),"city")</f>
        <v>city</v>
      </c>
    </row>
    <row r="386" spans="1:2" ht="15" x14ac:dyDescent="0.25">
      <c r="A386" s="3" t="s">
        <v>386</v>
      </c>
      <c r="B386" s="4" t="str">
        <f ca="1">IFERROR(__xludf.DUMMYFUNCTION("GOOGLETRANSLATE(B388,""de"", ""en"")"),"at the")</f>
        <v>at the</v>
      </c>
    </row>
    <row r="387" spans="1:2" ht="15" x14ac:dyDescent="0.25">
      <c r="A387" s="3" t="s">
        <v>387</v>
      </c>
      <c r="B387" s="4" t="str">
        <f ca="1">IFERROR(__xludf.DUMMYFUNCTION("GOOGLETRANSLATE(B389,""de"", ""en"")"),"to die")</f>
        <v>to die</v>
      </c>
    </row>
    <row r="388" spans="1:2" ht="15" x14ac:dyDescent="0.25">
      <c r="A388" s="3" t="s">
        <v>388</v>
      </c>
      <c r="B388" s="4" t="str">
        <f ca="1">IFERROR(__xludf.DUMMYFUNCTION("GOOGLETRANSLATE(B390,""de"", ""en"")"),"were")</f>
        <v>were</v>
      </c>
    </row>
    <row r="389" spans="1:2" ht="15" x14ac:dyDescent="0.25">
      <c r="A389" s="3" t="s">
        <v>389</v>
      </c>
      <c r="B389" s="4" t="str">
        <f ca="1">IFERROR(__xludf.DUMMYFUNCTION("GOOGLETRANSLATE(B391,""de"", ""en"")"),"Law")</f>
        <v>Law</v>
      </c>
    </row>
    <row r="390" spans="1:2" ht="15" x14ac:dyDescent="0.25">
      <c r="A390" s="3" t="s">
        <v>390</v>
      </c>
      <c r="B390" s="4" t="str">
        <f ca="1">IFERROR(__xludf.DUMMYFUNCTION("GOOGLETRANSLATE(B392,""de"", ""en"")"),"believe")</f>
        <v>believe</v>
      </c>
    </row>
    <row r="391" spans="1:2" ht="15" x14ac:dyDescent="0.25">
      <c r="A391" s="3" t="s">
        <v>391</v>
      </c>
      <c r="B391" s="4" t="str">
        <f ca="1">IFERROR(__xludf.DUMMYFUNCTION("GOOGLETRANSLATE(B393,""de"", ""en"")"),"Wait")</f>
        <v>Wait</v>
      </c>
    </row>
    <row r="392" spans="1:2" ht="15" x14ac:dyDescent="0.25">
      <c r="A392" s="3" t="s">
        <v>392</v>
      </c>
      <c r="B392" s="4" t="str">
        <f ca="1">IFERROR(__xludf.DUMMYFUNCTION("GOOGLETRANSLATE(B394,""de"", ""en"")"),"about that")</f>
        <v>about that</v>
      </c>
    </row>
    <row r="393" spans="1:2" ht="15" x14ac:dyDescent="0.25">
      <c r="A393" s="3" t="s">
        <v>393</v>
      </c>
      <c r="B393" s="4" t="str">
        <f ca="1">IFERROR(__xludf.DUMMYFUNCTION("GOOGLETRANSLATE(B395,""de"", ""en"")"),"yours")</f>
        <v>yours</v>
      </c>
    </row>
    <row r="394" spans="1:2" ht="15" x14ac:dyDescent="0.25">
      <c r="A394" s="3" t="s">
        <v>394</v>
      </c>
      <c r="B394" s="4" t="str">
        <f ca="1">IFERROR(__xludf.DUMMYFUNCTION("GOOGLETRANSLATE(B396,""de"", ""en"")"),"your")</f>
        <v>your</v>
      </c>
    </row>
    <row r="395" spans="1:2" ht="15" x14ac:dyDescent="0.25">
      <c r="A395" s="3" t="s">
        <v>395</v>
      </c>
      <c r="B395" s="4" t="str">
        <f ca="1">IFERROR(__xludf.DUMMYFUNCTION("GOOGLETRANSLATE(B397,""de"", ""en"")"),"end")</f>
        <v>end</v>
      </c>
    </row>
    <row r="396" spans="1:2" ht="15" x14ac:dyDescent="0.25">
      <c r="A396" s="3" t="s">
        <v>396</v>
      </c>
      <c r="B396" s="4" t="str">
        <f ca="1">IFERROR(__xludf.DUMMYFUNCTION("GOOGLETRANSLATE(B398,""de"", ""en"")"),"He")</f>
        <v>He</v>
      </c>
    </row>
    <row r="397" spans="1:2" ht="15" x14ac:dyDescent="0.25">
      <c r="A397" s="3" t="s">
        <v>397</v>
      </c>
      <c r="B397" s="4" t="str">
        <f ca="1">IFERROR(__xludf.DUMMYFUNCTION("GOOGLETRANSLATE(B399,""de"", ""en"")"),"things")</f>
        <v>things</v>
      </c>
    </row>
    <row r="398" spans="1:2" ht="15" x14ac:dyDescent="0.25">
      <c r="A398" s="3" t="s">
        <v>398</v>
      </c>
      <c r="B398" s="4" t="str">
        <f ca="1">IFERROR(__xludf.DUMMYFUNCTION("GOOGLETRANSLATE(B400,""de"", ""en"")"),"names")</f>
        <v>names</v>
      </c>
    </row>
    <row r="399" spans="1:2" ht="15" x14ac:dyDescent="0.25">
      <c r="A399" s="3" t="s">
        <v>399</v>
      </c>
      <c r="B399" s="4" t="str">
        <f ca="1">IFERROR(__xludf.DUMMYFUNCTION("GOOGLETRANSLATE(B401,""de"", ""en"")"),"true")</f>
        <v>true</v>
      </c>
    </row>
    <row r="400" spans="1:2" ht="15" x14ac:dyDescent="0.25">
      <c r="A400" s="3" t="s">
        <v>400</v>
      </c>
      <c r="B400" s="4" t="str">
        <f ca="1">IFERROR(__xludf.DUMMYFUNCTION("GOOGLETRANSLATE(B402,""de"", ""en"")"),"All")</f>
        <v>All</v>
      </c>
    </row>
    <row r="401" spans="1:2" ht="15" x14ac:dyDescent="0.25">
      <c r="A401" s="3" t="s">
        <v>401</v>
      </c>
      <c r="B401" s="4" t="str">
        <f ca="1">IFERROR(__xludf.DUMMYFUNCTION("GOOGLETRANSLATE(B403,""de"", ""en"")"),"alone")</f>
        <v>alone</v>
      </c>
    </row>
    <row r="402" spans="1:2" ht="15" x14ac:dyDescent="0.25">
      <c r="A402" s="3" t="s">
        <v>402</v>
      </c>
      <c r="B402" s="4" t="str">
        <f ca="1">IFERROR(__xludf.DUMMYFUNCTION("GOOGLETRANSLATE(B404,""de"", ""en"")"),"Naturally")</f>
        <v>Naturally</v>
      </c>
    </row>
    <row r="403" spans="1:2" ht="15" x14ac:dyDescent="0.25">
      <c r="A403" s="3" t="s">
        <v>403</v>
      </c>
      <c r="B403" s="4" t="str">
        <f ca="1">IFERROR(__xludf.DUMMYFUNCTION("GOOGLETRANSLATE(B405,""de"", ""en"")"),"kill")</f>
        <v>kill</v>
      </c>
    </row>
    <row r="404" spans="1:2" ht="15" x14ac:dyDescent="0.25">
      <c r="A404" s="3" t="s">
        <v>404</v>
      </c>
      <c r="B404" s="4" t="str">
        <f ca="1">IFERROR(__xludf.DUMMYFUNCTION("GOOGLETRANSLATE(B406,""de"", ""en"")"),"Nothing")</f>
        <v>Nothing</v>
      </c>
    </row>
    <row r="405" spans="1:2" ht="15" x14ac:dyDescent="0.25">
      <c r="A405" s="3" t="s">
        <v>405</v>
      </c>
      <c r="B405" s="4" t="str">
        <f ca="1">IFERROR(__xludf.DUMMYFUNCTION("GOOGLETRANSLATE(B407,""de"", ""en"")"),"For real")</f>
        <v>For real</v>
      </c>
    </row>
    <row r="406" spans="1:2" ht="15" x14ac:dyDescent="0.25">
      <c r="A406" s="3" t="s">
        <v>406</v>
      </c>
      <c r="B406" s="4" t="str">
        <f ca="1">IFERROR(__xludf.DUMMYFUNCTION("GOOGLETRANSLATE(B408,""de"", ""en"")"),"to get")</f>
        <v>to get</v>
      </c>
    </row>
    <row r="407" spans="1:2" ht="15" x14ac:dyDescent="0.25">
      <c r="A407" s="3" t="s">
        <v>407</v>
      </c>
      <c r="B407" s="4" t="str">
        <f ca="1">IFERROR(__xludf.DUMMYFUNCTION("GOOGLETRANSLATE(B409,""de"", ""en"")"),"Men")</f>
        <v>Men</v>
      </c>
    </row>
    <row r="408" spans="1:2" ht="15" x14ac:dyDescent="0.25">
      <c r="A408" s="3" t="s">
        <v>408</v>
      </c>
      <c r="B408" s="4" t="str">
        <f ca="1">IFERROR(__xludf.DUMMYFUNCTION("GOOGLETRANSLATE(B410,""de"", ""en"")"),"to forget")</f>
        <v>to forget</v>
      </c>
    </row>
    <row r="409" spans="1:2" ht="15" x14ac:dyDescent="0.25">
      <c r="A409" s="3" t="s">
        <v>409</v>
      </c>
      <c r="B409" s="4" t="str">
        <f ca="1">IFERROR(__xludf.DUMMYFUNCTION("GOOGLETRANSLATE(B411,""de"", ""en"")"),"But")</f>
        <v>But</v>
      </c>
    </row>
    <row r="410" spans="1:2" ht="15" x14ac:dyDescent="0.25">
      <c r="A410" s="3" t="s">
        <v>410</v>
      </c>
      <c r="B410" s="4" t="str">
        <f ca="1">IFERROR(__xludf.DUMMYFUNCTION("GOOGLETRANSLATE(B412,""de"", ""en"")"),"to")</f>
        <v>to</v>
      </c>
    </row>
    <row r="411" spans="1:2" ht="15" x14ac:dyDescent="0.25">
      <c r="A411" s="3" t="s">
        <v>411</v>
      </c>
      <c r="B411" s="4" t="str">
        <f ca="1">IFERROR(__xludf.DUMMYFUNCTION("GOOGLETRANSLATE(B413,""de"", ""en"")"),"gave")</f>
        <v>gave</v>
      </c>
    </row>
    <row r="412" spans="1:2" ht="15" x14ac:dyDescent="0.25">
      <c r="A412" s="3" t="s">
        <v>412</v>
      </c>
      <c r="B412" s="4" t="str">
        <f ca="1">IFERROR(__xludf.DUMMYFUNCTION("GOOGLETRANSLATE(B414,""de"", ""en"")"),"later")</f>
        <v>later</v>
      </c>
    </row>
    <row r="413" spans="1:2" ht="15" x14ac:dyDescent="0.25">
      <c r="A413" s="3" t="s">
        <v>413</v>
      </c>
      <c r="B413" s="4" t="str">
        <f ca="1">IFERROR(__xludf.DUMMYFUNCTION("GOOGLETRANSLATE(B415,""de"", ""en"")"),"knew")</f>
        <v>knew</v>
      </c>
    </row>
    <row r="414" spans="1:2" ht="15" x14ac:dyDescent="0.25">
      <c r="A414" s="3" t="s">
        <v>414</v>
      </c>
      <c r="B414" s="4" t="str">
        <f ca="1">IFERROR(__xludf.DUMMYFUNCTION("GOOGLETRANSLATE(B416,""de"", ""en"")"),"eyes")</f>
        <v>eyes</v>
      </c>
    </row>
    <row r="415" spans="1:2" ht="15" x14ac:dyDescent="0.25">
      <c r="A415" s="3" t="s">
        <v>415</v>
      </c>
      <c r="B415" s="4" t="str">
        <f ca="1">IFERROR(__xludf.DUMMYFUNCTION("GOOGLETRANSLATE(B417,""de"", ""en"")"),"thanks")</f>
        <v>thanks</v>
      </c>
    </row>
    <row r="416" spans="1:2" ht="15" x14ac:dyDescent="0.25">
      <c r="A416" s="3" t="s">
        <v>416</v>
      </c>
      <c r="B416" s="4" t="str">
        <f ca="1">IFERROR(__xludf.DUMMYFUNCTION("GOOGLETRANSLATE(B418,""de"", ""en"")"),"friends")</f>
        <v>friends</v>
      </c>
    </row>
    <row r="417" spans="1:2" ht="15" x14ac:dyDescent="0.25">
      <c r="A417" s="3" t="s">
        <v>417</v>
      </c>
      <c r="B417" s="4" t="str">
        <f ca="1">IFERROR(__xludf.DUMMYFUNCTION("GOOGLETRANSLATE(B419,""de"", ""en"")"),"guys")</f>
        <v>guys</v>
      </c>
    </row>
    <row r="418" spans="1:2" ht="15" x14ac:dyDescent="0.25">
      <c r="A418" s="3" t="s">
        <v>418</v>
      </c>
      <c r="B418" s="4" t="str">
        <f ca="1">IFERROR(__xludf.DUMMYFUNCTION("GOOGLETRANSLATE(B420,""de"", ""en"")"),"hold")</f>
        <v>hold</v>
      </c>
    </row>
    <row r="419" spans="1:2" ht="15" x14ac:dyDescent="0.25">
      <c r="A419" s="3" t="s">
        <v>419</v>
      </c>
      <c r="B419" s="4" t="str">
        <f ca="1">IFERROR(__xludf.DUMMYFUNCTION("GOOGLETRANSLATE(B421,""de"", ""en"")"),"waiting")</f>
        <v>waiting</v>
      </c>
    </row>
    <row r="420" spans="1:2" ht="15" x14ac:dyDescent="0.25">
      <c r="A420" s="3" t="s">
        <v>420</v>
      </c>
      <c r="B420" s="4" t="str">
        <f ca="1">IFERROR(__xludf.DUMMYFUNCTION("GOOGLETRANSLATE(B422,""de"", ""en"")"),"luck")</f>
        <v>luck</v>
      </c>
    </row>
    <row r="421" spans="1:2" ht="15" x14ac:dyDescent="0.25">
      <c r="A421" s="3" t="s">
        <v>421</v>
      </c>
      <c r="B421" s="4" t="str">
        <f ca="1">IFERROR(__xludf.DUMMYFUNCTION("GOOGLETRANSLATE(B423,""de"", ""en"")"),"both")</f>
        <v>both</v>
      </c>
    </row>
    <row r="422" spans="1:2" ht="15" x14ac:dyDescent="0.25">
      <c r="A422" s="3" t="s">
        <v>422</v>
      </c>
      <c r="B422" s="4" t="str">
        <f ca="1">IFERROR(__xludf.DUMMYFUNCTION("GOOGLETRANSLATE(B424,""de"", ""en"")"),"quality")</f>
        <v>quality</v>
      </c>
    </row>
    <row r="423" spans="1:2" ht="15" x14ac:dyDescent="0.25">
      <c r="A423" s="3" t="s">
        <v>423</v>
      </c>
      <c r="B423" s="4" t="str">
        <f ca="1">IFERROR(__xludf.DUMMYFUNCTION("GOOGLETRANSLATE(B425,""de"", ""en"")"),"Your")</f>
        <v>Your</v>
      </c>
    </row>
    <row r="424" spans="1:2" ht="15" x14ac:dyDescent="0.25">
      <c r="A424" s="3" t="s">
        <v>424</v>
      </c>
      <c r="B424" s="4" t="str">
        <f ca="1">IFERROR(__xludf.DUMMYFUNCTION("GOOGLETRANSLATE(B426,""de"", ""en"")"),"know")</f>
        <v>know</v>
      </c>
    </row>
    <row r="425" spans="1:2" ht="15" x14ac:dyDescent="0.25">
      <c r="A425" s="3" t="s">
        <v>425</v>
      </c>
      <c r="B425" s="4" t="str">
        <f ca="1">IFERROR(__xludf.DUMMYFUNCTION("GOOGLETRANSLATE(B427,""de"", ""en"")"),"Yours")</f>
        <v>Yours</v>
      </c>
    </row>
    <row r="426" spans="1:2" ht="15" x14ac:dyDescent="0.25">
      <c r="A426" s="5" t="s">
        <v>426</v>
      </c>
      <c r="B426" s="4" t="str">
        <f ca="1">IFERROR(__xludf.DUMMYFUNCTION("GOOGLETRANSLATE(B428,""de"", ""en"")"),"n")</f>
        <v>n</v>
      </c>
    </row>
    <row r="427" spans="1:2" ht="15" x14ac:dyDescent="0.25">
      <c r="A427" s="3" t="s">
        <v>427</v>
      </c>
      <c r="B427" s="4" t="str">
        <f ca="1">IFERROR(__xludf.DUMMYFUNCTION("GOOGLETRANSLATE(B429,""de"", ""en"")"),"Hi")</f>
        <v>Hi</v>
      </c>
    </row>
    <row r="428" spans="1:2" ht="15" x14ac:dyDescent="0.25">
      <c r="A428" s="3" t="s">
        <v>428</v>
      </c>
      <c r="B428" s="4" t="str">
        <f ca="1">IFERROR(__xludf.DUMMYFUNCTION("GOOGLETRANSLATE(B430,""de"", ""en"")"),"Dr")</f>
        <v>Dr</v>
      </c>
    </row>
    <row r="429" spans="1:2" ht="15" x14ac:dyDescent="0.25">
      <c r="A429" s="3" t="s">
        <v>429</v>
      </c>
      <c r="B429" s="4" t="str">
        <f ca="1">IFERROR(__xludf.DUMMYFUNCTION("GOOGLETRANSLATE(B431,""de"", ""en"")"),"automobile")</f>
        <v>automobile</v>
      </c>
    </row>
    <row r="430" spans="1:2" ht="15" x14ac:dyDescent="0.25">
      <c r="A430" s="3" t="s">
        <v>430</v>
      </c>
      <c r="B430" s="4" t="str">
        <f ca="1">IFERROR(__xludf.DUMMYFUNCTION("GOOGLETRANSLATE(B432,""de"", ""en"")"),"legend")</f>
        <v>legend</v>
      </c>
    </row>
    <row r="431" spans="1:2" ht="15" x14ac:dyDescent="0.25">
      <c r="A431" s="3" t="s">
        <v>431</v>
      </c>
      <c r="B431" s="4" t="str">
        <f ca="1">IFERROR(__xludf.DUMMYFUNCTION("GOOGLETRANSLATE(B433,""de"", ""en"")"),"go")</f>
        <v>go</v>
      </c>
    </row>
    <row r="432" spans="1:2" ht="15" x14ac:dyDescent="0.25">
      <c r="A432" s="3" t="s">
        <v>432</v>
      </c>
      <c r="B432" s="4" t="str">
        <f ca="1">IFERROR(__xludf.DUMMYFUNCTION("GOOGLETRANSLATE(B434,""de"", ""en"")"),"get")</f>
        <v>get</v>
      </c>
    </row>
    <row r="433" spans="1:2" ht="15" x14ac:dyDescent="0.25">
      <c r="A433" s="3" t="s">
        <v>433</v>
      </c>
      <c r="B433" s="4" t="str">
        <f ca="1">IFERROR(__xludf.DUMMYFUNCTION("GOOGLETRANSLATE(B435,""de"", ""en"")"),"to you")</f>
        <v>to you</v>
      </c>
    </row>
    <row r="434" spans="1:2" ht="15" x14ac:dyDescent="0.25">
      <c r="A434" s="3" t="s">
        <v>434</v>
      </c>
      <c r="B434" s="4" t="str">
        <f ca="1">IFERROR(__xludf.DUMMYFUNCTION("GOOGLETRANSLATE(B436,""de"", ""en"")"),"make")</f>
        <v>make</v>
      </c>
    </row>
    <row r="435" spans="1:2" ht="15" x14ac:dyDescent="0.25">
      <c r="A435" s="3" t="s">
        <v>435</v>
      </c>
      <c r="B435" s="4" t="str">
        <f ca="1">IFERROR(__xludf.DUMMYFUNCTION("GOOGLETRANSLATE(B437,""de"", ""en"")"),"From")</f>
        <v>From</v>
      </c>
    </row>
    <row r="436" spans="1:2" ht="15" x14ac:dyDescent="0.25">
      <c r="A436" s="3" t="s">
        <v>436</v>
      </c>
      <c r="B436" s="4" t="str">
        <f ca="1">IFERROR(__xludf.DUMMYFUNCTION("GOOGLETRANSLATE(B438,""de"", ""en"")"),"Clock")</f>
        <v>Clock</v>
      </c>
    </row>
    <row r="437" spans="1:2" ht="15" x14ac:dyDescent="0.25">
      <c r="A437" s="3" t="s">
        <v>437</v>
      </c>
      <c r="B437" s="4" t="str">
        <f ca="1">IFERROR(__xludf.DUMMYFUNCTION("GOOGLETRANSLATE(B439,""de"", ""en"")"),"see")</f>
        <v>see</v>
      </c>
    </row>
    <row r="438" spans="1:2" ht="15" x14ac:dyDescent="0.25">
      <c r="A438" s="3" t="s">
        <v>438</v>
      </c>
      <c r="B438" s="4" t="str">
        <f ca="1">IFERROR(__xludf.DUMMYFUNCTION("GOOGLETRANSLATE(B440,""de"", ""en"")"),"devil")</f>
        <v>devil</v>
      </c>
    </row>
    <row r="439" spans="1:2" ht="15" x14ac:dyDescent="0.25">
      <c r="A439" s="3" t="s">
        <v>439</v>
      </c>
      <c r="B439" s="4" t="str">
        <f ca="1">IFERROR(__xludf.DUMMYFUNCTION("GOOGLETRANSLATE(B441,""de"", ""en"")"),"otherwise")</f>
        <v>otherwise</v>
      </c>
    </row>
    <row r="440" spans="1:2" ht="15" x14ac:dyDescent="0.25">
      <c r="A440" s="3" t="s">
        <v>440</v>
      </c>
      <c r="B440" s="4" t="str">
        <f ca="1">IFERROR(__xludf.DUMMYFUNCTION("GOOGLETRANSLATE(B442,""de"", ""en"")"),"kind")</f>
        <v>kind</v>
      </c>
    </row>
    <row r="441" spans="1:2" ht="15" x14ac:dyDescent="0.25">
      <c r="A441" s="3" t="s">
        <v>441</v>
      </c>
      <c r="B441" s="4" t="str">
        <f ca="1">IFERROR(__xludf.DUMMYFUNCTION("GOOGLETRANSLATE(B443,""de"", ""en"")"),"gladly")</f>
        <v>gladly</v>
      </c>
    </row>
    <row r="442" spans="1:2" ht="15" x14ac:dyDescent="0.25">
      <c r="A442" s="3" t="s">
        <v>442</v>
      </c>
      <c r="B442" s="4" t="str">
        <f ca="1">IFERROR(__xludf.DUMMYFUNCTION("GOOGLETRANSLATE(B444,""de"", ""en"")"),"love")</f>
        <v>love</v>
      </c>
    </row>
    <row r="443" spans="1:2" ht="15" x14ac:dyDescent="0.25">
      <c r="A443" s="3" t="s">
        <v>443</v>
      </c>
      <c r="B443" s="4" t="str">
        <f ca="1">IFERROR(__xludf.DUMMYFUNCTION("GOOGLETRANSLATE(B445,""de"", ""en"")"),"each")</f>
        <v>each</v>
      </c>
    </row>
    <row r="444" spans="1:2" ht="15" x14ac:dyDescent="0.25">
      <c r="A444" s="3" t="s">
        <v>444</v>
      </c>
      <c r="B444" s="4" t="str">
        <f ca="1">IFERROR(__xludf.DUMMYFUNCTION("GOOGLETRANSLATE(B446,""de"", ""en"")"),"could")</f>
        <v>could</v>
      </c>
    </row>
    <row r="445" spans="1:2" ht="15" x14ac:dyDescent="0.25">
      <c r="A445" s="3" t="s">
        <v>445</v>
      </c>
      <c r="B445" s="4" t="str">
        <f ca="1">IFERROR(__xludf.DUMMYFUNCTION("GOOGLETRANSLATE(B447,""de"", ""en"")"),"their")</f>
        <v>their</v>
      </c>
    </row>
    <row r="446" spans="1:2" ht="15" x14ac:dyDescent="0.25">
      <c r="A446" s="3" t="s">
        <v>446</v>
      </c>
      <c r="B446" s="4" t="str">
        <f ca="1">IFERROR(__xludf.DUMMYFUNCTION("GOOGLETRANSLATE(B448,""de"", ""en"")"),"Stop")</f>
        <v>Stop</v>
      </c>
    </row>
    <row r="447" spans="1:2" ht="15" x14ac:dyDescent="0.25">
      <c r="A447" s="3" t="s">
        <v>447</v>
      </c>
      <c r="B447" s="4" t="str">
        <f ca="1">IFERROR(__xludf.DUMMYFUNCTION("GOOGLETRANSLATE(B449,""de"", ""en"")"),"case")</f>
        <v>case</v>
      </c>
    </row>
    <row r="448" spans="1:2" ht="15" x14ac:dyDescent="0.25">
      <c r="A448" s="3" t="s">
        <v>448</v>
      </c>
      <c r="B448" s="4" t="str">
        <f ca="1">IFERROR(__xludf.DUMMYFUNCTION("GOOGLETRANSLATE(B450,""de"", ""en"")"),"Dad")</f>
        <v>Dad</v>
      </c>
    </row>
    <row r="449" spans="1:2" ht="15" x14ac:dyDescent="0.25">
      <c r="A449" s="3" t="s">
        <v>449</v>
      </c>
      <c r="B449" s="4" t="str">
        <f ca="1">IFERROR(__xludf.DUMMYFUNCTION("GOOGLETRANSLATE(B451,""de"", ""en"")"),"Movie")</f>
        <v>Movie</v>
      </c>
    </row>
    <row r="450" spans="1:2" ht="15" x14ac:dyDescent="0.25">
      <c r="A450" s="3" t="s">
        <v>450</v>
      </c>
      <c r="B450" s="4" t="str">
        <f ca="1">IFERROR(__xludf.DUMMYFUNCTION("GOOGLETRANSLATE(B452,""de"", ""en"")"),"little")</f>
        <v>little</v>
      </c>
    </row>
    <row r="451" spans="1:2" ht="15" x14ac:dyDescent="0.25">
      <c r="A451" s="3" t="s">
        <v>451</v>
      </c>
      <c r="B451" s="4" t="str">
        <f ca="1">IFERROR(__xludf.DUMMYFUNCTION("GOOGLETRANSLATE(B453,""de"", ""en"")"),"actually")</f>
        <v>actually</v>
      </c>
    </row>
    <row r="452" spans="1:2" ht="15" x14ac:dyDescent="0.25">
      <c r="A452" s="3" t="s">
        <v>452</v>
      </c>
      <c r="B452" s="4" t="str">
        <f ca="1">IFERROR(__xludf.DUMMYFUNCTION("GOOGLETRANSLATE(B454,""de"", ""en"")"),"far")</f>
        <v>far</v>
      </c>
    </row>
    <row r="453" spans="1:2" ht="15" x14ac:dyDescent="0.25">
      <c r="A453" s="3" t="s">
        <v>453</v>
      </c>
      <c r="B453" s="4" t="str">
        <f ca="1">IFERROR(__xludf.DUMMYFUNCTION("GOOGLETRANSLATE(B455,""de"", ""en"")"),"mach")</f>
        <v>mach</v>
      </c>
    </row>
    <row r="454" spans="1:2" ht="15" x14ac:dyDescent="0.25">
      <c r="A454" s="3" t="s">
        <v>454</v>
      </c>
      <c r="B454" s="4" t="str">
        <f ca="1">IFERROR(__xludf.DUMMYFUNCTION("GOOGLETRANSLATE(B456,""de"", ""en"")"),"Give")</f>
        <v>Give</v>
      </c>
    </row>
    <row r="455" spans="1:2" ht="15" x14ac:dyDescent="0.25">
      <c r="A455" s="3" t="s">
        <v>455</v>
      </c>
      <c r="B455" s="4" t="str">
        <f ca="1">IFERROR(__xludf.DUMMYFUNCTION("GOOGLETRANSLATE(B457,""de"", ""en"")"),"past")</f>
        <v>past</v>
      </c>
    </row>
    <row r="456" spans="1:2" ht="15" x14ac:dyDescent="0.25">
      <c r="A456" s="3" t="s">
        <v>456</v>
      </c>
      <c r="B456" s="4" t="str">
        <f ca="1">IFERROR(__xludf.DUMMYFUNCTION("GOOGLETRANSLATE(B458,""de"", ""en"")"),"understand")</f>
        <v>understand</v>
      </c>
    </row>
    <row r="457" spans="1:2" ht="15" x14ac:dyDescent="0.25">
      <c r="A457" s="3" t="s">
        <v>457</v>
      </c>
      <c r="B457" s="4" t="str">
        <f ca="1">IFERROR(__xludf.DUMMYFUNCTION("GOOGLETRANSLATE(B459,""de"", ""en"")"),"Thank you")</f>
        <v>Thank you</v>
      </c>
    </row>
    <row r="458" spans="1:2" ht="15" x14ac:dyDescent="0.25">
      <c r="A458" s="3" t="s">
        <v>458</v>
      </c>
      <c r="B458" s="4" t="str">
        <f ca="1">IFERROR(__xludf.DUMMYFUNCTION("GOOGLETRANSLATE(B460,""de"", ""en"")"),"in it")</f>
        <v>in it</v>
      </c>
    </row>
    <row r="459" spans="1:2" ht="15" x14ac:dyDescent="0.25">
      <c r="A459" s="3" t="s">
        <v>459</v>
      </c>
      <c r="B459" s="4" t="str">
        <f ca="1">IFERROR(__xludf.DUMMYFUNCTION("GOOGLETRANSLATE(B461,""de"", ""en"")"),"in the")</f>
        <v>in the</v>
      </c>
    </row>
    <row r="460" spans="1:2" ht="15" x14ac:dyDescent="0.25">
      <c r="A460" s="3" t="s">
        <v>460</v>
      </c>
      <c r="B460" s="4" t="str">
        <f ca="1">IFERROR(__xludf.DUMMYFUNCTION("GOOGLETRANSLATE(B462,""de"", ""en"")"),"Surname")</f>
        <v>Surname</v>
      </c>
    </row>
    <row r="461" spans="1:2" ht="15" x14ac:dyDescent="0.25">
      <c r="A461" s="3" t="s">
        <v>461</v>
      </c>
      <c r="B461" s="4" t="str">
        <f ca="1">IFERROR(__xludf.DUMMYFUNCTION("GOOGLETRANSLATE(B463,""de"", ""en"")"),"all")</f>
        <v>all</v>
      </c>
    </row>
    <row r="462" spans="1:2" ht="15" x14ac:dyDescent="0.25">
      <c r="A462" s="3" t="s">
        <v>462</v>
      </c>
      <c r="B462" s="4" t="str">
        <f ca="1">IFERROR(__xludf.DUMMYFUNCTION("GOOGLETRANSLATE(B464,""de"", ""en"")"),"music")</f>
        <v>music</v>
      </c>
    </row>
    <row r="463" spans="1:2" ht="15" x14ac:dyDescent="0.25">
      <c r="A463" s="3" t="s">
        <v>463</v>
      </c>
      <c r="B463" s="4" t="str">
        <f ca="1">IFERROR(__xludf.DUMMYFUNCTION("GOOGLETRANSLATE(B465,""de"", ""en"")"),"would")</f>
        <v>would</v>
      </c>
    </row>
    <row r="464" spans="1:2" ht="15" x14ac:dyDescent="0.25">
      <c r="A464" s="3" t="s">
        <v>464</v>
      </c>
      <c r="B464" s="4" t="str">
        <f ca="1">IFERROR(__xludf.DUMMYFUNCTION("GOOGLETRANSLATE(B466,""de"", ""en"")"),"door")</f>
        <v>door</v>
      </c>
    </row>
    <row r="465" spans="1:2" ht="15" x14ac:dyDescent="0.25">
      <c r="A465" s="3" t="s">
        <v>465</v>
      </c>
      <c r="B465" s="4" t="str">
        <f ca="1">IFERROR(__xludf.DUMMYFUNCTION("GOOGLETRANSLATE(B467,""de"", ""en"")"),"crazy")</f>
        <v>crazy</v>
      </c>
    </row>
    <row r="466" spans="1:2" ht="15" x14ac:dyDescent="0.25">
      <c r="A466" s="3" t="s">
        <v>466</v>
      </c>
      <c r="B466" s="4" t="str">
        <f ca="1">IFERROR(__xludf.DUMMYFUNCTION("GOOGLETRANSLATE(B468,""de"", ""en"")"),"should")</f>
        <v>should</v>
      </c>
    </row>
    <row r="467" spans="1:2" ht="15" x14ac:dyDescent="0.25">
      <c r="A467" s="3" t="s">
        <v>467</v>
      </c>
      <c r="B467" s="4" t="str">
        <f ca="1">IFERROR(__xludf.DUMMYFUNCTION("GOOGLETRANSLATE(B469,""de"", ""en"")"),"think")</f>
        <v>think</v>
      </c>
    </row>
    <row r="468" spans="1:2" ht="15" x14ac:dyDescent="0.25">
      <c r="A468" s="3" t="s">
        <v>468</v>
      </c>
      <c r="B468" s="4" t="str">
        <f ca="1">IFERROR(__xludf.DUMMYFUNCTION("GOOGLETRANSLATE(B470,""de"", ""en"")"),"Still")</f>
        <v>Still</v>
      </c>
    </row>
    <row r="469" spans="1:2" ht="15" x14ac:dyDescent="0.25">
      <c r="A469" s="3" t="s">
        <v>469</v>
      </c>
      <c r="B469" s="4" t="str">
        <f ca="1">IFERROR(__xludf.DUMMYFUNCTION("GOOGLETRANSLATE(B471,""de"", ""en"")"),"tuned")</f>
        <v>tuned</v>
      </c>
    </row>
    <row r="470" spans="1:2" ht="15" x14ac:dyDescent="0.25">
      <c r="A470" s="3" t="s">
        <v>470</v>
      </c>
      <c r="B470" s="4" t="str">
        <f ca="1">IFERROR(__xludf.DUMMYFUNCTION("GOOGLETRANSLATE(B472,""de"", ""en"")"),"Look")</f>
        <v>Look</v>
      </c>
    </row>
    <row r="471" spans="1:2" ht="15" x14ac:dyDescent="0.25">
      <c r="A471" s="3" t="s">
        <v>471</v>
      </c>
      <c r="B471" s="4" t="str">
        <f ca="1">IFERROR(__xludf.DUMMYFUNCTION("GOOGLETRANSLATE(B473,""de"", ""en"")"),"rather")</f>
        <v>rather</v>
      </c>
    </row>
    <row r="472" spans="1:2" ht="15" x14ac:dyDescent="0.25">
      <c r="A472" s="3" t="s">
        <v>472</v>
      </c>
      <c r="B472" s="4" t="str">
        <f ca="1">IFERROR(__xludf.DUMMYFUNCTION("GOOGLETRANSLATE(B474,""de"", ""en"")"),"The")</f>
        <v>The</v>
      </c>
    </row>
    <row r="473" spans="1:2" ht="15" x14ac:dyDescent="0.25">
      <c r="A473" s="3" t="s">
        <v>473</v>
      </c>
      <c r="B473" s="4" t="str">
        <f ca="1">IFERROR(__xludf.DUMMYFUNCTION("GOOGLETRANSLATE(B475,""de"", ""en"")"),"Life")</f>
        <v>Life</v>
      </c>
    </row>
    <row r="474" spans="1:2" ht="15" x14ac:dyDescent="0.25">
      <c r="A474" s="3" t="s">
        <v>474</v>
      </c>
      <c r="B474" s="4" t="str">
        <f ca="1">IFERROR(__xludf.DUMMYFUNCTION("GOOGLETRANSLATE(B476,""de"", ""en"")"),"good")</f>
        <v>good</v>
      </c>
    </row>
    <row r="475" spans="1:2" ht="15" x14ac:dyDescent="0.25">
      <c r="A475" s="3" t="s">
        <v>475</v>
      </c>
      <c r="B475" s="4" t="str">
        <f ca="1">IFERROR(__xludf.DUMMYFUNCTION("GOOGLETRANSLATE(B477,""de"", ""en"")"),"Around")</f>
        <v>Around</v>
      </c>
    </row>
    <row r="476" spans="1:2" ht="15" x14ac:dyDescent="0.25">
      <c r="A476" s="3" t="s">
        <v>476</v>
      </c>
      <c r="B476" s="4" t="str">
        <f ca="1">IFERROR(__xludf.DUMMYFUNCTION("GOOGLETRANSLATE(B478,""de"", ""en"")"),"thereon")</f>
        <v>thereon</v>
      </c>
    </row>
    <row r="477" spans="1:2" ht="15" x14ac:dyDescent="0.25">
      <c r="A477" s="3" t="s">
        <v>477</v>
      </c>
      <c r="B477" s="4" t="str">
        <f ca="1">IFERROR(__xludf.DUMMYFUNCTION("GOOGLETRANSLATE(B479,""de"", ""en"")"),"No")</f>
        <v>No</v>
      </c>
    </row>
    <row r="478" spans="1:2" ht="15" x14ac:dyDescent="0.25">
      <c r="A478" s="3" t="s">
        <v>478</v>
      </c>
      <c r="B478" s="4" t="str">
        <f ca="1">IFERROR(__xludf.DUMMYFUNCTION("GOOGLETRANSLATE(B480,""de"", ""en"")"),"Right")</f>
        <v>Right</v>
      </c>
    </row>
    <row r="479" spans="1:2" ht="15" x14ac:dyDescent="0.25">
      <c r="A479" s="3" t="s">
        <v>479</v>
      </c>
      <c r="B479" s="4" t="str">
        <f ca="1">IFERROR(__xludf.DUMMYFUNCTION("GOOGLETRANSLATE(B481,""de"", ""en"")"),"Guy")</f>
        <v>Guy</v>
      </c>
    </row>
    <row r="480" spans="1:2" ht="15" x14ac:dyDescent="0.25">
      <c r="A480" s="3" t="s">
        <v>480</v>
      </c>
      <c r="B480" s="4" t="str">
        <f ca="1">IFERROR(__xludf.DUMMYFUNCTION("GOOGLETRANSLATE(B482,""de"", ""en"")"),"latest")</f>
        <v>latest</v>
      </c>
    </row>
    <row r="481" spans="1:2" ht="15" x14ac:dyDescent="0.25">
      <c r="A481" s="3" t="s">
        <v>481</v>
      </c>
      <c r="B481" s="4" t="str">
        <f ca="1">IFERROR(__xludf.DUMMYFUNCTION("GOOGLETRANSLATE(B483,""de"", ""en"")"),"job")</f>
        <v>job</v>
      </c>
    </row>
    <row r="482" spans="1:2" ht="15" x14ac:dyDescent="0.25">
      <c r="A482" s="3" t="s">
        <v>482</v>
      </c>
      <c r="B482" s="4" t="str">
        <f ca="1">IFERROR(__xludf.DUMMYFUNCTION("GOOGLETRANSLATE(B484,""de"", ""en"")"),"lost")</f>
        <v>lost</v>
      </c>
    </row>
    <row r="483" spans="1:2" ht="15" x14ac:dyDescent="0.25">
      <c r="A483" s="3" t="s">
        <v>483</v>
      </c>
      <c r="B483" s="4" t="str">
        <f ca="1">IFERROR(__xludf.DUMMYFUNCTION("GOOGLETRANSLATE(B485,""de"", ""en"")"),"were")</f>
        <v>were</v>
      </c>
    </row>
    <row r="484" spans="1:2" ht="15" x14ac:dyDescent="0.25">
      <c r="A484" s="3" t="s">
        <v>484</v>
      </c>
      <c r="B484" s="4" t="str">
        <f ca="1">IFERROR(__xludf.DUMMYFUNCTION("GOOGLETRANSLATE(B486,""de"", ""en"")"),"know")</f>
        <v>know</v>
      </c>
    </row>
    <row r="485" spans="1:2" ht="15" x14ac:dyDescent="0.25">
      <c r="A485" s="3" t="s">
        <v>485</v>
      </c>
      <c r="B485" s="4" t="str">
        <f ca="1">IFERROR(__xludf.DUMMYFUNCTION("GOOGLETRANSLATE(B487,""de"", ""en"")"),"idea")</f>
        <v>idea</v>
      </c>
    </row>
    <row r="486" spans="1:2" ht="15" x14ac:dyDescent="0.25">
      <c r="A486" s="3" t="s">
        <v>486</v>
      </c>
      <c r="B486" s="4" t="str">
        <f ca="1">IFERROR(__xludf.DUMMYFUNCTION("GOOGLETRANSLATE(B488,""de"", ""en"")"),"his")</f>
        <v>his</v>
      </c>
    </row>
    <row r="487" spans="1:2" ht="15" x14ac:dyDescent="0.25">
      <c r="A487" s="3" t="s">
        <v>487</v>
      </c>
      <c r="B487" s="4" t="str">
        <f ca="1">IFERROR(__xludf.DUMMYFUNCTION("GOOGLETRANSLATE(B489,""de"", ""en"")"),"reason")</f>
        <v>reason</v>
      </c>
    </row>
    <row r="488" spans="1:2" ht="15" x14ac:dyDescent="0.25">
      <c r="A488" s="3" t="s">
        <v>488</v>
      </c>
      <c r="B488" s="4" t="str">
        <f ca="1">IFERROR(__xludf.DUMMYFUNCTION("GOOGLETRANSLATE(B490,""de"", ""en"")"),"Great")</f>
        <v>Great</v>
      </c>
    </row>
    <row r="489" spans="1:2" ht="15" x14ac:dyDescent="0.25">
      <c r="A489" s="3" t="s">
        <v>489</v>
      </c>
      <c r="B489" s="4" t="str">
        <f ca="1">IFERROR(__xludf.DUMMYFUNCTION("GOOGLETRANSLATE(B491,""de"", ""en"")"),"To")</f>
        <v>To</v>
      </c>
    </row>
    <row r="490" spans="1:2" ht="15" x14ac:dyDescent="0.25">
      <c r="A490" s="3" t="s">
        <v>490</v>
      </c>
      <c r="B490" s="4" t="str">
        <f ca="1">IFERROR(__xludf.DUMMYFUNCTION("GOOGLETRANSLATE(B492,""de"", ""en"")"),"Damn it")</f>
        <v>Damn it</v>
      </c>
    </row>
    <row r="491" spans="1:2" ht="15" x14ac:dyDescent="0.25">
      <c r="A491" s="3" t="s">
        <v>491</v>
      </c>
      <c r="B491" s="4" t="str">
        <f ca="1">IFERROR(__xludf.DUMMYFUNCTION("GOOGLETRANSLATE(B493,""de"", ""en"")"),"soon")</f>
        <v>soon</v>
      </c>
    </row>
    <row r="492" spans="1:2" ht="15" x14ac:dyDescent="0.25">
      <c r="A492" s="3" t="s">
        <v>492</v>
      </c>
      <c r="B492" s="4" t="str">
        <f ca="1">IFERROR(__xludf.DUMMYFUNCTION("GOOGLETRANSLATE(B494,""de"", ""en"")"),"ready")</f>
        <v>ready</v>
      </c>
    </row>
    <row r="493" spans="1:2" ht="15" x14ac:dyDescent="0.25">
      <c r="A493" s="3" t="s">
        <v>493</v>
      </c>
      <c r="B493" s="4" t="str">
        <f ca="1">IFERROR(__xludf.DUMMYFUNCTION("GOOGLETRANSLATE(B495,""de"", ""en"")"),"Alles")</f>
        <v>Alles</v>
      </c>
    </row>
    <row r="494" spans="1:2" ht="15" x14ac:dyDescent="0.25">
      <c r="A494" s="3" t="s">
        <v>494</v>
      </c>
      <c r="B494" s="4" t="str">
        <f ca="1">IFERROR(__xludf.DUMMYFUNCTION("GOOGLETRANSLATE(B496,""de"", ""en"")"),"someone")</f>
        <v>someone</v>
      </c>
    </row>
    <row r="495" spans="1:2" ht="15" x14ac:dyDescent="0.25">
      <c r="A495" s="3" t="s">
        <v>495</v>
      </c>
      <c r="B495" s="4" t="str">
        <f ca="1">IFERROR(__xludf.DUMMYFUNCTION("GOOGLETRANSLATE(B497,""de"", ""en"")"),"Behind")</f>
        <v>Behind</v>
      </c>
    </row>
    <row r="496" spans="1:2" ht="15" x14ac:dyDescent="0.25">
      <c r="A496" s="3" t="s">
        <v>496</v>
      </c>
      <c r="B496" s="4" t="str">
        <f ca="1">IFERROR(__xludf.DUMMYFUNCTION("GOOGLETRANSLATE(B498,""de"", ""en"")"),"Nice")</f>
        <v>Nice</v>
      </c>
    </row>
    <row r="497" spans="1:2" ht="15" x14ac:dyDescent="0.25">
      <c r="A497" s="3" t="s">
        <v>497</v>
      </c>
      <c r="B497" s="4" t="str">
        <f ca="1">IFERROR(__xludf.DUMMYFUNCTION("GOOGLETRANSLATE(B499,""de"", ""en"")"),"Very")</f>
        <v>Very</v>
      </c>
    </row>
    <row r="498" spans="1:2" ht="15" x14ac:dyDescent="0.25">
      <c r="A498" s="3" t="s">
        <v>498</v>
      </c>
      <c r="B498" s="4" t="str">
        <f ca="1">IFERROR(__xludf.DUMMYFUNCTION("GOOGLETRANSLATE(B500,""de"", ""en"")"),"hand")</f>
        <v>hand</v>
      </c>
    </row>
    <row r="499" spans="1:2" ht="15" x14ac:dyDescent="0.25">
      <c r="A499" s="3" t="s">
        <v>499</v>
      </c>
      <c r="B499" s="4" t="str">
        <f ca="1">IFERROR(__xludf.DUMMYFUNCTION("GOOGLETRANSLATE(B501,""de"", ""en"")"),"may")</f>
        <v>may</v>
      </c>
    </row>
    <row r="500" spans="1:2" ht="15" x14ac:dyDescent="0.25">
      <c r="A500" s="3" t="s">
        <v>500</v>
      </c>
      <c r="B500" s="4" t="str">
        <f ca="1">IFERROR(__xludf.DUMMYFUNCTION("GOOGLETRANSLATE(B502,""de"", ""en"")"),"This")</f>
        <v>This</v>
      </c>
    </row>
    <row r="501" spans="1:2" ht="15" x14ac:dyDescent="0.25">
      <c r="A501" s="3" t="s">
        <v>501</v>
      </c>
      <c r="B501" s="4" t="str">
        <f ca="1">IFERROR(__xludf.DUMMYFUNCTION("GOOGLETRANSLATE(B503,""de"", ""en"")"),"women")</f>
        <v>women</v>
      </c>
    </row>
    <row r="502" spans="1:2" ht="15" x14ac:dyDescent="0.25">
      <c r="A502" s="3" t="s">
        <v>502</v>
      </c>
      <c r="B502" s="4" t="str">
        <f ca="1">IFERROR(__xludf.DUMMYFUNCTION("GOOGLETRANSLATE(B504,""de"", ""en"")"),"To you")</f>
        <v>To you</v>
      </c>
    </row>
    <row r="503" spans="1:2" ht="15" x14ac:dyDescent="0.25">
      <c r="A503" s="3" t="s">
        <v>503</v>
      </c>
      <c r="B503" s="4" t="str">
        <f ca="1">IFERROR(__xludf.DUMMYFUNCTION("GOOGLETRANSLATE(B505,""de"", ""en"")"),"idea")</f>
        <v>idea</v>
      </c>
    </row>
    <row r="504" spans="1:2" ht="15" x14ac:dyDescent="0.25">
      <c r="A504" s="3" t="s">
        <v>504</v>
      </c>
      <c r="B504" s="4" t="str">
        <f ca="1">IFERROR(__xludf.DUMMYFUNCTION("GOOGLETRANSLATE(B506,""de"", ""en"")"),"down")</f>
        <v>down</v>
      </c>
    </row>
    <row r="505" spans="1:2" ht="15" x14ac:dyDescent="0.25">
      <c r="A505" s="3" t="s">
        <v>505</v>
      </c>
      <c r="B505" s="4" t="str">
        <f ca="1">IFERROR(__xludf.DUMMYFUNCTION("GOOGLETRANSLATE(B507,""de"", ""en"")"),"Makes")</f>
        <v>Makes</v>
      </c>
    </row>
    <row r="506" spans="1:2" ht="15" x14ac:dyDescent="0.25">
      <c r="A506" s="3" t="s">
        <v>506</v>
      </c>
      <c r="B506" s="4" t="str">
        <f ca="1">IFERROR(__xludf.DUMMYFUNCTION("GOOGLETRANSLATE(B508,""de"", ""en"")"),"outside")</f>
        <v>outside</v>
      </c>
    </row>
    <row r="507" spans="1:2" ht="15" x14ac:dyDescent="0.25">
      <c r="A507" s="3" t="s">
        <v>507</v>
      </c>
      <c r="B507" s="4" t="str">
        <f ca="1">IFERROR(__xludf.DUMMYFUNCTION("GOOGLETRANSLATE(B509,""de"", ""en"")"),"long")</f>
        <v>long</v>
      </c>
    </row>
    <row r="508" spans="1:2" ht="15" x14ac:dyDescent="0.25">
      <c r="A508" s="3" t="s">
        <v>508</v>
      </c>
      <c r="B508" s="4" t="str">
        <f ca="1">IFERROR(__xludf.DUMMYFUNCTION("GOOGLETRANSLATE(B510,""de"", ""en"")"),"country")</f>
        <v>country</v>
      </c>
    </row>
    <row r="509" spans="1:2" ht="15" x14ac:dyDescent="0.25">
      <c r="A509" s="3" t="s">
        <v>509</v>
      </c>
      <c r="B509" s="4" t="str">
        <f ca="1">IFERROR(__xludf.DUMMYFUNCTION("GOOGLETRANSLATE(B511,""de"", ""en"")"),"let")</f>
        <v>let</v>
      </c>
    </row>
    <row r="510" spans="1:2" ht="15" x14ac:dyDescent="0.25">
      <c r="A510" s="3" t="s">
        <v>510</v>
      </c>
      <c r="B510" s="4" t="str">
        <f ca="1">IFERROR(__xludf.DUMMYFUNCTION("GOOGLETRANSLATE(B512,""de"", ""en"")"),"Type")</f>
        <v>Type</v>
      </c>
    </row>
    <row r="511" spans="1:2" ht="15" x14ac:dyDescent="0.25">
      <c r="A511" s="3" t="s">
        <v>511</v>
      </c>
      <c r="B511" s="4" t="str">
        <f ca="1">IFERROR(__xludf.DUMMYFUNCTION("GOOGLETRANSLATE(B513,""de"", ""en"")"),"had")</f>
        <v>had</v>
      </c>
    </row>
    <row r="512" spans="1:2" ht="15" x14ac:dyDescent="0.25">
      <c r="A512" s="3" t="s">
        <v>512</v>
      </c>
      <c r="B512" s="4" t="str">
        <f ca="1">IFERROR(__xludf.DUMMYFUNCTION("GOOGLETRANSLATE(B514,""de"", ""en"")"),"no matter")</f>
        <v>no matter</v>
      </c>
    </row>
    <row r="513" spans="1:2" ht="15" x14ac:dyDescent="0.25">
      <c r="A513" s="3" t="s">
        <v>513</v>
      </c>
      <c r="B513" s="4" t="str">
        <f ca="1">IFERROR(__xludf.DUMMYFUNCTION("GOOGLETRANSLATE(B515,""de"", ""en"")"),"work")</f>
        <v>work</v>
      </c>
    </row>
    <row r="514" spans="1:2" ht="15" x14ac:dyDescent="0.25">
      <c r="A514" s="3" t="s">
        <v>514</v>
      </c>
      <c r="B514" s="4" t="str">
        <f ca="1">IFERROR(__xludf.DUMMYFUNCTION("GOOGLETRANSLATE(B516,""de"", ""en"")"),"late")</f>
        <v>late</v>
      </c>
    </row>
    <row r="515" spans="1:2" ht="15" x14ac:dyDescent="0.25">
      <c r="A515" s="3" t="s">
        <v>515</v>
      </c>
      <c r="B515" s="4" t="str">
        <f ca="1">IFERROR(__xludf.DUMMYFUNCTION("GOOGLETRANSLATE(B517,""de"", ""en"")"),"stand")</f>
        <v>stand</v>
      </c>
    </row>
    <row r="516" spans="1:2" ht="15" x14ac:dyDescent="0.25">
      <c r="A516" s="3" t="s">
        <v>516</v>
      </c>
      <c r="B516" s="4" t="str">
        <f ca="1">IFERROR(__xludf.DUMMYFUNCTION("GOOGLETRANSLATE(B518,""de"", ""en"")"),"OK")</f>
        <v>OK</v>
      </c>
    </row>
    <row r="517" spans="1:2" ht="15" x14ac:dyDescent="0.25">
      <c r="A517" s="3" t="s">
        <v>517</v>
      </c>
      <c r="B517" s="4" t="str">
        <f ca="1">IFERROR(__xludf.DUMMYFUNCTION("GOOGLETRANSLATE(B519,""de"", ""en"")"),"Quality")</f>
        <v>Quality</v>
      </c>
    </row>
    <row r="518" spans="1:2" ht="15" x14ac:dyDescent="0.25">
      <c r="A518" s="3" t="s">
        <v>518</v>
      </c>
      <c r="B518" s="4" t="str">
        <f ca="1">IFERROR(__xludf.DUMMYFUNCTION("GOOGLETRANSLATE(B520,""de"", ""en"")"),"came")</f>
        <v>came</v>
      </c>
    </row>
    <row r="519" spans="1:2" ht="15" x14ac:dyDescent="0.25">
      <c r="A519" s="3" t="s">
        <v>519</v>
      </c>
      <c r="B519" s="4" t="str">
        <f ca="1">IFERROR(__xludf.DUMMYFUNCTION("GOOGLETRANSLATE(B521,""de"", ""en"")"),"at")</f>
        <v>at</v>
      </c>
    </row>
    <row r="520" spans="1:2" ht="15" x14ac:dyDescent="0.25">
      <c r="A520" s="3" t="s">
        <v>520</v>
      </c>
      <c r="B520" s="4" t="str">
        <f ca="1">IFERROR(__xludf.DUMMYFUNCTION("GOOGLETRANSLATE(B522,""de"", ""en"")"),"approximately")</f>
        <v>approximately</v>
      </c>
    </row>
    <row r="521" spans="1:2" ht="15" x14ac:dyDescent="0.25">
      <c r="A521" s="3" t="s">
        <v>521</v>
      </c>
      <c r="B521" s="4" t="str">
        <f ca="1">IFERROR(__xludf.DUMMYFUNCTION("GOOGLETRANSLATE(B523,""de"", ""en"")"),"eat")</f>
        <v>eat</v>
      </c>
    </row>
    <row r="522" spans="1:2" ht="15" x14ac:dyDescent="0.25">
      <c r="A522" s="3" t="s">
        <v>522</v>
      </c>
      <c r="B522" s="4" t="str">
        <f ca="1">IFERROR(__xludf.DUMMYFUNCTION("GOOGLETRANSLATE(B524,""de"", ""en"")"),"small")</f>
        <v>small</v>
      </c>
    </row>
    <row r="523" spans="1:2" ht="15" x14ac:dyDescent="0.25">
      <c r="A523" s="3" t="s">
        <v>523</v>
      </c>
      <c r="B523" s="4" t="str">
        <f ca="1">IFERROR(__xludf.DUMMYFUNCTION("GOOGLETRANSLATE(B525,""de"", ""en"")"),"everyone")</f>
        <v>everyone</v>
      </c>
    </row>
    <row r="524" spans="1:2" ht="15" x14ac:dyDescent="0.25">
      <c r="A524" s="3" t="s">
        <v>524</v>
      </c>
      <c r="B524" s="4" t="str">
        <f ca="1">IFERROR(__xludf.DUMMYFUNCTION("GOOGLETRANSLATE(B526,""de"", ""en"")"),"sister")</f>
        <v>sister</v>
      </c>
    </row>
    <row r="525" spans="1:2" ht="15" x14ac:dyDescent="0.25">
      <c r="A525" s="3" t="s">
        <v>525</v>
      </c>
      <c r="B525" s="4" t="str">
        <f ca="1">IFERROR(__xludf.DUMMYFUNCTION("GOOGLETRANSLATE(B527,""de"", ""en"")"),"water")</f>
        <v>water</v>
      </c>
    </row>
    <row r="526" spans="1:2" ht="15" x14ac:dyDescent="0.25">
      <c r="A526" s="3" t="s">
        <v>526</v>
      </c>
      <c r="B526" s="4" t="str">
        <f ca="1">IFERROR(__xludf.DUMMYFUNCTION("GOOGLETRANSLATE(B528,""de"", ""en"")"),"play")</f>
        <v>play</v>
      </c>
    </row>
    <row r="527" spans="1:2" ht="15" x14ac:dyDescent="0.25">
      <c r="A527" s="3" t="s">
        <v>527</v>
      </c>
      <c r="B527" s="4" t="str">
        <f ca="1">IFERROR(__xludf.DUMMYFUNCTION("GOOGLETRANSLATE(B529,""de"", ""en"")"),"history")</f>
        <v>history</v>
      </c>
    </row>
    <row r="528" spans="1:2" ht="15" x14ac:dyDescent="0.25">
      <c r="A528" s="3" t="s">
        <v>528</v>
      </c>
      <c r="B528" s="4" t="str">
        <f ca="1">IFERROR(__xludf.DUMMYFUNCTION("GOOGLETRANSLATE(B530,""de"", ""en"")"),"his")</f>
        <v>his</v>
      </c>
    </row>
    <row r="529" spans="1:2" ht="15" x14ac:dyDescent="0.25">
      <c r="A529" s="3" t="s">
        <v>529</v>
      </c>
      <c r="B529" s="4" t="str">
        <f ca="1">IFERROR(__xludf.DUMMYFUNCTION("GOOGLETRANSLATE(B531,""de"", ""en"")"),"lies")</f>
        <v>lies</v>
      </c>
    </row>
    <row r="530" spans="1:2" ht="15" x14ac:dyDescent="0.25">
      <c r="A530" s="3" t="s">
        <v>530</v>
      </c>
      <c r="B530" s="4" t="str">
        <f ca="1">IFERROR(__xludf.DUMMYFUNCTION("GOOGLETRANSLATE(B532,""de"", ""en"")"),"saw")</f>
        <v>saw</v>
      </c>
    </row>
    <row r="531" spans="1:2" ht="15" x14ac:dyDescent="0.25">
      <c r="A531" s="3" t="s">
        <v>531</v>
      </c>
      <c r="B531" s="4" t="str">
        <f ca="1">IFERROR(__xludf.DUMMYFUNCTION("GOOGLETRANSLATE(B533,""de"", ""en"")"),"Mom")</f>
        <v>Mom</v>
      </c>
    </row>
    <row r="532" spans="1:2" ht="15" x14ac:dyDescent="0.25">
      <c r="A532" s="3" t="s">
        <v>532</v>
      </c>
      <c r="B532" s="4" t="str">
        <f ca="1">IFERROR(__xludf.DUMMYFUNCTION("GOOGLETRANSLATE(B534,""de"", ""en"")"),"page")</f>
        <v>page</v>
      </c>
    </row>
    <row r="533" spans="1:2" ht="15" x14ac:dyDescent="0.25">
      <c r="A533" s="3" t="s">
        <v>533</v>
      </c>
      <c r="B533" s="4" t="str">
        <f ca="1">IFERROR(__xludf.DUMMYFUNCTION("GOOGLETRANSLATE(B535,""de"", ""en"")"),"little")</f>
        <v>little</v>
      </c>
    </row>
    <row r="534" spans="1:2" ht="15" x14ac:dyDescent="0.25">
      <c r="A534" s="3" t="s">
        <v>534</v>
      </c>
      <c r="B534" s="4" t="str">
        <f ca="1">IFERROR(__xludf.DUMMYFUNCTION("GOOGLETRANSLATE(B536,""de"", ""en"")"),"calm")</f>
        <v>calm</v>
      </c>
    </row>
    <row r="535" spans="1:2" ht="15" x14ac:dyDescent="0.25">
      <c r="A535" s="3" t="s">
        <v>535</v>
      </c>
      <c r="B535" s="4" t="str">
        <f ca="1">IFERROR(__xludf.DUMMYFUNCTION("GOOGLETRANSLATE(B537,""de"", ""en"")"),"question")</f>
        <v>question</v>
      </c>
    </row>
    <row r="536" spans="1:2" ht="15" x14ac:dyDescent="0.25">
      <c r="A536" s="3" t="s">
        <v>536</v>
      </c>
      <c r="B536" s="4" t="str">
        <f ca="1">IFERROR(__xludf.DUMMYFUNCTION("GOOGLETRANSLATE(B538,""de"", ""en"")"),"mean")</f>
        <v>mean</v>
      </c>
    </row>
    <row r="537" spans="1:2" ht="15" x14ac:dyDescent="0.25">
      <c r="A537" s="3" t="s">
        <v>537</v>
      </c>
      <c r="B537" s="4" t="str">
        <f ca="1">IFERROR(__xludf.DUMMYFUNCTION("GOOGLETRANSLATE(B539,""de"", ""en"")"),"at all")</f>
        <v>at all</v>
      </c>
    </row>
    <row r="538" spans="1:2" ht="15" x14ac:dyDescent="0.25">
      <c r="A538" s="3" t="s">
        <v>538</v>
      </c>
      <c r="B538" s="4" t="str">
        <f ca="1">IFERROR(__xludf.DUMMYFUNCTION("GOOGLETRANSLATE(B540,""de"", ""en"")"),"drive")</f>
        <v>drive</v>
      </c>
    </row>
    <row r="539" spans="1:2" ht="15" x14ac:dyDescent="0.25">
      <c r="A539" s="3" t="s">
        <v>539</v>
      </c>
      <c r="B539" s="4" t="str">
        <f ca="1">IFERROR(__xludf.DUMMYFUNCTION("GOOGLETRANSLATE(B541,""de"", ""en"")"),"All")</f>
        <v>All</v>
      </c>
    </row>
    <row r="540" spans="1:2" ht="15" x14ac:dyDescent="0.25">
      <c r="A540" s="3" t="s">
        <v>540</v>
      </c>
      <c r="B540" s="4" t="str">
        <f ca="1">IFERROR(__xludf.DUMMYFUNCTION("GOOGLETRANSLATE(B542,""de"", ""en"")"),"Walk")</f>
        <v>Walk</v>
      </c>
    </row>
    <row r="541" spans="1:2" ht="15" x14ac:dyDescent="0.25">
      <c r="A541" s="3" t="s">
        <v>541</v>
      </c>
      <c r="B541" s="4" t="str">
        <f ca="1">IFERROR(__xludf.DUMMYFUNCTION("GOOGLETRANSLATE(B543,""de"", ""en"")"),"eat")</f>
        <v>eat</v>
      </c>
    </row>
    <row r="542" spans="1:2" ht="15" x14ac:dyDescent="0.25">
      <c r="A542" s="3" t="s">
        <v>542</v>
      </c>
      <c r="B542" s="4" t="str">
        <f ca="1">IFERROR(__xludf.DUMMYFUNCTION("GOOGLETRANSLATE(B544,""de"", ""en"")"),"Quiet")</f>
        <v>Quiet</v>
      </c>
    </row>
    <row r="543" spans="1:2" ht="15" x14ac:dyDescent="0.25">
      <c r="A543" s="3" t="s">
        <v>543</v>
      </c>
      <c r="B543" s="4" t="str">
        <f ca="1">IFERROR(__xludf.DUMMYFUNCTION("GOOGLETRANSLATE(B545,""de"", ""en"")"),"real")</f>
        <v>real</v>
      </c>
    </row>
    <row r="544" spans="1:2" ht="15" x14ac:dyDescent="0.25">
      <c r="A544" s="3" t="s">
        <v>544</v>
      </c>
      <c r="B544" s="4" t="str">
        <f ca="1">IFERROR(__xludf.DUMMYFUNCTION("GOOGLETRANSLATE(B546,""de"", ""en"")"),"tries")</f>
        <v>tries</v>
      </c>
    </row>
    <row r="545" spans="1:2" ht="15" x14ac:dyDescent="0.25">
      <c r="A545" s="3" t="s">
        <v>545</v>
      </c>
      <c r="B545" s="4" t="str">
        <f ca="1">IFERROR(__xludf.DUMMYFUNCTION("GOOGLETRANSLATE(B547,""de"", ""en"")"),"daughter")</f>
        <v>daughter</v>
      </c>
    </row>
    <row r="546" spans="1:2" ht="15" x14ac:dyDescent="0.25">
      <c r="A546" s="3" t="s">
        <v>546</v>
      </c>
      <c r="B546" s="4" t="str">
        <f ca="1">IFERROR(__xludf.DUMMYFUNCTION("GOOGLETRANSLATE(B548,""de"", ""en"")"),"comes")</f>
        <v>comes</v>
      </c>
    </row>
    <row r="547" spans="1:2" ht="15" x14ac:dyDescent="0.25">
      <c r="A547" s="3" t="s">
        <v>547</v>
      </c>
      <c r="B547" s="4" t="str">
        <f ca="1">IFERROR(__xludf.DUMMYFUNCTION("GOOGLETRANSLATE(B549,""de"", ""en"")"),"a")</f>
        <v>a</v>
      </c>
    </row>
    <row r="548" spans="1:2" ht="15" x14ac:dyDescent="0.25">
      <c r="A548" s="3" t="s">
        <v>548</v>
      </c>
      <c r="B548" s="4" t="str">
        <f ca="1">IFERROR(__xludf.DUMMYFUNCTION("GOOGLETRANSLATE(B550,""de"", ""en"")"),"went")</f>
        <v>went</v>
      </c>
    </row>
    <row r="549" spans="1:2" ht="15" x14ac:dyDescent="0.25">
      <c r="A549" s="3" t="s">
        <v>549</v>
      </c>
      <c r="B549" s="4" t="str">
        <f ca="1">IFERROR(__xludf.DUMMYFUNCTION("GOOGLETRANSLATE(B551,""de"", ""en"")"),"year")</f>
        <v>year</v>
      </c>
    </row>
    <row r="550" spans="1:2" ht="15" x14ac:dyDescent="0.25">
      <c r="A550" s="3" t="s">
        <v>550</v>
      </c>
      <c r="B550" s="4" t="str">
        <f ca="1">IFERROR(__xludf.DUMMYFUNCTION("GOOGLETRANSLATE(B552,""de"", ""en"")"),"need")</f>
        <v>need</v>
      </c>
    </row>
    <row r="551" spans="1:2" ht="15" x14ac:dyDescent="0.25">
      <c r="A551" s="3" t="s">
        <v>551</v>
      </c>
      <c r="B551" s="4" t="str">
        <f ca="1">IFERROR(__xludf.DUMMYFUNCTION("GOOGLETRANSLATE(B553,""de"", ""en"")"),"nearly")</f>
        <v>nearly</v>
      </c>
    </row>
    <row r="552" spans="1:2" ht="15" x14ac:dyDescent="0.25">
      <c r="A552" s="3" t="s">
        <v>552</v>
      </c>
      <c r="B552" s="4" t="str">
        <f ca="1">IFERROR(__xludf.DUMMYFUNCTION("GOOGLETRANSLATE(B554,""de"", ""en"")"),"new")</f>
        <v>new</v>
      </c>
    </row>
    <row r="553" spans="1:2" ht="15" x14ac:dyDescent="0.25">
      <c r="A553" s="3" t="s">
        <v>553</v>
      </c>
      <c r="B553" s="4" t="str">
        <f ca="1">IFERROR(__xludf.DUMMYFUNCTION("GOOGLETRANSLATE(B555,""de"", ""en"")"),"go")</f>
        <v>go</v>
      </c>
    </row>
    <row r="554" spans="1:2" ht="15" x14ac:dyDescent="0.25">
      <c r="A554" s="3" t="s">
        <v>554</v>
      </c>
      <c r="B554" s="4" t="str">
        <f ca="1">IFERROR(__xludf.DUMMYFUNCTION("GOOGLETRANSLATE(B556,""de"", ""en"")"),"quite")</f>
        <v>quite</v>
      </c>
    </row>
    <row r="555" spans="1:2" ht="15" x14ac:dyDescent="0.25">
      <c r="A555" s="3" t="s">
        <v>555</v>
      </c>
      <c r="B555" s="4" t="str">
        <f ca="1">IFERROR(__xludf.DUMMYFUNCTION("GOOGLETRANSLATE(B557,""de"", ""en"")"),"different")</f>
        <v>different</v>
      </c>
    </row>
    <row r="556" spans="1:2" ht="15" x14ac:dyDescent="0.25">
      <c r="A556" s="3" t="s">
        <v>556</v>
      </c>
      <c r="B556" s="4" t="str">
        <f ca="1">IFERROR(__xludf.DUMMYFUNCTION("GOOGLETRANSLATE(B558,""de"", ""en"")"),"see")</f>
        <v>see</v>
      </c>
    </row>
    <row r="557" spans="1:2" ht="15" x14ac:dyDescent="0.25">
      <c r="A557" s="3" t="s">
        <v>557</v>
      </c>
      <c r="B557" s="4" t="str">
        <f ca="1">IFERROR(__xludf.DUMMYFUNCTION("GOOGLETRANSLATE(B559,""de"", ""en"")"),"police")</f>
        <v>police</v>
      </c>
    </row>
    <row r="558" spans="1:2" ht="15" x14ac:dyDescent="0.25">
      <c r="A558" s="3" t="s">
        <v>558</v>
      </c>
      <c r="B558" s="4" t="str">
        <f ca="1">IFERROR(__xludf.DUMMYFUNCTION("GOOGLETRANSLATE(B560,""de"", ""en"")"),"hours")</f>
        <v>hours</v>
      </c>
    </row>
    <row r="559" spans="1:2" ht="15" x14ac:dyDescent="0.25">
      <c r="A559" s="3" t="s">
        <v>559</v>
      </c>
      <c r="B559" s="4" t="str">
        <f ca="1">IFERROR(__xludf.DUMMYFUNCTION("GOOGLETRANSLATE(B561,""de"", ""en"")"),"had to")</f>
        <v>had to</v>
      </c>
    </row>
    <row r="560" spans="1:2" ht="15" x14ac:dyDescent="0.25">
      <c r="A560" s="3" t="s">
        <v>560</v>
      </c>
      <c r="B560" s="4" t="str">
        <f ca="1">IFERROR(__xludf.DUMMYFUNCTION("GOOGLETRANSLATE(B562,""de"", ""en"")"),"game")</f>
        <v>game</v>
      </c>
    </row>
    <row r="561" spans="1:2" ht="15" x14ac:dyDescent="0.25">
      <c r="A561" s="3" t="s">
        <v>561</v>
      </c>
      <c r="B561" s="4" t="str">
        <f ca="1">IFERROR(__xludf.DUMMYFUNCTION("GOOGLETRANSLATE(B563,""de"", ""en"")"),"been")</f>
        <v>been</v>
      </c>
    </row>
    <row r="562" spans="1:2" ht="15" x14ac:dyDescent="0.25">
      <c r="A562" s="3" t="s">
        <v>562</v>
      </c>
      <c r="B562" s="4" t="str">
        <f ca="1">IFERROR(__xludf.DUMMYFUNCTION("GOOGLETRANSLATE(B564,""de"", ""en"")"),"with pleasure")</f>
        <v>with pleasure</v>
      </c>
    </row>
    <row r="563" spans="1:2" ht="15" x14ac:dyDescent="0.25">
      <c r="A563" s="3" t="s">
        <v>563</v>
      </c>
      <c r="B563" s="4" t="str">
        <f ca="1">IFERROR(__xludf.DUMMYFUNCTION("GOOGLETRANSLATE(B565,""de"", ""en"")"),"find")</f>
        <v>find</v>
      </c>
    </row>
    <row r="564" spans="1:2" ht="15" x14ac:dyDescent="0.25">
      <c r="A564" s="3" t="s">
        <v>564</v>
      </c>
      <c r="B564" s="4" t="str">
        <f ca="1">IFERROR(__xludf.DUMMYFUNCTION("GOOGLETRANSLATE(B566,""de"", ""en"")"),"tells")</f>
        <v>tells</v>
      </c>
    </row>
    <row r="565" spans="1:2" ht="15" x14ac:dyDescent="0.25">
      <c r="A565" s="3" t="s">
        <v>565</v>
      </c>
      <c r="B565" s="4" t="str">
        <f ca="1">IFERROR(__xludf.DUMMYFUNCTION("GOOGLETRANSLATE(B567,""de"", ""en"")"),"death")</f>
        <v>death</v>
      </c>
    </row>
    <row r="566" spans="1:2" ht="15" x14ac:dyDescent="0.25">
      <c r="A566" s="3" t="s">
        <v>566</v>
      </c>
      <c r="B566" s="4" t="str">
        <f ca="1">IFERROR(__xludf.DUMMYFUNCTION("GOOGLETRANSLATE(B568,""de"", ""en"")"),"place")</f>
        <v>place</v>
      </c>
    </row>
    <row r="567" spans="1:2" ht="15" x14ac:dyDescent="0.25">
      <c r="A567" s="3" t="s">
        <v>567</v>
      </c>
      <c r="B567" s="4" t="str">
        <f ca="1">IFERROR(__xludf.DUMMYFUNCTION("GOOGLETRANSLATE(B569,""de"", ""en"")"),"chance")</f>
        <v>chance</v>
      </c>
    </row>
    <row r="568" spans="1:2" ht="15" x14ac:dyDescent="0.25">
      <c r="A568" s="3" t="s">
        <v>568</v>
      </c>
      <c r="B568" s="4" t="str">
        <f ca="1">IFERROR(__xludf.DUMMYFUNCTION("GOOGLETRANSLATE(B570,""de"", ""en"")"),"means")</f>
        <v>means</v>
      </c>
    </row>
    <row r="569" spans="1:2" ht="15" x14ac:dyDescent="0.25">
      <c r="A569" s="3" t="s">
        <v>569</v>
      </c>
      <c r="B569" s="4" t="str">
        <f ca="1">IFERROR(__xludf.DUMMYFUNCTION("GOOGLETRANSLATE(B571,""de"", ""en"")"),"was")</f>
        <v>was</v>
      </c>
    </row>
    <row r="570" spans="1:2" ht="15" x14ac:dyDescent="0.25">
      <c r="A570" s="3" t="s">
        <v>570</v>
      </c>
      <c r="B570" s="4" t="str">
        <f ca="1">IFERROR(__xludf.DUMMYFUNCTION("GOOGLETRANSLATE(B572,""de"", ""en"")"),"say")</f>
        <v>say</v>
      </c>
    </row>
    <row r="571" spans="1:2" ht="15" x14ac:dyDescent="0.25">
      <c r="A571" s="3" t="s">
        <v>571</v>
      </c>
      <c r="B571" s="4" t="str">
        <f ca="1">IFERROR(__xludf.DUMMYFUNCTION("GOOGLETRANSLATE(B573,""de"", ""en"")"),"say")</f>
        <v>say</v>
      </c>
    </row>
    <row r="572" spans="1:2" ht="15" x14ac:dyDescent="0.25">
      <c r="A572" s="3" t="s">
        <v>572</v>
      </c>
      <c r="B572" s="4" t="str">
        <f ca="1">IFERROR(__xludf.DUMMYFUNCTION("GOOGLETRANSLATE(B574,""de"", ""en"")"),"ask")</f>
        <v>ask</v>
      </c>
    </row>
    <row r="573" spans="1:2" ht="15" x14ac:dyDescent="0.25">
      <c r="A573" s="3" t="s">
        <v>573</v>
      </c>
      <c r="B573" s="4" t="str">
        <f ca="1">IFERROR(__xludf.DUMMYFUNCTION("GOOGLETRANSLATE(B575,""de"", ""en"")"),"last")</f>
        <v>last</v>
      </c>
    </row>
    <row r="574" spans="1:2" ht="15" x14ac:dyDescent="0.25">
      <c r="A574" s="3" t="s">
        <v>574</v>
      </c>
      <c r="B574" s="4" t="str">
        <f ca="1">IFERROR(__xludf.DUMMYFUNCTION("GOOGLETRANSLATE(B576,""de"", ""en"")"),"even")</f>
        <v>even</v>
      </c>
    </row>
    <row r="575" spans="1:2" ht="15" x14ac:dyDescent="0.25">
      <c r="A575" s="3" t="s">
        <v>575</v>
      </c>
      <c r="B575" s="4" t="str">
        <f ca="1">IFERROR(__xludf.DUMMYFUNCTION("GOOGLETRANSLATE(B577,""de"", ""en"")"),"first")</f>
        <v>first</v>
      </c>
    </row>
    <row r="576" spans="1:2" ht="15" x14ac:dyDescent="0.25">
      <c r="A576" s="3" t="s">
        <v>576</v>
      </c>
      <c r="B576" s="4" t="str">
        <f ca="1">IFERROR(__xludf.DUMMYFUNCTION("GOOGLETRANSLATE(B578,""de"", ""en"")"),"stuff")</f>
        <v>stuff</v>
      </c>
    </row>
    <row r="577" spans="1:2" ht="15" x14ac:dyDescent="0.25">
      <c r="A577" s="3" t="s">
        <v>577</v>
      </c>
      <c r="B577" s="4" t="str">
        <f ca="1">IFERROR(__xludf.DUMMYFUNCTION("GOOGLETRANSLATE(B579,""de"", ""en"")"),"truth")</f>
        <v>truth</v>
      </c>
    </row>
    <row r="578" spans="1:2" ht="15" x14ac:dyDescent="0.25">
      <c r="A578" s="3" t="s">
        <v>578</v>
      </c>
      <c r="B578" s="4" t="str">
        <f ca="1">IFERROR(__xludf.DUMMYFUNCTION("GOOGLETRANSLATE(B580,""de"", ""en"")"),"only one")</f>
        <v>only one</v>
      </c>
    </row>
    <row r="579" spans="1:2" ht="15" x14ac:dyDescent="0.25">
      <c r="A579" s="3" t="s">
        <v>579</v>
      </c>
      <c r="B579" s="4" t="str">
        <f ca="1">IFERROR(__xludf.DUMMYFUNCTION("GOOGLETRANSLATE(B581,""de"", ""en"")"),"short")</f>
        <v>short</v>
      </c>
    </row>
    <row r="580" spans="1:2" ht="15" x14ac:dyDescent="0.25">
      <c r="A580" s="3" t="s">
        <v>580</v>
      </c>
      <c r="B580" s="4" t="str">
        <f ca="1">IFERROR(__xludf.DUMMYFUNCTION("GOOGLETRANSLATE(B582,""de"", ""en"")"),"to those")</f>
        <v>to those</v>
      </c>
    </row>
    <row r="581" spans="1:2" ht="15" x14ac:dyDescent="0.25">
      <c r="A581" s="3" t="s">
        <v>581</v>
      </c>
      <c r="B581" s="4" t="str">
        <f ca="1">IFERROR(__xludf.DUMMYFUNCTION("GOOGLETRANSLATE(B583,""de"", ""en"")"),"Come")</f>
        <v>Come</v>
      </c>
    </row>
    <row r="582" spans="1:2" ht="15" x14ac:dyDescent="0.25">
      <c r="A582" s="3" t="s">
        <v>582</v>
      </c>
      <c r="B582" s="4" t="str">
        <f ca="1">IFERROR(__xludf.DUMMYFUNCTION("GOOGLETRANSLATE(B584,""de"", ""en"")"),"fun")</f>
        <v>fun</v>
      </c>
    </row>
    <row r="583" spans="1:2" ht="15" x14ac:dyDescent="0.25">
      <c r="A583" s="3" t="s">
        <v>583</v>
      </c>
      <c r="B583" s="4" t="str">
        <f ca="1">IFERROR(__xludf.DUMMYFUNCTION("GOOGLETRANSLATE(B585,""de"", ""en"")"),"After")</f>
        <v>After</v>
      </c>
    </row>
    <row r="584" spans="1:2" ht="15" x14ac:dyDescent="0.25">
      <c r="A584" s="3" t="s">
        <v>584</v>
      </c>
      <c r="B584" s="4" t="str">
        <f ca="1">IFERROR(__xludf.DUMMYFUNCTION("GOOGLETRANSLATE(B586,""de"", ""en"")"),"above")</f>
        <v>above</v>
      </c>
    </row>
    <row r="585" spans="1:2" ht="15" x14ac:dyDescent="0.25">
      <c r="A585" s="3" t="s">
        <v>585</v>
      </c>
      <c r="B585" s="4" t="str">
        <f ca="1">IFERROR(__xludf.DUMMYFUNCTION("GOOGLETRANSLATE(B587,""de"", ""en"")"),"mummy")</f>
        <v>mummy</v>
      </c>
    </row>
    <row r="586" spans="1:2" ht="15" x14ac:dyDescent="0.25">
      <c r="A586" s="3" t="s">
        <v>586</v>
      </c>
      <c r="B586" s="4" t="str">
        <f ca="1">IFERROR(__xludf.DUMMYFUNCTION("GOOGLETRANSLATE(B588,""de"", ""en"")"),"heavy")</f>
        <v>heavy</v>
      </c>
    </row>
    <row r="587" spans="1:2" ht="15" x14ac:dyDescent="0.25">
      <c r="A587" s="3" t="s">
        <v>587</v>
      </c>
      <c r="B587" s="4" t="str">
        <f ca="1">IFERROR(__xludf.DUMMYFUNCTION("GOOGLETRANSLATE(B589,""de"", ""en"")"),"school")</f>
        <v>school</v>
      </c>
    </row>
    <row r="588" spans="1:2" ht="15" x14ac:dyDescent="0.25">
      <c r="A588" s="3" t="s">
        <v>588</v>
      </c>
      <c r="B588" s="4" t="str">
        <f ca="1">IFERROR(__xludf.DUMMYFUNCTION("GOOGLETRANSLATE(B590,""de"", ""en"")"),"ever")</f>
        <v>ever</v>
      </c>
    </row>
    <row r="589" spans="1:2" ht="15" x14ac:dyDescent="0.25">
      <c r="A589" s="3" t="s">
        <v>589</v>
      </c>
      <c r="B589" s="4" t="str">
        <f ca="1">IFERROR(__xludf.DUMMYFUNCTION("GOOGLETRANSLATE(B591,""de"", ""en"")"),"just")</f>
        <v>just</v>
      </c>
    </row>
    <row r="590" spans="1:2" ht="15" x14ac:dyDescent="0.25">
      <c r="A590" s="3" t="s">
        <v>590</v>
      </c>
      <c r="B590" s="4" t="str">
        <f ca="1">IFERROR(__xludf.DUMMYFUNCTION("GOOGLETRANSLATE(B592,""de"", ""en"")"),"face")</f>
        <v>face</v>
      </c>
    </row>
    <row r="591" spans="1:2" ht="15" x14ac:dyDescent="0.25">
      <c r="A591" s="3" t="s">
        <v>591</v>
      </c>
      <c r="B591" s="4" t="str">
        <f ca="1">IFERROR(__xludf.DUMMYFUNCTION("GOOGLETRANSLATE(B593,""de"", ""en"")"),"certainly")</f>
        <v>certainly</v>
      </c>
    </row>
    <row r="592" spans="1:2" ht="15" x14ac:dyDescent="0.25">
      <c r="A592" s="3" t="s">
        <v>592</v>
      </c>
      <c r="B592" s="4" t="str">
        <f ca="1">IFERROR(__xludf.DUMMYFUNCTION("GOOGLETRANSLATE(B594,""de"", ""en"")"),"to meet")</f>
        <v>to meet</v>
      </c>
    </row>
    <row r="593" spans="1:2" ht="15" x14ac:dyDescent="0.25">
      <c r="A593" s="3" t="s">
        <v>593</v>
      </c>
      <c r="B593" s="4" t="str">
        <f ca="1">IFERROR(__xludf.DUMMYFUNCTION("GOOGLETRANSLATE(B595,""de"", ""en"")"),"no one")</f>
        <v>no one</v>
      </c>
    </row>
    <row r="594" spans="1:2" ht="15" x14ac:dyDescent="0.25">
      <c r="A594" s="3" t="s">
        <v>594</v>
      </c>
      <c r="B594" s="4" t="str">
        <f ca="1">IFERROR(__xludf.DUMMYFUNCTION("GOOGLETRANSLATE(B596,""de"", ""en"")"),"week")</f>
        <v>week</v>
      </c>
    </row>
    <row r="595" spans="1:2" ht="15" x14ac:dyDescent="0.25">
      <c r="A595" s="3" t="s">
        <v>595</v>
      </c>
      <c r="B595" s="4" t="str">
        <f ca="1">IFERROR(__xludf.DUMMYFUNCTION("GOOGLETRANSLATE(B597,""de"", ""en"")"),"sorry")</f>
        <v>sorry</v>
      </c>
    </row>
    <row r="596" spans="1:2" ht="15" x14ac:dyDescent="0.25">
      <c r="A596" s="3" t="s">
        <v>596</v>
      </c>
      <c r="B596" s="4" t="str">
        <f ca="1">IFERROR(__xludf.DUMMYFUNCTION("GOOGLETRANSLATE(B598,""de"", ""en"")"),"To care")</f>
        <v>To care</v>
      </c>
    </row>
    <row r="597" spans="1:2" ht="15" x14ac:dyDescent="0.25">
      <c r="A597" s="3" t="s">
        <v>597</v>
      </c>
      <c r="B597" s="4" t="str">
        <f ca="1">IFERROR(__xludf.DUMMYFUNCTION("GOOGLETRANSLATE(B599,""de"", ""en"")"),"wait")</f>
        <v>wait</v>
      </c>
    </row>
    <row r="598" spans="1:2" ht="15" x14ac:dyDescent="0.25">
      <c r="A598" s="3" t="s">
        <v>598</v>
      </c>
      <c r="B598" s="4" t="str">
        <f ca="1">IFERROR(__xludf.DUMMYFUNCTION("GOOGLETRANSLATE(B600,""de"", ""en"")"),"Naturally")</f>
        <v>Naturally</v>
      </c>
    </row>
    <row r="599" spans="1:2" ht="15" x14ac:dyDescent="0.25">
      <c r="A599" s="3" t="s">
        <v>599</v>
      </c>
      <c r="B599" s="4" t="str">
        <f ca="1">IFERROR(__xludf.DUMMYFUNCTION("GOOGLETRANSLATE(B601,""de"", ""en"")"),"bad")</f>
        <v>bad</v>
      </c>
    </row>
    <row r="600" spans="1:2" ht="15" x14ac:dyDescent="0.25">
      <c r="A600" s="3" t="s">
        <v>600</v>
      </c>
      <c r="B600" s="4" t="str">
        <f ca="1">IFERROR(__xludf.DUMMYFUNCTION("GOOGLETRANSLATE(B602,""de"", ""en"")"),"size")</f>
        <v>size</v>
      </c>
    </row>
    <row r="601" spans="1:2" ht="15" x14ac:dyDescent="0.25">
      <c r="A601" s="3" t="s">
        <v>601</v>
      </c>
      <c r="B601" s="4" t="str">
        <f ca="1">IFERROR(__xludf.DUMMYFUNCTION("GOOGLETRANSLATE(B603,""de"", ""en"")"),"killed")</f>
        <v>killed</v>
      </c>
    </row>
    <row r="602" spans="1:2" ht="15" x14ac:dyDescent="0.25">
      <c r="A602" s="3" t="s">
        <v>602</v>
      </c>
      <c r="B602" s="4" t="str">
        <f ca="1">IFERROR(__xludf.DUMMYFUNCTION("GOOGLETRANSLATE(B604,""de"", ""en"")"),"understand")</f>
        <v>understand</v>
      </c>
    </row>
    <row r="603" spans="1:2" ht="15" x14ac:dyDescent="0.25">
      <c r="A603" s="3" t="s">
        <v>603</v>
      </c>
      <c r="B603" s="4" t="str">
        <f ca="1">IFERROR(__xludf.DUMMYFUNCTION("GOOGLETRANSLATE(B605,""de"", ""en"")"),"hope")</f>
        <v>hope</v>
      </c>
    </row>
    <row r="604" spans="1:2" ht="15" x14ac:dyDescent="0.25">
      <c r="A604" s="3" t="s">
        <v>604</v>
      </c>
      <c r="B604" s="4" t="str">
        <f ca="1">IFERROR(__xludf.DUMMYFUNCTION("GOOGLETRANSLATE(B606,""de"", ""en"")"),"Ah")</f>
        <v>Ah</v>
      </c>
    </row>
    <row r="605" spans="1:2" ht="15" x14ac:dyDescent="0.25">
      <c r="A605" s="3" t="s">
        <v>605</v>
      </c>
      <c r="B605" s="4" t="str">
        <f ca="1">IFERROR(__xludf.DUMMYFUNCTION("GOOGLETRANSLATE(B607,""de"", ""en"")"),"Be")</f>
        <v>Be</v>
      </c>
    </row>
    <row r="606" spans="1:2" ht="15" x14ac:dyDescent="0.25">
      <c r="A606" s="3" t="s">
        <v>606</v>
      </c>
      <c r="B606" s="4" t="str">
        <f ca="1">IFERROR(__xludf.DUMMYFUNCTION("GOOGLETRANSLATE(B608,""de"", ""en"")"),"room")</f>
        <v>room</v>
      </c>
    </row>
    <row r="607" spans="1:2" ht="15" x14ac:dyDescent="0.25">
      <c r="A607" s="3" t="s">
        <v>607</v>
      </c>
      <c r="B607" s="4" t="str">
        <f ca="1">IFERROR(__xludf.DUMMYFUNCTION("GOOGLETRANSLATE(B609,""de"", ""en"")"),"high")</f>
        <v>high</v>
      </c>
    </row>
    <row r="608" spans="1:2" ht="15" x14ac:dyDescent="0.25">
      <c r="A608" s="3" t="s">
        <v>608</v>
      </c>
      <c r="B608" s="4" t="str">
        <f ca="1">IFERROR(__xludf.DUMMYFUNCTION("GOOGLETRANSLATE(B610,""de"", ""en"")"),"our")</f>
        <v>our</v>
      </c>
    </row>
    <row r="609" spans="1:2" ht="15" x14ac:dyDescent="0.25">
      <c r="A609" s="3" t="s">
        <v>609</v>
      </c>
      <c r="B609" s="4" t="str">
        <f ca="1">IFERROR(__xludf.DUMMYFUNCTION("GOOGLETRANSLATE(B611,""de"", ""en"")"),"days")</f>
        <v>days</v>
      </c>
    </row>
    <row r="610" spans="1:2" ht="15" x14ac:dyDescent="0.25">
      <c r="A610" s="3" t="s">
        <v>610</v>
      </c>
      <c r="B610" s="4" t="str">
        <f ca="1">IFERROR(__xludf.DUMMYFUNCTION("GOOGLETRANSLATE(B612,""de"", ""en"")"),"part")</f>
        <v>part</v>
      </c>
    </row>
    <row r="611" spans="1:2" ht="15" x14ac:dyDescent="0.25">
      <c r="A611" s="3" t="s">
        <v>611</v>
      </c>
      <c r="B611" s="4" t="str">
        <f ca="1">IFERROR(__xludf.DUMMYFUNCTION("GOOGLETRANSLATE(B613,""de"", ""en"")"),"When")</f>
        <v>When</v>
      </c>
    </row>
    <row r="612" spans="1:2" ht="15" x14ac:dyDescent="0.25">
      <c r="A612" s="3" t="s">
        <v>612</v>
      </c>
      <c r="B612" s="4" t="str">
        <f ca="1">IFERROR(__xludf.DUMMYFUNCTION("GOOGLETRANSLATE(B614,""de"", ""en"")"),"search")</f>
        <v>search</v>
      </c>
    </row>
    <row r="613" spans="1:2" ht="15" x14ac:dyDescent="0.25">
      <c r="A613" s="3" t="s">
        <v>613</v>
      </c>
      <c r="B613" s="4" t="str">
        <f ca="1">IFERROR(__xludf.DUMMYFUNCTION("GOOGLETRANSLATE(B615,""de"", ""en"")"),"leave")</f>
        <v>leave</v>
      </c>
    </row>
    <row r="614" spans="1:2" ht="15" x14ac:dyDescent="0.25">
      <c r="A614" s="3" t="s">
        <v>614</v>
      </c>
      <c r="B614" s="4" t="str">
        <f ca="1">IFERROR(__xludf.DUMMYFUNCTION("GOOGLETRANSLATE(B616,""de"", ""en"")"),"demonstrate")</f>
        <v>demonstrate</v>
      </c>
    </row>
    <row r="615" spans="1:2" ht="15" x14ac:dyDescent="0.25">
      <c r="A615" s="3" t="s">
        <v>615</v>
      </c>
      <c r="B615" s="4" t="str">
        <f ca="1">IFERROR(__xludf.DUMMYFUNCTION("GOOGLETRANSLATE(B617,""de"", ""en"")"),"wanted to")</f>
        <v>wanted to</v>
      </c>
    </row>
    <row r="616" spans="1:2" ht="15" x14ac:dyDescent="0.25">
      <c r="A616" s="3" t="s">
        <v>616</v>
      </c>
      <c r="B616" s="4" t="str">
        <f ca="1">IFERROR(__xludf.DUMMYFUNCTION("GOOGLETRANSLATE(B618,""de"", ""en"")"),"leaves")</f>
        <v>leaves</v>
      </c>
    </row>
    <row r="617" spans="1:2" ht="15" x14ac:dyDescent="0.25">
      <c r="A617" s="3" t="s">
        <v>617</v>
      </c>
      <c r="B617" s="4" t="str">
        <f ca="1">IFERROR(__xludf.DUMMYFUNCTION("GOOGLETRANSLATE(B619,""de"", ""en"")"),"word")</f>
        <v>word</v>
      </c>
    </row>
    <row r="618" spans="1:2" ht="15" x14ac:dyDescent="0.25">
      <c r="A618" s="3" t="s">
        <v>618</v>
      </c>
      <c r="B618" s="4" t="str">
        <f ca="1">IFERROR(__xludf.DUMMYFUNCTION("GOOGLETRANSLATE(B620,""de"", ""en"")"),"one")</f>
        <v>one</v>
      </c>
    </row>
    <row r="619" spans="1:2" ht="15" x14ac:dyDescent="0.25">
      <c r="A619" s="3" t="s">
        <v>619</v>
      </c>
      <c r="B619" s="4" t="str">
        <f ca="1">IFERROR(__xludf.DUMMYFUNCTION("GOOGLETRANSLATE(B621,""de"", ""en"")"),"between")</f>
        <v>between</v>
      </c>
    </row>
    <row r="620" spans="1:2" ht="15" x14ac:dyDescent="0.25">
      <c r="A620" s="3" t="s">
        <v>620</v>
      </c>
      <c r="B620" s="4" t="str">
        <f ca="1">IFERROR(__xludf.DUMMYFUNCTION("GOOGLETRANSLATE(B622,""de"", ""en"")"),"From where")</f>
        <v>From where</v>
      </c>
    </row>
    <row r="621" spans="1:2" ht="15" x14ac:dyDescent="0.25">
      <c r="A621" s="3" t="s">
        <v>621</v>
      </c>
      <c r="B621" s="4" t="str">
        <f ca="1">IFERROR(__xludf.DUMMYFUNCTION("GOOGLETRANSLATE(B623,""de"", ""en"")"),"sweetheart")</f>
        <v>sweetheart</v>
      </c>
    </row>
    <row r="622" spans="1:2" ht="15" x14ac:dyDescent="0.25">
      <c r="A622" s="3" t="s">
        <v>622</v>
      </c>
      <c r="B622" s="4" t="str">
        <f ca="1">IFERROR(__xludf.DUMMYFUNCTION("GOOGLETRANSLATE(B624,""de"", ""en"")"),"Knowledge")</f>
        <v>Knowledge</v>
      </c>
    </row>
    <row r="623" spans="1:2" ht="15" x14ac:dyDescent="0.25">
      <c r="A623" s="3" t="s">
        <v>623</v>
      </c>
      <c r="B623" s="4" t="str">
        <f ca="1">IFERROR(__xludf.DUMMYFUNCTION("GOOGLETRANSLATE(B625,""de"", ""en"")"),"to attempt")</f>
        <v>to attempt</v>
      </c>
    </row>
    <row r="624" spans="1:2" ht="15" x14ac:dyDescent="0.25">
      <c r="A624" s="3" t="s">
        <v>624</v>
      </c>
      <c r="B624" s="4" t="str">
        <f ca="1">IFERROR(__xludf.DUMMYFUNCTION("GOOGLETRANSLATE(B626,""de"", ""en"")"),"Can")</f>
        <v>Can</v>
      </c>
    </row>
    <row r="625" spans="1:2" ht="15" x14ac:dyDescent="0.25">
      <c r="A625" s="3" t="s">
        <v>625</v>
      </c>
      <c r="B625" s="4" t="str">
        <f ca="1">IFERROR(__xludf.DUMMYFUNCTION("GOOGLETRANSLATE(B627,""de"", ""en"")"),"Can")</f>
        <v>Can</v>
      </c>
    </row>
    <row r="626" spans="1:2" ht="15" x14ac:dyDescent="0.25">
      <c r="A626" s="3" t="s">
        <v>626</v>
      </c>
      <c r="B626" s="4" t="str">
        <f ca="1">IFERROR(__xludf.DUMMYFUNCTION("GOOGLETRANSLATE(B628,""de"", ""en"")"),"kind")</f>
        <v>kind</v>
      </c>
    </row>
    <row r="627" spans="1:2" ht="15" x14ac:dyDescent="0.25">
      <c r="A627" s="3" t="s">
        <v>627</v>
      </c>
      <c r="B627" s="4" t="str">
        <f ca="1">IFERROR(__xludf.DUMMYFUNCTION("GOOGLETRANSLATE(B629,""de"", ""en"")"),"To")</f>
        <v>To</v>
      </c>
    </row>
    <row r="628" spans="1:2" ht="15" x14ac:dyDescent="0.25">
      <c r="A628" s="3" t="s">
        <v>628</v>
      </c>
      <c r="B628" s="4" t="str">
        <f ca="1">IFERROR(__xludf.DUMMYFUNCTION("GOOGLETRANSLATE(B630,""de"", ""en"")"),"Obtain")</f>
        <v>Obtain</v>
      </c>
    </row>
    <row r="629" spans="1:2" ht="15" x14ac:dyDescent="0.25">
      <c r="A629" s="3" t="s">
        <v>629</v>
      </c>
      <c r="B629" s="4" t="str">
        <f ca="1">IFERROR(__xludf.DUMMYFUNCTION("GOOGLETRANSLATE(B631,""de"", ""en"")"),"going")</f>
        <v>going</v>
      </c>
    </row>
    <row r="630" spans="1:2" ht="15" x14ac:dyDescent="0.25">
      <c r="A630" s="3" t="s">
        <v>630</v>
      </c>
      <c r="B630" s="4" t="str">
        <f ca="1">IFERROR(__xludf.DUMMYFUNCTION("GOOGLETRANSLATE(B632,""de"", ""en"")"),"ass")</f>
        <v>ass</v>
      </c>
    </row>
    <row r="631" spans="1:2" ht="15" x14ac:dyDescent="0.25">
      <c r="A631" s="3" t="s">
        <v>631</v>
      </c>
      <c r="B631" s="4" t="str">
        <f ca="1">IFERROR(__xludf.DUMMYFUNCTION("GOOGLETRANSLATE(B633,""de"", ""en"")"),"small")</f>
        <v>small</v>
      </c>
    </row>
    <row r="632" spans="1:2" ht="15" x14ac:dyDescent="0.25">
      <c r="A632" s="3" t="s">
        <v>632</v>
      </c>
      <c r="B632" s="4" t="str">
        <f ca="1">IFERROR(__xludf.DUMMYFUNCTION("GOOGLETRANSLATE(B634,""de"", ""en"")"),"hab")</f>
        <v>hab</v>
      </c>
    </row>
    <row r="633" spans="1:2" ht="15" x14ac:dyDescent="0.25">
      <c r="A633" s="3" t="s">
        <v>633</v>
      </c>
      <c r="B633" s="4" t="str">
        <f ca="1">IFERROR(__xludf.DUMMYFUNCTION("GOOGLETRANSLATE(B635,""de"", ""en"")"),"White")</f>
        <v>White</v>
      </c>
    </row>
    <row r="634" spans="1:2" ht="15" x14ac:dyDescent="0.25">
      <c r="A634" s="3" t="s">
        <v>634</v>
      </c>
      <c r="B634" s="4" t="str">
        <f ca="1">IFERROR(__xludf.DUMMYFUNCTION("GOOGLETRANSLATE(B636,""de"", ""en"")"),"first")</f>
        <v>first</v>
      </c>
    </row>
    <row r="635" spans="1:2" ht="15" x14ac:dyDescent="0.25">
      <c r="A635" s="3" t="s">
        <v>635</v>
      </c>
      <c r="B635" s="4" t="str">
        <f ca="1">IFERROR(__xludf.DUMMYFUNCTION("GOOGLETRANSLATE(B637,""de"", ""en"")"),"running")</f>
        <v>running</v>
      </c>
    </row>
    <row r="636" spans="1:2" ht="15" x14ac:dyDescent="0.25">
      <c r="A636" s="3" t="s">
        <v>636</v>
      </c>
      <c r="B636" s="4" t="str">
        <f ca="1">IFERROR(__xludf.DUMMYFUNCTION("GOOGLETRANSLATE(B638,""de"", ""en"")"),"coming")</f>
        <v>coming</v>
      </c>
    </row>
    <row r="637" spans="1:2" ht="15" x14ac:dyDescent="0.25">
      <c r="A637" s="3" t="s">
        <v>637</v>
      </c>
      <c r="B637" s="4" t="str">
        <f ca="1">IFERROR(__xludf.DUMMYFUNCTION("GOOGLETRANSLATE(B639,""de"", ""en"")"),"girlfriend")</f>
        <v>girlfriend</v>
      </c>
    </row>
    <row r="638" spans="1:2" ht="15" x14ac:dyDescent="0.25">
      <c r="A638" s="3" t="s">
        <v>638</v>
      </c>
      <c r="B638" s="4" t="str">
        <f ca="1">IFERROR(__xludf.DUMMYFUNCTION("GOOGLETRANSLATE(B640,""de"", ""en"")"),"human")</f>
        <v>human</v>
      </c>
    </row>
    <row r="639" spans="1:2" ht="15" x14ac:dyDescent="0.25">
      <c r="A639" s="3" t="s">
        <v>639</v>
      </c>
      <c r="B639" s="4" t="str">
        <f ca="1">IFERROR(__xludf.DUMMYFUNCTION("GOOGLETRANSLATE(B641,""de"", ""en"")"),"both")</f>
        <v>both</v>
      </c>
    </row>
    <row r="640" spans="1:2" ht="15" x14ac:dyDescent="0.25">
      <c r="A640" s="3" t="s">
        <v>640</v>
      </c>
      <c r="B640" s="4" t="str">
        <f ca="1">IFERROR(__xludf.DUMMYFUNCTION("GOOGLETRANSLATE(B642,""de"", ""en"")"),"thing")</f>
        <v>thing</v>
      </c>
    </row>
    <row r="641" spans="1:2" ht="15" x14ac:dyDescent="0.25">
      <c r="A641" s="3" t="s">
        <v>641</v>
      </c>
      <c r="B641" s="4" t="str">
        <f ca="1">IFERROR(__xludf.DUMMYFUNCTION("GOOGLETRANSLATE(B643,""de"", ""en"")"),"No way")</f>
        <v>No way</v>
      </c>
    </row>
    <row r="642" spans="1:2" ht="15" x14ac:dyDescent="0.25">
      <c r="A642" s="3" t="s">
        <v>642</v>
      </c>
      <c r="B642" s="4" t="str">
        <f ca="1">IFERROR(__xludf.DUMMYFUNCTION("GOOGLETRANSLATE(B644,""de"", ""en"")"),"at last")</f>
        <v>at last</v>
      </c>
    </row>
    <row r="643" spans="1:2" ht="15" x14ac:dyDescent="0.25">
      <c r="A643" s="3" t="s">
        <v>643</v>
      </c>
      <c r="B643" s="4" t="str">
        <f ca="1">IFERROR(__xludf.DUMMYFUNCTION("GOOGLETRANSLATE(B645,""de"", ""en"")"),"take")</f>
        <v>take</v>
      </c>
    </row>
    <row r="644" spans="1:2" ht="15" x14ac:dyDescent="0.25">
      <c r="A644" s="3" t="s">
        <v>644</v>
      </c>
      <c r="B644" s="4" t="str">
        <f ca="1">IFERROR(__xludf.DUMMYFUNCTION("GOOGLETRANSLATE(B646,""de"", ""en"")"),"got to")</f>
        <v>got to</v>
      </c>
    </row>
    <row r="645" spans="1:2" ht="15" x14ac:dyDescent="0.25">
      <c r="A645" s="3" t="s">
        <v>645</v>
      </c>
      <c r="B645" s="4" t="str">
        <f ca="1">IFERROR(__xludf.DUMMYFUNCTION("GOOGLETRANSLATE(B647,""de"", ""en"")"),"going")</f>
        <v>going</v>
      </c>
    </row>
    <row r="646" spans="1:2" ht="15" x14ac:dyDescent="0.25">
      <c r="A646" s="3" t="s">
        <v>646</v>
      </c>
      <c r="B646" s="4" t="str">
        <f ca="1">IFERROR(__xludf.DUMMYFUNCTION("GOOGLETRANSLATE(B648,""de"", ""en"")"),"today")</f>
        <v>today</v>
      </c>
    </row>
    <row r="647" spans="1:2" ht="15" x14ac:dyDescent="0.25">
      <c r="A647" s="3" t="s">
        <v>647</v>
      </c>
      <c r="B647" s="4" t="str">
        <f ca="1">IFERROR(__xludf.DUMMYFUNCTION("GOOGLETRANSLATE(B649,""de"", ""en"")"),"think")</f>
        <v>think</v>
      </c>
    </row>
    <row r="648" spans="1:2" ht="15" x14ac:dyDescent="0.25">
      <c r="A648" s="3" t="s">
        <v>648</v>
      </c>
      <c r="B648" s="4" t="str">
        <f ca="1">IFERROR(__xludf.DUMMYFUNCTION("GOOGLETRANSLATE(B650,""de"", ""en"")"),"heart")</f>
        <v>heart</v>
      </c>
    </row>
    <row r="649" spans="1:2" ht="15" x14ac:dyDescent="0.25">
      <c r="A649" s="3" t="s">
        <v>649</v>
      </c>
      <c r="B649" s="4" t="str">
        <f ca="1">IFERROR(__xludf.DUMMYFUNCTION("GOOGLETRANSLATE(B651,""de"", ""en"")"),"weapon")</f>
        <v>weapon</v>
      </c>
    </row>
    <row r="650" spans="1:2" ht="15" x14ac:dyDescent="0.25">
      <c r="A650" s="3" t="s">
        <v>650</v>
      </c>
      <c r="B650" s="4" t="str">
        <f ca="1">IFERROR(__xludf.DUMMYFUNCTION("GOOGLETRANSLATE(B652,""de"", ""en"")"),"Should")</f>
        <v>Should</v>
      </c>
    </row>
    <row r="651" spans="1:2" ht="15" x14ac:dyDescent="0.25">
      <c r="A651" s="3" t="s">
        <v>651</v>
      </c>
      <c r="B651" s="4" t="str">
        <f ca="1">IFERROR(__xludf.DUMMYFUNCTION("GOOGLETRANSLATE(B653,""de"", ""en"")"),"do")</f>
        <v>do</v>
      </c>
    </row>
    <row r="652" spans="1:2" ht="15" x14ac:dyDescent="0.25">
      <c r="A652" s="3" t="s">
        <v>652</v>
      </c>
      <c r="B652" s="4" t="str">
        <f ca="1">IFERROR(__xludf.DUMMYFUNCTION("GOOGLETRANSLATE(B654,""de"", ""en"")"),"dollar")</f>
        <v>dollar</v>
      </c>
    </row>
    <row r="653" spans="1:2" ht="15" x14ac:dyDescent="0.25">
      <c r="A653" s="3" t="s">
        <v>653</v>
      </c>
      <c r="B653" s="4" t="str">
        <f ca="1">IFERROR(__xludf.DUMMYFUNCTION("GOOGLETRANSLATE(B655,""de"", ""en"")"),"take")</f>
        <v>take</v>
      </c>
    </row>
    <row r="654" spans="1:2" ht="15" x14ac:dyDescent="0.25">
      <c r="A654" s="3" t="s">
        <v>654</v>
      </c>
      <c r="B654" s="4" t="str">
        <f ca="1">IFERROR(__xludf.DUMMYFUNCTION("GOOGLETRANSLATE(B656,""de"", ""en"")"),"show")</f>
        <v>show</v>
      </c>
    </row>
    <row r="655" spans="1:2" ht="15" x14ac:dyDescent="0.25">
      <c r="A655" s="3" t="s">
        <v>655</v>
      </c>
      <c r="B655" s="4" t="str">
        <f ca="1">IFERROR(__xludf.DUMMYFUNCTION("GOOGLETRANSLATE(B657,""de"", ""en"")"),"to fetch")</f>
        <v>to fetch</v>
      </c>
    </row>
    <row r="656" spans="1:2" ht="15" x14ac:dyDescent="0.25">
      <c r="A656" s="3" t="s">
        <v>656</v>
      </c>
      <c r="B656" s="4" t="str">
        <f ca="1">IFERROR(__xludf.DUMMYFUNCTION("GOOGLETRANSLATE(B658,""de"", ""en"")"),"often")</f>
        <v>often</v>
      </c>
    </row>
    <row r="657" spans="1:2" ht="15" x14ac:dyDescent="0.25">
      <c r="A657" s="3" t="s">
        <v>657</v>
      </c>
      <c r="B657" s="4" t="str">
        <f ca="1">IFERROR(__xludf.DUMMYFUNCTION("GOOGLETRANSLATE(B659,""de"", ""en"")"),"it")</f>
        <v>it</v>
      </c>
    </row>
    <row r="658" spans="1:2" ht="15" x14ac:dyDescent="0.25">
      <c r="A658" s="3" t="s">
        <v>658</v>
      </c>
      <c r="B658" s="4" t="str">
        <f ca="1">IFERROR(__xludf.DUMMYFUNCTION("GOOGLETRANSLATE(B660,""de"", ""en"")"),"other")</f>
        <v>other</v>
      </c>
    </row>
    <row r="659" spans="1:2" ht="15" x14ac:dyDescent="0.25">
      <c r="A659" s="3" t="s">
        <v>659</v>
      </c>
      <c r="B659" s="4" t="str">
        <f ca="1">IFERROR(__xludf.DUMMYFUNCTION("GOOGLETRANSLATE(B661,""de"", ""en"")"),"Nobody")</f>
        <v>Nobody</v>
      </c>
    </row>
    <row r="660" spans="1:2" ht="15" x14ac:dyDescent="0.25">
      <c r="A660" s="3" t="s">
        <v>660</v>
      </c>
      <c r="B660" s="4" t="str">
        <f ca="1">IFERROR(__xludf.DUMMYFUNCTION("GOOGLETRANSLATE(B662,""de"", ""en"")"),"below")</f>
        <v>below</v>
      </c>
    </row>
    <row r="661" spans="1:2" ht="15" x14ac:dyDescent="0.25">
      <c r="A661" s="3" t="s">
        <v>661</v>
      </c>
      <c r="B661" s="4" t="str">
        <f ca="1">IFERROR(__xludf.DUMMYFUNCTION("GOOGLETRANSLATE(B663,""de"", ""en"")"),"dare")</f>
        <v>dare</v>
      </c>
    </row>
    <row r="662" spans="1:2" ht="15" x14ac:dyDescent="0.25">
      <c r="A662" s="3" t="s">
        <v>662</v>
      </c>
      <c r="B662" s="4" t="str">
        <f ca="1">IFERROR(__xludf.DUMMYFUNCTION("GOOGLETRANSLATE(B664,""de"", ""en"")"),"yeah")</f>
        <v>yeah</v>
      </c>
    </row>
    <row r="663" spans="1:2" ht="15" x14ac:dyDescent="0.25">
      <c r="A663" s="3" t="s">
        <v>663</v>
      </c>
      <c r="B663" s="4" t="str">
        <f ca="1">IFERROR(__xludf.DUMMYFUNCTION("GOOGLETRANSLATE(B665,""de"", ""en"")"),"Nice")</f>
        <v>Nice</v>
      </c>
    </row>
    <row r="664" spans="1:2" ht="15" x14ac:dyDescent="0.25">
      <c r="A664" s="3" t="s">
        <v>664</v>
      </c>
      <c r="B664" s="4" t="str">
        <f ca="1">IFERROR(__xludf.DUMMYFUNCTION("GOOGLETRANSLATE(B666,""de"", ""en"")"),"important")</f>
        <v>important</v>
      </c>
    </row>
    <row r="665" spans="1:2" ht="15" x14ac:dyDescent="0.25">
      <c r="A665" s="3" t="s">
        <v>665</v>
      </c>
      <c r="B665" s="4" t="str">
        <f ca="1">IFERROR(__xludf.DUMMYFUNCTION("GOOGLETRANSLATE(B667,""de"", ""en"")"),"mrs")</f>
        <v>mrs</v>
      </c>
    </row>
    <row r="666" spans="1:2" ht="15" x14ac:dyDescent="0.25">
      <c r="A666" s="3" t="s">
        <v>666</v>
      </c>
      <c r="B666" s="4" t="str">
        <f ca="1">IFERROR(__xludf.DUMMYFUNCTION("GOOGLETRANSLATE(B668,""de"", ""en"")"),"had")</f>
        <v>had</v>
      </c>
    </row>
    <row r="667" spans="1:2" ht="15" x14ac:dyDescent="0.25">
      <c r="A667" s="3" t="s">
        <v>667</v>
      </c>
      <c r="B667" s="4" t="str">
        <f ca="1">IFERROR(__xludf.DUMMYFUNCTION("GOOGLETRANSLATE(B669,""de"", ""en"")"),"all")</f>
        <v>all</v>
      </c>
    </row>
    <row r="668" spans="1:2" ht="15" x14ac:dyDescent="0.25">
      <c r="A668" s="3" t="s">
        <v>668</v>
      </c>
      <c r="B668" s="4" t="str">
        <f ca="1">IFERROR(__xludf.DUMMYFUNCTION("GOOGLETRANSLATE(B670,""de"", ""en"")"),"Miss")</f>
        <v>Miss</v>
      </c>
    </row>
    <row r="669" spans="1:2" ht="15" x14ac:dyDescent="0.25">
      <c r="A669" s="3" t="s">
        <v>669</v>
      </c>
      <c r="B669" s="4" t="str">
        <f ca="1">IFERROR(__xludf.DUMMYFUNCTION("GOOGLETRANSLATE(B671,""de"", ""en"")"),"of their")</f>
        <v>of their</v>
      </c>
    </row>
    <row r="670" spans="1:2" ht="15" x14ac:dyDescent="0.25">
      <c r="A670" s="3" t="s">
        <v>670</v>
      </c>
      <c r="B670" s="4" t="str">
        <f ca="1">IFERROR(__xludf.DUMMYFUNCTION("GOOGLETRANSLATE(B672,""de"", ""en"")"),"thought")</f>
        <v>thought</v>
      </c>
    </row>
    <row r="671" spans="1:2" ht="15" x14ac:dyDescent="0.25">
      <c r="A671" s="3" t="s">
        <v>671</v>
      </c>
      <c r="B671" s="4" t="str">
        <f ca="1">IFERROR(__xludf.DUMMYFUNCTION("GOOGLETRANSLATE(B673,""de"", ""en"")"),"number")</f>
        <v>number</v>
      </c>
    </row>
    <row r="672" spans="1:2" ht="15" x14ac:dyDescent="0.25">
      <c r="A672" s="3" t="s">
        <v>672</v>
      </c>
      <c r="B672" s="4" t="str">
        <f ca="1">IFERROR(__xludf.DUMMYFUNCTION("GOOGLETRANSLATE(B674,""de"", ""en"")"),"would")</f>
        <v>would</v>
      </c>
    </row>
    <row r="673" spans="1:2" ht="15" x14ac:dyDescent="0.25">
      <c r="A673" s="3" t="s">
        <v>673</v>
      </c>
      <c r="B673" s="4" t="str">
        <f ca="1">IFERROR(__xludf.DUMMYFUNCTION("GOOGLETRANSLATE(B675,""de"", ""en"")"),"tell")</f>
        <v>tell</v>
      </c>
    </row>
    <row r="674" spans="1:2" ht="15" x14ac:dyDescent="0.25">
      <c r="A674" s="3" t="s">
        <v>674</v>
      </c>
      <c r="B674" s="4" t="str">
        <f ca="1">IFERROR(__xludf.DUMMYFUNCTION("GOOGLETRANSLATE(B676,""de"", ""en"")"),"remains")</f>
        <v>remains</v>
      </c>
    </row>
    <row r="675" spans="1:2" ht="15" x14ac:dyDescent="0.25">
      <c r="A675" s="3" t="s">
        <v>675</v>
      </c>
      <c r="B675" s="4" t="str">
        <f ca="1">IFERROR(__xludf.DUMMYFUNCTION("GOOGLETRANSLATE(B677,""de"", ""en"")"),"Also")</f>
        <v>Also</v>
      </c>
    </row>
    <row r="676" spans="1:2" ht="15" x14ac:dyDescent="0.25">
      <c r="A676" s="3" t="s">
        <v>676</v>
      </c>
      <c r="B676" s="4" t="str">
        <f ca="1">IFERROR(__xludf.DUMMYFUNCTION("GOOGLETRANSLATE(B678,""de"", ""en"")"),"hands")</f>
        <v>hands</v>
      </c>
    </row>
    <row r="677" spans="1:2" ht="15" x14ac:dyDescent="0.25">
      <c r="A677" s="3" t="s">
        <v>677</v>
      </c>
      <c r="B677" s="4" t="str">
        <f ca="1">IFERROR(__xludf.DUMMYFUNCTION("GOOGLETRANSLATE(B679,""de"", ""en"")"),"blood")</f>
        <v>blood</v>
      </c>
    </row>
    <row r="678" spans="1:2" ht="15" x14ac:dyDescent="0.25">
      <c r="A678" s="3" t="s">
        <v>678</v>
      </c>
      <c r="B678" s="4" t="str">
        <f ca="1">IFERROR(__xludf.DUMMYFUNCTION("GOOGLETRANSLATE(B680,""de"", ""en"")"),"See")</f>
        <v>See</v>
      </c>
    </row>
    <row r="679" spans="1:2" ht="15" x14ac:dyDescent="0.25">
      <c r="A679" s="3" t="s">
        <v>679</v>
      </c>
      <c r="B679" s="4" t="str">
        <f ca="1">IFERROR(__xludf.DUMMYFUNCTION("GOOGLETRANSLATE(B681,""de"", ""en"")"),"just")</f>
        <v>just</v>
      </c>
    </row>
    <row r="680" spans="1:2" ht="15" x14ac:dyDescent="0.25">
      <c r="A680" s="3" t="s">
        <v>680</v>
      </c>
      <c r="B680" s="4" t="str">
        <f ca="1">IFERROR(__xludf.DUMMYFUNCTION("GOOGLETRANSLATE(B682,""de"", ""en"")"),"Law")</f>
        <v>Law</v>
      </c>
    </row>
    <row r="681" spans="1:2" ht="15" x14ac:dyDescent="0.25">
      <c r="A681" s="3" t="s">
        <v>681</v>
      </c>
      <c r="B681" s="4" t="str">
        <f ca="1">IFERROR(__xludf.DUMMYFUNCTION("GOOGLETRANSLATE(B683,""de"", ""en"")"),"brings")</f>
        <v>brings</v>
      </c>
    </row>
    <row r="682" spans="1:2" ht="15" x14ac:dyDescent="0.25">
      <c r="A682" s="3" t="s">
        <v>682</v>
      </c>
      <c r="B682" s="4" t="str">
        <f ca="1">IFERROR(__xludf.DUMMYFUNCTION("GOOGLETRANSLATE(B684,""de"", ""en"")"),"bed")</f>
        <v>bed</v>
      </c>
    </row>
    <row r="683" spans="1:2" ht="15" x14ac:dyDescent="0.25">
      <c r="A683" s="3" t="s">
        <v>683</v>
      </c>
      <c r="B683" s="4" t="str">
        <f ca="1">IFERROR(__xludf.DUMMYFUNCTION("GOOGLETRANSLATE(B685,""de"", ""en"")"),"To let")</f>
        <v>To let</v>
      </c>
    </row>
    <row r="684" spans="1:2" ht="15" x14ac:dyDescent="0.25">
      <c r="A684" s="3" t="s">
        <v>684</v>
      </c>
      <c r="B684" s="4" t="str">
        <f ca="1">IFERROR(__xludf.DUMMYFUNCTION("GOOGLETRANSLATE(B686,""de"", ""en"")"),"parents")</f>
        <v>parents</v>
      </c>
    </row>
    <row r="685" spans="1:2" ht="15" x14ac:dyDescent="0.25">
      <c r="A685" s="3" t="s">
        <v>685</v>
      </c>
      <c r="B685" s="4" t="str">
        <f ca="1">IFERROR(__xludf.DUMMYFUNCTION("GOOGLETRANSLATE(B687,""de"", ""en"")"),"like")</f>
        <v>like</v>
      </c>
    </row>
    <row r="686" spans="1:2" ht="15" x14ac:dyDescent="0.25">
      <c r="A686" s="3" t="s">
        <v>686</v>
      </c>
      <c r="B686" s="4" t="str">
        <f ca="1">IFERROR(__xludf.DUMMYFUNCTION("GOOGLETRANSLATE(B688,""de"", ""en"")"),"fault")</f>
        <v>fault</v>
      </c>
    </row>
    <row r="687" spans="1:2" ht="15" x14ac:dyDescent="0.25">
      <c r="A687" s="3" t="s">
        <v>687</v>
      </c>
      <c r="B687" s="4" t="str">
        <f ca="1">IFERROR(__xludf.DUMMYFUNCTION("GOOGLETRANSLATE(B689,""de"", ""en"")"),"your")</f>
        <v>your</v>
      </c>
    </row>
    <row r="688" spans="1:2" ht="15" x14ac:dyDescent="0.25">
      <c r="A688" s="3" t="s">
        <v>688</v>
      </c>
      <c r="B688" s="4" t="str">
        <f ca="1">IFERROR(__xludf.DUMMYFUNCTION("GOOGLETRANSLATE(B690,""de"", ""en"")"),"plan")</f>
        <v>plan</v>
      </c>
    </row>
    <row r="689" spans="1:2" ht="15" x14ac:dyDescent="0.25">
      <c r="A689" s="3" t="s">
        <v>689</v>
      </c>
      <c r="B689" s="4" t="str">
        <f ca="1">IFERROR(__xludf.DUMMYFUNCTION("GOOGLETRANSLATE(B691,""de"", ""en"")"),"war")</f>
        <v>war</v>
      </c>
    </row>
    <row r="690" spans="1:2" ht="15" x14ac:dyDescent="0.25">
      <c r="A690" s="3" t="s">
        <v>690</v>
      </c>
      <c r="B690" s="4" t="str">
        <f ca="1">IFERROR(__xludf.DUMMYFUNCTION("GOOGLETRANSLATE(B692,""de"", ""en"")"),"new")</f>
        <v>new</v>
      </c>
    </row>
    <row r="691" spans="1:2" ht="15" x14ac:dyDescent="0.25">
      <c r="A691" s="3" t="s">
        <v>691</v>
      </c>
      <c r="B691" s="4" t="str">
        <f ca="1">IFERROR(__xludf.DUMMYFUNCTION("GOOGLETRANSLATE(B693,""de"", ""en"")"),"Clear")</f>
        <v>Clear</v>
      </c>
    </row>
    <row r="692" spans="1:2" ht="15" x14ac:dyDescent="0.25">
      <c r="A692" s="3" t="s">
        <v>692</v>
      </c>
      <c r="B692" s="4" t="str">
        <f ca="1">IFERROR(__xludf.DUMMYFUNCTION("GOOGLETRANSLATE(B694,""de"", ""en"")"),"save")</f>
        <v>save</v>
      </c>
    </row>
    <row r="693" spans="1:2" ht="15" x14ac:dyDescent="0.25">
      <c r="A693" s="3" t="s">
        <v>693</v>
      </c>
      <c r="B693" s="4" t="str">
        <f ca="1">IFERROR(__xludf.DUMMYFUNCTION("GOOGLETRANSLATE(B695,""de"", ""en"")"),"goods")</f>
        <v>goods</v>
      </c>
    </row>
    <row r="694" spans="1:2" ht="15" x14ac:dyDescent="0.25">
      <c r="A694" s="3" t="s">
        <v>694</v>
      </c>
      <c r="B694" s="4" t="str">
        <f ca="1">IFERROR(__xludf.DUMMYFUNCTION("GOOGLETRANSLATE(B696,""de"", ""en"")"),"while")</f>
        <v>while</v>
      </c>
    </row>
    <row r="695" spans="1:2" ht="15" x14ac:dyDescent="0.25">
      <c r="A695" s="3" t="s">
        <v>695</v>
      </c>
      <c r="B695" s="4" t="str">
        <f ca="1">IFERROR(__xludf.DUMMYFUNCTION("GOOGLETRANSLATE(B697,""de"", ""en"")"),"their")</f>
        <v>their</v>
      </c>
    </row>
    <row r="696" spans="1:2" ht="15" x14ac:dyDescent="0.25">
      <c r="A696" s="3" t="s">
        <v>696</v>
      </c>
      <c r="B696" s="4" t="str">
        <f ca="1">IFERROR(__xludf.DUMMYFUNCTION("GOOGLETRANSLATE(B698,""de"", ""en"")"),"would")</f>
        <v>would</v>
      </c>
    </row>
    <row r="697" spans="1:2" ht="15" x14ac:dyDescent="0.25">
      <c r="A697" s="3" t="s">
        <v>697</v>
      </c>
      <c r="B697" s="4" t="str">
        <f ca="1">IFERROR(__xludf.DUMMYFUNCTION("GOOGLETRANSLATE(B699,""de"", ""en"")"),"error")</f>
        <v>error</v>
      </c>
    </row>
    <row r="698" spans="1:2" ht="15" x14ac:dyDescent="0.25">
      <c r="A698" s="3" t="s">
        <v>698</v>
      </c>
      <c r="B698" s="4" t="str">
        <f ca="1">IFERROR(__xludf.DUMMYFUNCTION("GOOGLETRANSLATE(B700,""de"", ""en"")"),"seems")</f>
        <v>seems</v>
      </c>
    </row>
    <row r="699" spans="1:2" ht="15" x14ac:dyDescent="0.25">
      <c r="A699" s="3" t="s">
        <v>699</v>
      </c>
      <c r="B699" s="4" t="str">
        <f ca="1">IFERROR(__xludf.DUMMYFUNCTION("GOOGLETRANSLATE(B701,""de"", ""en"")"),"Leaves")</f>
        <v>Leaves</v>
      </c>
    </row>
    <row r="700" spans="1:2" ht="15" x14ac:dyDescent="0.25">
      <c r="A700" s="3" t="s">
        <v>700</v>
      </c>
      <c r="B700" s="4" t="str">
        <f ca="1">IFERROR(__xludf.DUMMYFUNCTION("GOOGLETRANSLATE(B702,""de"", ""en"")"),"given")</f>
        <v>given</v>
      </c>
    </row>
    <row r="701" spans="1:2" ht="15" x14ac:dyDescent="0.25">
      <c r="A701" s="3" t="s">
        <v>701</v>
      </c>
      <c r="B701" s="4" t="str">
        <f ca="1">IFERROR(__xludf.DUMMYFUNCTION("GOOGLETRANSLATE(B703,""de"", ""en"")"),"At")</f>
        <v>At</v>
      </c>
    </row>
    <row r="702" spans="1:2" ht="15" x14ac:dyDescent="0.25">
      <c r="A702" s="3" t="s">
        <v>702</v>
      </c>
      <c r="B702" s="4" t="str">
        <f ca="1">IFERROR(__xludf.DUMMYFUNCTION("GOOGLETRANSLATE(B704,""de"", ""en"")"),"hear")</f>
        <v>hear</v>
      </c>
    </row>
    <row r="703" spans="1:2" ht="15" x14ac:dyDescent="0.25">
      <c r="A703" s="3" t="s">
        <v>703</v>
      </c>
      <c r="B703" s="4" t="str">
        <f ca="1">IFERROR(__xludf.DUMMYFUNCTION("GOOGLETRANSLATE(B705,""de"", ""en"")"),"happy")</f>
        <v>happy</v>
      </c>
    </row>
    <row r="704" spans="1:2" ht="15" x14ac:dyDescent="0.25">
      <c r="A704" s="3" t="s">
        <v>704</v>
      </c>
      <c r="B704" s="4" t="str">
        <f ca="1">IFERROR(__xludf.DUMMYFUNCTION("GOOGLETRANSLATE(B706,""de"", ""en"")"),"damned")</f>
        <v>damned</v>
      </c>
    </row>
    <row r="705" spans="1:2" ht="15" x14ac:dyDescent="0.25">
      <c r="A705" s="3" t="s">
        <v>705</v>
      </c>
      <c r="B705" s="4" t="str">
        <f ca="1">IFERROR(__xludf.DUMMYFUNCTION("GOOGLETRANSLATE(B707,""de"", ""en"")"),"old")</f>
        <v>old</v>
      </c>
    </row>
    <row r="706" spans="1:2" ht="15" x14ac:dyDescent="0.25">
      <c r="A706" s="3" t="s">
        <v>706</v>
      </c>
      <c r="B706" s="4" t="str">
        <f ca="1">IFERROR(__xludf.DUMMYFUNCTION("GOOGLETRANSLATE(B708,""de"", ""en"")"),"place")</f>
        <v>place</v>
      </c>
    </row>
    <row r="707" spans="1:2" ht="15" x14ac:dyDescent="0.25">
      <c r="A707" s="3" t="s">
        <v>707</v>
      </c>
      <c r="B707" s="4" t="str">
        <f ca="1">IFERROR(__xludf.DUMMYFUNCTION("GOOGLETRANSLATE(B709,""de"", ""en"")"),"therefore")</f>
        <v>therefore</v>
      </c>
    </row>
    <row r="708" spans="1:2" ht="15" x14ac:dyDescent="0.25">
      <c r="A708" s="3" t="s">
        <v>708</v>
      </c>
      <c r="B708" s="4" t="str">
        <f ca="1">IFERROR(__xludf.DUMMYFUNCTION("GOOGLETRANSLATE(B710,""de"", ""en"")"),"a lot of")</f>
        <v>a lot of</v>
      </c>
    </row>
    <row r="709" spans="1:2" ht="15" x14ac:dyDescent="0.25">
      <c r="A709" s="3" t="s">
        <v>709</v>
      </c>
      <c r="B709" s="4" t="str">
        <f ca="1">IFERROR(__xludf.DUMMYFUNCTION("GOOGLETRANSLATE(B711,""de"", ""en"")"),"not correct")</f>
        <v>not correct</v>
      </c>
    </row>
    <row r="710" spans="1:2" ht="15" x14ac:dyDescent="0.25">
      <c r="A710" s="3" t="s">
        <v>710</v>
      </c>
      <c r="B710" s="4" t="str">
        <f ca="1">IFERROR(__xludf.DUMMYFUNCTION("GOOGLETRANSLATE(B712,""de"", ""en"")"),"our")</f>
        <v>our</v>
      </c>
    </row>
    <row r="711" spans="1:2" ht="15" x14ac:dyDescent="0.25">
      <c r="A711" s="3" t="s">
        <v>711</v>
      </c>
      <c r="B711" s="4" t="str">
        <f ca="1">IFERROR(__xludf.DUMMYFUNCTION("GOOGLETRANSLATE(B713,""de"", ""en"")"),"sleep")</f>
        <v>sleep</v>
      </c>
    </row>
    <row r="712" spans="1:2" ht="15" x14ac:dyDescent="0.25">
      <c r="A712" s="3" t="s">
        <v>712</v>
      </c>
      <c r="B712" s="4" t="str">
        <f ca="1">IFERROR(__xludf.DUMMYFUNCTION("GOOGLETRANSLATE(B714,""de"", ""en"")"),"Say")</f>
        <v>Say</v>
      </c>
    </row>
    <row r="713" spans="1:2" ht="15" x14ac:dyDescent="0.25">
      <c r="A713" s="3" t="s">
        <v>713</v>
      </c>
      <c r="B713" s="4" t="str">
        <f ca="1">IFERROR(__xludf.DUMMYFUNCTION("GOOGLETRANSLATE(B715,""de"", ""en"")"),"next")</f>
        <v>next</v>
      </c>
    </row>
    <row r="714" spans="1:2" ht="15" x14ac:dyDescent="0.25">
      <c r="A714" s="3" t="s">
        <v>714</v>
      </c>
      <c r="B714" s="4" t="str">
        <f ca="1">IFERROR(__xludf.DUMMYFUNCTION("GOOGLETRANSLATE(B716,""de"", ""en"")"),"five")</f>
        <v>five</v>
      </c>
    </row>
    <row r="715" spans="1:2" ht="15" x14ac:dyDescent="0.25">
      <c r="A715" s="3" t="s">
        <v>715</v>
      </c>
      <c r="B715" s="4" t="str">
        <f ca="1">IFERROR(__xludf.DUMMYFUNCTION("GOOGLETRANSLATE(B717,""de"", ""en"")"),"free")</f>
        <v>free</v>
      </c>
    </row>
    <row r="716" spans="1:2" ht="15" x14ac:dyDescent="0.25">
      <c r="A716" s="3" t="s">
        <v>716</v>
      </c>
      <c r="B716" s="4" t="str">
        <f ca="1">IFERROR(__xludf.DUMMYFUNCTION("GOOGLETRANSLATE(B718,""de"", ""en"")"),"worry")</f>
        <v>worry</v>
      </c>
    </row>
    <row r="717" spans="1:2" ht="15" x14ac:dyDescent="0.25">
      <c r="A717" s="3" t="s">
        <v>717</v>
      </c>
      <c r="B717" s="4" t="str">
        <f ca="1">IFERROR(__xludf.DUMMYFUNCTION("GOOGLETRANSLATE(B719,""de"", ""en"")"),"In front")</f>
        <v>In front</v>
      </c>
    </row>
    <row r="718" spans="1:2" ht="15" x14ac:dyDescent="0.25">
      <c r="A718" s="3" t="s">
        <v>718</v>
      </c>
      <c r="B718" s="4" t="str">
        <f ca="1">IFERROR(__xludf.DUMMYFUNCTION("GOOGLETRANSLATE(B720,""de"", ""en"")"),"firmly")</f>
        <v>firmly</v>
      </c>
    </row>
    <row r="719" spans="1:2" ht="15" x14ac:dyDescent="0.25">
      <c r="A719" s="3" t="s">
        <v>719</v>
      </c>
      <c r="B719" s="4" t="str">
        <f ca="1">IFERROR(__xludf.DUMMYFUNCTION("GOOGLETRANSLATE(B721,""de"", ""en"")"),"already")</f>
        <v>already</v>
      </c>
    </row>
    <row r="720" spans="1:2" ht="15" x14ac:dyDescent="0.25">
      <c r="A720" s="3" t="s">
        <v>720</v>
      </c>
      <c r="B720" s="4" t="str">
        <f ca="1">IFERROR(__xludf.DUMMYFUNCTION("GOOGLETRANSLATE(B722,""de"", ""en"")"),"alone")</f>
        <v>alone</v>
      </c>
    </row>
    <row r="721" spans="1:2" ht="15" x14ac:dyDescent="0.25">
      <c r="A721" s="3" t="s">
        <v>721</v>
      </c>
      <c r="B721" s="4" t="str">
        <f ca="1">IFERROR(__xludf.DUMMYFUNCTION("GOOGLETRANSLATE(B723,""de"", ""en"")"),"Because")</f>
        <v>Because</v>
      </c>
    </row>
    <row r="722" spans="1:2" ht="15" x14ac:dyDescent="0.25">
      <c r="A722" s="3" t="s">
        <v>722</v>
      </c>
      <c r="B722" s="4" t="str">
        <f ca="1">IFERROR(__xludf.DUMMYFUNCTION("GOOGLETRANSLATE(B724,""de"", ""en"")"),"Two")</f>
        <v>Two</v>
      </c>
    </row>
    <row r="723" spans="1:2" ht="15" x14ac:dyDescent="0.25">
      <c r="A723" s="3" t="s">
        <v>723</v>
      </c>
      <c r="B723" s="4" t="str">
        <f ca="1">IFERROR(__xludf.DUMMYFUNCTION("GOOGLETRANSLATE(B725,""de"", ""en"")"),"ask")</f>
        <v>ask</v>
      </c>
    </row>
    <row r="724" spans="1:2" ht="15" x14ac:dyDescent="0.25">
      <c r="A724" s="3" t="s">
        <v>724</v>
      </c>
      <c r="B724" s="4" t="str">
        <f ca="1">IFERROR(__xludf.DUMMYFUNCTION("GOOGLETRANSLATE(B726,""de"", ""en"")"),"possible")</f>
        <v>possible</v>
      </c>
    </row>
    <row r="725" spans="1:2" ht="15" x14ac:dyDescent="0.25">
      <c r="A725" s="3" t="s">
        <v>725</v>
      </c>
      <c r="B725" s="4" t="str">
        <f ca="1">IFERROR(__xludf.DUMMYFUNCTION("GOOGLETRANSLATE(B727,""de"", ""en"")"),"somehow")</f>
        <v>somehow</v>
      </c>
    </row>
    <row r="726" spans="1:2" ht="15" x14ac:dyDescent="0.25">
      <c r="A726" s="3" t="s">
        <v>726</v>
      </c>
      <c r="B726" s="4" t="str">
        <f ca="1">IFERROR(__xludf.DUMMYFUNCTION("GOOGLETRANSLATE(B728,""de"", ""en"")"),"father")</f>
        <v>father</v>
      </c>
    </row>
    <row r="727" spans="1:2" ht="15" x14ac:dyDescent="0.25">
      <c r="A727" s="3" t="s">
        <v>727</v>
      </c>
      <c r="B727" s="4" t="str">
        <f ca="1">IFERROR(__xludf.DUMMYFUNCTION("GOOGLETRANSLATE(B729,""de"", ""en"")"),"learn")</f>
        <v>learn</v>
      </c>
    </row>
    <row r="728" spans="1:2" ht="15" x14ac:dyDescent="0.25">
      <c r="A728" s="3" t="s">
        <v>728</v>
      </c>
      <c r="B728" s="4" t="str">
        <f ca="1">IFERROR(__xludf.DUMMYFUNCTION("GOOGLETRANSLATE(B730,""de"", ""en"")"),"yesterday")</f>
        <v>yesterday</v>
      </c>
    </row>
    <row r="729" spans="1:2" ht="15" x14ac:dyDescent="0.25">
      <c r="A729" s="3" t="s">
        <v>729</v>
      </c>
      <c r="B729" s="4" t="str">
        <f ca="1">IFERROR(__xludf.DUMMYFUNCTION("GOOGLETRANSLATE(B731,""de"", ""en"")"),"here")</f>
        <v>here</v>
      </c>
    </row>
    <row r="730" spans="1:2" ht="15" x14ac:dyDescent="0.25">
      <c r="A730" s="3" t="s">
        <v>730</v>
      </c>
      <c r="B730" s="4" t="str">
        <f ca="1">IFERROR(__xludf.DUMMYFUNCTION("GOOGLETRANSLATE(B732,""de"", ""en"")"),"ship")</f>
        <v>ship</v>
      </c>
    </row>
    <row r="731" spans="1:2" ht="15" x14ac:dyDescent="0.25">
      <c r="A731" s="3" t="s">
        <v>731</v>
      </c>
      <c r="B731" s="4" t="str">
        <f ca="1">IFERROR(__xludf.DUMMYFUNCTION("GOOGLETRANSLATE(B733,""de"", ""en"")"),"four")</f>
        <v>four</v>
      </c>
    </row>
    <row r="732" spans="1:2" ht="15" x14ac:dyDescent="0.25">
      <c r="A732" s="3" t="s">
        <v>732</v>
      </c>
      <c r="B732" s="4" t="str">
        <f ca="1">IFERROR(__xludf.DUMMYFUNCTION("GOOGLETRANSLATE(B734,""de"", ""en"")"),"anything")</f>
        <v>anything</v>
      </c>
    </row>
    <row r="733" spans="1:2" ht="15" x14ac:dyDescent="0.25">
      <c r="A733" s="3" t="s">
        <v>733</v>
      </c>
      <c r="B733" s="4" t="str">
        <f ca="1">IFERROR(__xludf.DUMMYFUNCTION("GOOGLETRANSLATE(B735,""de"", ""en"")"),"Right")</f>
        <v>Right</v>
      </c>
    </row>
    <row r="734" spans="1:2" ht="15" x14ac:dyDescent="0.25">
      <c r="A734" s="3" t="s">
        <v>734</v>
      </c>
      <c r="B734" s="4" t="str">
        <f ca="1">IFERROR(__xludf.DUMMYFUNCTION("GOOGLETRANSLATE(B736,""de"", ""en"")"),"amount")</f>
        <v>amount</v>
      </c>
    </row>
    <row r="735" spans="1:2" ht="15" x14ac:dyDescent="0.25">
      <c r="A735" s="3" t="s">
        <v>735</v>
      </c>
      <c r="B735" s="4" t="str">
        <f ca="1">IFERROR(__xludf.DUMMYFUNCTION("GOOGLETRANSLATE(B737,""de"", ""en"")"),"none")</f>
        <v>none</v>
      </c>
    </row>
    <row r="736" spans="1:2" ht="15" x14ac:dyDescent="0.25">
      <c r="A736" s="3" t="s">
        <v>736</v>
      </c>
      <c r="B736" s="4" t="str">
        <f ca="1">IFERROR(__xludf.DUMMYFUNCTION("GOOGLETRANSLATE(B738,""de"", ""en"")"),"need")</f>
        <v>need</v>
      </c>
    </row>
    <row r="737" spans="1:2" ht="15" x14ac:dyDescent="0.25">
      <c r="A737" s="3" t="s">
        <v>737</v>
      </c>
      <c r="B737" s="4" t="str">
        <f ca="1">IFERROR(__xludf.DUMMYFUNCTION("GOOGLETRANSLATE(B739,""de"", ""en"")"),"types")</f>
        <v>types</v>
      </c>
    </row>
    <row r="738" spans="1:2" ht="15" x14ac:dyDescent="0.25">
      <c r="A738" s="3" t="s">
        <v>738</v>
      </c>
      <c r="B738" s="4" t="str">
        <f ca="1">IFERROR(__xludf.DUMMYFUNCTION("GOOGLETRANSLATE(B740,""de"", ""en"")"),"That")</f>
        <v>That</v>
      </c>
    </row>
    <row r="739" spans="1:2" ht="15" x14ac:dyDescent="0.25">
      <c r="A739" s="3" t="s">
        <v>739</v>
      </c>
      <c r="B739" s="4" t="str">
        <f ca="1">IFERROR(__xludf.DUMMYFUNCTION("GOOGLETRANSLATE(B741,""de"", ""en"")"),"hour")</f>
        <v>hour</v>
      </c>
    </row>
    <row r="740" spans="1:2" ht="15" x14ac:dyDescent="0.25">
      <c r="A740" s="3" t="s">
        <v>740</v>
      </c>
      <c r="B740" s="4" t="str">
        <f ca="1">IFERROR(__xludf.DUMMYFUNCTION("GOOGLETRANSLATE(B742,""de"", ""en"")"),"scene")</f>
        <v>scene</v>
      </c>
    </row>
    <row r="741" spans="1:2" ht="15" x14ac:dyDescent="0.25">
      <c r="A741" s="3" t="s">
        <v>741</v>
      </c>
      <c r="B741" s="4" t="str">
        <f ca="1">IFERROR(__xludf.DUMMYFUNCTION("GOOGLETRANSLATE(B743,""de"", ""en"")"),"hell")</f>
        <v>hell</v>
      </c>
    </row>
    <row r="742" spans="1:2" ht="15" x14ac:dyDescent="0.25">
      <c r="A742" s="3" t="s">
        <v>742</v>
      </c>
      <c r="B742" s="4" t="str">
        <f ca="1">IFERROR(__xludf.DUMMYFUNCTION("GOOGLETRANSLATE(B744,""de"", ""en"")"),"some")</f>
        <v>some</v>
      </c>
    </row>
    <row r="743" spans="1:2" ht="15" x14ac:dyDescent="0.25">
      <c r="A743" s="3" t="s">
        <v>743</v>
      </c>
      <c r="B743" s="4" t="str">
        <f ca="1">IFERROR(__xludf.DUMMYFUNCTION("GOOGLETRANSLATE(B745,""de"", ""en"")"),"Therefore")</f>
        <v>Therefore</v>
      </c>
    </row>
    <row r="744" spans="1:2" ht="15" x14ac:dyDescent="0.25">
      <c r="A744" s="3" t="s">
        <v>744</v>
      </c>
      <c r="B744" s="4" t="str">
        <f ca="1">IFERROR(__xludf.DUMMYFUNCTION("GOOGLETRANSLATE(B746,""de"", ""en"")"),"become")</f>
        <v>become</v>
      </c>
    </row>
    <row r="745" spans="1:2" ht="15" x14ac:dyDescent="0.25">
      <c r="A745" s="3" t="s">
        <v>745</v>
      </c>
      <c r="B745" s="4" t="str">
        <f ca="1">IFERROR(__xludf.DUMMYFUNCTION("GOOGLETRANSLATE(B747,""de"", ""en"")"),"phone")</f>
        <v>phone</v>
      </c>
    </row>
    <row r="746" spans="1:2" ht="15" x14ac:dyDescent="0.25">
      <c r="A746" s="3" t="s">
        <v>746</v>
      </c>
      <c r="B746" s="4" t="str">
        <f ca="1">IFERROR(__xludf.DUMMYFUNCTION("GOOGLETRANSLATE(B748,""de"", ""en"")"),"May")</f>
        <v>May</v>
      </c>
    </row>
    <row r="747" spans="1:2" ht="15" x14ac:dyDescent="0.25">
      <c r="A747" s="3" t="s">
        <v>747</v>
      </c>
      <c r="B747" s="4" t="str">
        <f ca="1">IFERROR(__xludf.DUMMYFUNCTION("GOOGLETRANSLATE(B749,""de"", ""en"")"),"Fire")</f>
        <v>Fire</v>
      </c>
    </row>
    <row r="748" spans="1:2" ht="15" x14ac:dyDescent="0.25">
      <c r="A748" s="3" t="s">
        <v>748</v>
      </c>
      <c r="B748" s="4" t="str">
        <f ca="1">IFERROR(__xludf.DUMMYFUNCTION("GOOGLETRANSLATE(B750,""de"", ""en"")"),"Want")</f>
        <v>Want</v>
      </c>
    </row>
    <row r="749" spans="1:2" ht="15" x14ac:dyDescent="0.25">
      <c r="A749" s="3" t="s">
        <v>749</v>
      </c>
      <c r="B749" s="4" t="str">
        <f ca="1">IFERROR(__xludf.DUMMYFUNCTION("GOOGLETRANSLATE(B751,""de"", ""en"")"),"am")</f>
        <v>am</v>
      </c>
    </row>
    <row r="750" spans="1:2" ht="15" x14ac:dyDescent="0.25">
      <c r="A750" s="3" t="s">
        <v>750</v>
      </c>
      <c r="B750" s="4" t="str">
        <f ca="1">IFERROR(__xludf.DUMMYFUNCTION("GOOGLETRANSLATE(B752,""de"", ""en"")"),"Age")</f>
        <v>Age</v>
      </c>
    </row>
    <row r="751" spans="1:2" ht="15" x14ac:dyDescent="0.25">
      <c r="A751" s="3" t="s">
        <v>751</v>
      </c>
      <c r="B751" s="4" t="str">
        <f ca="1">IFERROR(__xludf.DUMMYFUNCTION("GOOGLETRANSLATE(B753,""de"", ""en"")"),"Captain")</f>
        <v>Captain</v>
      </c>
    </row>
    <row r="752" spans="1:2" ht="15" x14ac:dyDescent="0.25">
      <c r="A752" s="3" t="s">
        <v>752</v>
      </c>
      <c r="B752" s="4" t="str">
        <f ca="1">IFERROR(__xludf.DUMMYFUNCTION("GOOGLETRANSLATE(B754,""de"", ""en"")"),"Out")</f>
        <v>Out</v>
      </c>
    </row>
    <row r="753" spans="1:2" ht="15" x14ac:dyDescent="0.25">
      <c r="A753" s="3" t="s">
        <v>753</v>
      </c>
      <c r="B753" s="4" t="str">
        <f ca="1">IFERROR(__xludf.DUMMYFUNCTION("GOOGLETRANSLATE(B755,""de"", ""en"")"),"This")</f>
        <v>This</v>
      </c>
    </row>
    <row r="754" spans="1:2" ht="15" x14ac:dyDescent="0.25">
      <c r="A754" s="3" t="s">
        <v>754</v>
      </c>
      <c r="B754" s="4" t="str">
        <f ca="1">IFERROR(__xludf.DUMMYFUNCTION("GOOGLETRANSLATE(B756,""de"", ""en"")"),"issues")</f>
        <v>issues</v>
      </c>
    </row>
    <row r="755" spans="1:2" ht="15" x14ac:dyDescent="0.25">
      <c r="A755" s="3" t="s">
        <v>755</v>
      </c>
      <c r="B755" s="4" t="str">
        <f ca="1">IFERROR(__xludf.DUMMYFUNCTION("GOOGLETRANSLATE(B757,""de"", ""en"")"),"Everyone")</f>
        <v>Everyone</v>
      </c>
    </row>
    <row r="756" spans="1:2" ht="15" x14ac:dyDescent="0.25">
      <c r="A756" s="3" t="s">
        <v>756</v>
      </c>
      <c r="B756" s="4" t="str">
        <f ca="1">IFERROR(__xludf.DUMMYFUNCTION("GOOGLETRANSLATE(B758,""de"", ""en"")"),"Understood")</f>
        <v>Understood</v>
      </c>
    </row>
    <row r="757" spans="1:2" ht="15" x14ac:dyDescent="0.25">
      <c r="A757" s="3" t="s">
        <v>757</v>
      </c>
      <c r="B757" s="4" t="str">
        <f ca="1">IFERROR(__xludf.DUMMYFUNCTION("GOOGLETRANSLATE(B759,""de"", ""en"")"),"when")</f>
        <v>when</v>
      </c>
    </row>
    <row r="758" spans="1:2" ht="15" x14ac:dyDescent="0.25">
      <c r="A758" s="3" t="s">
        <v>758</v>
      </c>
      <c r="B758" s="4" t="str">
        <f ca="1">IFERROR(__xludf.DUMMYFUNCTION("GOOGLETRANSLATE(B760,""de"", ""en"")"),"old")</f>
        <v>old</v>
      </c>
    </row>
    <row r="759" spans="1:2" ht="15" x14ac:dyDescent="0.25">
      <c r="A759" s="3" t="s">
        <v>759</v>
      </c>
      <c r="B759" s="4" t="str">
        <f ca="1">IFERROR(__xludf.DUMMYFUNCTION("GOOGLETRANSLATE(B761,""de"", ""en"")"),"there's")</f>
        <v>there's</v>
      </c>
    </row>
    <row r="760" spans="1:2" ht="15" x14ac:dyDescent="0.25">
      <c r="A760" s="3" t="s">
        <v>760</v>
      </c>
      <c r="B760" s="4" t="str">
        <f ca="1">IFERROR(__xludf.DUMMYFUNCTION("GOOGLETRANSLATE(B762,""de"", ""en"")"),"rather")</f>
        <v>rather</v>
      </c>
    </row>
    <row r="761" spans="1:2" ht="15" x14ac:dyDescent="0.25">
      <c r="A761" s="3" t="s">
        <v>761</v>
      </c>
      <c r="B761" s="4" t="str">
        <f ca="1">IFERROR(__xludf.DUMMYFUNCTION("GOOGLETRANSLATE(B763,""de"", ""en"")"),"good")</f>
        <v>good</v>
      </c>
    </row>
    <row r="762" spans="1:2" ht="15" x14ac:dyDescent="0.25">
      <c r="A762" s="3" t="s">
        <v>762</v>
      </c>
      <c r="B762" s="4" t="str">
        <f ca="1">IFERROR(__xludf.DUMMYFUNCTION("GOOGLETRANSLATE(B764,""de"", ""en"")"),"though")</f>
        <v>though</v>
      </c>
    </row>
    <row r="763" spans="1:2" ht="15" x14ac:dyDescent="0.25">
      <c r="A763" s="3" t="s">
        <v>763</v>
      </c>
      <c r="B763" s="4" t="str">
        <f ca="1">IFERROR(__xludf.DUMMYFUNCTION("GOOGLETRANSLATE(B765,""de"", ""en"")"),"own")</f>
        <v>own</v>
      </c>
    </row>
    <row r="764" spans="1:2" ht="15" x14ac:dyDescent="0.25">
      <c r="A764" s="3" t="s">
        <v>764</v>
      </c>
      <c r="B764" s="4" t="str">
        <f ca="1">IFERROR(__xludf.DUMMYFUNCTION("GOOGLETRANSLATE(B766,""de"", ""en"")"),"New")</f>
        <v>New</v>
      </c>
    </row>
    <row r="765" spans="1:2" ht="15" x14ac:dyDescent="0.25">
      <c r="A765" s="3" t="s">
        <v>765</v>
      </c>
      <c r="B765" s="4" t="str">
        <f ca="1">IFERROR(__xludf.DUMMYFUNCTION("GOOGLETRANSLATE(B767,""de"", ""en"")"),"body")</f>
        <v>body</v>
      </c>
    </row>
    <row r="766" spans="1:2" ht="15" x14ac:dyDescent="0.25">
      <c r="A766" s="3" t="s">
        <v>766</v>
      </c>
      <c r="B766" s="4" t="str">
        <f ca="1">IFERROR(__xludf.DUMMYFUNCTION("GOOGLETRANSLATE(B768,""de"", ""en"")"),"hears")</f>
        <v>hears</v>
      </c>
    </row>
    <row r="767" spans="1:2" ht="15" x14ac:dyDescent="0.25">
      <c r="A767" s="3" t="s">
        <v>767</v>
      </c>
      <c r="B767" s="4" t="str">
        <f ca="1">IFERROR(__xludf.DUMMYFUNCTION("GOOGLETRANSLATE(B769,""de"", ""en"")"),"To the")</f>
        <v>To the</v>
      </c>
    </row>
    <row r="768" spans="1:2" ht="15" x14ac:dyDescent="0.25">
      <c r="A768" s="3" t="s">
        <v>768</v>
      </c>
      <c r="B768" s="4" t="str">
        <f ca="1">IFERROR(__xludf.DUMMYFUNCTION("GOOGLETRANSLATE(B770,""de"", ""en"")"),"give")</f>
        <v>give</v>
      </c>
    </row>
    <row r="769" spans="1:2" ht="15" x14ac:dyDescent="0.25">
      <c r="A769" s="3" t="s">
        <v>769</v>
      </c>
      <c r="B769" s="4" t="str">
        <f ca="1">IFERROR(__xludf.DUMMYFUNCTION("GOOGLETRANSLATE(B771,""de"", ""en"")"),"Dude")</f>
        <v>Dude</v>
      </c>
    </row>
    <row r="770" spans="1:2" ht="15" x14ac:dyDescent="0.25">
      <c r="A770" s="3" t="s">
        <v>770</v>
      </c>
      <c r="B770" s="4" t="str">
        <f ca="1">IFERROR(__xludf.DUMMYFUNCTION("GOOGLETRANSLATE(B772,""de"", ""en"")"),"dog")</f>
        <v>dog</v>
      </c>
    </row>
    <row r="771" spans="1:2" ht="15" x14ac:dyDescent="0.25">
      <c r="A771" s="3" t="s">
        <v>771</v>
      </c>
      <c r="B771" s="4" t="str">
        <f ca="1">IFERROR(__xludf.DUMMYFUNCTION("GOOGLETRANSLATE(B773,""de"", ""en"")"),"once again")</f>
        <v>once again</v>
      </c>
    </row>
    <row r="772" spans="1:2" ht="15" x14ac:dyDescent="0.25">
      <c r="A772" s="3" t="s">
        <v>772</v>
      </c>
      <c r="B772" s="4" t="str">
        <f ca="1">IFERROR(__xludf.DUMMYFUNCTION("GOOGLETRANSLATE(B774,""de"", ""en"")"),"got it")</f>
        <v>got it</v>
      </c>
    </row>
    <row r="773" spans="1:2" ht="15" x14ac:dyDescent="0.25">
      <c r="A773" s="3" t="s">
        <v>773</v>
      </c>
      <c r="B773" s="4" t="str">
        <f ca="1">IFERROR(__xludf.DUMMYFUNCTION("GOOGLETRANSLATE(B775,""de"", ""en"")"),"early")</f>
        <v>early</v>
      </c>
    </row>
    <row r="774" spans="1:2" ht="15" x14ac:dyDescent="0.25">
      <c r="A774" s="3" t="s">
        <v>774</v>
      </c>
      <c r="B774" s="4" t="str">
        <f ca="1">IFERROR(__xludf.DUMMYFUNCTION("GOOGLETRANSLATE(B776,""de"", ""en"")"),"Listen")</f>
        <v>Listen</v>
      </c>
    </row>
    <row r="775" spans="1:2" ht="15" x14ac:dyDescent="0.25">
      <c r="A775" s="3" t="s">
        <v>775</v>
      </c>
      <c r="B775" s="4" t="str">
        <f ca="1">IFERROR(__xludf.DUMMYFUNCTION("GOOGLETRANSLATE(B777,""de"", ""en"")"),"drink")</f>
        <v>drink</v>
      </c>
    </row>
    <row r="776" spans="1:2" ht="15" x14ac:dyDescent="0.25">
      <c r="A776" s="3" t="s">
        <v>776</v>
      </c>
      <c r="B776" s="4" t="str">
        <f ca="1">IFERROR(__xludf.DUMMYFUNCTION("GOOGLETRANSLATE(B778,""de"", ""en"")"),"best")</f>
        <v>best</v>
      </c>
    </row>
    <row r="777" spans="1:2" ht="15" x14ac:dyDescent="0.25">
      <c r="A777" s="3" t="s">
        <v>777</v>
      </c>
      <c r="B777" s="4" t="str">
        <f ca="1">IFERROR(__xludf.DUMMYFUNCTION("GOOGLETRANSLATE(B779,""de"", ""en"")"),"mine")</f>
        <v>mine</v>
      </c>
    </row>
    <row r="778" spans="1:2" ht="15" x14ac:dyDescent="0.25">
      <c r="A778" s="3" t="s">
        <v>778</v>
      </c>
      <c r="B778" s="4" t="str">
        <f ca="1">IFERROR(__xludf.DUMMYFUNCTION("GOOGLETRANSLATE(B780,""de"", ""en"")"),"create")</f>
        <v>create</v>
      </c>
    </row>
    <row r="779" spans="1:2" ht="15" x14ac:dyDescent="0.25">
      <c r="A779" s="3" t="s">
        <v>779</v>
      </c>
      <c r="B779" s="4" t="str">
        <f ca="1">IFERROR(__xludf.DUMMYFUNCTION("GOOGLETRANSLATE(B781,""de"", ""en"")"),"old")</f>
        <v>old</v>
      </c>
    </row>
    <row r="780" spans="1:2" ht="15" x14ac:dyDescent="0.25">
      <c r="A780" s="3" t="s">
        <v>780</v>
      </c>
      <c r="B780" s="4" t="str">
        <f ca="1">IFERROR(__xludf.DUMMYFUNCTION("GOOGLETRANSLATE(B782,""de"", ""en"")"),"air")</f>
        <v>air</v>
      </c>
    </row>
    <row r="781" spans="1:2" ht="15" x14ac:dyDescent="0.25">
      <c r="A781" s="3" t="s">
        <v>781</v>
      </c>
      <c r="B781" s="4" t="str">
        <f ca="1">IFERROR(__xludf.DUMMYFUNCTION("GOOGLETRANSLATE(B783,""de"", ""en"")"),"Someone")</f>
        <v>Someone</v>
      </c>
    </row>
    <row r="782" spans="1:2" ht="15" x14ac:dyDescent="0.25">
      <c r="A782" s="3" t="s">
        <v>782</v>
      </c>
      <c r="B782" s="4" t="str">
        <f ca="1">IFERROR(__xludf.DUMMYFUNCTION("GOOGLETRANSLATE(B784,""de"", ""en"")"),"allowed to")</f>
        <v>allowed to</v>
      </c>
    </row>
    <row r="783" spans="1:2" ht="15" x14ac:dyDescent="0.25">
      <c r="A783" s="3" t="s">
        <v>783</v>
      </c>
      <c r="B783" s="4" t="str">
        <f ca="1">IFERROR(__xludf.DUMMYFUNCTION("GOOGLETRANSLATE(B785,""de"", ""en"")"),"master")</f>
        <v>master</v>
      </c>
    </row>
    <row r="784" spans="1:2" ht="15" x14ac:dyDescent="0.25">
      <c r="A784" s="3" t="s">
        <v>784</v>
      </c>
      <c r="B784" s="4" t="str">
        <f ca="1">IFERROR(__xludf.DUMMYFUNCTION("GOOGLETRANSLATE(B786,""de"", ""en"")"),"earth")</f>
        <v>earth</v>
      </c>
    </row>
    <row r="785" spans="1:2" ht="15" x14ac:dyDescent="0.25">
      <c r="A785" s="3" t="s">
        <v>785</v>
      </c>
      <c r="B785" s="4" t="str">
        <f ca="1">IFERROR(__xludf.DUMMYFUNCTION("GOOGLETRANSLATE(B787,""de"", ""en"")"),"since")</f>
        <v>since</v>
      </c>
    </row>
    <row r="786" spans="1:2" ht="15" x14ac:dyDescent="0.25">
      <c r="A786" s="3" t="s">
        <v>786</v>
      </c>
      <c r="B786" s="4" t="str">
        <f ca="1">IFERROR(__xludf.DUMMYFUNCTION("GOOGLETRANSLATE(B788,""de"", ""en"")"),"For sure")</f>
        <v>For sure</v>
      </c>
    </row>
    <row r="787" spans="1:2" ht="15" x14ac:dyDescent="0.25">
      <c r="A787" s="3" t="s">
        <v>787</v>
      </c>
      <c r="B787" s="4" t="str">
        <f ca="1">IFERROR(__xludf.DUMMYFUNCTION("GOOGLETRANSLATE(B789,""de"", ""en"")"),"hear")</f>
        <v>hear</v>
      </c>
    </row>
    <row r="788" spans="1:2" ht="15" x14ac:dyDescent="0.25">
      <c r="A788" s="3" t="s">
        <v>788</v>
      </c>
      <c r="B788" s="4" t="str">
        <f ca="1">IFERROR(__xludf.DUMMYFUNCTION("GOOGLETRANSLATE(B790,""de"", ""en"")"),"future")</f>
        <v>future</v>
      </c>
    </row>
    <row r="789" spans="1:2" ht="15" x14ac:dyDescent="0.25">
      <c r="A789" s="3" t="s">
        <v>789</v>
      </c>
      <c r="B789" s="4" t="str">
        <f ca="1">IFERROR(__xludf.DUMMYFUNCTION("GOOGLETRANSLATE(B791,""de"", ""en"")"),"barely")</f>
        <v>barely</v>
      </c>
    </row>
    <row r="790" spans="1:2" ht="15" x14ac:dyDescent="0.25">
      <c r="A790" s="3" t="s">
        <v>790</v>
      </c>
      <c r="B790" s="4" t="str">
        <f ca="1">IFERROR(__xludf.DUMMYFUNCTION("GOOGLETRANSLATE(B792,""de"", ""en"")"),"works")</f>
        <v>works</v>
      </c>
    </row>
    <row r="791" spans="1:2" ht="15" x14ac:dyDescent="0.25">
      <c r="A791" s="3" t="s">
        <v>791</v>
      </c>
      <c r="B791" s="4" t="str">
        <f ca="1">IFERROR(__xludf.DUMMYFUNCTION("GOOGLETRANSLATE(B793,""de"", ""en"")"),"full")</f>
        <v>full</v>
      </c>
    </row>
    <row r="792" spans="1:2" ht="15" x14ac:dyDescent="0.25">
      <c r="A792" s="3" t="s">
        <v>792</v>
      </c>
      <c r="B792" s="4" t="str">
        <f ca="1">IFERROR(__xludf.DUMMYFUNCTION("GOOGLETRANSLATE(B794,""de"", ""en"")"),"Stay")</f>
        <v>Stay</v>
      </c>
    </row>
    <row r="793" spans="1:2" ht="15" x14ac:dyDescent="0.25">
      <c r="A793" s="3" t="s">
        <v>793</v>
      </c>
      <c r="B793" s="4" t="str">
        <f ca="1">IFERROR(__xludf.DUMMYFUNCTION("GOOGLETRANSLATE(B795,""de"", ""en"")"),"enough")</f>
        <v>enough</v>
      </c>
    </row>
    <row r="794" spans="1:2" ht="15" x14ac:dyDescent="0.25">
      <c r="A794" s="3" t="s">
        <v>794</v>
      </c>
      <c r="B794" s="4" t="str">
        <f ca="1">IFERROR(__xludf.DUMMYFUNCTION("GOOGLETRANSLATE(B796,""de"", ""en"")"),"sore")</f>
        <v>sore</v>
      </c>
    </row>
    <row r="795" spans="1:2" ht="15" x14ac:dyDescent="0.25">
      <c r="A795" s="3" t="s">
        <v>795</v>
      </c>
      <c r="B795" s="4" t="str">
        <f ca="1">IFERROR(__xludf.DUMMYFUNCTION("GOOGLETRANSLATE(B797,""de"", ""en"")"),"put")</f>
        <v>put</v>
      </c>
    </row>
    <row r="796" spans="1:2" ht="15" x14ac:dyDescent="0.25">
      <c r="A796" s="3" t="s">
        <v>796</v>
      </c>
      <c r="B796" s="4" t="str">
        <f ca="1">IFERROR(__xludf.DUMMYFUNCTION("GOOGLETRANSLATE(B798,""de"", ""en"")"),"See")</f>
        <v>See</v>
      </c>
    </row>
    <row r="797" spans="1:2" ht="15" x14ac:dyDescent="0.25">
      <c r="A797" s="3" t="s">
        <v>797</v>
      </c>
      <c r="B797" s="4" t="str">
        <f ca="1">IFERROR(__xludf.DUMMYFUNCTION("GOOGLETRANSLATE(B799,""de"", ""en"")"),"smaller")</f>
        <v>smaller</v>
      </c>
    </row>
    <row r="798" spans="1:2" ht="15" x14ac:dyDescent="0.25">
      <c r="A798" s="3" t="s">
        <v>798</v>
      </c>
      <c r="B798" s="4" t="str">
        <f ca="1">IFERROR(__xludf.DUMMYFUNCTION("GOOGLETRANSLATE(B800,""de"", ""en"")"),"huge")</f>
        <v>huge</v>
      </c>
    </row>
    <row r="799" spans="1:2" ht="15" x14ac:dyDescent="0.25">
      <c r="A799" s="3" t="s">
        <v>799</v>
      </c>
      <c r="B799" s="4" t="str">
        <f ca="1">IFERROR(__xludf.DUMMYFUNCTION("GOOGLETRANSLATE(B801,""de"", ""en"")"),"weapons")</f>
        <v>weapons</v>
      </c>
    </row>
    <row r="800" spans="1:2" ht="15" x14ac:dyDescent="0.25">
      <c r="A800" s="3" t="s">
        <v>800</v>
      </c>
      <c r="B800" s="4" t="str">
        <f ca="1">IFERROR(__xludf.DUMMYFUNCTION("GOOGLETRANSLATE(B802,""de"", ""en"")"),"office")</f>
        <v>office</v>
      </c>
    </row>
    <row r="801" spans="1:2" ht="15" x14ac:dyDescent="0.25">
      <c r="A801" s="3" t="s">
        <v>801</v>
      </c>
      <c r="B801" s="4" t="str">
        <f ca="1">IFERROR(__xludf.DUMMYFUNCTION("GOOGLETRANSLATE(B803,""de"", ""en"")"),"choice")</f>
        <v>choice</v>
      </c>
    </row>
    <row r="802" spans="1:2" ht="15" x14ac:dyDescent="0.25">
      <c r="A802" s="3" t="s">
        <v>802</v>
      </c>
      <c r="B802" s="4" t="str">
        <f ca="1">IFERROR(__xludf.DUMMYFUNCTION("GOOGLETRANSLATE(B804,""de"", ""en"")"),"to lose")</f>
        <v>to lose</v>
      </c>
    </row>
    <row r="803" spans="1:2" ht="15" x14ac:dyDescent="0.25">
      <c r="A803" s="3" t="s">
        <v>803</v>
      </c>
      <c r="B803" s="4" t="str">
        <f ca="1">IFERROR(__xludf.DUMMYFUNCTION("GOOGLETRANSLATE(B805,""de"", ""en"")"),"weeks")</f>
        <v>weeks</v>
      </c>
    </row>
    <row r="804" spans="1:2" ht="15" x14ac:dyDescent="0.25">
      <c r="A804" s="3" t="s">
        <v>804</v>
      </c>
      <c r="B804" s="4" t="str">
        <f ca="1">IFERROR(__xludf.DUMMYFUNCTION("GOOGLETRANSLATE(B806,""de"", ""en"")"),"In order to")</f>
        <v>In order to</v>
      </c>
    </row>
    <row r="805" spans="1:2" ht="15" x14ac:dyDescent="0.25">
      <c r="A805" s="3" t="s">
        <v>805</v>
      </c>
      <c r="B805" s="4" t="str">
        <f ca="1">IFERROR(__xludf.DUMMYFUNCTION("GOOGLETRANSLATE(B807,""de"", ""en"")"),"piece")</f>
        <v>piece</v>
      </c>
    </row>
    <row r="806" spans="1:2" ht="15" x14ac:dyDescent="0.25">
      <c r="A806" s="3" t="s">
        <v>806</v>
      </c>
      <c r="B806" s="4" t="str">
        <f ca="1">IFERROR(__xludf.DUMMYFUNCTION("GOOGLETRANSLATE(B808,""de"", ""en"")"),"love")</f>
        <v>love</v>
      </c>
    </row>
    <row r="807" spans="1:2" ht="15" x14ac:dyDescent="0.25">
      <c r="A807" s="3" t="s">
        <v>807</v>
      </c>
      <c r="B807" s="4" t="str">
        <f ca="1">IFERROR(__xludf.DUMMYFUNCTION("GOOGLETRANSLATE(B809,""de"", ""en"")"),"all")</f>
        <v>all</v>
      </c>
    </row>
    <row r="808" spans="1:2" ht="15" x14ac:dyDescent="0.25">
      <c r="A808" s="3" t="s">
        <v>808</v>
      </c>
      <c r="B808" s="4" t="str">
        <f ca="1">IFERROR(__xludf.DUMMYFUNCTION("GOOGLETRANSLATE(B810,""de"", ""en"")"),"met")</f>
        <v>met</v>
      </c>
    </row>
    <row r="809" spans="1:2" ht="15" x14ac:dyDescent="0.25">
      <c r="A809" s="3" t="s">
        <v>809</v>
      </c>
      <c r="B809" s="4" t="str">
        <f ca="1">IFERROR(__xludf.DUMMYFUNCTION("GOOGLETRANSLATE(B811,""de"", ""en"")"),"um")</f>
        <v>um</v>
      </c>
    </row>
    <row r="810" spans="1:2" ht="15" x14ac:dyDescent="0.25">
      <c r="A810" s="3" t="s">
        <v>810</v>
      </c>
      <c r="B810" s="4" t="str">
        <f ca="1">IFERROR(__xludf.DUMMYFUNCTION("GOOGLETRANSLATE(B812,""de"", ""en"")"),"At the")</f>
        <v>At the</v>
      </c>
    </row>
    <row r="811" spans="1:2" ht="15" x14ac:dyDescent="0.25">
      <c r="A811" s="3" t="s">
        <v>811</v>
      </c>
      <c r="B811" s="4" t="str">
        <f ca="1">IFERROR(__xludf.DUMMYFUNCTION("GOOGLETRANSLATE(B813,""de"", ""en"")"),"made")</f>
        <v>made</v>
      </c>
    </row>
    <row r="812" spans="1:2" ht="15" x14ac:dyDescent="0.25">
      <c r="A812" s="3" t="s">
        <v>812</v>
      </c>
      <c r="B812" s="4" t="str">
        <f ca="1">IFERROR(__xludf.DUMMYFUNCTION("GOOGLETRANSLATE(B814,""de"", ""en"")"),"do")</f>
        <v>do</v>
      </c>
    </row>
    <row r="813" spans="1:2" ht="15" x14ac:dyDescent="0.25">
      <c r="A813" s="3" t="s">
        <v>813</v>
      </c>
      <c r="B813" s="4" t="str">
        <f ca="1">IFERROR(__xludf.DUMMYFUNCTION("GOOGLETRANSLATE(B815,""de"", ""en"")"),"like")</f>
        <v>like</v>
      </c>
    </row>
    <row r="814" spans="1:2" ht="15" x14ac:dyDescent="0.25">
      <c r="A814" s="3" t="s">
        <v>814</v>
      </c>
      <c r="B814" s="4" t="str">
        <f ca="1">IFERROR(__xludf.DUMMYFUNCTION("GOOGLETRANSLATE(B816,""de"", ""en"")"),"Well")</f>
        <v>Well</v>
      </c>
    </row>
    <row r="815" spans="1:2" ht="15" x14ac:dyDescent="0.25">
      <c r="A815" s="3" t="s">
        <v>815</v>
      </c>
      <c r="B815" s="4" t="str">
        <f ca="1">IFERROR(__xludf.DUMMYFUNCTION("GOOGLETRANSLATE(B817,""de"", ""en"")"),"all over")</f>
        <v>all over</v>
      </c>
    </row>
    <row r="816" spans="1:2" ht="15" x14ac:dyDescent="0.25">
      <c r="A816" s="3" t="s">
        <v>816</v>
      </c>
      <c r="B816" s="4" t="str">
        <f ca="1">IFERROR(__xludf.DUMMYFUNCTION("GOOGLETRANSLATE(B818,""de"", ""en"")"),"looks")</f>
        <v>looks</v>
      </c>
    </row>
    <row r="817" spans="1:2" ht="15" x14ac:dyDescent="0.25">
      <c r="A817" s="3" t="s">
        <v>817</v>
      </c>
      <c r="B817" s="4" t="str">
        <f ca="1">IFERROR(__xludf.DUMMYFUNCTION("GOOGLETRANSLATE(B819,""de"", ""en"")"),"happen")</f>
        <v>happen</v>
      </c>
    </row>
    <row r="818" spans="1:2" ht="15" x14ac:dyDescent="0.25">
      <c r="A818" s="3" t="s">
        <v>818</v>
      </c>
      <c r="B818" s="4" t="str">
        <f ca="1">IFERROR(__xludf.DUMMYFUNCTION("GOOGLETRANSLATE(B820,""de"", ""en"")"),"funny")</f>
        <v>funny</v>
      </c>
    </row>
    <row r="819" spans="1:2" ht="15" x14ac:dyDescent="0.25">
      <c r="A819" s="3" t="s">
        <v>819</v>
      </c>
      <c r="B819" s="4" t="str">
        <f ca="1">IFERROR(__xludf.DUMMYFUNCTION("GOOGLETRANSLATE(B821,""de"", ""en"")"),"light")</f>
        <v>light</v>
      </c>
    </row>
    <row r="820" spans="1:2" ht="15" x14ac:dyDescent="0.25">
      <c r="A820" s="3" t="s">
        <v>820</v>
      </c>
      <c r="B820" s="4" t="str">
        <f ca="1">IFERROR(__xludf.DUMMYFUNCTION("GOOGLETRANSLATE(B822,""de"", ""en"")"),"brought")</f>
        <v>brought</v>
      </c>
    </row>
    <row r="821" spans="1:2" ht="15" x14ac:dyDescent="0.25">
      <c r="A821" s="3" t="s">
        <v>821</v>
      </c>
      <c r="B821" s="4" t="str">
        <f ca="1">IFERROR(__xludf.DUMMYFUNCTION("GOOGLETRANSLATE(B823,""de"", ""en"")"),"call")</f>
        <v>call</v>
      </c>
    </row>
    <row r="822" spans="1:2" ht="15" x14ac:dyDescent="0.25">
      <c r="A822" s="3" t="s">
        <v>822</v>
      </c>
      <c r="B822" s="4" t="str">
        <f ca="1">IFERROR(__xludf.DUMMYFUNCTION("GOOGLETRANSLATE(B824,""de"", ""en"")"),"episode")</f>
        <v>episode</v>
      </c>
    </row>
    <row r="823" spans="1:2" ht="15" x14ac:dyDescent="0.25">
      <c r="A823" s="3" t="s">
        <v>823</v>
      </c>
      <c r="B823" s="4" t="str">
        <f ca="1">IFERROR(__xludf.DUMMYFUNCTION("GOOGLETRANSLATE(B825,""de"", ""en"")"),"feeling")</f>
        <v>feeling</v>
      </c>
    </row>
    <row r="824" spans="1:2" ht="15" x14ac:dyDescent="0.25">
      <c r="A824" s="3" t="s">
        <v>824</v>
      </c>
      <c r="B824" s="4" t="str">
        <f ca="1">IFERROR(__xludf.DUMMYFUNCTION("GOOGLETRANSLATE(B826,""de"", ""en"")"),"completely")</f>
        <v>completely</v>
      </c>
    </row>
    <row r="825" spans="1:2" ht="15" x14ac:dyDescent="0.25">
      <c r="A825" s="3" t="s">
        <v>825</v>
      </c>
      <c r="B825" s="4" t="str">
        <f ca="1">IFERROR(__xludf.DUMMYFUNCTION("GOOGLETRANSLATE(B827,""de"", ""en"")"),"thinks")</f>
        <v>thinks</v>
      </c>
    </row>
    <row r="826" spans="1:2" ht="15" x14ac:dyDescent="0.25">
      <c r="A826" s="3" t="s">
        <v>826</v>
      </c>
      <c r="B826" s="4" t="str">
        <f ca="1">IFERROR(__xludf.DUMMYFUNCTION("GOOGLETRANSLATE(B828,""de"", ""en"")"),"key")</f>
        <v>key</v>
      </c>
    </row>
    <row r="827" spans="1:2" ht="15" x14ac:dyDescent="0.25">
      <c r="A827" s="3" t="s">
        <v>827</v>
      </c>
      <c r="B827" s="4" t="str">
        <f ca="1">IFERROR(__xludf.DUMMYFUNCTION("GOOGLETRANSLATE(B829,""de"", ""en"")"),"over there")</f>
        <v>over there</v>
      </c>
    </row>
    <row r="828" spans="1:2" ht="15" x14ac:dyDescent="0.25">
      <c r="A828" s="3" t="s">
        <v>828</v>
      </c>
      <c r="B828" s="4" t="str">
        <f ca="1">IFERROR(__xludf.DUMMYFUNCTION("GOOGLETRANSLATE(B830,""de"", ""en"")"),"Right")</f>
        <v>Right</v>
      </c>
    </row>
    <row r="829" spans="1:2" ht="15" x14ac:dyDescent="0.25">
      <c r="A829" s="3" t="s">
        <v>829</v>
      </c>
      <c r="B829" s="4" t="str">
        <f ca="1">IFERROR(__xludf.DUMMYFUNCTION("GOOGLETRANSLATE(B831,""de"", ""en"")"),"how so")</f>
        <v>how so</v>
      </c>
    </row>
    <row r="830" spans="1:2" ht="15" x14ac:dyDescent="0.25">
      <c r="A830" s="3" t="s">
        <v>830</v>
      </c>
      <c r="B830" s="4" t="str">
        <f ca="1">IFERROR(__xludf.DUMMYFUNCTION("GOOGLETRANSLATE(B832,""de"", ""en"")"),"people")</f>
        <v>people</v>
      </c>
    </row>
    <row r="831" spans="1:2" ht="15" x14ac:dyDescent="0.25">
      <c r="A831" s="3" t="s">
        <v>831</v>
      </c>
      <c r="B831" s="4" t="str">
        <f ca="1">IFERROR(__xludf.DUMMYFUNCTION("GOOGLETRANSLATE(B833,""de"", ""en"")"),"book")</f>
        <v>book</v>
      </c>
    </row>
    <row r="832" spans="1:2" ht="15" x14ac:dyDescent="0.25">
      <c r="A832" s="3" t="s">
        <v>832</v>
      </c>
      <c r="B832" s="4" t="str">
        <f ca="1">IFERROR(__xludf.DUMMYFUNCTION("GOOGLETRANSLATE(B834,""de"", ""en"")"),"to run")</f>
        <v>to run</v>
      </c>
    </row>
    <row r="833" spans="1:2" ht="15" x14ac:dyDescent="0.25">
      <c r="A833" s="3" t="s">
        <v>833</v>
      </c>
      <c r="B833" s="4" t="str">
        <f ca="1">IFERROR(__xludf.DUMMYFUNCTION("GOOGLETRANSLATE(B835,""de"", ""en"")"),"plays")</f>
        <v>plays</v>
      </c>
    </row>
    <row r="834" spans="1:2" ht="15" x14ac:dyDescent="0.25">
      <c r="A834" s="3" t="s">
        <v>834</v>
      </c>
      <c r="B834" s="4" t="str">
        <f ca="1">IFERROR(__xludf.DUMMYFUNCTION("GOOGLETRANSLATE(B836,""de"", ""en"")"),"earlier")</f>
        <v>earlier</v>
      </c>
    </row>
    <row r="835" spans="1:2" ht="15" x14ac:dyDescent="0.25">
      <c r="A835" s="3" t="s">
        <v>835</v>
      </c>
      <c r="B835" s="4" t="str">
        <f ca="1">IFERROR(__xludf.DUMMYFUNCTION("GOOGLETRANSLATE(B837,""de"", ""en"")"),"His")</f>
        <v>His</v>
      </c>
    </row>
    <row r="836" spans="1:2" ht="15" x14ac:dyDescent="0.25">
      <c r="A836" s="3" t="s">
        <v>836</v>
      </c>
      <c r="B836" s="4" t="str">
        <f ca="1">IFERROR(__xludf.DUMMYFUNCTION("GOOGLETRANSLATE(B838,""de"", ""en"")"),"ill")</f>
        <v>ill</v>
      </c>
    </row>
    <row r="837" spans="1:2" ht="15" x14ac:dyDescent="0.25">
      <c r="A837" s="3" t="s">
        <v>837</v>
      </c>
      <c r="B837" s="4" t="str">
        <f ca="1">IFERROR(__xludf.DUMMYFUNCTION("GOOGLETRANSLATE(B839,""de"", ""en"")"),"went")</f>
        <v>went</v>
      </c>
    </row>
    <row r="838" spans="1:2" ht="15" x14ac:dyDescent="0.25">
      <c r="A838" s="3" t="s">
        <v>838</v>
      </c>
      <c r="B838" s="4" t="str">
        <f ca="1">IFERROR(__xludf.DUMMYFUNCTION("GOOGLETRANSLATE(B840,""de"", ""en"")"),"found")</f>
        <v>found</v>
      </c>
    </row>
    <row r="839" spans="1:2" ht="15" x14ac:dyDescent="0.25">
      <c r="A839" s="3" t="s">
        <v>839</v>
      </c>
      <c r="B839" s="4" t="str">
        <f ca="1">IFERROR(__xludf.DUMMYFUNCTION("GOOGLETRANSLATE(B841,""de"", ""en"")"),"His")</f>
        <v>His</v>
      </c>
    </row>
    <row r="840" spans="1:2" ht="15" x14ac:dyDescent="0.25">
      <c r="A840" s="3" t="s">
        <v>840</v>
      </c>
      <c r="B840" s="4" t="str">
        <f ca="1">IFERROR(__xludf.DUMMYFUNCTION("GOOGLETRANSLATE(B842,""de"", ""en"")"),"passport")</f>
        <v>passport</v>
      </c>
    </row>
    <row r="841" spans="1:2" ht="15" x14ac:dyDescent="0.25">
      <c r="A841" s="3" t="s">
        <v>841</v>
      </c>
      <c r="B841" s="4" t="str">
        <f ca="1">IFERROR(__xludf.DUMMYFUNCTION("GOOGLETRANSLATE(B843,""de"", ""en"")"),"feel")</f>
        <v>feel</v>
      </c>
    </row>
    <row r="842" spans="1:2" ht="15" x14ac:dyDescent="0.25">
      <c r="A842" s="3" t="s">
        <v>842</v>
      </c>
      <c r="B842" s="4" t="str">
        <f ca="1">IFERROR(__xludf.DUMMYFUNCTION("GOOGLETRANSLATE(B844,""de"", ""en"")"),"sky")</f>
        <v>sky</v>
      </c>
    </row>
    <row r="843" spans="1:2" ht="15" x14ac:dyDescent="0.25">
      <c r="A843" s="3" t="s">
        <v>843</v>
      </c>
      <c r="B843" s="4" t="str">
        <f ca="1">IFERROR(__xludf.DUMMYFUNCTION("GOOGLETRANSLATE(B845,""de"", ""en"")"),"glad")</f>
        <v>glad</v>
      </c>
    </row>
    <row r="844" spans="1:2" ht="15" x14ac:dyDescent="0.25">
      <c r="A844" s="3" t="s">
        <v>844</v>
      </c>
      <c r="B844" s="4" t="str">
        <f ca="1">IFERROR(__xludf.DUMMYFUNCTION("GOOGLETRANSLATE(B846,""de"", ""en"")"),"light")</f>
        <v>light</v>
      </c>
    </row>
    <row r="845" spans="1:2" ht="15" x14ac:dyDescent="0.25">
      <c r="A845" s="3" t="s">
        <v>845</v>
      </c>
      <c r="B845" s="4" t="str">
        <f ca="1">IFERROR(__xludf.DUMMYFUNCTION("GOOGLETRANSLATE(B847,""de"", ""en"")"),"directly")</f>
        <v>directly</v>
      </c>
    </row>
    <row r="846" spans="1:2" ht="15" x14ac:dyDescent="0.25">
      <c r="A846" s="3" t="s">
        <v>846</v>
      </c>
      <c r="B846" s="4" t="str">
        <f ca="1">IFERROR(__xludf.DUMMYFUNCTION("GOOGLETRANSLATE(B848,""de"", ""en"")"),"slowly")</f>
        <v>slowly</v>
      </c>
    </row>
    <row r="847" spans="1:2" ht="15" x14ac:dyDescent="0.25">
      <c r="A847" s="3" t="s">
        <v>847</v>
      </c>
      <c r="B847" s="4" t="str">
        <f ca="1">IFERROR(__xludf.DUMMYFUNCTION("GOOGLETRANSLATE(B849,""de"", ""en"")"),"wanted")</f>
        <v>wanted</v>
      </c>
    </row>
    <row r="848" spans="1:2" ht="15" x14ac:dyDescent="0.25">
      <c r="A848" s="3" t="s">
        <v>848</v>
      </c>
      <c r="B848" s="4" t="str">
        <f ca="1">IFERROR(__xludf.DUMMYFUNCTION("GOOGLETRANSLATE(B850,""de"", ""en"")"),"recall")</f>
        <v>recall</v>
      </c>
    </row>
    <row r="849" spans="1:2" ht="15" x14ac:dyDescent="0.25">
      <c r="A849" s="3" t="s">
        <v>849</v>
      </c>
      <c r="B849" s="4" t="str">
        <f ca="1">IFERROR(__xludf.DUMMYFUNCTION("GOOGLETRANSLATE(B851,""de"", ""en"")"),"first")</f>
        <v>first</v>
      </c>
    </row>
    <row r="850" spans="1:2" ht="15" x14ac:dyDescent="0.25">
      <c r="A850" s="3" t="s">
        <v>850</v>
      </c>
      <c r="B850" s="4" t="str">
        <f ca="1">IFERROR(__xludf.DUMMYFUNCTION("GOOGLETRANSLATE(B852,""de"", ""en"")"),"hospital")</f>
        <v>hospital</v>
      </c>
    </row>
    <row r="851" spans="1:2" ht="15" x14ac:dyDescent="0.25">
      <c r="A851" s="3" t="s">
        <v>851</v>
      </c>
      <c r="B851" s="4" t="str">
        <f ca="1">IFERROR(__xludf.DUMMYFUNCTION("GOOGLETRANSLATE(B853,""de"", ""en"")"),"A lot of")</f>
        <v>A lot of</v>
      </c>
    </row>
    <row r="852" spans="1:2" ht="15" x14ac:dyDescent="0.25">
      <c r="A852" s="3" t="s">
        <v>852</v>
      </c>
      <c r="B852" s="4" t="str">
        <f ca="1">IFERROR(__xludf.DUMMYFUNCTION("GOOGLETRANSLATE(B854,""de"", ""en"")"),"best")</f>
        <v>best</v>
      </c>
    </row>
    <row r="853" spans="1:2" ht="15" x14ac:dyDescent="0.25">
      <c r="A853" s="3" t="s">
        <v>853</v>
      </c>
      <c r="B853" s="4" t="str">
        <f ca="1">IFERROR(__xludf.DUMMYFUNCTION("GOOGLETRANSLATE(B855,""de"", ""en"")"),"Which")</f>
        <v>Which</v>
      </c>
    </row>
    <row r="854" spans="1:2" ht="15" x14ac:dyDescent="0.25">
      <c r="A854" s="3" t="s">
        <v>854</v>
      </c>
      <c r="B854" s="4" t="str">
        <f ca="1">IFERROR(__xludf.DUMMYFUNCTION("GOOGLETRANSLATE(B856,""de"", ""en"")"),"took")</f>
        <v>took</v>
      </c>
    </row>
    <row r="855" spans="1:2" ht="15" x14ac:dyDescent="0.25">
      <c r="A855" s="3" t="s">
        <v>855</v>
      </c>
      <c r="B855" s="4" t="str">
        <f ca="1">IFERROR(__xludf.DUMMYFUNCTION("GOOGLETRANSLATE(B857,""de"", ""en"")"),"doctor")</f>
        <v>doctor</v>
      </c>
    </row>
    <row r="856" spans="1:2" ht="15" x14ac:dyDescent="0.25">
      <c r="A856" s="3" t="s">
        <v>856</v>
      </c>
      <c r="B856" s="4" t="str">
        <f ca="1">IFERROR(__xludf.DUMMYFUNCTION("GOOGLETRANSLATE(B858,""de"", ""en"")"),"our")</f>
        <v>our</v>
      </c>
    </row>
    <row r="857" spans="1:2" ht="15" x14ac:dyDescent="0.25">
      <c r="A857" s="3" t="s">
        <v>857</v>
      </c>
      <c r="B857" s="4" t="str">
        <f ca="1">IFERROR(__xludf.DUMMYFUNCTION("GOOGLETRANSLATE(B859,""de"", ""en"")"),"idiot")</f>
        <v>idiot</v>
      </c>
    </row>
    <row r="858" spans="1:2" ht="15" x14ac:dyDescent="0.25">
      <c r="A858" s="3" t="s">
        <v>858</v>
      </c>
      <c r="B858" s="4" t="str">
        <f ca="1">IFERROR(__xludf.DUMMYFUNCTION("GOOGLETRANSLATE(B860,""de"", ""en"")"),"Do")</f>
        <v>Do</v>
      </c>
    </row>
    <row r="859" spans="1:2" ht="15" x14ac:dyDescent="0.25">
      <c r="A859" s="3" t="s">
        <v>859</v>
      </c>
      <c r="B859" s="4" t="str">
        <f ca="1">IFERROR(__xludf.DUMMYFUNCTION("GOOGLETRANSLATE(B861,""de"", ""en"")"),"think")</f>
        <v>think</v>
      </c>
    </row>
    <row r="860" spans="1:2" ht="15" x14ac:dyDescent="0.25">
      <c r="A860" s="3" t="s">
        <v>860</v>
      </c>
      <c r="B860" s="4" t="str">
        <f ca="1">IFERROR(__xludf.DUMMYFUNCTION("GOOGLETRANSLATE(B862,""de"", ""en"")"),"each")</f>
        <v>each</v>
      </c>
    </row>
    <row r="861" spans="1:2" ht="15" x14ac:dyDescent="0.25">
      <c r="A861" s="3" t="s">
        <v>861</v>
      </c>
      <c r="B861" s="4" t="str">
        <f ca="1">IFERROR(__xludf.DUMMYFUNCTION("GOOGLETRANSLATE(B863,""de"", ""en"")"),"Without")</f>
        <v>Without</v>
      </c>
    </row>
    <row r="862" spans="1:2" ht="15" x14ac:dyDescent="0.25">
      <c r="A862" s="3" t="s">
        <v>862</v>
      </c>
      <c r="B862" s="4" t="str">
        <f ca="1">IFERROR(__xludf.DUMMYFUNCTION("GOOGLETRANSLATE(B864,""de"", ""en"")"),"large")</f>
        <v>large</v>
      </c>
    </row>
    <row r="863" spans="1:2" ht="15" x14ac:dyDescent="0.25">
      <c r="A863" s="3" t="s">
        <v>863</v>
      </c>
      <c r="B863" s="4" t="str">
        <f ca="1">IFERROR(__xludf.DUMMYFUNCTION("GOOGLETRANSLATE(B865,""de"", ""en"")"),"had")</f>
        <v>had</v>
      </c>
    </row>
    <row r="864" spans="1:2" ht="15" x14ac:dyDescent="0.25">
      <c r="A864" s="3" t="s">
        <v>864</v>
      </c>
      <c r="B864" s="4" t="str">
        <f ca="1">IFERROR(__xludf.DUMMYFUNCTION("GOOGLETRANSLATE(B866,""de"", ""en"")"),"um")</f>
        <v>um</v>
      </c>
    </row>
    <row r="865" spans="1:2" ht="15" x14ac:dyDescent="0.25">
      <c r="A865" s="3" t="s">
        <v>865</v>
      </c>
      <c r="B865" s="4" t="str">
        <f ca="1">IFERROR(__xludf.DUMMYFUNCTION("GOOGLETRANSLATE(B867,""de"", ""en"")"),"Boys")</f>
        <v>Boys</v>
      </c>
    </row>
    <row r="866" spans="1:2" ht="15" x14ac:dyDescent="0.25">
      <c r="A866" s="3" t="s">
        <v>866</v>
      </c>
      <c r="B866" s="4" t="str">
        <f ca="1">IFERROR(__xludf.DUMMYFUNCTION("GOOGLETRANSLATE(B868,""de"", ""en"")"),"rest")</f>
        <v>rest</v>
      </c>
    </row>
    <row r="867" spans="1:2" ht="15" x14ac:dyDescent="0.25">
      <c r="A867" s="3" t="s">
        <v>867</v>
      </c>
      <c r="B867" s="4" t="str">
        <f ca="1">IFERROR(__xludf.DUMMYFUNCTION("GOOGLETRANSLATE(B869,""de"", ""en"")"),"Our")</f>
        <v>Our</v>
      </c>
    </row>
    <row r="868" spans="1:2" ht="15" x14ac:dyDescent="0.25">
      <c r="A868" s="3" t="s">
        <v>868</v>
      </c>
      <c r="B868" s="4" t="str">
        <f ca="1">IFERROR(__xludf.DUMMYFUNCTION("GOOGLETRANSLATE(B870,""de"", ""en"")"),"tries")</f>
        <v>tries</v>
      </c>
    </row>
    <row r="869" spans="1:2" ht="15" x14ac:dyDescent="0.25">
      <c r="A869" s="3" t="s">
        <v>869</v>
      </c>
      <c r="B869" s="4" t="str">
        <f ca="1">IFERROR(__xludf.DUMMYFUNCTION("GOOGLETRANSLATE(B871,""de"", ""en"")"),"meet")</f>
        <v>meet</v>
      </c>
    </row>
    <row r="870" spans="1:2" ht="15" x14ac:dyDescent="0.25">
      <c r="A870" s="3" t="s">
        <v>870</v>
      </c>
      <c r="B870" s="4" t="str">
        <f ca="1">IFERROR(__xludf.DUMMYFUNCTION("GOOGLETRANSLATE(B872,""de"", ""en"")"),"next")</f>
        <v>next</v>
      </c>
    </row>
    <row r="871" spans="1:2" ht="15" x14ac:dyDescent="0.25">
      <c r="A871" s="3" t="s">
        <v>871</v>
      </c>
      <c r="B871" s="4" t="str">
        <f ca="1">IFERROR(__xludf.DUMMYFUNCTION("GOOGLETRANSLATE(B873,""de"", ""en"")"),"To apologize")</f>
        <v>To apologize</v>
      </c>
    </row>
    <row r="872" spans="1:2" ht="15" x14ac:dyDescent="0.25">
      <c r="A872" s="3" t="s">
        <v>872</v>
      </c>
      <c r="B872" s="4" t="str">
        <f ca="1">IFERROR(__xludf.DUMMYFUNCTION("GOOGLETRANSLATE(B874,""de"", ""en"")"),"doctor")</f>
        <v>doctor</v>
      </c>
    </row>
    <row r="873" spans="1:2" ht="15" x14ac:dyDescent="0.25">
      <c r="A873" s="3" t="s">
        <v>873</v>
      </c>
      <c r="B873" s="4" t="str">
        <f ca="1">IFERROR(__xludf.DUMMYFUNCTION("GOOGLETRANSLATE(B875,""de"", ""en"")"),"speaks")</f>
        <v>speaks</v>
      </c>
    </row>
    <row r="874" spans="1:2" ht="15" x14ac:dyDescent="0.25">
      <c r="A874" s="3" t="s">
        <v>874</v>
      </c>
      <c r="B874" s="4" t="str">
        <f ca="1">IFERROR(__xludf.DUMMYFUNCTION("GOOGLETRANSLATE(B876,""de"", ""en"")"),"can")</f>
        <v>can</v>
      </c>
    </row>
    <row r="875" spans="1:2" ht="15" x14ac:dyDescent="0.25">
      <c r="A875" s="3" t="s">
        <v>875</v>
      </c>
      <c r="B875" s="4" t="str">
        <f ca="1">IFERROR(__xludf.DUMMYFUNCTION("GOOGLETRANSLATE(B877,""de"", ""en"")"),"keeps")</f>
        <v>keeps</v>
      </c>
    </row>
    <row r="876" spans="1:2" ht="15" x14ac:dyDescent="0.25">
      <c r="A876" s="3" t="s">
        <v>876</v>
      </c>
      <c r="B876" s="4" t="str">
        <f ca="1">IFERROR(__xludf.DUMMYFUNCTION("GOOGLETRANSLATE(B878,""de"", ""en"")"),"team")</f>
        <v>team</v>
      </c>
    </row>
    <row r="877" spans="1:2" ht="15" x14ac:dyDescent="0.25">
      <c r="A877" s="3" t="s">
        <v>877</v>
      </c>
      <c r="B877" s="4" t="str">
        <f ca="1">IFERROR(__xludf.DUMMYFUNCTION("GOOGLETRANSLATE(B879,""de"", ""en"")"),"Understood")</f>
        <v>Understood</v>
      </c>
    </row>
    <row r="878" spans="1:2" ht="15" x14ac:dyDescent="0.25">
      <c r="A878" s="3" t="s">
        <v>878</v>
      </c>
      <c r="B878" s="4" t="str">
        <f ca="1">IFERROR(__xludf.DUMMYFUNCTION("GOOGLETRANSLATE(B880,""de"", ""en"")"),"fight")</f>
        <v>fight</v>
      </c>
    </row>
    <row r="879" spans="1:2" ht="15" x14ac:dyDescent="0.25">
      <c r="A879" s="3" t="s">
        <v>879</v>
      </c>
      <c r="B879" s="4" t="str">
        <f ca="1">IFERROR(__xludf.DUMMYFUNCTION("GOOGLETRANSLATE(B881,""de"", ""en"")"),"marry")</f>
        <v>marry</v>
      </c>
    </row>
    <row r="880" spans="1:2" ht="15" x14ac:dyDescent="0.25">
      <c r="A880" s="3" t="s">
        <v>880</v>
      </c>
      <c r="B880" s="4" t="str">
        <f ca="1">IFERROR(__xludf.DUMMYFUNCTION("GOOGLETRANSLATE(B882,""de"", ""en"")"),"could")</f>
        <v>could</v>
      </c>
    </row>
    <row r="881" spans="1:2" ht="15" x14ac:dyDescent="0.25">
      <c r="A881" s="3" t="s">
        <v>881</v>
      </c>
      <c r="B881" s="4" t="str">
        <f ca="1">IFERROR(__xludf.DUMMYFUNCTION("GOOGLETRANSLATE(B883,""de"", ""en"")"),"Wow")</f>
        <v>Wow</v>
      </c>
    </row>
    <row r="882" spans="1:2" ht="15" x14ac:dyDescent="0.25">
      <c r="A882" s="3" t="s">
        <v>882</v>
      </c>
      <c r="B882" s="4" t="str">
        <f ca="1">IFERROR(__xludf.DUMMYFUNCTION("GOOGLETRANSLATE(B884,""de"", ""en"")"),"Something")</f>
        <v>Something</v>
      </c>
    </row>
    <row r="883" spans="1:2" ht="15" x14ac:dyDescent="0.25">
      <c r="A883" s="3" t="s">
        <v>883</v>
      </c>
      <c r="B883" s="4" t="str">
        <f ca="1">IFERROR(__xludf.DUMMYFUNCTION("GOOGLETRANSLATE(B885,""de"", ""en"")"),"road")</f>
        <v>road</v>
      </c>
    </row>
    <row r="884" spans="1:2" ht="15" x14ac:dyDescent="0.25">
      <c r="A884" s="3" t="s">
        <v>884</v>
      </c>
      <c r="B884" s="4" t="str">
        <f ca="1">IFERROR(__xludf.DUMMYFUNCTION("GOOGLETRANSLATE(B886,""de"", ""en"")"),"Damn")</f>
        <v>Damn</v>
      </c>
    </row>
    <row r="885" spans="1:2" ht="15" x14ac:dyDescent="0.25">
      <c r="A885" s="3" t="s">
        <v>885</v>
      </c>
      <c r="B885" s="4" t="str">
        <f ca="1">IFERROR(__xludf.DUMMYFUNCTION("GOOGLETRANSLATE(B887,""de"", ""en"")"),"king")</f>
        <v>king</v>
      </c>
    </row>
    <row r="886" spans="1:2" ht="15" x14ac:dyDescent="0.25">
      <c r="A886" s="3" t="s">
        <v>886</v>
      </c>
      <c r="B886" s="4" t="str">
        <f ca="1">IFERROR(__xludf.DUMMYFUNCTION("GOOGLETRANSLATE(B888,""de"", ""en"")"),"talking about")</f>
        <v>talking about</v>
      </c>
    </row>
    <row r="887" spans="1:2" ht="15" x14ac:dyDescent="0.25">
      <c r="A887" s="3" t="s">
        <v>887</v>
      </c>
      <c r="B887" s="4" t="str">
        <f ca="1">IFERROR(__xludf.DUMMYFUNCTION("GOOGLETRANSLATE(B889,""de"", ""en"")"),"small")</f>
        <v>small</v>
      </c>
    </row>
    <row r="888" spans="1:2" ht="15" x14ac:dyDescent="0.25">
      <c r="A888" s="3" t="s">
        <v>888</v>
      </c>
      <c r="B888" s="4" t="str">
        <f ca="1">IFERROR(__xludf.DUMMYFUNCTION("GOOGLETRANSLATE(B890,""de"", ""en"")"),"lives")</f>
        <v>lives</v>
      </c>
    </row>
    <row r="889" spans="1:2" ht="15" x14ac:dyDescent="0.25">
      <c r="A889" s="3" t="s">
        <v>889</v>
      </c>
      <c r="B889" s="4" t="str">
        <f ca="1">IFERROR(__xludf.DUMMYFUNCTION("GOOGLETRANSLATE(B891,""de"", ""en"")"),"to explain")</f>
        <v>to explain</v>
      </c>
    </row>
    <row r="890" spans="1:2" ht="15" x14ac:dyDescent="0.25">
      <c r="A890" s="3" t="s">
        <v>890</v>
      </c>
      <c r="B890" s="4" t="str">
        <f ca="1">IFERROR(__xludf.DUMMYFUNCTION("GOOGLETRANSLATE(B892,""de"", ""en"")"),"been")</f>
        <v>been</v>
      </c>
    </row>
    <row r="891" spans="1:2" ht="15" x14ac:dyDescent="0.25">
      <c r="A891" s="3" t="s">
        <v>891</v>
      </c>
      <c r="B891" s="4" t="str">
        <f ca="1">IFERROR(__xludf.DUMMYFUNCTION("GOOGLETRANSLATE(B893,""de"", ""en"")"),"millions")</f>
        <v>millions</v>
      </c>
    </row>
    <row r="892" spans="1:2" ht="15" x14ac:dyDescent="0.25">
      <c r="A892" s="3" t="s">
        <v>892</v>
      </c>
      <c r="B892" s="4" t="str">
        <f ca="1">IFERROR(__xludf.DUMMYFUNCTION("GOOGLETRANSLATE(B894,""de"", ""en"")"),"meet again")</f>
        <v>meet again</v>
      </c>
    </row>
    <row r="893" spans="1:2" ht="15" x14ac:dyDescent="0.25">
      <c r="A893" s="3" t="s">
        <v>893</v>
      </c>
      <c r="B893" s="4" t="str">
        <f ca="1">IFERROR(__xludf.DUMMYFUNCTION("GOOGLETRANSLATE(B895,""de"", ""en"")"),"uncle")</f>
        <v>uncle</v>
      </c>
    </row>
    <row r="894" spans="1:2" ht="15" x14ac:dyDescent="0.25">
      <c r="A894" s="3" t="s">
        <v>894</v>
      </c>
      <c r="B894" s="4" t="str">
        <f ca="1">IFERROR(__xludf.DUMMYFUNCTION("GOOGLETRANSLATE(B896,""de"", ""en"")"),"know")</f>
        <v>know</v>
      </c>
    </row>
    <row r="895" spans="1:2" ht="15" x14ac:dyDescent="0.25">
      <c r="A895" s="3" t="s">
        <v>895</v>
      </c>
      <c r="B895" s="4" t="str">
        <f ca="1">IFERROR(__xludf.DUMMYFUNCTION("GOOGLETRANSLATE(B897,""de"", ""en"")"),"sit")</f>
        <v>sit</v>
      </c>
    </row>
    <row r="896" spans="1:2" ht="15" x14ac:dyDescent="0.25">
      <c r="A896" s="3" t="s">
        <v>896</v>
      </c>
      <c r="B896" s="4" t="str">
        <f ca="1">IFERROR(__xludf.DUMMYFUNCTION("GOOGLETRANSLATE(B898,""de"", ""en"")"),"this")</f>
        <v>this</v>
      </c>
    </row>
    <row r="897" spans="1:2" ht="15" x14ac:dyDescent="0.25">
      <c r="A897" s="3" t="s">
        <v>897</v>
      </c>
      <c r="B897" s="4" t="str">
        <f ca="1">IFERROR(__xludf.DUMMYFUNCTION("GOOGLETRANSLATE(B899,""de"", ""en"")"),"Less")</f>
        <v>Less</v>
      </c>
    </row>
    <row r="898" spans="1:2" ht="15" x14ac:dyDescent="0.25">
      <c r="A898" s="3" t="s">
        <v>898</v>
      </c>
      <c r="B898" s="4" t="str">
        <f ca="1">IFERROR(__xludf.DUMMYFUNCTION("GOOGLETRANSLATE(B900,""de"", ""en"")"),"coffee")</f>
        <v>coffee</v>
      </c>
    </row>
    <row r="899" spans="1:2" ht="15" x14ac:dyDescent="0.25">
      <c r="A899" s="3" t="s">
        <v>899</v>
      </c>
      <c r="B899" s="4" t="str">
        <f ca="1">IFERROR(__xludf.DUMMYFUNCTION("GOOGLETRANSLATE(B901,""de"", ""en"")"),"serious")</f>
        <v>serious</v>
      </c>
    </row>
    <row r="900" spans="1:2" ht="15" x14ac:dyDescent="0.25">
      <c r="A900" s="3" t="s">
        <v>900</v>
      </c>
      <c r="B900" s="4" t="str">
        <f ca="1">IFERROR(__xludf.DUMMYFUNCTION("GOOGLETRANSLATE(B902,""de"", ""en"")"),"want")</f>
        <v>want</v>
      </c>
    </row>
    <row r="901" spans="1:2" ht="15" x14ac:dyDescent="0.25">
      <c r="A901" s="3" t="s">
        <v>901</v>
      </c>
      <c r="B901" s="4" t="str">
        <f ca="1">IFERROR(__xludf.DUMMYFUNCTION("GOOGLETRANSLATE(B903,""de"", ""en"")"),"carry")</f>
        <v>carry</v>
      </c>
    </row>
    <row r="902" spans="1:2" ht="15" x14ac:dyDescent="0.25">
      <c r="A902" s="3" t="s">
        <v>902</v>
      </c>
      <c r="B902" s="4" t="str">
        <f ca="1">IFERROR(__xludf.DUMMYFUNCTION("GOOGLETRANSLATE(B904,""de"", ""en"")"),"stuff")</f>
        <v>stuff</v>
      </c>
    </row>
    <row r="903" spans="1:2" ht="15" x14ac:dyDescent="0.25">
      <c r="A903" s="3" t="s">
        <v>903</v>
      </c>
      <c r="B903" s="4" t="str">
        <f ca="1">IFERROR(__xludf.DUMMYFUNCTION("GOOGLETRANSLATE(B905,""de"", ""en"")"),"Nevertheless")</f>
        <v>Nevertheless</v>
      </c>
    </row>
    <row r="904" spans="1:2" ht="15" x14ac:dyDescent="0.25">
      <c r="A904" s="3" t="s">
        <v>904</v>
      </c>
      <c r="B904" s="4" t="str">
        <f ca="1">IFERROR(__xludf.DUMMYFUNCTION("GOOGLETRANSLATE(B906,""de"", ""en"")"),"Their")</f>
        <v>Their</v>
      </c>
    </row>
    <row r="905" spans="1:2" ht="15" x14ac:dyDescent="0.25">
      <c r="A905" s="3" t="s">
        <v>905</v>
      </c>
      <c r="B905" s="4" t="str">
        <f ca="1">IFERROR(__xludf.DUMMYFUNCTION("GOOGLETRANSLATE(B907,""de"", ""en"")"),"to buy")</f>
        <v>to buy</v>
      </c>
    </row>
    <row r="906" spans="1:2" ht="15" x14ac:dyDescent="0.25">
      <c r="A906" s="3" t="s">
        <v>906</v>
      </c>
      <c r="B906" s="4" t="str">
        <f ca="1">IFERROR(__xludf.DUMMYFUNCTION("GOOGLETRANSLATE(B908,""de"", ""en"")"),"list")</f>
        <v>list</v>
      </c>
    </row>
    <row r="907" spans="1:2" ht="15" x14ac:dyDescent="0.25">
      <c r="A907" s="3" t="s">
        <v>907</v>
      </c>
      <c r="B907" s="4" t="str">
        <f ca="1">IFERROR(__xludf.DUMMYFUNCTION("GOOGLETRANSLATE(B909,""de"", ""en"")"),"to change")</f>
        <v>to change</v>
      </c>
    </row>
    <row r="908" spans="1:2" ht="15" x14ac:dyDescent="0.25">
      <c r="A908" s="3" t="s">
        <v>908</v>
      </c>
      <c r="B908" s="4" t="str">
        <f ca="1">IFERROR(__xludf.DUMMYFUNCTION("GOOGLETRANSLATE(B910,""de"", ""en"")"),"struggle")</f>
        <v>struggle</v>
      </c>
    </row>
    <row r="909" spans="1:2" ht="15" x14ac:dyDescent="0.25">
      <c r="A909" s="3" t="s">
        <v>909</v>
      </c>
      <c r="B909" s="4" t="str">
        <f ca="1">IFERROR(__xludf.DUMMYFUNCTION("GOOGLETRANSLATE(B911,""de"", ""en"")"),"hate")</f>
        <v>hate</v>
      </c>
    </row>
    <row r="910" spans="1:2" ht="15" x14ac:dyDescent="0.25">
      <c r="A910" s="3" t="s">
        <v>910</v>
      </c>
      <c r="B910" s="4" t="str">
        <f ca="1">IFERROR(__xludf.DUMMYFUNCTION("GOOGLETRANSLATE(B912,""de"", ""en"")"),"person")</f>
        <v>person</v>
      </c>
    </row>
    <row r="911" spans="1:2" ht="15" x14ac:dyDescent="0.25">
      <c r="A911" s="3" t="s">
        <v>911</v>
      </c>
      <c r="B911" s="4" t="str">
        <f ca="1">IFERROR(__xludf.DUMMYFUNCTION("GOOGLETRANSLATE(B913,""de"", ""en"")"),"mouth")</f>
        <v>mouth</v>
      </c>
    </row>
    <row r="912" spans="1:2" ht="15" x14ac:dyDescent="0.25">
      <c r="A912" s="3" t="s">
        <v>912</v>
      </c>
      <c r="B912" s="4" t="str">
        <f ca="1">IFERROR(__xludf.DUMMYFUNCTION("GOOGLETRANSLATE(B914,""de"", ""en"")"),"kill")</f>
        <v>kill</v>
      </c>
    </row>
    <row r="913" spans="1:2" ht="15" x14ac:dyDescent="0.25">
      <c r="A913" s="3" t="s">
        <v>913</v>
      </c>
      <c r="B913" s="4" t="str">
        <f ca="1">IFERROR(__xludf.DUMMYFUNCTION("GOOGLETRANSLATE(B915,""de"", ""en"")"),"president")</f>
        <v>president</v>
      </c>
    </row>
    <row r="914" spans="1:2" ht="15" x14ac:dyDescent="0.25">
      <c r="A914" s="3" t="s">
        <v>914</v>
      </c>
      <c r="B914" s="4" t="str">
        <f ca="1">IFERROR(__xludf.DUMMYFUNCTION("GOOGLETRANSLATE(B916,""de"", ""en"")"),"ground")</f>
        <v>ground</v>
      </c>
    </row>
    <row r="915" spans="1:2" ht="15" x14ac:dyDescent="0.25">
      <c r="A915" s="3" t="s">
        <v>915</v>
      </c>
      <c r="B915" s="4" t="str">
        <f ca="1">IFERROR(__xludf.DUMMYFUNCTION("GOOGLETRANSLATE(B917,""de"", ""en"")"),"Where")</f>
        <v>Where</v>
      </c>
    </row>
    <row r="916" spans="1:2" ht="15" x14ac:dyDescent="0.25">
      <c r="A916" s="3" t="s">
        <v>916</v>
      </c>
      <c r="B916" s="4" t="str">
        <f ca="1">IFERROR(__xludf.DUMMYFUNCTION("GOOGLETRANSLATE(B918,""de"", ""en"")"),"made")</f>
        <v>made</v>
      </c>
    </row>
    <row r="917" spans="1:2" ht="15" x14ac:dyDescent="0.25">
      <c r="A917" s="3" t="s">
        <v>917</v>
      </c>
      <c r="B917" s="4" t="str">
        <f ca="1">IFERROR(__xludf.DUMMYFUNCTION("GOOGLETRANSLATE(B919,""de"", ""en"")"),"party")</f>
        <v>party</v>
      </c>
    </row>
    <row r="918" spans="1:2" ht="15" x14ac:dyDescent="0.25">
      <c r="A918" s="3" t="s">
        <v>918</v>
      </c>
      <c r="B918" s="4" t="str">
        <f ca="1">IFERROR(__xludf.DUMMYFUNCTION("GOOGLETRANSLATE(B920,""de"", ""en"")"),"asked")</f>
        <v>asked</v>
      </c>
    </row>
    <row r="919" spans="1:2" ht="15" x14ac:dyDescent="0.25">
      <c r="A919" s="3" t="s">
        <v>919</v>
      </c>
      <c r="B919" s="4" t="str">
        <f ca="1">IFERROR(__xludf.DUMMYFUNCTION("GOOGLETRANSLATE(B921,""de"", ""en"")"),"Look")</f>
        <v>Look</v>
      </c>
    </row>
    <row r="920" spans="1:2" ht="15" x14ac:dyDescent="0.25">
      <c r="A920" s="3" t="s">
        <v>920</v>
      </c>
      <c r="B920" s="4" t="str">
        <f ca="1">IFERROR(__xludf.DUMMYFUNCTION("GOOGLETRANSLATE(B922,""de"", ""en"")"),"somewhere")</f>
        <v>somewhere</v>
      </c>
    </row>
    <row r="921" spans="1:2" ht="15" x14ac:dyDescent="0.25">
      <c r="A921" s="3" t="s">
        <v>921</v>
      </c>
      <c r="B921" s="4" t="str">
        <f ca="1">IFERROR(__xludf.DUMMYFUNCTION("GOOGLETRANSLATE(B923,""de"", ""en"")"),"To take care of")</f>
        <v>To take care of</v>
      </c>
    </row>
    <row r="922" spans="1:2" ht="15" x14ac:dyDescent="0.25">
      <c r="A922" s="3" t="s">
        <v>922</v>
      </c>
      <c r="B922" s="4" t="str">
        <f ca="1">IFERROR(__xludf.DUMMYFUNCTION("GOOGLETRANSLATE(B924,""de"", ""en"")"),"knows")</f>
        <v>knows</v>
      </c>
    </row>
    <row r="923" spans="1:2" ht="15" x14ac:dyDescent="0.25">
      <c r="A923" s="3" t="s">
        <v>923</v>
      </c>
      <c r="B923" s="4" t="str">
        <f ca="1">IFERROR(__xludf.DUMMYFUNCTION("GOOGLETRANSLATE(B925,""de"", ""en"")"),"injured")</f>
        <v>injured</v>
      </c>
    </row>
    <row r="924" spans="1:2" ht="15" x14ac:dyDescent="0.25">
      <c r="A924" s="3" t="s">
        <v>924</v>
      </c>
      <c r="B924" s="4" t="str">
        <f ca="1">IFERROR(__xludf.DUMMYFUNCTION("GOOGLETRANSLATE(B926,""de"", ""en"")"),"Have")</f>
        <v>Have</v>
      </c>
    </row>
    <row r="925" spans="1:2" ht="15" x14ac:dyDescent="0.25">
      <c r="A925" s="3" t="s">
        <v>925</v>
      </c>
      <c r="B925" s="4" t="str">
        <f ca="1">IFERROR(__xludf.DUMMYFUNCTION("GOOGLETRANSLATE(B927,""de"", ""en"")"),"message")</f>
        <v>message</v>
      </c>
    </row>
    <row r="926" spans="1:2" ht="15" x14ac:dyDescent="0.25">
      <c r="A926" s="3" t="s">
        <v>926</v>
      </c>
      <c r="B926" s="4" t="str">
        <f ca="1">IFERROR(__xludf.DUMMYFUNCTION("GOOGLETRANSLATE(B928,""de"", ""en"")"),"welcome")</f>
        <v>welcome</v>
      </c>
    </row>
    <row r="927" spans="1:2" ht="15" x14ac:dyDescent="0.25">
      <c r="A927" s="3" t="s">
        <v>927</v>
      </c>
      <c r="B927" s="4" t="str">
        <f ca="1">IFERROR(__xludf.DUMMYFUNCTION("GOOGLETRANSLATE(B929,""de"", ""en"")"),"a lot of")</f>
        <v>a lot of</v>
      </c>
    </row>
    <row r="928" spans="1:2" ht="15" x14ac:dyDescent="0.25">
      <c r="A928" s="3" t="s">
        <v>928</v>
      </c>
      <c r="B928" s="4" t="str">
        <f ca="1">IFERROR(__xludf.DUMMYFUNCTION("GOOGLETRANSLATE(B930,""de"", ""en"")"),"hard")</f>
        <v>hard</v>
      </c>
    </row>
    <row r="929" spans="1:2" ht="15" x14ac:dyDescent="0.25">
      <c r="A929" s="3" t="s">
        <v>929</v>
      </c>
      <c r="B929" s="4" t="str">
        <f ca="1">IFERROR(__xludf.DUMMYFUNCTION("GOOGLETRANSLATE(B931,""de"", ""en"")"),"leave")</f>
        <v>leave</v>
      </c>
    </row>
    <row r="930" spans="1:2" ht="15" x14ac:dyDescent="0.25">
      <c r="A930" s="3" t="s">
        <v>930</v>
      </c>
      <c r="B930" s="4" t="str">
        <f ca="1">IFERROR(__xludf.DUMMYFUNCTION("GOOGLETRANSLATE(B932,""de"", ""en"")"),"total")</f>
        <v>total</v>
      </c>
    </row>
    <row r="931" spans="1:2" ht="15" x14ac:dyDescent="0.25">
      <c r="A931" s="3" t="s">
        <v>931</v>
      </c>
      <c r="B931" s="4" t="str">
        <f ca="1">IFERROR(__xludf.DUMMYFUNCTION("GOOGLETRANSLATE(B933,""de"", ""en"")"),"jail")</f>
        <v>jail</v>
      </c>
    </row>
    <row r="932" spans="1:2" ht="15" x14ac:dyDescent="0.25">
      <c r="A932" s="3" t="s">
        <v>932</v>
      </c>
      <c r="B932" s="4" t="str">
        <f ca="1">IFERROR(__xludf.DUMMYFUNCTION("GOOGLETRANSLATE(B934,""de"", ""en"")"),"except")</f>
        <v>except</v>
      </c>
    </row>
    <row r="933" spans="1:2" ht="15" x14ac:dyDescent="0.25">
      <c r="A933" s="3" t="s">
        <v>933</v>
      </c>
      <c r="B933" s="4" t="str">
        <f ca="1">IFERROR(__xludf.DUMMYFUNCTION("GOOGLETRANSLATE(B935,""de"", ""en"")"),"security")</f>
        <v>security</v>
      </c>
    </row>
    <row r="934" spans="1:2" ht="15" x14ac:dyDescent="0.25">
      <c r="A934" s="3" t="s">
        <v>934</v>
      </c>
      <c r="B934" s="4" t="str">
        <f ca="1">IFERROR(__xludf.DUMMYFUNCTION("GOOGLETRANSLATE(B936,""de"", ""en"")"),"Fast")</f>
        <v>Fast</v>
      </c>
    </row>
    <row r="935" spans="1:2" ht="15" x14ac:dyDescent="0.25">
      <c r="A935" s="3" t="s">
        <v>935</v>
      </c>
      <c r="B935" s="4" t="str">
        <f ca="1">IFERROR(__xludf.DUMMYFUNCTION("GOOGLETRANSLATE(B937,""de"", ""en"")"),"whom")</f>
        <v>whom</v>
      </c>
    </row>
    <row r="936" spans="1:2" ht="15" x14ac:dyDescent="0.25">
      <c r="A936" s="3" t="s">
        <v>936</v>
      </c>
      <c r="B936" s="4" t="str">
        <f ca="1">IFERROR(__xludf.DUMMYFUNCTION("GOOGLETRANSLATE(B938,""de"", ""en"")"),"honest")</f>
        <v>honest</v>
      </c>
    </row>
    <row r="937" spans="1:2" ht="15" x14ac:dyDescent="0.25">
      <c r="A937" s="3" t="s">
        <v>937</v>
      </c>
      <c r="B937" s="4" t="str">
        <f ca="1">IFERROR(__xludf.DUMMYFUNCTION("GOOGLETRANSLATE(B939,""de"", ""en"")"),"Interested")</f>
        <v>Interested</v>
      </c>
    </row>
    <row r="938" spans="1:2" ht="15" x14ac:dyDescent="0.25">
      <c r="A938" s="3" t="s">
        <v>938</v>
      </c>
      <c r="B938" s="4" t="str">
        <f ca="1">IFERROR(__xludf.DUMMYFUNCTION("GOOGLETRANSLATE(B940,""de"", ""en"")"),"sex")</f>
        <v>sex</v>
      </c>
    </row>
    <row r="939" spans="1:2" ht="15" x14ac:dyDescent="0.25">
      <c r="A939" s="3" t="s">
        <v>939</v>
      </c>
      <c r="B939" s="4" t="str">
        <f ca="1">IFERROR(__xludf.DUMMYFUNCTION("GOOGLETRANSLATE(B941,""de"", ""en"")"),"said")</f>
        <v>said</v>
      </c>
    </row>
    <row r="940" spans="1:2" ht="15" x14ac:dyDescent="0.25">
      <c r="A940" s="3" t="s">
        <v>940</v>
      </c>
      <c r="B940" s="4" t="str">
        <f ca="1">IFERROR(__xludf.DUMMYFUNCTION("GOOGLETRANSLATE(B942,""de"", ""en"")"),"pull")</f>
        <v>pull</v>
      </c>
    </row>
    <row r="941" spans="1:2" ht="15" x14ac:dyDescent="0.25">
      <c r="A941" s="3" t="s">
        <v>941</v>
      </c>
      <c r="B941" s="4" t="str">
        <f ca="1">IFERROR(__xludf.DUMMYFUNCTION("GOOGLETRANSLATE(B943,""de"", ""en"")"),"Which")</f>
        <v>Which</v>
      </c>
    </row>
    <row r="942" spans="1:2" ht="15" x14ac:dyDescent="0.25">
      <c r="A942" s="3" t="s">
        <v>942</v>
      </c>
      <c r="B942" s="4" t="str">
        <f ca="1">IFERROR(__xludf.DUMMYFUNCTION("GOOGLETRANSLATE(B944,""de"", ""en"")"),"Our")</f>
        <v>Our</v>
      </c>
    </row>
    <row r="943" spans="1:2" ht="15" x14ac:dyDescent="0.25">
      <c r="A943" s="3" t="s">
        <v>943</v>
      </c>
      <c r="B943" s="4" t="str">
        <f ca="1">IFERROR(__xludf.DUMMYFUNCTION("GOOGLETRANSLATE(B945,""de"", ""en"")"),"moment")</f>
        <v>moment</v>
      </c>
    </row>
    <row r="944" spans="1:2" ht="15" x14ac:dyDescent="0.25">
      <c r="A944" s="3" t="s">
        <v>944</v>
      </c>
      <c r="B944" s="4" t="str">
        <f ca="1">IFERROR(__xludf.DUMMYFUNCTION("GOOGLETRANSLATE(B946,""de"", ""en"")"),"called")</f>
        <v>called</v>
      </c>
    </row>
    <row r="945" spans="1:2" ht="15" x14ac:dyDescent="0.25">
      <c r="A945" s="3" t="s">
        <v>945</v>
      </c>
      <c r="B945" s="4" t="str">
        <f ca="1">IFERROR(__xludf.DUMMYFUNCTION("GOOGLETRANSLATE(B947,""de"", ""en"")"),"stop")</f>
        <v>stop</v>
      </c>
    </row>
    <row r="946" spans="1:2" ht="15" x14ac:dyDescent="0.25">
      <c r="A946" s="3" t="s">
        <v>946</v>
      </c>
      <c r="B946" s="4" t="str">
        <f ca="1">IFERROR(__xludf.DUMMYFUNCTION("GOOGLETRANSLATE(B948,""de"", ""en"")"),"class")</f>
        <v>class</v>
      </c>
    </row>
    <row r="947" spans="1:2" ht="15" x14ac:dyDescent="0.25">
      <c r="A947" s="3" t="s">
        <v>947</v>
      </c>
      <c r="B947" s="4" t="str">
        <f ca="1">IFERROR(__xludf.DUMMYFUNCTION("GOOGLETRANSLATE(B949,""de"", ""en"")"),"picture")</f>
        <v>picture</v>
      </c>
    </row>
    <row r="948" spans="1:2" ht="15" x14ac:dyDescent="0.25">
      <c r="A948" s="3" t="s">
        <v>948</v>
      </c>
      <c r="B948" s="4" t="str">
        <f ca="1">IFERROR(__xludf.DUMMYFUNCTION("GOOGLETRANSLATE(B950,""de"", ""en"")"),"strongly")</f>
        <v>strongly</v>
      </c>
    </row>
    <row r="949" spans="1:2" ht="15" x14ac:dyDescent="0.25">
      <c r="A949" s="3" t="s">
        <v>949</v>
      </c>
      <c r="B949" s="4" t="str">
        <f ca="1">IFERROR(__xludf.DUMMYFUNCTION("GOOGLETRANSLATE(B951,""de"", ""en"")"),"This")</f>
        <v>This</v>
      </c>
    </row>
    <row r="950" spans="1:2" ht="15" x14ac:dyDescent="0.25">
      <c r="A950" s="3" t="s">
        <v>950</v>
      </c>
      <c r="B950" s="4" t="str">
        <f ca="1">IFERROR(__xludf.DUMMYFUNCTION("GOOGLETRANSLATE(B952,""de"", ""en"")"),"Your")</f>
        <v>Your</v>
      </c>
    </row>
    <row r="951" spans="1:2" ht="15" x14ac:dyDescent="0.25">
      <c r="A951" s="3" t="s">
        <v>951</v>
      </c>
      <c r="B951" s="4" t="str">
        <f ca="1">IFERROR(__xludf.DUMMYFUNCTION("GOOGLETRANSLATE(B953,""de"", ""en"")"),"ten")</f>
        <v>ten</v>
      </c>
    </row>
    <row r="952" spans="1:2" ht="15" x14ac:dyDescent="0.25">
      <c r="A952" s="3" t="s">
        <v>952</v>
      </c>
      <c r="B952" s="4" t="str">
        <f ca="1">IFERROR(__xludf.DUMMYFUNCTION("GOOGLETRANSLATE(B954,""de"", ""en"")"),"sense")</f>
        <v>sense</v>
      </c>
    </row>
    <row r="953" spans="1:2" ht="15" x14ac:dyDescent="0.25">
      <c r="A953" s="3" t="s">
        <v>953</v>
      </c>
      <c r="B953" s="4" t="str">
        <f ca="1">IFERROR(__xludf.DUMMYFUNCTION("GOOGLETRANSLATE(B955,""de"", ""en"")"),"imagine")</f>
        <v>imagine</v>
      </c>
    </row>
    <row r="954" spans="1:2" ht="15" x14ac:dyDescent="0.25">
      <c r="A954" s="3" t="s">
        <v>954</v>
      </c>
      <c r="B954" s="4" t="str">
        <f ca="1">IFERROR(__xludf.DUMMYFUNCTION("GOOGLETRANSLATE(B956,""de"", ""en"")"),"dream")</f>
        <v>dream</v>
      </c>
    </row>
    <row r="955" spans="1:2" ht="15" x14ac:dyDescent="0.25">
      <c r="A955" s="3" t="s">
        <v>955</v>
      </c>
      <c r="B955" s="4" t="str">
        <f ca="1">IFERROR(__xludf.DUMMYFUNCTION("GOOGLETRANSLATE(B957,""de"", ""en"")"),"longer")</f>
        <v>longer</v>
      </c>
    </row>
    <row r="956" spans="1:2" ht="15" x14ac:dyDescent="0.25">
      <c r="A956" s="3" t="s">
        <v>956</v>
      </c>
      <c r="B956" s="4" t="str">
        <f ca="1">IFERROR(__xludf.DUMMYFUNCTION("GOOGLETRANSLATE(B958,""de"", ""en"")"),"sometimes")</f>
        <v>sometimes</v>
      </c>
    </row>
    <row r="957" spans="1:2" ht="15" x14ac:dyDescent="0.25">
      <c r="A957" s="3" t="s">
        <v>957</v>
      </c>
      <c r="B957" s="4" t="str">
        <f ca="1">IFERROR(__xludf.DUMMYFUNCTION("GOOGLETRANSLATE(B959,""de"", ""en"")"),"call")</f>
        <v>call</v>
      </c>
    </row>
    <row r="958" spans="1:2" ht="15" x14ac:dyDescent="0.25">
      <c r="A958" s="3" t="s">
        <v>958</v>
      </c>
      <c r="B958" s="4" t="str">
        <f ca="1">IFERROR(__xludf.DUMMYFUNCTION("GOOGLETRANSLATE(B960,""de"", ""en"")"),"six")</f>
        <v>six</v>
      </c>
    </row>
    <row r="959" spans="1:2" ht="15" x14ac:dyDescent="0.25">
      <c r="A959" s="3" t="s">
        <v>959</v>
      </c>
      <c r="B959" s="4" t="str">
        <f ca="1">IFERROR(__xludf.DUMMYFUNCTION("GOOGLETRANSLATE(B961,""de"", ""en"")"),"asshole")</f>
        <v>asshole</v>
      </c>
    </row>
    <row r="960" spans="1:2" ht="15" x14ac:dyDescent="0.25">
      <c r="A960" s="3" t="s">
        <v>960</v>
      </c>
      <c r="B960" s="4" t="str">
        <f ca="1">IFERROR(__xludf.DUMMYFUNCTION("GOOGLETRANSLATE(B962,""de"", ""en"")"),"shalt")</f>
        <v>shalt</v>
      </c>
    </row>
    <row r="961" spans="1:2" ht="15" x14ac:dyDescent="0.25">
      <c r="A961" s="3" t="s">
        <v>961</v>
      </c>
      <c r="B961" s="4" t="str">
        <f ca="1">IFERROR(__xludf.DUMMYFUNCTION("GOOGLETRANSLATE(B963,""de"", ""en"")"),"died")</f>
        <v>died</v>
      </c>
    </row>
    <row r="962" spans="1:2" ht="15" x14ac:dyDescent="0.25">
      <c r="A962" s="3" t="s">
        <v>962</v>
      </c>
      <c r="B962" s="4" t="str">
        <f ca="1">IFERROR(__xludf.DUMMYFUNCTION("GOOGLETRANSLATE(B964,""de"", ""en"")"),"day")</f>
        <v>day</v>
      </c>
    </row>
    <row r="963" spans="1:2" ht="15" x14ac:dyDescent="0.25">
      <c r="A963" s="3" t="s">
        <v>963</v>
      </c>
      <c r="B963" s="4" t="str">
        <f ca="1">IFERROR(__xludf.DUMMYFUNCTION("GOOGLETRANSLATE(B965,""de"", ""en"")"),"disappear")</f>
        <v>disappear</v>
      </c>
    </row>
    <row r="964" spans="1:2" ht="15" x14ac:dyDescent="0.25">
      <c r="A964" s="3" t="s">
        <v>964</v>
      </c>
      <c r="B964" s="4" t="str">
        <f ca="1">IFERROR(__xludf.DUMMYFUNCTION("GOOGLETRANSLATE(B966,""de"", ""en"")"),"force")</f>
        <v>force</v>
      </c>
    </row>
    <row r="965" spans="1:2" ht="15" x14ac:dyDescent="0.25">
      <c r="A965" s="3" t="s">
        <v>965</v>
      </c>
      <c r="B965" s="4" t="str">
        <f ca="1">IFERROR(__xludf.DUMMYFUNCTION("GOOGLETRANSLATE(B967,""de"", ""en"")"),"spoken")</f>
        <v>spoken</v>
      </c>
    </row>
    <row r="966" spans="1:2" ht="15" x14ac:dyDescent="0.25">
      <c r="A966" s="3" t="s">
        <v>966</v>
      </c>
      <c r="B966" s="4" t="str">
        <f ca="1">IFERROR(__xludf.DUMMYFUNCTION("GOOGLETRANSLATE(B968,""de"", ""en"")"),"out")</f>
        <v>out</v>
      </c>
    </row>
    <row r="967" spans="1:2" ht="15" x14ac:dyDescent="0.25">
      <c r="A967" s="3" t="s">
        <v>967</v>
      </c>
      <c r="B967" s="4" t="str">
        <f ca="1">IFERROR(__xludf.DUMMYFUNCTION("GOOGLETRANSLATE(B969,""de"", ""en"")"),"just like that")</f>
        <v>just like that</v>
      </c>
    </row>
    <row r="968" spans="1:2" ht="15" x14ac:dyDescent="0.25">
      <c r="A968" s="3" t="s">
        <v>968</v>
      </c>
      <c r="B968" s="4" t="str">
        <f ca="1">IFERROR(__xludf.DUMMYFUNCTION("GOOGLETRANSLATE(B970,""de"", ""en"")"),"one")</f>
        <v>one</v>
      </c>
    </row>
    <row r="969" spans="1:2" ht="15" x14ac:dyDescent="0.25">
      <c r="A969" s="3" t="s">
        <v>969</v>
      </c>
      <c r="B969" s="4" t="str">
        <f ca="1">IFERROR(__xludf.DUMMYFUNCTION("GOOGLETRANSLATE(B971,""de"", ""en"")"),"back then")</f>
        <v>back then</v>
      </c>
    </row>
    <row r="970" spans="1:2" ht="15" x14ac:dyDescent="0.25">
      <c r="A970" s="3" t="s">
        <v>970</v>
      </c>
      <c r="B970" s="4" t="str">
        <f ca="1">IFERROR(__xludf.DUMMYFUNCTION("GOOGLETRANSLATE(B972,""de"", ""en"")"),"be called")</f>
        <v>be called</v>
      </c>
    </row>
    <row r="971" spans="1:2" ht="15" x14ac:dyDescent="0.25">
      <c r="A971" s="3" t="s">
        <v>971</v>
      </c>
      <c r="B971" s="4" t="str">
        <f ca="1">IFERROR(__xludf.DUMMYFUNCTION("GOOGLETRANSLATE(B973,""de"", ""en"")"),"Darling")</f>
        <v>Darling</v>
      </c>
    </row>
    <row r="972" spans="1:2" ht="15" x14ac:dyDescent="0.25">
      <c r="A972" s="3" t="s">
        <v>972</v>
      </c>
      <c r="B972" s="4" t="str">
        <f ca="1">IFERROR(__xludf.DUMMYFUNCTION("GOOGLETRANSLATE(B974,""de"", ""en"")"),"probably")</f>
        <v>probably</v>
      </c>
    </row>
    <row r="973" spans="1:2" ht="15" x14ac:dyDescent="0.25">
      <c r="A973" s="3" t="s">
        <v>973</v>
      </c>
      <c r="B973" s="4" t="str">
        <f ca="1">IFERROR(__xludf.DUMMYFUNCTION("GOOGLETRANSLATE(B975,""de"", ""en"")"),"therefore")</f>
        <v>therefore</v>
      </c>
    </row>
    <row r="974" spans="1:2" ht="15" x14ac:dyDescent="0.25">
      <c r="A974" s="3" t="s">
        <v>974</v>
      </c>
      <c r="B974" s="4" t="str">
        <f ca="1">IFERROR(__xludf.DUMMYFUNCTION("GOOGLETRANSLATE(B976,""de"", ""en"")"),"Job")</f>
        <v>Job</v>
      </c>
    </row>
    <row r="975" spans="1:2" ht="15" x14ac:dyDescent="0.25">
      <c r="A975" s="3" t="s">
        <v>975</v>
      </c>
      <c r="B975" s="4" t="str">
        <f ca="1">IFERROR(__xludf.DUMMYFUNCTION("GOOGLETRANSLATE(B977,""de"", ""en"")"),"stop")</f>
        <v>stop</v>
      </c>
    </row>
    <row r="976" spans="1:2" ht="15" x14ac:dyDescent="0.25">
      <c r="A976" s="3" t="s">
        <v>976</v>
      </c>
      <c r="B976" s="4" t="str">
        <f ca="1">IFERROR(__xludf.DUMMYFUNCTION("GOOGLETRANSLATE(B978,""de"", ""en"")"),"expected")</f>
        <v>expected</v>
      </c>
    </row>
    <row r="977" spans="1:2" ht="15" x14ac:dyDescent="0.25">
      <c r="A977" s="3" t="s">
        <v>977</v>
      </c>
      <c r="B977" s="4" t="str">
        <f ca="1">IFERROR(__xludf.DUMMYFUNCTION("GOOGLETRANSLATE(B979,""de"", ""en"")"),"such")</f>
        <v>such</v>
      </c>
    </row>
    <row r="978" spans="1:2" ht="15" x14ac:dyDescent="0.25">
      <c r="A978" s="3" t="s">
        <v>978</v>
      </c>
      <c r="B978" s="4" t="str">
        <f ca="1">IFERROR(__xludf.DUMMYFUNCTION("GOOGLETRANSLATE(B980,""de"", ""en"")"),"most")</f>
        <v>most</v>
      </c>
    </row>
    <row r="979" spans="1:2" ht="15" x14ac:dyDescent="0.25">
      <c r="A979" s="3" t="s">
        <v>979</v>
      </c>
      <c r="B979" s="4" t="str">
        <f ca="1">IFERROR(__xludf.DUMMYFUNCTION("GOOGLETRANSLATE(B981,""de"", ""en"")"),"bring")</f>
        <v>bring</v>
      </c>
    </row>
    <row r="980" spans="1:2" ht="15" x14ac:dyDescent="0.25">
      <c r="A980" s="3" t="s">
        <v>980</v>
      </c>
      <c r="B980" s="4" t="str">
        <f ca="1">IFERROR(__xludf.DUMMYFUNCTION("GOOGLETRANSLATE(B982,""de"", ""en"")"),"quiet")</f>
        <v>quiet</v>
      </c>
    </row>
    <row r="981" spans="1:2" ht="15" x14ac:dyDescent="0.25">
      <c r="A981" s="3" t="s">
        <v>981</v>
      </c>
      <c r="B981" s="4" t="str">
        <f ca="1">IFERROR(__xludf.DUMMYFUNCTION("GOOGLETRANSLATE(B983,""de"", ""en"")"),"killed")</f>
        <v>killed</v>
      </c>
    </row>
    <row r="982" spans="1:2" ht="15" x14ac:dyDescent="0.25">
      <c r="A982" s="3" t="s">
        <v>982</v>
      </c>
      <c r="B982" s="4" t="str">
        <f ca="1">IFERROR(__xludf.DUMMYFUNCTION("GOOGLETRANSLATE(B984,""de"", ""en"")"),"voice")</f>
        <v>voice</v>
      </c>
    </row>
    <row r="983" spans="1:2" ht="15" x14ac:dyDescent="0.25">
      <c r="A983" s="3" t="s">
        <v>983</v>
      </c>
      <c r="B983" s="4" t="str">
        <f ca="1">IFERROR(__xludf.DUMMYFUNCTION("GOOGLETRANSLATE(B985,""de"", ""en"")"),"general")</f>
        <v>general</v>
      </c>
    </row>
    <row r="984" spans="1:2" ht="15" x14ac:dyDescent="0.25">
      <c r="A984" s="3" t="s">
        <v>984</v>
      </c>
      <c r="B984" s="4" t="str">
        <f ca="1">IFERROR(__xludf.DUMMYFUNCTION("GOOGLETRANSLATE(B986,""de"", ""en"")"),"Give")</f>
        <v>Give</v>
      </c>
    </row>
    <row r="985" spans="1:2" ht="15" x14ac:dyDescent="0.25">
      <c r="A985" s="3" t="s">
        <v>985</v>
      </c>
      <c r="B985" s="4" t="str">
        <f ca="1">IFERROR(__xludf.DUMMYFUNCTION("GOOGLETRANSLATE(B987,""de"", ""en"")"),"Excuse me")</f>
        <v>Excuse me</v>
      </c>
    </row>
    <row r="986" spans="1:2" ht="15" x14ac:dyDescent="0.25">
      <c r="A986" s="3" t="s">
        <v>986</v>
      </c>
      <c r="B986" s="4" t="str">
        <f ca="1">IFERROR(__xludf.DUMMYFUNCTION("GOOGLETRANSLATE(B988,""de"", ""en"")"),"forget")</f>
        <v>forget</v>
      </c>
    </row>
    <row r="987" spans="1:2" ht="15" x14ac:dyDescent="0.25">
      <c r="A987" s="3" t="s">
        <v>987</v>
      </c>
      <c r="B987" s="4" t="str">
        <f ca="1">IFERROR(__xludf.DUMMYFUNCTION("GOOGLETRANSLATE(B989,""de"", ""en"")"),"speech")</f>
        <v>speech</v>
      </c>
    </row>
    <row r="988" spans="1:2" ht="15" x14ac:dyDescent="0.25">
      <c r="A988" s="3" t="s">
        <v>988</v>
      </c>
      <c r="B988" s="4" t="str">
        <f ca="1">IFERROR(__xludf.DUMMYFUNCTION("GOOGLETRANSLATE(B990,""de"", ""en"")"),"to lead")</f>
        <v>to lead</v>
      </c>
    </row>
    <row r="989" spans="1:2" ht="15" x14ac:dyDescent="0.25">
      <c r="A989" s="3" t="s">
        <v>989</v>
      </c>
      <c r="B989" s="4" t="str">
        <f ca="1">IFERROR(__xludf.DUMMYFUNCTION("GOOGLETRANSLATE(B991,""de"", ""en"")"),"Move")</f>
        <v>Move</v>
      </c>
    </row>
    <row r="990" spans="1:2" ht="15" x14ac:dyDescent="0.25">
      <c r="A990" s="3" t="s">
        <v>990</v>
      </c>
      <c r="B990" s="4" t="str">
        <f ca="1">IFERROR(__xludf.DUMMYFUNCTION("GOOGLETRANSLATE(B992,""de"", ""en"")"),"hear")</f>
        <v>hear</v>
      </c>
    </row>
    <row r="991" spans="1:2" ht="15" x14ac:dyDescent="0.25">
      <c r="A991" s="3" t="s">
        <v>991</v>
      </c>
      <c r="B991" s="4" t="str">
        <f ca="1">IFERROR(__xludf.DUMMYFUNCTION("GOOGLETRANSLATE(B993,""de"", ""en"")"),"Otherwise")</f>
        <v>Otherwise</v>
      </c>
    </row>
    <row r="992" spans="1:2" ht="15" x14ac:dyDescent="0.25">
      <c r="A992" s="3" t="s">
        <v>992</v>
      </c>
      <c r="B992" s="4" t="str">
        <f ca="1">IFERROR(__xludf.DUMMYFUNCTION("GOOGLETRANSLATE(B994,""de"", ""en"")"),"business")</f>
        <v>business</v>
      </c>
    </row>
    <row r="993" spans="1:2" ht="15" x14ac:dyDescent="0.25">
      <c r="A993" s="3" t="s">
        <v>993</v>
      </c>
      <c r="B993" s="4" t="str">
        <f ca="1">IFERROR(__xludf.DUMMYFUNCTION("GOOGLETRANSLATE(B995,""de"", ""en"")"),"will")</f>
        <v>will</v>
      </c>
    </row>
    <row r="994" spans="1:2" ht="15" x14ac:dyDescent="0.25">
      <c r="A994" s="3" t="s">
        <v>994</v>
      </c>
      <c r="B994" s="4" t="str">
        <f ca="1">IFERROR(__xludf.DUMMYFUNCTION("GOOGLETRANSLATE(B996,""de"", ""en"")"),"could")</f>
        <v>could</v>
      </c>
    </row>
    <row r="995" spans="1:2" ht="15" x14ac:dyDescent="0.25">
      <c r="A995" s="3" t="s">
        <v>995</v>
      </c>
      <c r="B995" s="4" t="str">
        <f ca="1">IFERROR(__xludf.DUMMYFUNCTION("GOOGLETRANSLATE(B997,""de"", ""en"")"),"waiting")</f>
        <v>waiting</v>
      </c>
    </row>
    <row r="996" spans="1:2" ht="15" x14ac:dyDescent="0.25">
      <c r="A996" s="3" t="s">
        <v>996</v>
      </c>
      <c r="B996" s="4" t="str">
        <f ca="1">IFERROR(__xludf.DUMMYFUNCTION("GOOGLETRANSLATE(B998,""de"", ""en"")"),"Out")</f>
        <v>Out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</cp:lastModifiedBy>
  <dcterms:modified xsi:type="dcterms:W3CDTF">2021-02-02T15:16:15Z</dcterms:modified>
</cp:coreProperties>
</file>